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esktop\"/>
    </mc:Choice>
  </mc:AlternateContent>
  <xr:revisionPtr revIDLastSave="0" documentId="13_ncr:1_{C210E844-6ECF-4B37-B880-AB3DE7870BF2}" xr6:coauthVersionLast="47" xr6:coauthVersionMax="47" xr10:uidLastSave="{00000000-0000-0000-0000-000000000000}"/>
  <bookViews>
    <workbookView xWindow="-108" yWindow="-108" windowWidth="23256" windowHeight="12576" tabRatio="688" activeTab="4" xr2:uid="{00000000-000D-0000-FFFF-FFFF00000000}"/>
  </bookViews>
  <sheets>
    <sheet name="Lots" sheetId="50" r:id="rId1"/>
    <sheet name="TexteDevis" sheetId="43" r:id="rId2"/>
    <sheet name="MATIERE" sheetId="20" r:id="rId3"/>
    <sheet name="CHANTIER" sheetId="2" r:id="rId4"/>
    <sheet name="DISTRI" sheetId="39" r:id="rId5"/>
    <sheet name="EXUTOIRE_FCE" sheetId="41" r:id="rId6"/>
    <sheet name="EXUTOIRE_FCE_new" sheetId="49" r:id="rId7"/>
    <sheet name="COLLECTE" sheetId="40" r:id="rId8"/>
    <sheet name="COLLECTE_new" sheetId="48" r:id="rId9"/>
    <sheet name="FV10" sheetId="45" r:id="rId10"/>
    <sheet name="FV11" sheetId="46" r:id="rId11"/>
    <sheet name="CLOTURE" sheetId="47" r:id="rId12"/>
    <sheet name="ATELIER" sheetId="1" r:id="rId13"/>
    <sheet name="MINIPELLE" sheetId="3" r:id="rId14"/>
    <sheet name="CALCUL" sheetId="28" r:id="rId15"/>
    <sheet name="TCFV" sheetId="4" r:id="rId16"/>
    <sheet name="ALIM_REL_DN63_BAC" sheetId="33" r:id="rId17"/>
    <sheet name="TCFV15" sheetId="31" r:id="rId18"/>
    <sheet name="TCFV15FH" sheetId="44" r:id="rId19"/>
    <sheet name="TCFVBAC" sheetId="5" r:id="rId20"/>
    <sheet name="TCFVBACFH" sheetId="42" r:id="rId21"/>
    <sheet name="FV1" sheetId="7" r:id="rId22"/>
    <sheet name="FV2" sheetId="8" r:id="rId23"/>
    <sheet name="FV3" sheetId="9" r:id="rId24"/>
    <sheet name="FV4" sheetId="10" r:id="rId25"/>
    <sheet name="FV5" sheetId="11" r:id="rId26"/>
    <sheet name="FV6" sheetId="12" r:id="rId27"/>
    <sheet name="FV7" sheetId="13" r:id="rId28"/>
    <sheet name="FV8" sheetId="14" r:id="rId29"/>
    <sheet name="FV9" sheetId="15" r:id="rId30"/>
    <sheet name="ZI_ZRV" sheetId="32" r:id="rId31"/>
    <sheet name="BORDURE" sheetId="30" r:id="rId32"/>
    <sheet name="PS1" sheetId="21" r:id="rId33"/>
    <sheet name="ALIM_REL_DN63" sheetId="38" r:id="rId34"/>
    <sheet name="TCFH" sheetId="6" r:id="rId35"/>
    <sheet name="ALIM_REL_DN50 (inutile)" sheetId="37" r:id="rId36"/>
    <sheet name="ALIM_GRAV" sheetId="36" r:id="rId37"/>
    <sheet name="ALIM_GRAV_BAC" sheetId="34" r:id="rId38"/>
    <sheet name="ALIM_REL_DN50_BAC" sheetId="35" r:id="rId39"/>
    <sheet name="FVBAC1" sheetId="16" r:id="rId40"/>
    <sheet name="FVBAC2" sheetId="17" r:id="rId41"/>
    <sheet name="FVBAC3" sheetId="18" r:id="rId42"/>
    <sheet name="FH9" sheetId="19" r:id="rId43"/>
    <sheet name="FH2" sheetId="22" r:id="rId44"/>
    <sheet name="FH3" sheetId="23" r:id="rId45"/>
    <sheet name="HAB" sheetId="24" r:id="rId46"/>
    <sheet name="BP" sheetId="29" r:id="rId47"/>
    <sheet name="FINITION" sheetId="25" r:id="rId48"/>
    <sheet name="SYSTEME_CALCUL" sheetId="26" r:id="rId49"/>
  </sheets>
  <externalReferences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39" l="1"/>
  <c r="C86" i="43"/>
  <c r="E86" i="43"/>
  <c r="E88" i="43" l="1"/>
  <c r="C88" i="43"/>
  <c r="E87" i="43"/>
  <c r="C87" i="43"/>
  <c r="C11" i="50" l="1"/>
  <c r="D11" i="50" s="1"/>
  <c r="D14" i="50" s="1"/>
  <c r="D1" i="50"/>
  <c r="D5" i="50" s="1"/>
  <c r="O1" i="49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5" i="43"/>
  <c r="E78" i="43"/>
  <c r="E83" i="43"/>
  <c r="E84" i="43"/>
  <c r="E85" i="43"/>
  <c r="E89" i="43"/>
  <c r="E91" i="43"/>
  <c r="E92" i="43"/>
  <c r="E93" i="43"/>
  <c r="E94" i="43"/>
  <c r="E95" i="43"/>
  <c r="E96" i="43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2" i="43"/>
  <c r="O42" i="49"/>
  <c r="P42" i="49"/>
  <c r="Q42" i="49"/>
  <c r="R42" i="49"/>
  <c r="S42" i="49"/>
  <c r="T42" i="49"/>
  <c r="U42" i="49"/>
  <c r="V42" i="49"/>
  <c r="O43" i="49"/>
  <c r="P43" i="49"/>
  <c r="Q43" i="49"/>
  <c r="R43" i="49"/>
  <c r="S43" i="49"/>
  <c r="T43" i="49"/>
  <c r="U43" i="49"/>
  <c r="V43" i="49"/>
  <c r="O44" i="49"/>
  <c r="P44" i="49"/>
  <c r="Q44" i="49"/>
  <c r="R44" i="49"/>
  <c r="S44" i="49"/>
  <c r="T44" i="49"/>
  <c r="U44" i="49"/>
  <c r="V44" i="49"/>
  <c r="O45" i="49"/>
  <c r="P45" i="49"/>
  <c r="Q45" i="49"/>
  <c r="R45" i="49"/>
  <c r="S45" i="49"/>
  <c r="T45" i="49"/>
  <c r="U45" i="49"/>
  <c r="V45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6" i="49"/>
  <c r="D25" i="49"/>
  <c r="D24" i="49"/>
  <c r="D21" i="49"/>
  <c r="D20" i="49"/>
  <c r="D19" i="49"/>
  <c r="D18" i="49"/>
  <c r="D17" i="49"/>
  <c r="D16" i="49"/>
  <c r="D15" i="49"/>
  <c r="D14" i="49"/>
  <c r="D13" i="49"/>
  <c r="D12" i="49"/>
  <c r="D11" i="49"/>
  <c r="D9" i="49"/>
  <c r="D8" i="49"/>
  <c r="D7" i="49"/>
  <c r="D6" i="49"/>
  <c r="D5" i="49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9" i="48"/>
  <c r="D68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A32" i="48"/>
  <c r="A33" i="48"/>
  <c r="A34" i="48"/>
  <c r="A36" i="48"/>
  <c r="A56" i="48"/>
  <c r="D4" i="50" l="1"/>
  <c r="D2" i="50"/>
  <c r="C14" i="50"/>
  <c r="D3" i="50"/>
  <c r="D6" i="50"/>
  <c r="C69" i="43" l="1"/>
  <c r="C70" i="43"/>
  <c r="C91" i="43"/>
  <c r="C92" i="43"/>
  <c r="C93" i="43"/>
  <c r="C94" i="43"/>
  <c r="C95" i="43"/>
  <c r="C96" i="43"/>
  <c r="C72" i="43"/>
  <c r="C75" i="43"/>
  <c r="C78" i="43"/>
  <c r="C83" i="43"/>
  <c r="C84" i="43"/>
  <c r="C85" i="43"/>
  <c r="C89" i="43"/>
  <c r="C71" i="43"/>
  <c r="C54" i="43"/>
  <c r="C53" i="43"/>
  <c r="C67" i="43"/>
  <c r="C68" i="43"/>
  <c r="C66" i="43"/>
  <c r="P5" i="49" l="1"/>
  <c r="R5" i="49"/>
  <c r="T5" i="49"/>
  <c r="V5" i="49"/>
  <c r="W5" i="49"/>
  <c r="P6" i="49"/>
  <c r="R6" i="49"/>
  <c r="T6" i="49"/>
  <c r="U6" i="49"/>
  <c r="V6" i="49"/>
  <c r="W6" i="49"/>
  <c r="P7" i="49"/>
  <c r="Q7" i="49"/>
  <c r="R7" i="49"/>
  <c r="S7" i="49"/>
  <c r="T7" i="49"/>
  <c r="U7" i="49"/>
  <c r="V7" i="49"/>
  <c r="W7" i="49"/>
  <c r="P8" i="49"/>
  <c r="Q8" i="49"/>
  <c r="R8" i="49"/>
  <c r="S8" i="49"/>
  <c r="T8" i="49"/>
  <c r="U8" i="49"/>
  <c r="V8" i="49"/>
  <c r="W8" i="49"/>
  <c r="P9" i="49"/>
  <c r="Q9" i="49"/>
  <c r="R9" i="49"/>
  <c r="S9" i="49"/>
  <c r="T9" i="49"/>
  <c r="U9" i="49"/>
  <c r="V9" i="49"/>
  <c r="W9" i="49"/>
  <c r="P10" i="49"/>
  <c r="Q10" i="49"/>
  <c r="R10" i="49"/>
  <c r="S10" i="49"/>
  <c r="T10" i="49"/>
  <c r="U10" i="49"/>
  <c r="V10" i="49"/>
  <c r="W10" i="49"/>
  <c r="P11" i="49"/>
  <c r="Q11" i="49"/>
  <c r="R11" i="49"/>
  <c r="S11" i="49"/>
  <c r="T11" i="49"/>
  <c r="U11" i="49"/>
  <c r="V11" i="49"/>
  <c r="W11" i="49"/>
  <c r="P12" i="49"/>
  <c r="Q12" i="49"/>
  <c r="R12" i="49"/>
  <c r="S12" i="49"/>
  <c r="T12" i="49"/>
  <c r="U12" i="49"/>
  <c r="V12" i="49"/>
  <c r="W12" i="49"/>
  <c r="P13" i="49"/>
  <c r="Q13" i="49"/>
  <c r="R13" i="49"/>
  <c r="S13" i="49"/>
  <c r="T13" i="49"/>
  <c r="U13" i="49"/>
  <c r="V13" i="49"/>
  <c r="W13" i="49"/>
  <c r="P14" i="49"/>
  <c r="Q14" i="49"/>
  <c r="R14" i="49"/>
  <c r="S14" i="49"/>
  <c r="T14" i="49"/>
  <c r="U14" i="49"/>
  <c r="V14" i="49"/>
  <c r="W14" i="49"/>
  <c r="P15" i="49"/>
  <c r="Q15" i="49"/>
  <c r="R15" i="49"/>
  <c r="S15" i="49"/>
  <c r="T15" i="49"/>
  <c r="U15" i="49"/>
  <c r="V15" i="49"/>
  <c r="W15" i="49"/>
  <c r="P16" i="49"/>
  <c r="Q16" i="49"/>
  <c r="R16" i="49"/>
  <c r="S16" i="49"/>
  <c r="T16" i="49"/>
  <c r="U16" i="49"/>
  <c r="V16" i="49"/>
  <c r="W16" i="49"/>
  <c r="P17" i="49"/>
  <c r="Q17" i="49"/>
  <c r="R17" i="49"/>
  <c r="S17" i="49"/>
  <c r="T17" i="49"/>
  <c r="U17" i="49"/>
  <c r="V17" i="49"/>
  <c r="W17" i="49"/>
  <c r="P18" i="49"/>
  <c r="Q18" i="49"/>
  <c r="R18" i="49"/>
  <c r="T18" i="49"/>
  <c r="U18" i="49"/>
  <c r="V18" i="49"/>
  <c r="W18" i="49"/>
  <c r="P19" i="49"/>
  <c r="R19" i="49"/>
  <c r="S19" i="49"/>
  <c r="T19" i="49"/>
  <c r="U19" i="49"/>
  <c r="V19" i="49"/>
  <c r="W19" i="49"/>
  <c r="P20" i="49"/>
  <c r="R20" i="49"/>
  <c r="S20" i="49"/>
  <c r="T20" i="49"/>
  <c r="U20" i="49"/>
  <c r="V20" i="49"/>
  <c r="W20" i="49"/>
  <c r="P21" i="49"/>
  <c r="Q21" i="49"/>
  <c r="R21" i="49"/>
  <c r="T21" i="49"/>
  <c r="U21" i="49"/>
  <c r="V21" i="49"/>
  <c r="W21" i="49"/>
  <c r="P22" i="49"/>
  <c r="R22" i="49"/>
  <c r="T22" i="49"/>
  <c r="U22" i="49"/>
  <c r="V22" i="49"/>
  <c r="W22" i="49"/>
  <c r="P23" i="49"/>
  <c r="R23" i="49"/>
  <c r="T23" i="49"/>
  <c r="U23" i="49"/>
  <c r="V23" i="49"/>
  <c r="W23" i="49"/>
  <c r="P24" i="49"/>
  <c r="R24" i="49"/>
  <c r="S24" i="49"/>
  <c r="T24" i="49"/>
  <c r="V24" i="49"/>
  <c r="W24" i="49"/>
  <c r="P25" i="49"/>
  <c r="Q25" i="49"/>
  <c r="R25" i="49"/>
  <c r="T25" i="49"/>
  <c r="V25" i="49"/>
  <c r="W25" i="49"/>
  <c r="P26" i="49"/>
  <c r="R26" i="49"/>
  <c r="T26" i="49"/>
  <c r="V26" i="49"/>
  <c r="W26" i="49"/>
  <c r="P27" i="49"/>
  <c r="Q27" i="49"/>
  <c r="R27" i="49"/>
  <c r="T27" i="49"/>
  <c r="V27" i="49"/>
  <c r="W27" i="49"/>
  <c r="P28" i="49"/>
  <c r="Q28" i="49"/>
  <c r="R28" i="49"/>
  <c r="S28" i="49"/>
  <c r="T28" i="49"/>
  <c r="V28" i="49"/>
  <c r="W28" i="49"/>
  <c r="P29" i="49"/>
  <c r="Q29" i="49"/>
  <c r="R29" i="49"/>
  <c r="S29" i="49"/>
  <c r="T29" i="49"/>
  <c r="V29" i="49"/>
  <c r="W29" i="49"/>
  <c r="P30" i="49"/>
  <c r="Q30" i="49"/>
  <c r="R30" i="49"/>
  <c r="S30" i="49"/>
  <c r="T30" i="49"/>
  <c r="V30" i="49"/>
  <c r="W30" i="49"/>
  <c r="P31" i="49"/>
  <c r="Q31" i="49"/>
  <c r="R31" i="49"/>
  <c r="S31" i="49"/>
  <c r="T31" i="49"/>
  <c r="V31" i="49"/>
  <c r="W31" i="49"/>
  <c r="P32" i="49"/>
  <c r="Q32" i="49"/>
  <c r="R32" i="49"/>
  <c r="S32" i="49"/>
  <c r="T32" i="49"/>
  <c r="V32" i="49"/>
  <c r="W32" i="49"/>
  <c r="P33" i="49"/>
  <c r="Q33" i="49"/>
  <c r="R33" i="49"/>
  <c r="S33" i="49"/>
  <c r="T33" i="49"/>
  <c r="V33" i="49"/>
  <c r="W33" i="49"/>
  <c r="P34" i="49"/>
  <c r="Q34" i="49"/>
  <c r="R34" i="49"/>
  <c r="S34" i="49"/>
  <c r="T34" i="49"/>
  <c r="V34" i="49"/>
  <c r="W34" i="49"/>
  <c r="P35" i="49"/>
  <c r="Q35" i="49"/>
  <c r="R35" i="49"/>
  <c r="S35" i="49"/>
  <c r="T35" i="49"/>
  <c r="V35" i="49"/>
  <c r="W35" i="49"/>
  <c r="P36" i="49"/>
  <c r="Q36" i="49"/>
  <c r="R36" i="49"/>
  <c r="S36" i="49"/>
  <c r="T36" i="49"/>
  <c r="V36" i="49"/>
  <c r="W36" i="49"/>
  <c r="P37" i="49"/>
  <c r="Q37" i="49"/>
  <c r="R37" i="49"/>
  <c r="S37" i="49"/>
  <c r="T37" i="49"/>
  <c r="V37" i="49"/>
  <c r="P38" i="49"/>
  <c r="Q38" i="49"/>
  <c r="R38" i="49"/>
  <c r="S38" i="49"/>
  <c r="T38" i="49"/>
  <c r="V38" i="49"/>
  <c r="P39" i="49"/>
  <c r="Q39" i="49"/>
  <c r="R39" i="49"/>
  <c r="S39" i="49"/>
  <c r="T39" i="49"/>
  <c r="V39" i="49"/>
  <c r="P40" i="49"/>
  <c r="Q40" i="49"/>
  <c r="R40" i="49"/>
  <c r="S40" i="49"/>
  <c r="T40" i="49"/>
  <c r="U40" i="49"/>
  <c r="V40" i="49"/>
  <c r="P41" i="49"/>
  <c r="Q41" i="49"/>
  <c r="R41" i="49"/>
  <c r="S41" i="49"/>
  <c r="T41" i="49"/>
  <c r="U41" i="49"/>
  <c r="V41" i="49"/>
  <c r="O22" i="49"/>
  <c r="O23" i="49"/>
  <c r="O24" i="49"/>
  <c r="O25" i="49"/>
  <c r="O26" i="49"/>
  <c r="O27" i="49"/>
  <c r="O28" i="49"/>
  <c r="O29" i="49"/>
  <c r="O30" i="49"/>
  <c r="O31" i="49"/>
  <c r="O32" i="49"/>
  <c r="O33" i="49"/>
  <c r="O34" i="49"/>
  <c r="O35" i="49"/>
  <c r="O36" i="49"/>
  <c r="O37" i="49"/>
  <c r="O38" i="49"/>
  <c r="O39" i="49"/>
  <c r="O40" i="49"/>
  <c r="O41" i="49"/>
  <c r="O46" i="49"/>
  <c r="O47" i="49"/>
  <c r="O48" i="49"/>
  <c r="O49" i="49"/>
  <c r="O50" i="49"/>
  <c r="O51" i="49"/>
  <c r="O52" i="49"/>
  <c r="O53" i="49"/>
  <c r="O54" i="49"/>
  <c r="O55" i="49"/>
  <c r="O56" i="49"/>
  <c r="O57" i="49"/>
  <c r="O58" i="49"/>
  <c r="O59" i="49"/>
  <c r="O60" i="49"/>
  <c r="O61" i="49"/>
  <c r="O62" i="49"/>
  <c r="O63" i="49"/>
  <c r="O64" i="49"/>
  <c r="O65" i="49"/>
  <c r="O66" i="49"/>
  <c r="O67" i="49"/>
  <c r="O68" i="49"/>
  <c r="O69" i="49"/>
  <c r="O70" i="49"/>
  <c r="O71" i="49"/>
  <c r="O72" i="49"/>
  <c r="O73" i="49"/>
  <c r="O74" i="49"/>
  <c r="O75" i="49"/>
  <c r="O76" i="49"/>
  <c r="O77" i="49"/>
  <c r="O78" i="49"/>
  <c r="O79" i="49"/>
  <c r="O80" i="49"/>
  <c r="O81" i="49"/>
  <c r="O82" i="49"/>
  <c r="O83" i="49"/>
  <c r="O84" i="49"/>
  <c r="O85" i="49"/>
  <c r="O86" i="49"/>
  <c r="O87" i="49"/>
  <c r="O88" i="49"/>
  <c r="O89" i="49"/>
  <c r="O90" i="49"/>
  <c r="O91" i="49"/>
  <c r="O92" i="49"/>
  <c r="O93" i="49"/>
  <c r="O94" i="49"/>
  <c r="O95" i="49"/>
  <c r="O96" i="49"/>
  <c r="O97" i="49"/>
  <c r="O98" i="49"/>
  <c r="O99" i="49"/>
  <c r="O100" i="49"/>
  <c r="O101" i="49"/>
  <c r="O102" i="49"/>
  <c r="O103" i="49"/>
  <c r="W1" i="48"/>
  <c r="A10" i="49"/>
  <c r="O10" i="49" s="1"/>
  <c r="AL6" i="48"/>
  <c r="AM6" i="48"/>
  <c r="AL7" i="48"/>
  <c r="AM7" i="48"/>
  <c r="AL8" i="48"/>
  <c r="AM8" i="48"/>
  <c r="AL9" i="48"/>
  <c r="AM9" i="48"/>
  <c r="AL10" i="48"/>
  <c r="AM10" i="48"/>
  <c r="AL11" i="48"/>
  <c r="AM11" i="48"/>
  <c r="AL12" i="48"/>
  <c r="AM12" i="48"/>
  <c r="AL13" i="48"/>
  <c r="AM13" i="48"/>
  <c r="AL14" i="48"/>
  <c r="AM14" i="48"/>
  <c r="AL15" i="48"/>
  <c r="AM15" i="48"/>
  <c r="AL16" i="48"/>
  <c r="AM16" i="48"/>
  <c r="AL17" i="48"/>
  <c r="AM17" i="48"/>
  <c r="AL18" i="48"/>
  <c r="AM18" i="48"/>
  <c r="AL20" i="48"/>
  <c r="AM20" i="48"/>
  <c r="AL21" i="48"/>
  <c r="AM21" i="48"/>
  <c r="AL22" i="48"/>
  <c r="AM22" i="48"/>
  <c r="AL23" i="48"/>
  <c r="AM23" i="48"/>
  <c r="AL24" i="48"/>
  <c r="AM24" i="48"/>
  <c r="AL25" i="48"/>
  <c r="AM25" i="48"/>
  <c r="AL26" i="48"/>
  <c r="AM26" i="48"/>
  <c r="AL27" i="48"/>
  <c r="AM27" i="48"/>
  <c r="AL28" i="48"/>
  <c r="AM28" i="48"/>
  <c r="AL29" i="48"/>
  <c r="AM29" i="48"/>
  <c r="AL30" i="48"/>
  <c r="AM30" i="48"/>
  <c r="AL31" i="48"/>
  <c r="AM31" i="48"/>
  <c r="AL32" i="48"/>
  <c r="AM32" i="48"/>
  <c r="AL33" i="48"/>
  <c r="AM33" i="48"/>
  <c r="AL34" i="48"/>
  <c r="AM34" i="48"/>
  <c r="AL35" i="48"/>
  <c r="AM35" i="48"/>
  <c r="AL36" i="48"/>
  <c r="AM36" i="48"/>
  <c r="AL37" i="48"/>
  <c r="AM37" i="48"/>
  <c r="AL38" i="48"/>
  <c r="AM38" i="48"/>
  <c r="AL39" i="48"/>
  <c r="AM39" i="48"/>
  <c r="AL40" i="48"/>
  <c r="AM40" i="48"/>
  <c r="AL41" i="48"/>
  <c r="AM41" i="48"/>
  <c r="AL42" i="48"/>
  <c r="AM42" i="48"/>
  <c r="AL43" i="48"/>
  <c r="AM43" i="48"/>
  <c r="AL44" i="48"/>
  <c r="AM44" i="48"/>
  <c r="AL45" i="48"/>
  <c r="AL46" i="48"/>
  <c r="AL47" i="48"/>
  <c r="AL48" i="48"/>
  <c r="AL49" i="48"/>
  <c r="AL50" i="48"/>
  <c r="AL51" i="48"/>
  <c r="AL52" i="48"/>
  <c r="AL53" i="48"/>
  <c r="AL54" i="48"/>
  <c r="AM54" i="48"/>
  <c r="AL55" i="48"/>
  <c r="AL56" i="48"/>
  <c r="AM56" i="48"/>
  <c r="AL57" i="48"/>
  <c r="AL58" i="48"/>
  <c r="AM58" i="48"/>
  <c r="AL59" i="48"/>
  <c r="AM59" i="48"/>
  <c r="AL60" i="48"/>
  <c r="AM60" i="48"/>
  <c r="AL61" i="48"/>
  <c r="AM61" i="48"/>
  <c r="AL62" i="48"/>
  <c r="AM62" i="48"/>
  <c r="AL63" i="48"/>
  <c r="AM63" i="48"/>
  <c r="AL64" i="48"/>
  <c r="AM64" i="48"/>
  <c r="AL65" i="48"/>
  <c r="AM65" i="48"/>
  <c r="AL66" i="48"/>
  <c r="AM66" i="48"/>
  <c r="AL67" i="48"/>
  <c r="AM67" i="48"/>
  <c r="AL68" i="48"/>
  <c r="AM68" i="48"/>
  <c r="AL69" i="48"/>
  <c r="AM69" i="48"/>
  <c r="AL70" i="48"/>
  <c r="AM70" i="48"/>
  <c r="AL71" i="48"/>
  <c r="AM71" i="48"/>
  <c r="AL72" i="48"/>
  <c r="AM72" i="48"/>
  <c r="AL73" i="48"/>
  <c r="AM73" i="48"/>
  <c r="AL74" i="48"/>
  <c r="AM74" i="48"/>
  <c r="AL75" i="48"/>
  <c r="AM75" i="48"/>
  <c r="AL76" i="48"/>
  <c r="AM76" i="48"/>
  <c r="AL77" i="48"/>
  <c r="AM77" i="48"/>
  <c r="AL78" i="48"/>
  <c r="AM78" i="48"/>
  <c r="AL79" i="48"/>
  <c r="AM79" i="48"/>
  <c r="AL80" i="48"/>
  <c r="AM80" i="48"/>
  <c r="AL81" i="48"/>
  <c r="AM81" i="48"/>
  <c r="AL82" i="48"/>
  <c r="AM82" i="48"/>
  <c r="AL83" i="48"/>
  <c r="AM83" i="48"/>
  <c r="AL84" i="48"/>
  <c r="AM84" i="48"/>
  <c r="AL85" i="48"/>
  <c r="AM85" i="48"/>
  <c r="AL86" i="48"/>
  <c r="AM86" i="48"/>
  <c r="AL87" i="48"/>
  <c r="AM87" i="48"/>
  <c r="AL88" i="48"/>
  <c r="AM88" i="48"/>
  <c r="AL89" i="48"/>
  <c r="AM89" i="48"/>
  <c r="AL90" i="48"/>
  <c r="AM90" i="48"/>
  <c r="AL91" i="48"/>
  <c r="AM91" i="48"/>
  <c r="AL92" i="48"/>
  <c r="AM92" i="48"/>
  <c r="AL93" i="48"/>
  <c r="AM93" i="48"/>
  <c r="AL94" i="48"/>
  <c r="AM94" i="48"/>
  <c r="AL95" i="48"/>
  <c r="AM95" i="48"/>
  <c r="AL96" i="48"/>
  <c r="AM96" i="48"/>
  <c r="AL97" i="48"/>
  <c r="AM97" i="48"/>
  <c r="AL98" i="48"/>
  <c r="AM98" i="48"/>
  <c r="AL99" i="48"/>
  <c r="AM99" i="48"/>
  <c r="AL100" i="48"/>
  <c r="AM100" i="48"/>
  <c r="AL101" i="48"/>
  <c r="AM101" i="48"/>
  <c r="AL102" i="48"/>
  <c r="AM102" i="48"/>
  <c r="AL103" i="48"/>
  <c r="AM103" i="48"/>
  <c r="AL104" i="48"/>
  <c r="AM104" i="48"/>
  <c r="AL105" i="48"/>
  <c r="AM105" i="48"/>
  <c r="AL106" i="48"/>
  <c r="AM106" i="48"/>
  <c r="AL107" i="48"/>
  <c r="AM107" i="48"/>
  <c r="AL108" i="48"/>
  <c r="AM108" i="48"/>
  <c r="AL5" i="48"/>
  <c r="AM5" i="48"/>
  <c r="X5" i="48"/>
  <c r="Z5" i="48"/>
  <c r="AB5" i="48"/>
  <c r="AD5" i="48"/>
  <c r="AF5" i="48"/>
  <c r="AG5" i="48"/>
  <c r="AH5" i="48"/>
  <c r="AJ5" i="48"/>
  <c r="X6" i="48"/>
  <c r="Z6" i="48"/>
  <c r="AB6" i="48"/>
  <c r="AD6" i="48"/>
  <c r="AF6" i="48"/>
  <c r="AG6" i="48"/>
  <c r="AH6" i="48"/>
  <c r="AI6" i="48"/>
  <c r="AJ6" i="48"/>
  <c r="AK6" i="48"/>
  <c r="X7" i="48"/>
  <c r="Y7" i="48"/>
  <c r="Z7" i="48"/>
  <c r="AA7" i="48"/>
  <c r="AB7" i="48"/>
  <c r="AC7" i="48"/>
  <c r="AD7" i="48"/>
  <c r="AE7" i="48"/>
  <c r="AF7" i="48"/>
  <c r="AG7" i="48"/>
  <c r="AH7" i="48"/>
  <c r="AJ7" i="48"/>
  <c r="AK7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AJ8" i="48"/>
  <c r="AK8" i="48"/>
  <c r="X9" i="48"/>
  <c r="Y9" i="48"/>
  <c r="Z9" i="48"/>
  <c r="AA9" i="48"/>
  <c r="AB9" i="48"/>
  <c r="AC9" i="48"/>
  <c r="AD9" i="48"/>
  <c r="AE9" i="48"/>
  <c r="AF9" i="48"/>
  <c r="AG9" i="48"/>
  <c r="AH9" i="48"/>
  <c r="AI9" i="48"/>
  <c r="AJ9" i="48"/>
  <c r="AK9" i="48"/>
  <c r="X10" i="48"/>
  <c r="Y10" i="48"/>
  <c r="Z10" i="48"/>
  <c r="AA10" i="48"/>
  <c r="AB10" i="48"/>
  <c r="AC10" i="48"/>
  <c r="AD10" i="48"/>
  <c r="AE10" i="48"/>
  <c r="AF10" i="48"/>
  <c r="AG10" i="48"/>
  <c r="AH10" i="48"/>
  <c r="AI10" i="48"/>
  <c r="AJ10" i="48"/>
  <c r="AK10" i="48"/>
  <c r="X11" i="48"/>
  <c r="Y11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X12" i="48"/>
  <c r="Y12" i="48"/>
  <c r="Z12" i="48"/>
  <c r="AA12" i="48"/>
  <c r="AB12" i="48"/>
  <c r="AC12" i="48"/>
  <c r="AD12" i="48"/>
  <c r="AE12" i="48"/>
  <c r="AF12" i="48"/>
  <c r="AG12" i="48"/>
  <c r="AH12" i="48"/>
  <c r="AJ12" i="48"/>
  <c r="AK12" i="48"/>
  <c r="X13" i="48"/>
  <c r="Y13" i="48"/>
  <c r="Z13" i="48"/>
  <c r="AA13" i="48"/>
  <c r="AB13" i="48"/>
  <c r="AC13" i="48"/>
  <c r="AD13" i="48"/>
  <c r="AE13" i="48"/>
  <c r="AF13" i="48"/>
  <c r="AG13" i="48"/>
  <c r="AH13" i="48"/>
  <c r="AJ13" i="48"/>
  <c r="AK13" i="48"/>
  <c r="X14" i="48"/>
  <c r="Y14" i="48"/>
  <c r="Z14" i="48"/>
  <c r="AA14" i="48"/>
  <c r="AB14" i="48"/>
  <c r="AC14" i="48"/>
  <c r="AD14" i="48"/>
  <c r="AE14" i="48"/>
  <c r="AF14" i="48"/>
  <c r="AG14" i="48"/>
  <c r="AH14" i="48"/>
  <c r="AJ14" i="48"/>
  <c r="AK14" i="48"/>
  <c r="X15" i="48"/>
  <c r="Y15" i="48"/>
  <c r="Z15" i="48"/>
  <c r="AA15" i="48"/>
  <c r="AB15" i="48"/>
  <c r="AC15" i="48"/>
  <c r="AD15" i="48"/>
  <c r="AE15" i="48"/>
  <c r="AF15" i="48"/>
  <c r="AG15" i="48"/>
  <c r="AH15" i="48"/>
  <c r="AJ15" i="48"/>
  <c r="AK15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X17" i="48"/>
  <c r="Y17" i="48"/>
  <c r="Z17" i="48"/>
  <c r="AA17" i="48"/>
  <c r="AB17" i="48"/>
  <c r="AC17" i="48"/>
  <c r="AD17" i="48"/>
  <c r="AE17" i="48"/>
  <c r="AF17" i="48"/>
  <c r="AG17" i="48"/>
  <c r="AH17" i="48"/>
  <c r="AI17" i="48"/>
  <c r="AJ17" i="48"/>
  <c r="AK17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X23" i="48"/>
  <c r="Y23" i="48"/>
  <c r="Z23" i="48"/>
  <c r="AA23" i="48"/>
  <c r="AB23" i="48"/>
  <c r="AD23" i="48"/>
  <c r="AE23" i="48"/>
  <c r="AF23" i="48"/>
  <c r="AG23" i="48"/>
  <c r="AH23" i="48"/>
  <c r="AI23" i="48"/>
  <c r="AJ23" i="48"/>
  <c r="AK23" i="48"/>
  <c r="X24" i="48"/>
  <c r="Y24" i="48"/>
  <c r="Z24" i="48"/>
  <c r="AA24" i="48"/>
  <c r="AB24" i="48"/>
  <c r="AC24" i="48"/>
  <c r="AD24" i="48"/>
  <c r="AF24" i="48"/>
  <c r="AG24" i="48"/>
  <c r="AH24" i="48"/>
  <c r="AI24" i="48"/>
  <c r="AJ24" i="48"/>
  <c r="AK24" i="48"/>
  <c r="X25" i="48"/>
  <c r="Z25" i="48"/>
  <c r="AA25" i="48"/>
  <c r="AB25" i="48"/>
  <c r="AC25" i="48"/>
  <c r="AD25" i="48"/>
  <c r="AE25" i="48"/>
  <c r="AF25" i="48"/>
  <c r="AG25" i="48"/>
  <c r="AH25" i="48"/>
  <c r="AI25" i="48"/>
  <c r="AJ25" i="48"/>
  <c r="AK25" i="48"/>
  <c r="X26" i="48"/>
  <c r="Y26" i="48"/>
  <c r="Z26" i="48"/>
  <c r="AB26" i="48"/>
  <c r="AC26" i="48"/>
  <c r="AD26" i="48"/>
  <c r="AE26" i="48"/>
  <c r="AF26" i="48"/>
  <c r="AG26" i="48"/>
  <c r="AH26" i="48"/>
  <c r="AI26" i="48"/>
  <c r="AJ26" i="48"/>
  <c r="AK26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X28" i="48"/>
  <c r="Y28" i="48"/>
  <c r="Z28" i="48"/>
  <c r="AA28" i="48"/>
  <c r="AB28" i="48"/>
  <c r="AC28" i="48"/>
  <c r="AD28" i="48"/>
  <c r="AE28" i="48"/>
  <c r="AF28" i="48"/>
  <c r="AH28" i="48"/>
  <c r="AI28" i="48"/>
  <c r="AJ28" i="48"/>
  <c r="AK28" i="48"/>
  <c r="X29" i="48"/>
  <c r="Y29" i="48"/>
  <c r="Z29" i="48"/>
  <c r="AA29" i="48"/>
  <c r="AB29" i="48"/>
  <c r="AC29" i="48"/>
  <c r="AD29" i="48"/>
  <c r="AE29" i="48"/>
  <c r="AF29" i="48"/>
  <c r="AH29" i="48"/>
  <c r="AI29" i="48"/>
  <c r="AJ29" i="48"/>
  <c r="AK29" i="48"/>
  <c r="X30" i="48"/>
  <c r="Y30" i="48"/>
  <c r="Z30" i="48"/>
  <c r="AA30" i="48"/>
  <c r="AB30" i="48"/>
  <c r="AC30" i="48"/>
  <c r="AD30" i="48"/>
  <c r="AE30" i="48"/>
  <c r="AF30" i="48"/>
  <c r="AH30" i="48"/>
  <c r="AI30" i="48"/>
  <c r="AJ30" i="48"/>
  <c r="AK30" i="48"/>
  <c r="X31" i="48"/>
  <c r="Y31" i="48"/>
  <c r="Z31" i="48"/>
  <c r="AA31" i="48"/>
  <c r="AB31" i="48"/>
  <c r="AC31" i="48"/>
  <c r="AD31" i="48"/>
  <c r="AE31" i="48"/>
  <c r="AF31" i="48"/>
  <c r="AH31" i="48"/>
  <c r="AI31" i="48"/>
  <c r="AJ31" i="48"/>
  <c r="AK31" i="48"/>
  <c r="X32" i="48"/>
  <c r="Y32" i="48"/>
  <c r="Z32" i="48"/>
  <c r="AA32" i="48"/>
  <c r="AB32" i="48"/>
  <c r="AC32" i="48"/>
  <c r="AD32" i="48"/>
  <c r="AE32" i="48"/>
  <c r="AF32" i="48"/>
  <c r="AH32" i="48"/>
  <c r="AI32" i="48"/>
  <c r="AJ32" i="48"/>
  <c r="AK32" i="48"/>
  <c r="X33" i="48"/>
  <c r="Y33" i="48"/>
  <c r="Z33" i="48"/>
  <c r="AA33" i="48"/>
  <c r="AB33" i="48"/>
  <c r="AC33" i="48"/>
  <c r="AD33" i="48"/>
  <c r="AE33" i="48"/>
  <c r="AF33" i="48"/>
  <c r="AH33" i="48"/>
  <c r="AI33" i="48"/>
  <c r="AJ33" i="48"/>
  <c r="AK33" i="48"/>
  <c r="X34" i="48"/>
  <c r="Y34" i="48"/>
  <c r="Z34" i="48"/>
  <c r="AA34" i="48"/>
  <c r="AB34" i="48"/>
  <c r="AC34" i="48"/>
  <c r="AD34" i="48"/>
  <c r="AE34" i="48"/>
  <c r="AF34" i="48"/>
  <c r="AH34" i="48"/>
  <c r="AI34" i="48"/>
  <c r="AJ34" i="48"/>
  <c r="AK34" i="48"/>
  <c r="X35" i="48"/>
  <c r="Y35" i="48"/>
  <c r="Z35" i="48"/>
  <c r="AA35" i="48"/>
  <c r="AB35" i="48"/>
  <c r="AC35" i="48"/>
  <c r="AD35" i="48"/>
  <c r="AE35" i="48"/>
  <c r="AF35" i="48"/>
  <c r="AH35" i="48"/>
  <c r="AI35" i="48"/>
  <c r="AJ35" i="48"/>
  <c r="AK35" i="48"/>
  <c r="X36" i="48"/>
  <c r="Y36" i="48"/>
  <c r="Z36" i="48"/>
  <c r="AA36" i="48"/>
  <c r="AB36" i="48"/>
  <c r="AC36" i="48"/>
  <c r="AD36" i="48"/>
  <c r="AE36" i="48"/>
  <c r="AF36" i="48"/>
  <c r="AH36" i="48"/>
  <c r="AI36" i="48"/>
  <c r="AJ36" i="48"/>
  <c r="AK36" i="48"/>
  <c r="X37" i="48"/>
  <c r="Z37" i="48"/>
  <c r="AB37" i="48"/>
  <c r="AC37" i="48"/>
  <c r="AD37" i="48"/>
  <c r="AE37" i="48"/>
  <c r="AF37" i="48"/>
  <c r="AG37" i="48"/>
  <c r="AH37" i="48"/>
  <c r="AI37" i="48"/>
  <c r="AJ37" i="48"/>
  <c r="AK37" i="48"/>
  <c r="X38" i="48"/>
  <c r="Y38" i="48"/>
  <c r="Z38" i="48"/>
  <c r="AA38" i="48"/>
  <c r="AB38" i="48"/>
  <c r="AD38" i="48"/>
  <c r="AF38" i="48"/>
  <c r="AG38" i="48"/>
  <c r="AH38" i="48"/>
  <c r="AI38" i="48"/>
  <c r="AJ38" i="48"/>
  <c r="AK38" i="48"/>
  <c r="X39" i="48"/>
  <c r="Z39" i="48"/>
  <c r="AB39" i="48"/>
  <c r="AD39" i="48"/>
  <c r="AF39" i="48"/>
  <c r="AG39" i="48"/>
  <c r="AH39" i="48"/>
  <c r="AI39" i="48"/>
  <c r="AJ39" i="48"/>
  <c r="AK39" i="48"/>
  <c r="X40" i="48"/>
  <c r="Y40" i="48"/>
  <c r="Z40" i="48"/>
  <c r="AA40" i="48"/>
  <c r="AB40" i="48"/>
  <c r="AC40" i="48"/>
  <c r="AD40" i="48"/>
  <c r="AE40" i="48"/>
  <c r="AF40" i="48"/>
  <c r="AG40" i="48"/>
  <c r="AH40" i="48"/>
  <c r="AJ40" i="48"/>
  <c r="AK40" i="48"/>
  <c r="X41" i="48"/>
  <c r="Y41" i="48"/>
  <c r="Z41" i="48"/>
  <c r="AA41" i="48"/>
  <c r="AB41" i="48"/>
  <c r="AD41" i="48"/>
  <c r="AE41" i="48"/>
  <c r="AF41" i="48"/>
  <c r="AG41" i="48"/>
  <c r="AH41" i="48"/>
  <c r="AI41" i="48"/>
  <c r="AJ41" i="48"/>
  <c r="AK41" i="48"/>
  <c r="X42" i="48"/>
  <c r="Y42" i="48"/>
  <c r="Z42" i="48"/>
  <c r="AA42" i="48"/>
  <c r="AB42" i="48"/>
  <c r="AD42" i="48"/>
  <c r="AE42" i="48"/>
  <c r="AF42" i="48"/>
  <c r="AG42" i="48"/>
  <c r="AH42" i="48"/>
  <c r="AI42" i="48"/>
  <c r="AJ42" i="48"/>
  <c r="AK42" i="48"/>
  <c r="X43" i="48"/>
  <c r="Y43" i="48"/>
  <c r="Z43" i="48"/>
  <c r="AA43" i="48"/>
  <c r="AB43" i="48"/>
  <c r="AD43" i="48"/>
  <c r="AF43" i="48"/>
  <c r="AG43" i="48"/>
  <c r="AH43" i="48"/>
  <c r="AI43" i="48"/>
  <c r="AJ43" i="48"/>
  <c r="AK43" i="48"/>
  <c r="X44" i="48"/>
  <c r="Y44" i="48"/>
  <c r="Z44" i="48"/>
  <c r="AA44" i="48"/>
  <c r="AB44" i="48"/>
  <c r="AD44" i="48"/>
  <c r="AF44" i="48"/>
  <c r="AG44" i="48"/>
  <c r="AH44" i="48"/>
  <c r="AI44" i="48"/>
  <c r="AJ44" i="48"/>
  <c r="AK44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X46" i="48"/>
  <c r="Y46" i="48"/>
  <c r="Z46" i="48"/>
  <c r="AA46" i="48"/>
  <c r="AB46" i="48"/>
  <c r="AC46" i="48"/>
  <c r="AD46" i="48"/>
  <c r="AE46" i="48"/>
  <c r="AF46" i="48"/>
  <c r="AG46" i="48"/>
  <c r="AH46" i="48"/>
  <c r="AI46" i="48"/>
  <c r="AJ46" i="48"/>
  <c r="AK46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X48" i="48"/>
  <c r="Y48" i="48"/>
  <c r="Z48" i="48"/>
  <c r="AA48" i="48"/>
  <c r="AB48" i="48"/>
  <c r="AC48" i="48"/>
  <c r="AD48" i="48"/>
  <c r="AE48" i="48"/>
  <c r="AF48" i="48"/>
  <c r="AG48" i="48"/>
  <c r="AH48" i="48"/>
  <c r="AI48" i="48"/>
  <c r="AJ48" i="48"/>
  <c r="AK48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X50" i="48"/>
  <c r="Y50" i="48"/>
  <c r="Z50" i="48"/>
  <c r="AA50" i="48"/>
  <c r="AB50" i="48"/>
  <c r="AC50" i="48"/>
  <c r="AD50" i="48"/>
  <c r="AE50" i="48"/>
  <c r="AF50" i="48"/>
  <c r="AG50" i="48"/>
  <c r="AH50" i="48"/>
  <c r="AI50" i="48"/>
  <c r="AJ50" i="48"/>
  <c r="AK50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X52" i="48"/>
  <c r="Y52" i="48"/>
  <c r="Z52" i="48"/>
  <c r="AA52" i="48"/>
  <c r="AB52" i="48"/>
  <c r="AC52" i="48"/>
  <c r="AD52" i="48"/>
  <c r="AE52" i="48"/>
  <c r="AF52" i="48"/>
  <c r="AG52" i="48"/>
  <c r="AH52" i="48"/>
  <c r="AI52" i="48"/>
  <c r="AJ52" i="48"/>
  <c r="AK52" i="48"/>
  <c r="X53" i="48"/>
  <c r="Y53" i="48"/>
  <c r="Z53" i="48"/>
  <c r="AA53" i="48"/>
  <c r="AB53" i="48"/>
  <c r="AC53" i="48"/>
  <c r="AD53" i="48"/>
  <c r="AE53" i="48"/>
  <c r="AF53" i="48"/>
  <c r="AG53" i="48"/>
  <c r="AH53" i="48"/>
  <c r="AI53" i="48"/>
  <c r="AJ53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X57" i="48"/>
  <c r="Y57" i="48"/>
  <c r="Z57" i="48"/>
  <c r="AA57" i="48"/>
  <c r="AB57" i="48"/>
  <c r="AC57" i="48"/>
  <c r="AD57" i="48"/>
  <c r="AE57" i="48"/>
  <c r="AF57" i="48"/>
  <c r="AG57" i="48"/>
  <c r="AH57" i="48"/>
  <c r="AI57" i="48"/>
  <c r="AJ57" i="48"/>
  <c r="AK57" i="48"/>
  <c r="X58" i="48"/>
  <c r="Y58" i="48"/>
  <c r="Z58" i="48"/>
  <c r="AA58" i="48"/>
  <c r="AB58" i="48"/>
  <c r="AC58" i="48"/>
  <c r="AD58" i="48"/>
  <c r="AE58" i="48"/>
  <c r="AF58" i="48"/>
  <c r="AG58" i="48"/>
  <c r="AH58" i="48"/>
  <c r="AI58" i="48"/>
  <c r="AJ58" i="48"/>
  <c r="X59" i="48"/>
  <c r="Y59" i="48"/>
  <c r="Z59" i="48"/>
  <c r="AA59" i="48"/>
  <c r="AB59" i="48"/>
  <c r="AC59" i="48"/>
  <c r="AD59" i="48"/>
  <c r="AE59" i="48"/>
  <c r="AF59" i="48"/>
  <c r="AG59" i="48"/>
  <c r="AH59" i="48"/>
  <c r="AI59" i="48"/>
  <c r="AJ59" i="48"/>
  <c r="X60" i="48"/>
  <c r="Y60" i="48"/>
  <c r="Z60" i="48"/>
  <c r="AA60" i="48"/>
  <c r="AB60" i="48"/>
  <c r="AC60" i="48"/>
  <c r="AD60" i="48"/>
  <c r="AE60" i="48"/>
  <c r="AF60" i="48"/>
  <c r="AG60" i="48"/>
  <c r="AH60" i="48"/>
  <c r="AI60" i="48"/>
  <c r="AJ60" i="48"/>
  <c r="X61" i="48"/>
  <c r="Y61" i="48"/>
  <c r="Z61" i="48"/>
  <c r="AA61" i="48"/>
  <c r="AB61" i="48"/>
  <c r="AC61" i="48"/>
  <c r="AD61" i="48"/>
  <c r="AE61" i="48"/>
  <c r="AF61" i="48"/>
  <c r="AG61" i="48"/>
  <c r="AH61" i="48"/>
  <c r="AI61" i="48"/>
  <c r="AJ61" i="48"/>
  <c r="X62" i="48"/>
  <c r="Y62" i="48"/>
  <c r="Z62" i="48"/>
  <c r="AA62" i="48"/>
  <c r="AB62" i="48"/>
  <c r="AC62" i="48"/>
  <c r="AD62" i="48"/>
  <c r="AE62" i="48"/>
  <c r="AF62" i="48"/>
  <c r="AG62" i="48"/>
  <c r="AH62" i="48"/>
  <c r="AI62" i="48"/>
  <c r="AJ62" i="48"/>
  <c r="X63" i="48"/>
  <c r="Y63" i="48"/>
  <c r="Z63" i="48"/>
  <c r="AA63" i="48"/>
  <c r="AB63" i="48"/>
  <c r="AC63" i="48"/>
  <c r="AD63" i="48"/>
  <c r="AE63" i="48"/>
  <c r="AF63" i="48"/>
  <c r="AG63" i="48"/>
  <c r="AH63" i="48"/>
  <c r="AI63" i="48"/>
  <c r="AJ63" i="48"/>
  <c r="X64" i="48"/>
  <c r="Y64" i="48"/>
  <c r="Z64" i="48"/>
  <c r="AA64" i="48"/>
  <c r="AB64" i="48"/>
  <c r="AC64" i="48"/>
  <c r="AD64" i="48"/>
  <c r="AE64" i="48"/>
  <c r="AF64" i="48"/>
  <c r="AG64" i="48"/>
  <c r="AH64" i="48"/>
  <c r="AI64" i="48"/>
  <c r="AJ64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X67" i="48"/>
  <c r="Y67" i="48"/>
  <c r="Z67" i="48"/>
  <c r="AA67" i="48"/>
  <c r="AB67" i="48"/>
  <c r="AC67" i="48"/>
  <c r="AD67" i="48"/>
  <c r="AE67" i="48"/>
  <c r="AF67" i="48"/>
  <c r="AG67" i="48"/>
  <c r="AH67" i="48"/>
  <c r="AI67" i="48"/>
  <c r="AJ67" i="48"/>
  <c r="X68" i="48"/>
  <c r="Y68" i="48"/>
  <c r="Z68" i="48"/>
  <c r="AA68" i="48"/>
  <c r="AB68" i="48"/>
  <c r="AC68" i="48"/>
  <c r="AD68" i="48"/>
  <c r="AE68" i="48"/>
  <c r="AF68" i="48"/>
  <c r="AG68" i="48"/>
  <c r="AH68" i="48"/>
  <c r="AI68" i="48"/>
  <c r="AJ68" i="48"/>
  <c r="X69" i="48"/>
  <c r="Y69" i="48"/>
  <c r="Z69" i="48"/>
  <c r="AA69" i="48"/>
  <c r="AB69" i="48"/>
  <c r="AC69" i="48"/>
  <c r="AD69" i="48"/>
  <c r="AE69" i="48"/>
  <c r="AF69" i="48"/>
  <c r="AG69" i="48"/>
  <c r="AH69" i="48"/>
  <c r="AI69" i="48"/>
  <c r="AJ69" i="48"/>
  <c r="X70" i="48"/>
  <c r="Y70" i="48"/>
  <c r="Z70" i="48"/>
  <c r="AA70" i="48"/>
  <c r="AB70" i="48"/>
  <c r="AC70" i="48"/>
  <c r="AD70" i="48"/>
  <c r="AE70" i="48"/>
  <c r="AF70" i="48"/>
  <c r="AG70" i="48"/>
  <c r="AH70" i="48"/>
  <c r="AI70" i="48"/>
  <c r="AJ70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X82" i="48"/>
  <c r="Y82" i="48"/>
  <c r="Z82" i="48"/>
  <c r="AA82" i="48"/>
  <c r="AB82" i="48"/>
  <c r="AC82" i="48"/>
  <c r="AD82" i="48"/>
  <c r="AE82" i="48"/>
  <c r="AF82" i="48"/>
  <c r="AG82" i="48"/>
  <c r="AH82" i="48"/>
  <c r="AI82" i="48"/>
  <c r="AJ82" i="48"/>
  <c r="X83" i="48"/>
  <c r="Y83" i="48"/>
  <c r="Z83" i="48"/>
  <c r="AA83" i="48"/>
  <c r="AB83" i="48"/>
  <c r="AC83" i="48"/>
  <c r="AD83" i="48"/>
  <c r="AE83" i="48"/>
  <c r="AF83" i="48"/>
  <c r="AG83" i="48"/>
  <c r="AH83" i="48"/>
  <c r="AI83" i="48"/>
  <c r="AJ83" i="48"/>
  <c r="X84" i="48"/>
  <c r="Y84" i="48"/>
  <c r="Z84" i="48"/>
  <c r="AA84" i="48"/>
  <c r="AB84" i="48"/>
  <c r="AC84" i="48"/>
  <c r="AD84" i="48"/>
  <c r="AE84" i="48"/>
  <c r="AF84" i="48"/>
  <c r="AG84" i="48"/>
  <c r="AH84" i="48"/>
  <c r="AI84" i="48"/>
  <c r="AJ84" i="48"/>
  <c r="X85" i="48"/>
  <c r="Y85" i="48"/>
  <c r="Z85" i="48"/>
  <c r="AA85" i="48"/>
  <c r="AB85" i="48"/>
  <c r="AC85" i="48"/>
  <c r="AD85" i="48"/>
  <c r="AE85" i="48"/>
  <c r="AF85" i="48"/>
  <c r="AG85" i="48"/>
  <c r="AH85" i="48"/>
  <c r="AI85" i="48"/>
  <c r="AJ85" i="48"/>
  <c r="X86" i="48"/>
  <c r="Y86" i="48"/>
  <c r="Z86" i="48"/>
  <c r="AA86" i="48"/>
  <c r="AB86" i="48"/>
  <c r="AC86" i="48"/>
  <c r="AD86" i="48"/>
  <c r="AE86" i="48"/>
  <c r="AF86" i="48"/>
  <c r="AG86" i="48"/>
  <c r="AH86" i="48"/>
  <c r="AI86" i="48"/>
  <c r="AJ86" i="48"/>
  <c r="X87" i="48"/>
  <c r="Y87" i="48"/>
  <c r="Z87" i="48"/>
  <c r="AA87" i="48"/>
  <c r="AB87" i="48"/>
  <c r="AC87" i="48"/>
  <c r="AD87" i="48"/>
  <c r="AE87" i="48"/>
  <c r="AF87" i="48"/>
  <c r="AG87" i="48"/>
  <c r="AH87" i="48"/>
  <c r="AI87" i="48"/>
  <c r="AJ87" i="48"/>
  <c r="X88" i="48"/>
  <c r="Y88" i="48"/>
  <c r="Z88" i="48"/>
  <c r="AA88" i="48"/>
  <c r="AB88" i="48"/>
  <c r="AC88" i="48"/>
  <c r="AD88" i="48"/>
  <c r="AE88" i="48"/>
  <c r="AF88" i="48"/>
  <c r="AG88" i="48"/>
  <c r="AH88" i="48"/>
  <c r="AI88" i="48"/>
  <c r="AJ88" i="48"/>
  <c r="X89" i="48"/>
  <c r="Y89" i="48"/>
  <c r="Z89" i="48"/>
  <c r="AA89" i="48"/>
  <c r="AB89" i="48"/>
  <c r="AC89" i="48"/>
  <c r="AD89" i="48"/>
  <c r="AE89" i="48"/>
  <c r="AF89" i="48"/>
  <c r="AG89" i="48"/>
  <c r="AH89" i="48"/>
  <c r="AI89" i="48"/>
  <c r="AJ89" i="48"/>
  <c r="X90" i="48"/>
  <c r="Y90" i="48"/>
  <c r="Z90" i="48"/>
  <c r="AA90" i="48"/>
  <c r="AB90" i="48"/>
  <c r="AC90" i="48"/>
  <c r="AD90" i="48"/>
  <c r="AE90" i="48"/>
  <c r="AF90" i="48"/>
  <c r="AG90" i="48"/>
  <c r="AH90" i="48"/>
  <c r="AI90" i="48"/>
  <c r="AJ90" i="48"/>
  <c r="X91" i="48"/>
  <c r="Y91" i="48"/>
  <c r="Z91" i="48"/>
  <c r="AA91" i="48"/>
  <c r="AB91" i="48"/>
  <c r="AC91" i="48"/>
  <c r="AD91" i="48"/>
  <c r="AE91" i="48"/>
  <c r="AF91" i="48"/>
  <c r="AG91" i="48"/>
  <c r="AH91" i="48"/>
  <c r="AI91" i="48"/>
  <c r="AJ91" i="48"/>
  <c r="X92" i="48"/>
  <c r="Y92" i="48"/>
  <c r="Z92" i="48"/>
  <c r="AA92" i="48"/>
  <c r="AB92" i="48"/>
  <c r="AC92" i="48"/>
  <c r="AD92" i="48"/>
  <c r="AE92" i="48"/>
  <c r="AF92" i="48"/>
  <c r="AG92" i="48"/>
  <c r="AH92" i="48"/>
  <c r="AI92" i="48"/>
  <c r="AJ92" i="48"/>
  <c r="X93" i="48"/>
  <c r="Y93" i="48"/>
  <c r="Z93" i="48"/>
  <c r="AA93" i="48"/>
  <c r="AB93" i="48"/>
  <c r="AC93" i="48"/>
  <c r="AD93" i="48"/>
  <c r="AE93" i="48"/>
  <c r="AF93" i="48"/>
  <c r="AG93" i="48"/>
  <c r="AH93" i="48"/>
  <c r="AI93" i="48"/>
  <c r="AJ93" i="48"/>
  <c r="X94" i="48"/>
  <c r="Y94" i="48"/>
  <c r="Z94" i="48"/>
  <c r="AA94" i="48"/>
  <c r="AB94" i="48"/>
  <c r="AC94" i="48"/>
  <c r="AD94" i="48"/>
  <c r="AE94" i="48"/>
  <c r="AF94" i="48"/>
  <c r="AG94" i="48"/>
  <c r="AH94" i="48"/>
  <c r="AI94" i="48"/>
  <c r="AJ94" i="48"/>
  <c r="X95" i="48"/>
  <c r="Y95" i="48"/>
  <c r="Z95" i="48"/>
  <c r="AA95" i="48"/>
  <c r="AB95" i="48"/>
  <c r="AC95" i="48"/>
  <c r="AD95" i="48"/>
  <c r="AE95" i="48"/>
  <c r="AF95" i="48"/>
  <c r="AG95" i="48"/>
  <c r="AH95" i="48"/>
  <c r="AI95" i="48"/>
  <c r="AJ95" i="48"/>
  <c r="X96" i="48"/>
  <c r="Y96" i="48"/>
  <c r="Z96" i="48"/>
  <c r="AA96" i="48"/>
  <c r="AB96" i="48"/>
  <c r="AC96" i="48"/>
  <c r="AD96" i="48"/>
  <c r="AE96" i="48"/>
  <c r="AF96" i="48"/>
  <c r="AG96" i="48"/>
  <c r="AH96" i="48"/>
  <c r="AI96" i="48"/>
  <c r="AJ96" i="48"/>
  <c r="X97" i="48"/>
  <c r="Y97" i="48"/>
  <c r="Z97" i="48"/>
  <c r="AA97" i="48"/>
  <c r="AB97" i="48"/>
  <c r="AC97" i="48"/>
  <c r="AD97" i="48"/>
  <c r="AE97" i="48"/>
  <c r="AF97" i="48"/>
  <c r="AG97" i="48"/>
  <c r="AH97" i="48"/>
  <c r="AI97" i="48"/>
  <c r="AJ97" i="48"/>
  <c r="X98" i="48"/>
  <c r="Y98" i="48"/>
  <c r="Z98" i="48"/>
  <c r="AA98" i="48"/>
  <c r="AB98" i="48"/>
  <c r="AC98" i="48"/>
  <c r="AD98" i="48"/>
  <c r="AE98" i="48"/>
  <c r="AF98" i="48"/>
  <c r="AG98" i="48"/>
  <c r="AH98" i="48"/>
  <c r="AI98" i="48"/>
  <c r="AJ98" i="48"/>
  <c r="X99" i="48"/>
  <c r="Y99" i="48"/>
  <c r="Z99" i="48"/>
  <c r="AA99" i="48"/>
  <c r="AB99" i="48"/>
  <c r="AC99" i="48"/>
  <c r="AD99" i="48"/>
  <c r="AE99" i="48"/>
  <c r="AF99" i="48"/>
  <c r="AG99" i="48"/>
  <c r="AH99" i="48"/>
  <c r="AI99" i="48"/>
  <c r="AJ99" i="48"/>
  <c r="X100" i="48"/>
  <c r="Y100" i="48"/>
  <c r="Z100" i="48"/>
  <c r="AA100" i="48"/>
  <c r="AB100" i="48"/>
  <c r="AC100" i="48"/>
  <c r="AD100" i="48"/>
  <c r="AE100" i="48"/>
  <c r="AF100" i="48"/>
  <c r="AG100" i="48"/>
  <c r="AH100" i="48"/>
  <c r="AI100" i="48"/>
  <c r="AJ100" i="48"/>
  <c r="X101" i="48"/>
  <c r="Y101" i="48"/>
  <c r="Z101" i="48"/>
  <c r="AA101" i="48"/>
  <c r="AB101" i="48"/>
  <c r="AC101" i="48"/>
  <c r="AD101" i="48"/>
  <c r="AE101" i="48"/>
  <c r="AF101" i="48"/>
  <c r="AG101" i="48"/>
  <c r="AH101" i="48"/>
  <c r="AI101" i="48"/>
  <c r="AJ101" i="48"/>
  <c r="X102" i="48"/>
  <c r="Y102" i="48"/>
  <c r="Z102" i="48"/>
  <c r="AA102" i="48"/>
  <c r="AB102" i="48"/>
  <c r="AC102" i="48"/>
  <c r="AD102" i="48"/>
  <c r="AE102" i="48"/>
  <c r="AF102" i="48"/>
  <c r="AG102" i="48"/>
  <c r="AH102" i="48"/>
  <c r="AI102" i="48"/>
  <c r="AJ102" i="48"/>
  <c r="X103" i="48"/>
  <c r="Y103" i="48"/>
  <c r="Z103" i="48"/>
  <c r="AA103" i="48"/>
  <c r="AB103" i="48"/>
  <c r="AC103" i="48"/>
  <c r="AD103" i="48"/>
  <c r="AE103" i="48"/>
  <c r="AF103" i="48"/>
  <c r="AG103" i="48"/>
  <c r="AH103" i="48"/>
  <c r="AI103" i="48"/>
  <c r="AJ103" i="48"/>
  <c r="X104" i="48"/>
  <c r="Y104" i="48"/>
  <c r="Z104" i="48"/>
  <c r="AA104" i="48"/>
  <c r="AB104" i="48"/>
  <c r="AC104" i="48"/>
  <c r="AD104" i="48"/>
  <c r="AE104" i="48"/>
  <c r="AF104" i="48"/>
  <c r="AG104" i="48"/>
  <c r="AH104" i="48"/>
  <c r="AI104" i="48"/>
  <c r="AJ104" i="48"/>
  <c r="X105" i="48"/>
  <c r="Y105" i="48"/>
  <c r="Z105" i="48"/>
  <c r="AA105" i="48"/>
  <c r="AB105" i="48"/>
  <c r="AC105" i="48"/>
  <c r="AD105" i="48"/>
  <c r="AE105" i="48"/>
  <c r="AF105" i="48"/>
  <c r="AG105" i="48"/>
  <c r="AH105" i="48"/>
  <c r="AI105" i="48"/>
  <c r="AJ105" i="48"/>
  <c r="X106" i="48"/>
  <c r="Y106" i="48"/>
  <c r="Z106" i="48"/>
  <c r="AA106" i="48"/>
  <c r="AB106" i="48"/>
  <c r="AC106" i="48"/>
  <c r="AD106" i="48"/>
  <c r="AE106" i="48"/>
  <c r="AF106" i="48"/>
  <c r="AG106" i="48"/>
  <c r="AH106" i="48"/>
  <c r="AI106" i="48"/>
  <c r="AJ106" i="48"/>
  <c r="X107" i="48"/>
  <c r="Y107" i="48"/>
  <c r="Z107" i="48"/>
  <c r="AA107" i="48"/>
  <c r="AB107" i="48"/>
  <c r="AC107" i="48"/>
  <c r="AD107" i="48"/>
  <c r="AE107" i="48"/>
  <c r="AF107" i="48"/>
  <c r="AG107" i="48"/>
  <c r="AH107" i="48"/>
  <c r="AI107" i="48"/>
  <c r="AJ107" i="48"/>
  <c r="X108" i="48"/>
  <c r="Y108" i="48"/>
  <c r="Z108" i="48"/>
  <c r="AA108" i="48"/>
  <c r="AB108" i="48"/>
  <c r="AC108" i="48"/>
  <c r="AD108" i="48"/>
  <c r="AE108" i="48"/>
  <c r="AF108" i="48"/>
  <c r="AG108" i="48"/>
  <c r="AH108" i="48"/>
  <c r="AI108" i="48"/>
  <c r="AJ108" i="48"/>
  <c r="W23" i="48"/>
  <c r="W24" i="48"/>
  <c r="W25" i="48"/>
  <c r="W26" i="48"/>
  <c r="W27" i="48"/>
  <c r="W28" i="48"/>
  <c r="W29" i="48"/>
  <c r="W30" i="48"/>
  <c r="W31" i="48"/>
  <c r="W32" i="48"/>
  <c r="W33" i="48"/>
  <c r="W34" i="48"/>
  <c r="W35" i="48"/>
  <c r="W36" i="48"/>
  <c r="W37" i="48"/>
  <c r="W38" i="48"/>
  <c r="W39" i="48"/>
  <c r="W40" i="48"/>
  <c r="W41" i="48"/>
  <c r="W42" i="48"/>
  <c r="W43" i="48"/>
  <c r="W44" i="48"/>
  <c r="W45" i="48"/>
  <c r="W46" i="48"/>
  <c r="W47" i="48"/>
  <c r="W48" i="48"/>
  <c r="W49" i="48"/>
  <c r="W50" i="48"/>
  <c r="W51" i="48"/>
  <c r="W52" i="48"/>
  <c r="W53" i="48"/>
  <c r="W54" i="48"/>
  <c r="W55" i="48"/>
  <c r="W56" i="48"/>
  <c r="W57" i="48"/>
  <c r="W58" i="48"/>
  <c r="W59" i="48"/>
  <c r="W60" i="48"/>
  <c r="W61" i="48"/>
  <c r="W62" i="48"/>
  <c r="W63" i="48"/>
  <c r="W64" i="48"/>
  <c r="W65" i="48"/>
  <c r="W66" i="48"/>
  <c r="W67" i="48"/>
  <c r="W68" i="48"/>
  <c r="W69" i="48"/>
  <c r="W70" i="48"/>
  <c r="W71" i="48"/>
  <c r="W72" i="48"/>
  <c r="W73" i="48"/>
  <c r="W74" i="48"/>
  <c r="W75" i="48"/>
  <c r="W76" i="48"/>
  <c r="W77" i="48"/>
  <c r="W78" i="48"/>
  <c r="W79" i="48"/>
  <c r="W80" i="48"/>
  <c r="W81" i="48"/>
  <c r="W82" i="48"/>
  <c r="W83" i="48"/>
  <c r="W84" i="48"/>
  <c r="W85" i="48"/>
  <c r="W86" i="48"/>
  <c r="W87" i="48"/>
  <c r="W88" i="48"/>
  <c r="W89" i="48"/>
  <c r="W90" i="48"/>
  <c r="W91" i="48"/>
  <c r="W92" i="48"/>
  <c r="W93" i="48"/>
  <c r="W94" i="48"/>
  <c r="W95" i="48"/>
  <c r="W96" i="48"/>
  <c r="W97" i="48"/>
  <c r="W98" i="48"/>
  <c r="W99" i="48"/>
  <c r="W100" i="48"/>
  <c r="W101" i="48"/>
  <c r="W102" i="48"/>
  <c r="W103" i="48"/>
  <c r="W104" i="48"/>
  <c r="W105" i="48"/>
  <c r="W106" i="48"/>
  <c r="W107" i="48"/>
  <c r="W108" i="48"/>
  <c r="X109" i="48"/>
  <c r="Y109" i="48"/>
  <c r="Z109" i="48"/>
  <c r="AA109" i="48"/>
  <c r="AB109" i="48"/>
  <c r="AC109" i="48"/>
  <c r="AD109" i="48"/>
  <c r="AE109" i="48"/>
  <c r="AF109" i="48"/>
  <c r="AG109" i="48"/>
  <c r="AH109" i="48"/>
  <c r="AI109" i="48"/>
  <c r="AJ109" i="48"/>
  <c r="AK109" i="48"/>
  <c r="AL109" i="48"/>
  <c r="X110" i="48"/>
  <c r="Y110" i="48"/>
  <c r="Z110" i="48"/>
  <c r="AA110" i="48"/>
  <c r="AB110" i="48"/>
  <c r="AC110" i="48"/>
  <c r="AD110" i="48"/>
  <c r="AE110" i="48"/>
  <c r="AF110" i="48"/>
  <c r="AG110" i="48"/>
  <c r="AH110" i="48"/>
  <c r="AI110" i="48"/>
  <c r="AJ110" i="48"/>
  <c r="AK110" i="48"/>
  <c r="AL110" i="48"/>
  <c r="X111" i="48"/>
  <c r="Y111" i="48"/>
  <c r="Z111" i="48"/>
  <c r="AA111" i="48"/>
  <c r="AB111" i="48"/>
  <c r="AC111" i="48"/>
  <c r="AD111" i="48"/>
  <c r="AE111" i="48"/>
  <c r="AF111" i="48"/>
  <c r="AG111" i="48"/>
  <c r="AH111" i="48"/>
  <c r="AI111" i="48"/>
  <c r="AJ111" i="48"/>
  <c r="AK111" i="48"/>
  <c r="AL111" i="48"/>
  <c r="X112" i="48"/>
  <c r="Y112" i="48"/>
  <c r="Z112" i="48"/>
  <c r="AA112" i="48"/>
  <c r="AB112" i="48"/>
  <c r="AC112" i="48"/>
  <c r="AD112" i="48"/>
  <c r="AE112" i="48"/>
  <c r="AF112" i="48"/>
  <c r="AG112" i="48"/>
  <c r="AH112" i="48"/>
  <c r="AI112" i="48"/>
  <c r="AJ112" i="48"/>
  <c r="AK112" i="48"/>
  <c r="AL112" i="48"/>
  <c r="X113" i="48"/>
  <c r="Y113" i="48"/>
  <c r="Z113" i="48"/>
  <c r="AA113" i="48"/>
  <c r="AB113" i="48"/>
  <c r="AC113" i="48"/>
  <c r="AD113" i="48"/>
  <c r="AE113" i="48"/>
  <c r="AF113" i="48"/>
  <c r="AG113" i="48"/>
  <c r="AH113" i="48"/>
  <c r="AI113" i="48"/>
  <c r="AJ113" i="48"/>
  <c r="AK113" i="48"/>
  <c r="AL113" i="48"/>
  <c r="X114" i="48"/>
  <c r="Y114" i="48"/>
  <c r="Z114" i="48"/>
  <c r="AA114" i="48"/>
  <c r="AB114" i="48"/>
  <c r="AC114" i="48"/>
  <c r="AD114" i="48"/>
  <c r="AE114" i="48"/>
  <c r="AF114" i="48"/>
  <c r="AG114" i="48"/>
  <c r="AH114" i="48"/>
  <c r="AI114" i="48"/>
  <c r="AJ114" i="48"/>
  <c r="AK114" i="48"/>
  <c r="AL114" i="48"/>
  <c r="X115" i="48"/>
  <c r="Y115" i="48"/>
  <c r="Z115" i="48"/>
  <c r="AA115" i="48"/>
  <c r="AB115" i="48"/>
  <c r="AC115" i="48"/>
  <c r="AD115" i="48"/>
  <c r="AE115" i="48"/>
  <c r="AF115" i="48"/>
  <c r="AG115" i="48"/>
  <c r="AH115" i="48"/>
  <c r="AI115" i="48"/>
  <c r="AJ115" i="48"/>
  <c r="AK115" i="48"/>
  <c r="AL115" i="48"/>
  <c r="X116" i="48"/>
  <c r="Y116" i="48"/>
  <c r="Z116" i="48"/>
  <c r="AA116" i="48"/>
  <c r="AB116" i="48"/>
  <c r="AC116" i="48"/>
  <c r="AD116" i="48"/>
  <c r="AE116" i="48"/>
  <c r="AF116" i="48"/>
  <c r="AG116" i="48"/>
  <c r="AH116" i="48"/>
  <c r="AI116" i="48"/>
  <c r="AJ116" i="48"/>
  <c r="AK116" i="48"/>
  <c r="AL116" i="48"/>
  <c r="X117" i="48"/>
  <c r="Y117" i="48"/>
  <c r="Z117" i="48"/>
  <c r="AA117" i="48"/>
  <c r="AB117" i="48"/>
  <c r="AC117" i="48"/>
  <c r="AD117" i="48"/>
  <c r="AE117" i="48"/>
  <c r="AF117" i="48"/>
  <c r="AG117" i="48"/>
  <c r="AH117" i="48"/>
  <c r="AI117" i="48"/>
  <c r="AJ117" i="48"/>
  <c r="AK117" i="48"/>
  <c r="AL117" i="48"/>
  <c r="X118" i="48"/>
  <c r="Y118" i="48"/>
  <c r="Z118" i="48"/>
  <c r="AA118" i="48"/>
  <c r="AB118" i="48"/>
  <c r="AC118" i="48"/>
  <c r="AD118" i="48"/>
  <c r="AE118" i="48"/>
  <c r="AF118" i="48"/>
  <c r="AG118" i="48"/>
  <c r="AH118" i="48"/>
  <c r="AI118" i="48"/>
  <c r="AJ118" i="48"/>
  <c r="AK118" i="48"/>
  <c r="AL118" i="48"/>
  <c r="X119" i="48"/>
  <c r="Y119" i="48"/>
  <c r="Z119" i="48"/>
  <c r="AA119" i="48"/>
  <c r="AB119" i="48"/>
  <c r="AC119" i="48"/>
  <c r="AD119" i="48"/>
  <c r="AE119" i="48"/>
  <c r="AF119" i="48"/>
  <c r="AG119" i="48"/>
  <c r="AH119" i="48"/>
  <c r="AI119" i="48"/>
  <c r="AJ119" i="48"/>
  <c r="AK119" i="48"/>
  <c r="AL119" i="48"/>
  <c r="X120" i="48"/>
  <c r="Y120" i="48"/>
  <c r="Z120" i="48"/>
  <c r="AA120" i="48"/>
  <c r="AB120" i="48"/>
  <c r="AC120" i="48"/>
  <c r="AD120" i="48"/>
  <c r="AE120" i="48"/>
  <c r="AF120" i="48"/>
  <c r="AG120" i="48"/>
  <c r="AH120" i="48"/>
  <c r="AI120" i="48"/>
  <c r="AJ120" i="48"/>
  <c r="AK120" i="48"/>
  <c r="AL120" i="48"/>
  <c r="X121" i="48"/>
  <c r="Y121" i="48"/>
  <c r="Z121" i="48"/>
  <c r="AA121" i="48"/>
  <c r="AB121" i="48"/>
  <c r="AC121" i="48"/>
  <c r="AD121" i="48"/>
  <c r="AE121" i="48"/>
  <c r="AF121" i="48"/>
  <c r="AG121" i="48"/>
  <c r="AH121" i="48"/>
  <c r="AI121" i="48"/>
  <c r="AJ121" i="48"/>
  <c r="AK121" i="48"/>
  <c r="AL121" i="48"/>
  <c r="X122" i="48"/>
  <c r="Y122" i="48"/>
  <c r="Z122" i="48"/>
  <c r="AA122" i="48"/>
  <c r="AB122" i="48"/>
  <c r="AC122" i="48"/>
  <c r="AD122" i="48"/>
  <c r="AE122" i="48"/>
  <c r="AF122" i="48"/>
  <c r="AG122" i="48"/>
  <c r="AH122" i="48"/>
  <c r="AI122" i="48"/>
  <c r="AJ122" i="48"/>
  <c r="AK122" i="48"/>
  <c r="AL122" i="48"/>
  <c r="BP18" i="48"/>
  <c r="BP20" i="48"/>
  <c r="BP21" i="48"/>
  <c r="BP22" i="48"/>
  <c r="BP23" i="48"/>
  <c r="BP24" i="48"/>
  <c r="BP25" i="48"/>
  <c r="BP26" i="48"/>
  <c r="BP27" i="48"/>
  <c r="BP28" i="48"/>
  <c r="BP29" i="48"/>
  <c r="BP30" i="48"/>
  <c r="BP31" i="48"/>
  <c r="BP32" i="48"/>
  <c r="BP33" i="48"/>
  <c r="BP34" i="48"/>
  <c r="BP35" i="48"/>
  <c r="BP36" i="48"/>
  <c r="BP37" i="48"/>
  <c r="BP38" i="48"/>
  <c r="BP39" i="48"/>
  <c r="BP40" i="48"/>
  <c r="BP41" i="48"/>
  <c r="BP42" i="48"/>
  <c r="BP43" i="48"/>
  <c r="BP44" i="48"/>
  <c r="BP45" i="48"/>
  <c r="BP46" i="48"/>
  <c r="BP47" i="48"/>
  <c r="BP48" i="48"/>
  <c r="BP49" i="48"/>
  <c r="BP50" i="48"/>
  <c r="BP51" i="48"/>
  <c r="BP52" i="48"/>
  <c r="BP53" i="48"/>
  <c r="BP54" i="48"/>
  <c r="BP55" i="48"/>
  <c r="BP56" i="48"/>
  <c r="BP57" i="48"/>
  <c r="BP58" i="48"/>
  <c r="BP59" i="48"/>
  <c r="BP60" i="48"/>
  <c r="BP61" i="48"/>
  <c r="BP62" i="48"/>
  <c r="BP63" i="48"/>
  <c r="BP64" i="48"/>
  <c r="BP65" i="48"/>
  <c r="BP66" i="48"/>
  <c r="BP67" i="48"/>
  <c r="BP68" i="48"/>
  <c r="BP69" i="48"/>
  <c r="BP70" i="48"/>
  <c r="BP71" i="48"/>
  <c r="BP72" i="48"/>
  <c r="BP73" i="48"/>
  <c r="BP74" i="48"/>
  <c r="BP75" i="48"/>
  <c r="BP76" i="48"/>
  <c r="BP77" i="48"/>
  <c r="BP78" i="48"/>
  <c r="BP79" i="48"/>
  <c r="BP80" i="48"/>
  <c r="BP81" i="48"/>
  <c r="BP82" i="48"/>
  <c r="BP83" i="48"/>
  <c r="BP84" i="48"/>
  <c r="BP85" i="48"/>
  <c r="BP86" i="48"/>
  <c r="BP87" i="48"/>
  <c r="BP88" i="48"/>
  <c r="BP89" i="48"/>
  <c r="BP90" i="48"/>
  <c r="BP91" i="48"/>
  <c r="BP92" i="48"/>
  <c r="BP93" i="48"/>
  <c r="BP94" i="48"/>
  <c r="BP95" i="48"/>
  <c r="BP96" i="48"/>
  <c r="BP97" i="48"/>
  <c r="BP98" i="48"/>
  <c r="BP99" i="48"/>
  <c r="BP100" i="48"/>
  <c r="BP101" i="48"/>
  <c r="BP102" i="48"/>
  <c r="BP103" i="48"/>
  <c r="BP104" i="48"/>
  <c r="BP105" i="48"/>
  <c r="BP106" i="48"/>
  <c r="BP107" i="48"/>
  <c r="BP108" i="48"/>
  <c r="BP109" i="48"/>
  <c r="BP110" i="48"/>
  <c r="BP111" i="48"/>
  <c r="BP112" i="48"/>
  <c r="BP113" i="48"/>
  <c r="BP114" i="48"/>
  <c r="BP115" i="48"/>
  <c r="BP116" i="48"/>
  <c r="BP117" i="48"/>
  <c r="BP118" i="48"/>
  <c r="BP119" i="48"/>
  <c r="BP120" i="48"/>
  <c r="BP121" i="48"/>
  <c r="BP122" i="48"/>
  <c r="W109" i="48"/>
  <c r="W110" i="48"/>
  <c r="W111" i="48"/>
  <c r="W112" i="48"/>
  <c r="W113" i="48"/>
  <c r="W114" i="48"/>
  <c r="W115" i="48"/>
  <c r="W116" i="48"/>
  <c r="W117" i="48"/>
  <c r="W118" i="48"/>
  <c r="W119" i="48"/>
  <c r="W120" i="48"/>
  <c r="W121" i="48"/>
  <c r="W122" i="48"/>
  <c r="W4" i="48"/>
  <c r="D109" i="48"/>
  <c r="D110" i="48"/>
  <c r="D111" i="48"/>
  <c r="D112" i="48"/>
  <c r="D113" i="48"/>
  <c r="D114" i="48"/>
  <c r="D115" i="48"/>
  <c r="D4" i="40"/>
  <c r="J583" i="20"/>
  <c r="J584" i="20"/>
  <c r="J585" i="20"/>
  <c r="J586" i="20"/>
  <c r="J587" i="20"/>
  <c r="J588" i="20"/>
  <c r="J589" i="20"/>
  <c r="K589" i="20"/>
  <c r="A22" i="48" s="1"/>
  <c r="W22" i="48" s="1"/>
  <c r="K588" i="20"/>
  <c r="A21" i="48" s="1"/>
  <c r="W21" i="48" s="1"/>
  <c r="K587" i="20"/>
  <c r="A20" i="48" s="1"/>
  <c r="W20" i="48" s="1"/>
  <c r="K586" i="20"/>
  <c r="A19" i="48" s="1"/>
  <c r="K585" i="20"/>
  <c r="A9" i="48" s="1"/>
  <c r="W9" i="48" s="1"/>
  <c r="K584" i="20"/>
  <c r="A22" i="49" s="1"/>
  <c r="Q22" i="49" s="1"/>
  <c r="K583" i="20"/>
  <c r="AG32" i="48"/>
  <c r="AG33" i="48"/>
  <c r="AG34" i="48"/>
  <c r="AG36" i="48"/>
  <c r="AK56" i="48"/>
  <c r="A109" i="48"/>
  <c r="A110" i="48"/>
  <c r="A24" i="48" l="1"/>
  <c r="AE24" i="48" s="1"/>
  <c r="A21" i="49"/>
  <c r="S21" i="49" s="1"/>
  <c r="A20" i="49"/>
  <c r="Q20" i="49" s="1"/>
  <c r="A9" i="49"/>
  <c r="O9" i="49" s="1"/>
  <c r="W38" i="49"/>
  <c r="W37" i="49"/>
  <c r="W40" i="49"/>
  <c r="AI12" i="48"/>
  <c r="S22" i="49"/>
  <c r="O20" i="49" l="1"/>
  <c r="O21" i="49"/>
  <c r="EG38" i="46"/>
  <c r="EC38" i="46"/>
  <c r="DY38" i="46"/>
  <c r="DU38" i="46"/>
  <c r="DQ38" i="46"/>
  <c r="DM38" i="46"/>
  <c r="DI38" i="46"/>
  <c r="DE38" i="46"/>
  <c r="DA38" i="46"/>
  <c r="CW38" i="46"/>
  <c r="CS38" i="46"/>
  <c r="CO38" i="46"/>
  <c r="CK38" i="46"/>
  <c r="CG38" i="46"/>
  <c r="CC38" i="46"/>
  <c r="BY38" i="46"/>
  <c r="EO37" i="46"/>
  <c r="EK37" i="46"/>
  <c r="DY37" i="46"/>
  <c r="DU37" i="46"/>
  <c r="DQ37" i="46"/>
  <c r="DM37" i="46"/>
  <c r="DI37" i="46"/>
  <c r="DE37" i="46"/>
  <c r="DA37" i="46"/>
  <c r="CW37" i="46"/>
  <c r="CS37" i="46"/>
  <c r="CO37" i="46"/>
  <c r="CK37" i="46"/>
  <c r="CG37" i="46"/>
  <c r="CC37" i="46"/>
  <c r="BY37" i="46"/>
  <c r="EO36" i="46"/>
  <c r="EK36" i="46"/>
  <c r="EG36" i="46"/>
  <c r="EC36" i="46"/>
  <c r="DU36" i="46"/>
  <c r="DQ36" i="46"/>
  <c r="DM36" i="46"/>
  <c r="DI36" i="46"/>
  <c r="DE36" i="46"/>
  <c r="DA36" i="46"/>
  <c r="CW36" i="46"/>
  <c r="CS36" i="46"/>
  <c r="CO36" i="46"/>
  <c r="CK36" i="46"/>
  <c r="CG36" i="46"/>
  <c r="CC36" i="46"/>
  <c r="BY36" i="46"/>
  <c r="EO35" i="46"/>
  <c r="EK35" i="46"/>
  <c r="EG35" i="46"/>
  <c r="EC35" i="46"/>
  <c r="DY35" i="46"/>
  <c r="DQ35" i="46"/>
  <c r="DM35" i="46"/>
  <c r="DI35" i="46"/>
  <c r="DE35" i="46"/>
  <c r="DA35" i="46"/>
  <c r="CW35" i="46"/>
  <c r="CS35" i="46"/>
  <c r="CO35" i="46"/>
  <c r="CK35" i="46"/>
  <c r="CG35" i="46"/>
  <c r="CC35" i="46"/>
  <c r="BY35" i="46"/>
  <c r="EO34" i="46"/>
  <c r="EK34" i="46"/>
  <c r="EG34" i="46"/>
  <c r="EC34" i="46"/>
  <c r="DY34" i="46"/>
  <c r="DU34" i="46"/>
  <c r="DM34" i="46"/>
  <c r="DI34" i="46"/>
  <c r="DE34" i="46"/>
  <c r="DA34" i="46"/>
  <c r="CW34" i="46"/>
  <c r="CS34" i="46"/>
  <c r="CO34" i="46"/>
  <c r="CK34" i="46"/>
  <c r="CG34" i="46"/>
  <c r="CC34" i="46"/>
  <c r="BY34" i="46"/>
  <c r="EO33" i="46"/>
  <c r="EK33" i="46"/>
  <c r="EG33" i="46"/>
  <c r="EC33" i="46"/>
  <c r="DY33" i="46"/>
  <c r="DU33" i="46"/>
  <c r="DQ33" i="46"/>
  <c r="DI33" i="46"/>
  <c r="DE33" i="46"/>
  <c r="DA33" i="46"/>
  <c r="CW33" i="46"/>
  <c r="CS33" i="46"/>
  <c r="CO33" i="46"/>
  <c r="CK33" i="46"/>
  <c r="CG33" i="46"/>
  <c r="CC33" i="46"/>
  <c r="BY33" i="46"/>
  <c r="EO32" i="46"/>
  <c r="EK32" i="46"/>
  <c r="EG32" i="46"/>
  <c r="EC32" i="46"/>
  <c r="DY32" i="46"/>
  <c r="DU32" i="46"/>
  <c r="DQ32" i="46"/>
  <c r="DM32" i="46"/>
  <c r="DE32" i="46"/>
  <c r="DA32" i="46"/>
  <c r="CW32" i="46"/>
  <c r="CS32" i="46"/>
  <c r="CO32" i="46"/>
  <c r="CK32" i="46"/>
  <c r="CG32" i="46"/>
  <c r="CC32" i="46"/>
  <c r="BY32" i="46"/>
  <c r="EO31" i="46"/>
  <c r="EK31" i="46"/>
  <c r="EG31" i="46"/>
  <c r="EC31" i="46"/>
  <c r="DY31" i="46"/>
  <c r="DU31" i="46"/>
  <c r="DQ31" i="46"/>
  <c r="DM31" i="46"/>
  <c r="DI31" i="46"/>
  <c r="DA31" i="46"/>
  <c r="CW31" i="46"/>
  <c r="CS31" i="46"/>
  <c r="CO31" i="46"/>
  <c r="CK31" i="46"/>
  <c r="CG31" i="46"/>
  <c r="CC31" i="46"/>
  <c r="BY31" i="46"/>
  <c r="EO30" i="46"/>
  <c r="EK30" i="46"/>
  <c r="EG30" i="46"/>
  <c r="EC30" i="46"/>
  <c r="DY30" i="46"/>
  <c r="DU30" i="46"/>
  <c r="DQ30" i="46"/>
  <c r="DM30" i="46"/>
  <c r="DI30" i="46"/>
  <c r="DE30" i="46"/>
  <c r="CW30" i="46"/>
  <c r="CS30" i="46"/>
  <c r="CO30" i="46"/>
  <c r="CK30" i="46"/>
  <c r="CG30" i="46"/>
  <c r="CC30" i="46"/>
  <c r="BY30" i="46"/>
  <c r="EO29" i="46"/>
  <c r="EK29" i="46"/>
  <c r="EG29" i="46"/>
  <c r="EC29" i="46"/>
  <c r="DY29" i="46"/>
  <c r="DU29" i="46"/>
  <c r="DQ29" i="46"/>
  <c r="DM29" i="46"/>
  <c r="DI29" i="46"/>
  <c r="DE29" i="46"/>
  <c r="DA29" i="46"/>
  <c r="CS29" i="46"/>
  <c r="CO29" i="46"/>
  <c r="CK29" i="46"/>
  <c r="CG29" i="46"/>
  <c r="CC29" i="46"/>
  <c r="BY29" i="46"/>
  <c r="EO28" i="46"/>
  <c r="EK28" i="46"/>
  <c r="EG28" i="46"/>
  <c r="EC28" i="46"/>
  <c r="DY28" i="46"/>
  <c r="DU28" i="46"/>
  <c r="DQ28" i="46"/>
  <c r="DM28" i="46"/>
  <c r="DI28" i="46"/>
  <c r="DE28" i="46"/>
  <c r="DA28" i="46"/>
  <c r="CW28" i="46"/>
  <c r="CO28" i="46"/>
  <c r="CK28" i="46"/>
  <c r="CG28" i="46"/>
  <c r="CC28" i="46"/>
  <c r="BY28" i="46"/>
  <c r="EO27" i="46"/>
  <c r="EK27" i="46"/>
  <c r="EG27" i="46"/>
  <c r="EC27" i="46"/>
  <c r="DY27" i="46"/>
  <c r="DU27" i="46"/>
  <c r="DQ27" i="46"/>
  <c r="DM27" i="46"/>
  <c r="DI27" i="46"/>
  <c r="DE27" i="46"/>
  <c r="DA27" i="46"/>
  <c r="CW27" i="46"/>
  <c r="CS27" i="46"/>
  <c r="CK27" i="46"/>
  <c r="CG27" i="46"/>
  <c r="CC27" i="46"/>
  <c r="BY27" i="46"/>
  <c r="EO26" i="46"/>
  <c r="EK26" i="46"/>
  <c r="EG26" i="46"/>
  <c r="EC26" i="46"/>
  <c r="DY26" i="46"/>
  <c r="DU26" i="46"/>
  <c r="DQ26" i="46"/>
  <c r="DM26" i="46"/>
  <c r="DI26" i="46"/>
  <c r="DE26" i="46"/>
  <c r="DA26" i="46"/>
  <c r="CW26" i="46"/>
  <c r="CS26" i="46"/>
  <c r="CO26" i="46"/>
  <c r="CG26" i="46"/>
  <c r="CC26" i="46"/>
  <c r="BY26" i="46"/>
  <c r="EO25" i="46"/>
  <c r="EK25" i="46"/>
  <c r="EG25" i="46"/>
  <c r="EC25" i="46"/>
  <c r="DY25" i="46"/>
  <c r="DU25" i="46"/>
  <c r="DQ25" i="46"/>
  <c r="DM25" i="46"/>
  <c r="DI25" i="46"/>
  <c r="DE25" i="46"/>
  <c r="DA25" i="46"/>
  <c r="CW25" i="46"/>
  <c r="CS25" i="46"/>
  <c r="CO25" i="46"/>
  <c r="CK25" i="46"/>
  <c r="CC25" i="46"/>
  <c r="BY25" i="46"/>
  <c r="EO24" i="46"/>
  <c r="EK24" i="46"/>
  <c r="EG24" i="46"/>
  <c r="EC24" i="46"/>
  <c r="DY24" i="46"/>
  <c r="DU24" i="46"/>
  <c r="DQ24" i="46"/>
  <c r="DM24" i="46"/>
  <c r="DI24" i="46"/>
  <c r="DE24" i="46"/>
  <c r="DA24" i="46"/>
  <c r="CW24" i="46"/>
  <c r="CS24" i="46"/>
  <c r="CO24" i="46"/>
  <c r="CK24" i="46"/>
  <c r="CG24" i="46"/>
  <c r="BY24" i="46"/>
  <c r="EO23" i="46"/>
  <c r="EK23" i="46"/>
  <c r="EG23" i="46"/>
  <c r="EC23" i="46"/>
  <c r="DY23" i="46"/>
  <c r="DU23" i="46"/>
  <c r="DQ23" i="46"/>
  <c r="DM23" i="46"/>
  <c r="DI23" i="46"/>
  <c r="DE23" i="46"/>
  <c r="DA23" i="46"/>
  <c r="CW23" i="46"/>
  <c r="CS23" i="46"/>
  <c r="CO23" i="46"/>
  <c r="CK23" i="46"/>
  <c r="CG23" i="46"/>
  <c r="CC23" i="46"/>
  <c r="BY23" i="46"/>
  <c r="EO22" i="46"/>
  <c r="EK22" i="46"/>
  <c r="EG22" i="46"/>
  <c r="EC22" i="46"/>
  <c r="DY22" i="46"/>
  <c r="DU22" i="46"/>
  <c r="DQ22" i="46"/>
  <c r="DM22" i="46"/>
  <c r="DI22" i="46"/>
  <c r="DE22" i="46"/>
  <c r="DA22" i="46"/>
  <c r="CW22" i="46"/>
  <c r="CS22" i="46"/>
  <c r="CO22" i="46"/>
  <c r="CK22" i="46"/>
  <c r="CG22" i="46"/>
  <c r="CC22" i="46"/>
  <c r="BY22" i="46"/>
  <c r="EO20" i="46"/>
  <c r="EK20" i="46"/>
  <c r="EG20" i="46"/>
  <c r="EC20" i="46"/>
  <c r="DY20" i="46"/>
  <c r="DU20" i="46"/>
  <c r="DQ20" i="46"/>
  <c r="DM20" i="46"/>
  <c r="DI20" i="46"/>
  <c r="DE20" i="46"/>
  <c r="DA20" i="46"/>
  <c r="CW20" i="46"/>
  <c r="CS20" i="46"/>
  <c r="CO20" i="46"/>
  <c r="CK20" i="46"/>
  <c r="CG20" i="46"/>
  <c r="CC20" i="46"/>
  <c r="BY20" i="46"/>
  <c r="EO19" i="46"/>
  <c r="EK19" i="46"/>
  <c r="EG19" i="46"/>
  <c r="EC19" i="46"/>
  <c r="DY19" i="46"/>
  <c r="DU19" i="46"/>
  <c r="DQ19" i="46"/>
  <c r="DM19" i="46"/>
  <c r="DI19" i="46"/>
  <c r="DE19" i="46"/>
  <c r="DA19" i="46"/>
  <c r="CW19" i="46"/>
  <c r="CS19" i="46"/>
  <c r="CO19" i="46"/>
  <c r="CK19" i="46"/>
  <c r="CG19" i="46"/>
  <c r="CC19" i="46"/>
  <c r="BY19" i="46"/>
  <c r="EO17" i="46"/>
  <c r="EK17" i="46"/>
  <c r="EG17" i="46"/>
  <c r="EC17" i="46"/>
  <c r="DY17" i="46"/>
  <c r="DU17" i="46"/>
  <c r="DQ17" i="46"/>
  <c r="DM17" i="46"/>
  <c r="DI17" i="46"/>
  <c r="DE17" i="46"/>
  <c r="DA17" i="46"/>
  <c r="CW17" i="46"/>
  <c r="CS17" i="46"/>
  <c r="CO17" i="46"/>
  <c r="CK17" i="46"/>
  <c r="CG17" i="46"/>
  <c r="CC17" i="46"/>
  <c r="BY17" i="46"/>
  <c r="EO16" i="46"/>
  <c r="EK16" i="46"/>
  <c r="EG16" i="46"/>
  <c r="EC16" i="46"/>
  <c r="DY16" i="46"/>
  <c r="DU16" i="46"/>
  <c r="DQ16" i="46"/>
  <c r="DM16" i="46"/>
  <c r="DI16" i="46"/>
  <c r="DE16" i="46"/>
  <c r="DA16" i="46"/>
  <c r="CW16" i="46"/>
  <c r="CS16" i="46"/>
  <c r="CO16" i="46"/>
  <c r="CK16" i="46"/>
  <c r="CG16" i="46"/>
  <c r="CC16" i="46"/>
  <c r="BY16" i="46"/>
  <c r="EO13" i="46"/>
  <c r="EK13" i="46"/>
  <c r="EG13" i="46"/>
  <c r="EC13" i="46"/>
  <c r="DY13" i="46"/>
  <c r="DU13" i="46"/>
  <c r="DQ13" i="46"/>
  <c r="DM13" i="46"/>
  <c r="DI13" i="46"/>
  <c r="DE13" i="46"/>
  <c r="DA13" i="46"/>
  <c r="CW13" i="46"/>
  <c r="CS13" i="46"/>
  <c r="CO13" i="46"/>
  <c r="CK13" i="46"/>
  <c r="CG13" i="46"/>
  <c r="CC13" i="46"/>
  <c r="BY13" i="46"/>
  <c r="BY13" i="45"/>
  <c r="CC13" i="45"/>
  <c r="CG13" i="45"/>
  <c r="CK13" i="45"/>
  <c r="CO13" i="45"/>
  <c r="CS13" i="45"/>
  <c r="CW13" i="45"/>
  <c r="DA13" i="45"/>
  <c r="DE13" i="45"/>
  <c r="DI13" i="45"/>
  <c r="DM13" i="45"/>
  <c r="DQ13" i="45"/>
  <c r="DU13" i="45"/>
  <c r="DY13" i="45"/>
  <c r="EC13" i="45"/>
  <c r="EG13" i="45"/>
  <c r="EK13" i="45"/>
  <c r="EO13" i="45"/>
  <c r="BY16" i="45"/>
  <c r="CC16" i="45"/>
  <c r="CG16" i="45"/>
  <c r="CK16" i="45"/>
  <c r="CO16" i="45"/>
  <c r="CS16" i="45"/>
  <c r="CW16" i="45"/>
  <c r="DA16" i="45"/>
  <c r="DE16" i="45"/>
  <c r="DI16" i="45"/>
  <c r="DM16" i="45"/>
  <c r="DQ16" i="45"/>
  <c r="DU16" i="45"/>
  <c r="DY16" i="45"/>
  <c r="EC16" i="45"/>
  <c r="EG16" i="45"/>
  <c r="EK16" i="45"/>
  <c r="EO16" i="45"/>
  <c r="BY17" i="45"/>
  <c r="CC17" i="45"/>
  <c r="CG17" i="45"/>
  <c r="CK17" i="45"/>
  <c r="CO17" i="45"/>
  <c r="CS17" i="45"/>
  <c r="CW17" i="45"/>
  <c r="DA17" i="45"/>
  <c r="DE17" i="45"/>
  <c r="DI17" i="45"/>
  <c r="DM17" i="45"/>
  <c r="DQ17" i="45"/>
  <c r="DU17" i="45"/>
  <c r="DY17" i="45"/>
  <c r="EC17" i="45"/>
  <c r="EG17" i="45"/>
  <c r="EK17" i="45"/>
  <c r="EO17" i="45"/>
  <c r="BY19" i="45"/>
  <c r="CC19" i="45"/>
  <c r="CG19" i="45"/>
  <c r="CK19" i="45"/>
  <c r="CO19" i="45"/>
  <c r="CS19" i="45"/>
  <c r="CW19" i="45"/>
  <c r="DA19" i="45"/>
  <c r="DE19" i="45"/>
  <c r="DI19" i="45"/>
  <c r="DM19" i="45"/>
  <c r="DQ19" i="45"/>
  <c r="DU19" i="45"/>
  <c r="DY19" i="45"/>
  <c r="EC19" i="45"/>
  <c r="EG19" i="45"/>
  <c r="EK19" i="45"/>
  <c r="EO19" i="45"/>
  <c r="BY20" i="45"/>
  <c r="CC20" i="45"/>
  <c r="CG20" i="45"/>
  <c r="CK20" i="45"/>
  <c r="CO20" i="45"/>
  <c r="CS20" i="45"/>
  <c r="CW20" i="45"/>
  <c r="DA20" i="45"/>
  <c r="DE20" i="45"/>
  <c r="DI20" i="45"/>
  <c r="DM20" i="45"/>
  <c r="DQ20" i="45"/>
  <c r="DU20" i="45"/>
  <c r="DY20" i="45"/>
  <c r="EC20" i="45"/>
  <c r="EG20" i="45"/>
  <c r="EK20" i="45"/>
  <c r="EO20" i="45"/>
  <c r="BY22" i="45"/>
  <c r="CC22" i="45"/>
  <c r="CG22" i="45"/>
  <c r="CK22" i="45"/>
  <c r="CO22" i="45"/>
  <c r="CS22" i="45"/>
  <c r="CW22" i="45"/>
  <c r="DA22" i="45"/>
  <c r="DE22" i="45"/>
  <c r="DI22" i="45"/>
  <c r="DM22" i="45"/>
  <c r="DQ22" i="45"/>
  <c r="DU22" i="45"/>
  <c r="DY22" i="45"/>
  <c r="EC22" i="45"/>
  <c r="EG22" i="45"/>
  <c r="EK22" i="45"/>
  <c r="EO22" i="45"/>
  <c r="BY23" i="45"/>
  <c r="CC23" i="45"/>
  <c r="CG23" i="45"/>
  <c r="CK23" i="45"/>
  <c r="CO23" i="45"/>
  <c r="CS23" i="45"/>
  <c r="CW23" i="45"/>
  <c r="DA23" i="45"/>
  <c r="DE23" i="45"/>
  <c r="DI23" i="45"/>
  <c r="DM23" i="45"/>
  <c r="DQ23" i="45"/>
  <c r="DU23" i="45"/>
  <c r="DY23" i="45"/>
  <c r="EC23" i="45"/>
  <c r="EG23" i="45"/>
  <c r="EK23" i="45"/>
  <c r="EO23" i="45"/>
  <c r="BY24" i="45"/>
  <c r="CG24" i="45"/>
  <c r="CK24" i="45"/>
  <c r="CO24" i="45"/>
  <c r="CS24" i="45"/>
  <c r="CW24" i="45"/>
  <c r="DA24" i="45"/>
  <c r="DE24" i="45"/>
  <c r="DI24" i="45"/>
  <c r="DM24" i="45"/>
  <c r="DQ24" i="45"/>
  <c r="DU24" i="45"/>
  <c r="DY24" i="45"/>
  <c r="EC24" i="45"/>
  <c r="EG24" i="45"/>
  <c r="EK24" i="45"/>
  <c r="EO24" i="45"/>
  <c r="BY25" i="45"/>
  <c r="CC25" i="45"/>
  <c r="CK25" i="45"/>
  <c r="CO25" i="45"/>
  <c r="CS25" i="45"/>
  <c r="CW25" i="45"/>
  <c r="DA25" i="45"/>
  <c r="DE25" i="45"/>
  <c r="DI25" i="45"/>
  <c r="DM25" i="45"/>
  <c r="DQ25" i="45"/>
  <c r="DU25" i="45"/>
  <c r="DY25" i="45"/>
  <c r="EC25" i="45"/>
  <c r="EG25" i="45"/>
  <c r="EK25" i="45"/>
  <c r="EO25" i="45"/>
  <c r="BY26" i="45"/>
  <c r="CC26" i="45"/>
  <c r="CG26" i="45"/>
  <c r="CO26" i="45"/>
  <c r="CS26" i="45"/>
  <c r="CW26" i="45"/>
  <c r="DA26" i="45"/>
  <c r="DE26" i="45"/>
  <c r="DI26" i="45"/>
  <c r="DM26" i="45"/>
  <c r="DQ26" i="45"/>
  <c r="DU26" i="45"/>
  <c r="DY26" i="45"/>
  <c r="EC26" i="45"/>
  <c r="EG26" i="45"/>
  <c r="EK26" i="45"/>
  <c r="EO26" i="45"/>
  <c r="BY27" i="45"/>
  <c r="CC27" i="45"/>
  <c r="CG27" i="45"/>
  <c r="CK27" i="45"/>
  <c r="CS27" i="45"/>
  <c r="CW27" i="45"/>
  <c r="DA27" i="45"/>
  <c r="DE27" i="45"/>
  <c r="DI27" i="45"/>
  <c r="DM27" i="45"/>
  <c r="DQ27" i="45"/>
  <c r="DU27" i="45"/>
  <c r="DY27" i="45"/>
  <c r="EC27" i="45"/>
  <c r="EG27" i="45"/>
  <c r="EK27" i="45"/>
  <c r="EO27" i="45"/>
  <c r="BY28" i="45"/>
  <c r="CC28" i="45"/>
  <c r="CG28" i="45"/>
  <c r="CK28" i="45"/>
  <c r="CO28" i="45"/>
  <c r="CW28" i="45"/>
  <c r="DA28" i="45"/>
  <c r="DE28" i="45"/>
  <c r="DI28" i="45"/>
  <c r="DM28" i="45"/>
  <c r="DQ28" i="45"/>
  <c r="DU28" i="45"/>
  <c r="DY28" i="45"/>
  <c r="EC28" i="45"/>
  <c r="EG28" i="45"/>
  <c r="EK28" i="45"/>
  <c r="EO28" i="45"/>
  <c r="BY29" i="45"/>
  <c r="CC29" i="45"/>
  <c r="CG29" i="45"/>
  <c r="CK29" i="45"/>
  <c r="CO29" i="45"/>
  <c r="CS29" i="45"/>
  <c r="DA29" i="45"/>
  <c r="DE29" i="45"/>
  <c r="DI29" i="45"/>
  <c r="DM29" i="45"/>
  <c r="DQ29" i="45"/>
  <c r="DU29" i="45"/>
  <c r="DY29" i="45"/>
  <c r="EC29" i="45"/>
  <c r="EG29" i="45"/>
  <c r="EK29" i="45"/>
  <c r="EO29" i="45"/>
  <c r="BY30" i="45"/>
  <c r="CC30" i="45"/>
  <c r="CG30" i="45"/>
  <c r="CK30" i="45"/>
  <c r="CO30" i="45"/>
  <c r="CS30" i="45"/>
  <c r="CW30" i="45"/>
  <c r="DE30" i="45"/>
  <c r="DI30" i="45"/>
  <c r="DM30" i="45"/>
  <c r="DQ30" i="45"/>
  <c r="DU30" i="45"/>
  <c r="DY30" i="45"/>
  <c r="EC30" i="45"/>
  <c r="EG30" i="45"/>
  <c r="EK30" i="45"/>
  <c r="EO30" i="45"/>
  <c r="BY31" i="45"/>
  <c r="CC31" i="45"/>
  <c r="CG31" i="45"/>
  <c r="CK31" i="45"/>
  <c r="CO31" i="45"/>
  <c r="CS31" i="45"/>
  <c r="CW31" i="45"/>
  <c r="DA31" i="45"/>
  <c r="DI31" i="45"/>
  <c r="DM31" i="45"/>
  <c r="DQ31" i="45"/>
  <c r="DU31" i="45"/>
  <c r="DY31" i="45"/>
  <c r="EC31" i="45"/>
  <c r="EG31" i="45"/>
  <c r="EK31" i="45"/>
  <c r="EO31" i="45"/>
  <c r="BY32" i="45"/>
  <c r="CC32" i="45"/>
  <c r="CG32" i="45"/>
  <c r="CK32" i="45"/>
  <c r="CO32" i="45"/>
  <c r="CS32" i="45"/>
  <c r="CW32" i="45"/>
  <c r="DA32" i="45"/>
  <c r="DE32" i="45"/>
  <c r="DM32" i="45"/>
  <c r="DQ32" i="45"/>
  <c r="DU32" i="45"/>
  <c r="DY32" i="45"/>
  <c r="EC32" i="45"/>
  <c r="EG32" i="45"/>
  <c r="EK32" i="45"/>
  <c r="EO32" i="45"/>
  <c r="BY33" i="45"/>
  <c r="CC33" i="45"/>
  <c r="CG33" i="45"/>
  <c r="CK33" i="45"/>
  <c r="CO33" i="45"/>
  <c r="CS33" i="45"/>
  <c r="CW33" i="45"/>
  <c r="DA33" i="45"/>
  <c r="DE33" i="45"/>
  <c r="DI33" i="45"/>
  <c r="DQ33" i="45"/>
  <c r="DU33" i="45"/>
  <c r="DY33" i="45"/>
  <c r="EC33" i="45"/>
  <c r="EG33" i="45"/>
  <c r="EK33" i="45"/>
  <c r="EO33" i="45"/>
  <c r="BY34" i="45"/>
  <c r="CC34" i="45"/>
  <c r="CG34" i="45"/>
  <c r="CK34" i="45"/>
  <c r="CO34" i="45"/>
  <c r="CS34" i="45"/>
  <c r="CW34" i="45"/>
  <c r="DA34" i="45"/>
  <c r="DE34" i="45"/>
  <c r="DI34" i="45"/>
  <c r="DM34" i="45"/>
  <c r="DU34" i="45"/>
  <c r="DY34" i="45"/>
  <c r="EC34" i="45"/>
  <c r="EG34" i="45"/>
  <c r="EK34" i="45"/>
  <c r="EO34" i="45"/>
  <c r="BY35" i="45"/>
  <c r="CC35" i="45"/>
  <c r="CG35" i="45"/>
  <c r="CK35" i="45"/>
  <c r="CO35" i="45"/>
  <c r="CS35" i="45"/>
  <c r="CW35" i="45"/>
  <c r="DA35" i="45"/>
  <c r="DE35" i="45"/>
  <c r="DI35" i="45"/>
  <c r="DM35" i="45"/>
  <c r="DQ35" i="45"/>
  <c r="DY35" i="45"/>
  <c r="EC35" i="45"/>
  <c r="EG35" i="45"/>
  <c r="EK35" i="45"/>
  <c r="EO35" i="45"/>
  <c r="BY36" i="45"/>
  <c r="CC36" i="45"/>
  <c r="CG36" i="45"/>
  <c r="CK36" i="45"/>
  <c r="CO36" i="45"/>
  <c r="CS36" i="45"/>
  <c r="CW36" i="45"/>
  <c r="DA36" i="45"/>
  <c r="DE36" i="45"/>
  <c r="DI36" i="45"/>
  <c r="DM36" i="45"/>
  <c r="DQ36" i="45"/>
  <c r="DU36" i="45"/>
  <c r="EC36" i="45"/>
  <c r="EG36" i="45"/>
  <c r="EK36" i="45"/>
  <c r="EO36" i="45"/>
  <c r="BY37" i="45"/>
  <c r="CC37" i="45"/>
  <c r="CG37" i="45"/>
  <c r="CK37" i="45"/>
  <c r="CO37" i="45"/>
  <c r="CS37" i="45"/>
  <c r="CW37" i="45"/>
  <c r="DA37" i="45"/>
  <c r="DE37" i="45"/>
  <c r="DI37" i="45"/>
  <c r="DM37" i="45"/>
  <c r="DQ37" i="45"/>
  <c r="DU37" i="45"/>
  <c r="DY37" i="45"/>
  <c r="EK37" i="45"/>
  <c r="EO37" i="45"/>
  <c r="BY38" i="45"/>
  <c r="CC38" i="45"/>
  <c r="CG38" i="45"/>
  <c r="CK38" i="45"/>
  <c r="CO38" i="45"/>
  <c r="CS38" i="45"/>
  <c r="CW38" i="45"/>
  <c r="DA38" i="45"/>
  <c r="DE38" i="45"/>
  <c r="DI38" i="45"/>
  <c r="DM38" i="45"/>
  <c r="DQ38" i="45"/>
  <c r="DU38" i="45"/>
  <c r="DY38" i="45"/>
  <c r="EC38" i="45"/>
  <c r="EG38" i="45"/>
  <c r="T7" i="47"/>
  <c r="T5" i="47"/>
  <c r="N1" i="47"/>
  <c r="T6" i="47" s="1"/>
  <c r="A7" i="47"/>
  <c r="A13" i="46"/>
  <c r="A16" i="46"/>
  <c r="A17" i="46"/>
  <c r="A19" i="46"/>
  <c r="A20" i="46"/>
  <c r="A22" i="46"/>
  <c r="A23" i="46"/>
  <c r="A13" i="45"/>
  <c r="A16" i="45"/>
  <c r="A17" i="45"/>
  <c r="A19" i="45"/>
  <c r="A20" i="45"/>
  <c r="A22" i="45"/>
  <c r="A23" i="45"/>
  <c r="H97" i="2"/>
  <c r="H99" i="2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90" i="20"/>
  <c r="Q291" i="20"/>
  <c r="Q292" i="20"/>
  <c r="Q293" i="20"/>
  <c r="Q294" i="20"/>
  <c r="Q295" i="20"/>
  <c r="Q296" i="20"/>
  <c r="Q297" i="20"/>
  <c r="Q298" i="20"/>
  <c r="Q299" i="20"/>
  <c r="Q300" i="20"/>
  <c r="Q301" i="20"/>
  <c r="Q302" i="20"/>
  <c r="Q303" i="20"/>
  <c r="Q304" i="20"/>
  <c r="Q305" i="20"/>
  <c r="Q306" i="20"/>
  <c r="Q307" i="20"/>
  <c r="Q308" i="20"/>
  <c r="Q309" i="20"/>
  <c r="Q310" i="20"/>
  <c r="Q311" i="20"/>
  <c r="Q312" i="20"/>
  <c r="Q313" i="20"/>
  <c r="Q314" i="20"/>
  <c r="Q315" i="20"/>
  <c r="Q316" i="20"/>
  <c r="Q317" i="20"/>
  <c r="Q318" i="20"/>
  <c r="Q319" i="20"/>
  <c r="Q320" i="20"/>
  <c r="Q321" i="20"/>
  <c r="Q322" i="20"/>
  <c r="Q323" i="20"/>
  <c r="Q324" i="20"/>
  <c r="Q325" i="20"/>
  <c r="Q326" i="20"/>
  <c r="Q327" i="20"/>
  <c r="Q328" i="20"/>
  <c r="Q329" i="20"/>
  <c r="Q330" i="20"/>
  <c r="Q331" i="20"/>
  <c r="Q332" i="20"/>
  <c r="Q333" i="20"/>
  <c r="Q334" i="20"/>
  <c r="Q335" i="20"/>
  <c r="Q336" i="20"/>
  <c r="Q337" i="20"/>
  <c r="Q338" i="20"/>
  <c r="Q339" i="20"/>
  <c r="Q340" i="20"/>
  <c r="Q341" i="20"/>
  <c r="Q342" i="20"/>
  <c r="Q343" i="20"/>
  <c r="Q344" i="20"/>
  <c r="Q345" i="20"/>
  <c r="Q346" i="20"/>
  <c r="Q347" i="20"/>
  <c r="Q348" i="20"/>
  <c r="Q349" i="20"/>
  <c r="Q350" i="20"/>
  <c r="Q351" i="20"/>
  <c r="Q352" i="20"/>
  <c r="Q353" i="20"/>
  <c r="Q354" i="20"/>
  <c r="Q355" i="20"/>
  <c r="Q356" i="20"/>
  <c r="Q357" i="20"/>
  <c r="Q358" i="20"/>
  <c r="Q359" i="20"/>
  <c r="Q360" i="20"/>
  <c r="Q361" i="20"/>
  <c r="Q362" i="20"/>
  <c r="Q363" i="20"/>
  <c r="Q364" i="20"/>
  <c r="Q365" i="20"/>
  <c r="Q366" i="20"/>
  <c r="Q367" i="20"/>
  <c r="Q368" i="20"/>
  <c r="Q369" i="20"/>
  <c r="Q370" i="20"/>
  <c r="Q371" i="20"/>
  <c r="Q372" i="20"/>
  <c r="Q373" i="20"/>
  <c r="Q374" i="20"/>
  <c r="Q375" i="20"/>
  <c r="Q376" i="20"/>
  <c r="Q377" i="20"/>
  <c r="Q378" i="20"/>
  <c r="Q379" i="20"/>
  <c r="Q380" i="20"/>
  <c r="Q381" i="20"/>
  <c r="Q382" i="20"/>
  <c r="Q383" i="20"/>
  <c r="Q384" i="20"/>
  <c r="Q385" i="20"/>
  <c r="Q386" i="20"/>
  <c r="Q387" i="20"/>
  <c r="Q388" i="20"/>
  <c r="Q389" i="20"/>
  <c r="Q390" i="20"/>
  <c r="Q391" i="20"/>
  <c r="Q392" i="20"/>
  <c r="Q393" i="20"/>
  <c r="Q394" i="20"/>
  <c r="Q395" i="20"/>
  <c r="Q396" i="20"/>
  <c r="Q397" i="20"/>
  <c r="Q398" i="20"/>
  <c r="Q399" i="20"/>
  <c r="Q400" i="20"/>
  <c r="Q401" i="20"/>
  <c r="Q402" i="20"/>
  <c r="Q403" i="20"/>
  <c r="Q404" i="20"/>
  <c r="Q405" i="20"/>
  <c r="Q406" i="20"/>
  <c r="Q407" i="20"/>
  <c r="Q408" i="20"/>
  <c r="Q409" i="20"/>
  <c r="Q410" i="20"/>
  <c r="Q411" i="20"/>
  <c r="Q412" i="20"/>
  <c r="Q413" i="20"/>
  <c r="Q414" i="20"/>
  <c r="Q415" i="20"/>
  <c r="Q416" i="20"/>
  <c r="Q417" i="20"/>
  <c r="Q418" i="20"/>
  <c r="Q419" i="20"/>
  <c r="Q420" i="20"/>
  <c r="Q421" i="20"/>
  <c r="Q422" i="20"/>
  <c r="Q423" i="20"/>
  <c r="Q424" i="20"/>
  <c r="Q425" i="20"/>
  <c r="Q426" i="20"/>
  <c r="Q427" i="20"/>
  <c r="Q428" i="20"/>
  <c r="Q429" i="20"/>
  <c r="Q430" i="20"/>
  <c r="Q431" i="20"/>
  <c r="Q432" i="20"/>
  <c r="Q433" i="20"/>
  <c r="Q434" i="20"/>
  <c r="Q435" i="20"/>
  <c r="Q436" i="20"/>
  <c r="Q437" i="20"/>
  <c r="Q438" i="20"/>
  <c r="Q439" i="20"/>
  <c r="Q440" i="20"/>
  <c r="Q441" i="20"/>
  <c r="Q442" i="20"/>
  <c r="Q443" i="20"/>
  <c r="Q444" i="20"/>
  <c r="Q445" i="20"/>
  <c r="Q446" i="20"/>
  <c r="Q447" i="20"/>
  <c r="Q448" i="20"/>
  <c r="Q449" i="20"/>
  <c r="Q450" i="20"/>
  <c r="Q451" i="20"/>
  <c r="Q452" i="20"/>
  <c r="Q453" i="20"/>
  <c r="Q454" i="20"/>
  <c r="Q455" i="20"/>
  <c r="Q456" i="20"/>
  <c r="Q457" i="20"/>
  <c r="Q458" i="20"/>
  <c r="Q459" i="20"/>
  <c r="Q460" i="20"/>
  <c r="Q461" i="20"/>
  <c r="Q462" i="20"/>
  <c r="Q463" i="20"/>
  <c r="Q464" i="20"/>
  <c r="Q465" i="20"/>
  <c r="Q466" i="20"/>
  <c r="Q467" i="20"/>
  <c r="Q468" i="20"/>
  <c r="Q469" i="20"/>
  <c r="Q470" i="20"/>
  <c r="Q471" i="20"/>
  <c r="Q472" i="20"/>
  <c r="Q473" i="20"/>
  <c r="Q474" i="20"/>
  <c r="Q475" i="20"/>
  <c r="Q476" i="20"/>
  <c r="Q477" i="20"/>
  <c r="Q478" i="20"/>
  <c r="Q479" i="20"/>
  <c r="Q480" i="20"/>
  <c r="Q481" i="20"/>
  <c r="Q482" i="20"/>
  <c r="Q483" i="20"/>
  <c r="Q484" i="20"/>
  <c r="Q485" i="20"/>
  <c r="Q486" i="20"/>
  <c r="Q487" i="20"/>
  <c r="Q488" i="20"/>
  <c r="Q489" i="20"/>
  <c r="Q490" i="20"/>
  <c r="Q491" i="20"/>
  <c r="Q492" i="20"/>
  <c r="Q493" i="20"/>
  <c r="Q494" i="20"/>
  <c r="Q495" i="20"/>
  <c r="Q496" i="20"/>
  <c r="Q497" i="20"/>
  <c r="Q498" i="20"/>
  <c r="Q499" i="20"/>
  <c r="Q500" i="20"/>
  <c r="Q501" i="20"/>
  <c r="Q502" i="20"/>
  <c r="Q503" i="20"/>
  <c r="Q504" i="20"/>
  <c r="Q505" i="20"/>
  <c r="Q506" i="20"/>
  <c r="Q507" i="20"/>
  <c r="Q508" i="20"/>
  <c r="Q509" i="20"/>
  <c r="Q510" i="20"/>
  <c r="Q511" i="20"/>
  <c r="Q512" i="20"/>
  <c r="Q513" i="20"/>
  <c r="Q514" i="20"/>
  <c r="Q515" i="20"/>
  <c r="Q516" i="20"/>
  <c r="Q517" i="20"/>
  <c r="Q518" i="20"/>
  <c r="Q519" i="20"/>
  <c r="Q520" i="20"/>
  <c r="Q521" i="20"/>
  <c r="Q522" i="20"/>
  <c r="Q523" i="20"/>
  <c r="Q524" i="20"/>
  <c r="Q525" i="20"/>
  <c r="Q526" i="20"/>
  <c r="Q527" i="20"/>
  <c r="Q528" i="20"/>
  <c r="Q529" i="20"/>
  <c r="Q530" i="20"/>
  <c r="Q531" i="20"/>
  <c r="Q532" i="20"/>
  <c r="Q533" i="20"/>
  <c r="Q534" i="20"/>
  <c r="Q535" i="20"/>
  <c r="Q536" i="20"/>
  <c r="Q537" i="20"/>
  <c r="Q538" i="20"/>
  <c r="Q539" i="20"/>
  <c r="Q540" i="20"/>
  <c r="Q541" i="20"/>
  <c r="Q542" i="20"/>
  <c r="Q543" i="20"/>
  <c r="Q544" i="20"/>
  <c r="Q545" i="20"/>
  <c r="Q546" i="20"/>
  <c r="Q547" i="20"/>
  <c r="Q548" i="20"/>
  <c r="Q549" i="20"/>
  <c r="Q550" i="20"/>
  <c r="Q551" i="20"/>
  <c r="Q552" i="20"/>
  <c r="Q553" i="20"/>
  <c r="Q554" i="20"/>
  <c r="Q555" i="20"/>
  <c r="Q556" i="20"/>
  <c r="Q557" i="20"/>
  <c r="Q558" i="20"/>
  <c r="Q559" i="20"/>
  <c r="Q560" i="20"/>
  <c r="Q561" i="20"/>
  <c r="Q562" i="20"/>
  <c r="Q563" i="20"/>
  <c r="Q564" i="20"/>
  <c r="Q565" i="20"/>
  <c r="Q566" i="20"/>
  <c r="Q567" i="20"/>
  <c r="Q568" i="20"/>
  <c r="Q569" i="20"/>
  <c r="Q570" i="20"/>
  <c r="Q571" i="20"/>
  <c r="Q572" i="20"/>
  <c r="Q573" i="20"/>
  <c r="Q574" i="20"/>
  <c r="Q575" i="20"/>
  <c r="Q576" i="20"/>
  <c r="Q577" i="20"/>
  <c r="Q578" i="20"/>
  <c r="Q579" i="20"/>
  <c r="Q580" i="20"/>
  <c r="Q581" i="20"/>
  <c r="Q582" i="20"/>
  <c r="Q2" i="20"/>
  <c r="J580" i="20"/>
  <c r="J581" i="20"/>
  <c r="J582" i="20"/>
  <c r="Q7" i="47" l="1"/>
  <c r="N7" i="47"/>
  <c r="T4" i="47"/>
  <c r="M469" i="20"/>
  <c r="M468" i="20"/>
  <c r="Y28" i="28" l="1"/>
  <c r="Z28" i="28"/>
  <c r="AA28" i="28"/>
  <c r="AB28" i="28"/>
  <c r="AC28" i="28"/>
  <c r="AD28" i="28"/>
  <c r="AE28" i="28"/>
  <c r="W28" i="28"/>
  <c r="X28" i="28"/>
  <c r="K579" i="20"/>
  <c r="J579" i="20"/>
  <c r="A5" i="30" l="1"/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4" i="32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" i="12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" i="1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" i="7"/>
  <c r="D5" i="33"/>
  <c r="D6" i="33"/>
  <c r="D7" i="33"/>
  <c r="D8" i="33"/>
  <c r="D9" i="33"/>
  <c r="D10" i="33"/>
  <c r="D11" i="33"/>
  <c r="D12" i="33"/>
  <c r="D13" i="33"/>
  <c r="D14" i="33"/>
  <c r="D4" i="33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" i="41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BG5" i="15"/>
  <c r="BJ5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6" i="15"/>
  <c r="BJ6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G7" i="15"/>
  <c r="BJ7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G8" i="15"/>
  <c r="BJ8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G9" i="15"/>
  <c r="BJ9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G10" i="15"/>
  <c r="BJ10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G11" i="15"/>
  <c r="BJ11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G12" i="15"/>
  <c r="BJ12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G13" i="15"/>
  <c r="BJ13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G14" i="15"/>
  <c r="BJ14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G15" i="15"/>
  <c r="BJ15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G16" i="15"/>
  <c r="BJ16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G17" i="15"/>
  <c r="BJ17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G18" i="15"/>
  <c r="BJ18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G19" i="15"/>
  <c r="BJ19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BG20" i="15"/>
  <c r="BM20" i="15"/>
  <c r="BP20" i="15"/>
  <c r="BS20" i="15"/>
  <c r="BV20" i="15"/>
  <c r="BY20" i="15"/>
  <c r="CB20" i="15"/>
  <c r="CE20" i="15"/>
  <c r="CH20" i="15"/>
  <c r="CK20" i="15"/>
  <c r="CN20" i="15"/>
  <c r="CQ20" i="15"/>
  <c r="CT20" i="15"/>
  <c r="CW20" i="15"/>
  <c r="CZ20" i="15"/>
  <c r="DC20" i="15"/>
  <c r="DF20" i="15"/>
  <c r="BG21" i="15"/>
  <c r="BJ21" i="15"/>
  <c r="BP21" i="15"/>
  <c r="BS21" i="15"/>
  <c r="BV21" i="15"/>
  <c r="BY21" i="15"/>
  <c r="CB21" i="15"/>
  <c r="CE21" i="15"/>
  <c r="CH21" i="15"/>
  <c r="CK21" i="15"/>
  <c r="CN21" i="15"/>
  <c r="CQ21" i="15"/>
  <c r="CT21" i="15"/>
  <c r="CW21" i="15"/>
  <c r="CZ21" i="15"/>
  <c r="DC21" i="15"/>
  <c r="DF21" i="15"/>
  <c r="BG22" i="15"/>
  <c r="BJ22" i="15"/>
  <c r="BM22" i="15"/>
  <c r="BS22" i="15"/>
  <c r="BV22" i="15"/>
  <c r="BY22" i="15"/>
  <c r="CB22" i="15"/>
  <c r="CE22" i="15"/>
  <c r="CH22" i="15"/>
  <c r="CK22" i="15"/>
  <c r="CN22" i="15"/>
  <c r="CQ22" i="15"/>
  <c r="CT22" i="15"/>
  <c r="CW22" i="15"/>
  <c r="CZ22" i="15"/>
  <c r="DC22" i="15"/>
  <c r="DF22" i="15"/>
  <c r="BG23" i="15"/>
  <c r="BJ23" i="15"/>
  <c r="BM23" i="15"/>
  <c r="BP23" i="15"/>
  <c r="BV23" i="15"/>
  <c r="BY23" i="15"/>
  <c r="CB23" i="15"/>
  <c r="CE23" i="15"/>
  <c r="CH23" i="15"/>
  <c r="CK23" i="15"/>
  <c r="CN23" i="15"/>
  <c r="CQ23" i="15"/>
  <c r="CT23" i="15"/>
  <c r="CW23" i="15"/>
  <c r="CZ23" i="15"/>
  <c r="DC23" i="15"/>
  <c r="DF23" i="15"/>
  <c r="BG24" i="15"/>
  <c r="BJ24" i="15"/>
  <c r="BM24" i="15"/>
  <c r="BP24" i="15"/>
  <c r="BS24" i="15"/>
  <c r="BY24" i="15"/>
  <c r="CB24" i="15"/>
  <c r="CE24" i="15"/>
  <c r="CH24" i="15"/>
  <c r="CK24" i="15"/>
  <c r="CN24" i="15"/>
  <c r="CQ24" i="15"/>
  <c r="CT24" i="15"/>
  <c r="CW24" i="15"/>
  <c r="CZ24" i="15"/>
  <c r="DC24" i="15"/>
  <c r="DF24" i="15"/>
  <c r="BG25" i="15"/>
  <c r="BJ25" i="15"/>
  <c r="BM25" i="15"/>
  <c r="BP25" i="15"/>
  <c r="BS25" i="15"/>
  <c r="BV25" i="15"/>
  <c r="CB25" i="15"/>
  <c r="CE25" i="15"/>
  <c r="CH25" i="15"/>
  <c r="CK25" i="15"/>
  <c r="CN25" i="15"/>
  <c r="CQ25" i="15"/>
  <c r="CT25" i="15"/>
  <c r="CW25" i="15"/>
  <c r="CZ25" i="15"/>
  <c r="DC25" i="15"/>
  <c r="DF25" i="15"/>
  <c r="BG26" i="15"/>
  <c r="BJ26" i="15"/>
  <c r="BM26" i="15"/>
  <c r="BP26" i="15"/>
  <c r="BS26" i="15"/>
  <c r="BV26" i="15"/>
  <c r="BY26" i="15"/>
  <c r="CE26" i="15"/>
  <c r="CH26" i="15"/>
  <c r="CK26" i="15"/>
  <c r="CN26" i="15"/>
  <c r="CQ26" i="15"/>
  <c r="CT26" i="15"/>
  <c r="CW26" i="15"/>
  <c r="CZ26" i="15"/>
  <c r="DC26" i="15"/>
  <c r="DF26" i="15"/>
  <c r="BG27" i="15"/>
  <c r="BJ27" i="15"/>
  <c r="BM27" i="15"/>
  <c r="BP27" i="15"/>
  <c r="BS27" i="15"/>
  <c r="BV27" i="15"/>
  <c r="BY27" i="15"/>
  <c r="CB27" i="15"/>
  <c r="CH27" i="15"/>
  <c r="CK27" i="15"/>
  <c r="CN27" i="15"/>
  <c r="CQ27" i="15"/>
  <c r="CT27" i="15"/>
  <c r="CW27" i="15"/>
  <c r="CZ27" i="15"/>
  <c r="DC27" i="15"/>
  <c r="DF27" i="15"/>
  <c r="BG28" i="15"/>
  <c r="BJ28" i="15"/>
  <c r="BM28" i="15"/>
  <c r="BP28" i="15"/>
  <c r="BS28" i="15"/>
  <c r="BV28" i="15"/>
  <c r="BY28" i="15"/>
  <c r="CB28" i="15"/>
  <c r="CE28" i="15"/>
  <c r="CK28" i="15"/>
  <c r="CN28" i="15"/>
  <c r="CQ28" i="15"/>
  <c r="CT28" i="15"/>
  <c r="CW28" i="15"/>
  <c r="CZ28" i="15"/>
  <c r="DC28" i="15"/>
  <c r="DF28" i="15"/>
  <c r="BG29" i="15"/>
  <c r="BJ29" i="15"/>
  <c r="BM29" i="15"/>
  <c r="BP29" i="15"/>
  <c r="BS29" i="15"/>
  <c r="BV29" i="15"/>
  <c r="BY29" i="15"/>
  <c r="CB29" i="15"/>
  <c r="CE29" i="15"/>
  <c r="CH29" i="15"/>
  <c r="CN29" i="15"/>
  <c r="CQ29" i="15"/>
  <c r="CT29" i="15"/>
  <c r="CW29" i="15"/>
  <c r="CZ29" i="15"/>
  <c r="DC29" i="15"/>
  <c r="DF29" i="15"/>
  <c r="BG30" i="15"/>
  <c r="BJ30" i="15"/>
  <c r="BM30" i="15"/>
  <c r="BP30" i="15"/>
  <c r="BS30" i="15"/>
  <c r="BV30" i="15"/>
  <c r="BY30" i="15"/>
  <c r="CB30" i="15"/>
  <c r="CE30" i="15"/>
  <c r="CH30" i="15"/>
  <c r="CK30" i="15"/>
  <c r="CQ30" i="15"/>
  <c r="CT30" i="15"/>
  <c r="CW30" i="15"/>
  <c r="CZ30" i="15"/>
  <c r="DC30" i="15"/>
  <c r="DF30" i="15"/>
  <c r="BG31" i="15"/>
  <c r="BJ31" i="15"/>
  <c r="BM31" i="15"/>
  <c r="BP31" i="15"/>
  <c r="BS31" i="15"/>
  <c r="BV31" i="15"/>
  <c r="BY31" i="15"/>
  <c r="CB31" i="15"/>
  <c r="CE31" i="15"/>
  <c r="CH31" i="15"/>
  <c r="CK31" i="15"/>
  <c r="CN31" i="15"/>
  <c r="CT31" i="15"/>
  <c r="CW31" i="15"/>
  <c r="CZ31" i="15"/>
  <c r="DC31" i="15"/>
  <c r="DF31" i="15"/>
  <c r="BG32" i="15"/>
  <c r="BJ32" i="15"/>
  <c r="BM32" i="15"/>
  <c r="BP32" i="15"/>
  <c r="BS32" i="15"/>
  <c r="BV32" i="15"/>
  <c r="BY32" i="15"/>
  <c r="CB32" i="15"/>
  <c r="CE32" i="15"/>
  <c r="CH32" i="15"/>
  <c r="CK32" i="15"/>
  <c r="CN32" i="15"/>
  <c r="CQ32" i="15"/>
  <c r="CW32" i="15"/>
  <c r="CZ32" i="15"/>
  <c r="DC32" i="15"/>
  <c r="DF32" i="15"/>
  <c r="BG33" i="15"/>
  <c r="BJ33" i="15"/>
  <c r="BM33" i="15"/>
  <c r="BP33" i="15"/>
  <c r="BS33" i="15"/>
  <c r="BV33" i="15"/>
  <c r="BY33" i="15"/>
  <c r="CB33" i="15"/>
  <c r="CE33" i="15"/>
  <c r="CH33" i="15"/>
  <c r="CK33" i="15"/>
  <c r="CN33" i="15"/>
  <c r="CQ33" i="15"/>
  <c r="CT33" i="15"/>
  <c r="DC33" i="15"/>
  <c r="DF33" i="15"/>
  <c r="BG34" i="15"/>
  <c r="BJ34" i="15"/>
  <c r="BM34" i="15"/>
  <c r="BP34" i="15"/>
  <c r="BS34" i="15"/>
  <c r="BV34" i="15"/>
  <c r="BY34" i="15"/>
  <c r="CB34" i="15"/>
  <c r="CE34" i="15"/>
  <c r="CH34" i="15"/>
  <c r="CK34" i="15"/>
  <c r="CN34" i="15"/>
  <c r="CQ34" i="15"/>
  <c r="CT34" i="15"/>
  <c r="CW34" i="15"/>
  <c r="CZ34" i="15"/>
  <c r="BG35" i="15"/>
  <c r="BJ35" i="15"/>
  <c r="BM35" i="15"/>
  <c r="BP35" i="15"/>
  <c r="BS35" i="15"/>
  <c r="BV35" i="15"/>
  <c r="BY35" i="15"/>
  <c r="CB35" i="15"/>
  <c r="CE35" i="15"/>
  <c r="CH35" i="15"/>
  <c r="CK35" i="15"/>
  <c r="CN35" i="15"/>
  <c r="CQ35" i="15"/>
  <c r="CT35" i="15"/>
  <c r="CW35" i="15"/>
  <c r="CZ35" i="15"/>
  <c r="DC35" i="15"/>
  <c r="DF35" i="15"/>
  <c r="BG40" i="15"/>
  <c r="BJ40" i="15"/>
  <c r="BM40" i="15"/>
  <c r="BP40" i="15"/>
  <c r="BS40" i="15"/>
  <c r="BV40" i="15"/>
  <c r="BY40" i="15"/>
  <c r="CB40" i="15"/>
  <c r="CE40" i="15"/>
  <c r="CH40" i="15"/>
  <c r="CK40" i="15"/>
  <c r="CN40" i="15"/>
  <c r="CQ40" i="15"/>
  <c r="CT40" i="15"/>
  <c r="CW40" i="15"/>
  <c r="CZ40" i="15"/>
  <c r="DC40" i="15"/>
  <c r="DF40" i="15"/>
  <c r="DF4" i="15"/>
  <c r="BM4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BG4" i="15"/>
  <c r="BG4" i="11"/>
  <c r="BG5" i="11"/>
  <c r="BJ5" i="11"/>
  <c r="BP5" i="11"/>
  <c r="BS5" i="11"/>
  <c r="BV5" i="11"/>
  <c r="BY5" i="11"/>
  <c r="CB5" i="11"/>
  <c r="CE5" i="11"/>
  <c r="CH5" i="11"/>
  <c r="CK5" i="11"/>
  <c r="CN5" i="11"/>
  <c r="CQ5" i="11"/>
  <c r="CT5" i="11"/>
  <c r="CW5" i="11"/>
  <c r="CZ5" i="11"/>
  <c r="DC5" i="11"/>
  <c r="DF5" i="11"/>
  <c r="BG6" i="11"/>
  <c r="BJ6" i="11"/>
  <c r="BM6" i="11"/>
  <c r="BS6" i="11"/>
  <c r="BV6" i="11"/>
  <c r="BY6" i="11"/>
  <c r="CB6" i="11"/>
  <c r="CE6" i="11"/>
  <c r="CH6" i="11"/>
  <c r="CK6" i="11"/>
  <c r="CN6" i="11"/>
  <c r="CQ6" i="11"/>
  <c r="CT6" i="11"/>
  <c r="CW6" i="11"/>
  <c r="CZ6" i="11"/>
  <c r="DC6" i="11"/>
  <c r="DF6" i="11"/>
  <c r="BG7" i="11"/>
  <c r="BJ7" i="11"/>
  <c r="BM7" i="11"/>
  <c r="BP7" i="11"/>
  <c r="BV7" i="11"/>
  <c r="BY7" i="11"/>
  <c r="CB7" i="11"/>
  <c r="CE7" i="11"/>
  <c r="CH7" i="11"/>
  <c r="CK7" i="11"/>
  <c r="CN7" i="11"/>
  <c r="CQ7" i="11"/>
  <c r="CT7" i="11"/>
  <c r="CW7" i="11"/>
  <c r="CZ7" i="11"/>
  <c r="DC7" i="11"/>
  <c r="DF7" i="11"/>
  <c r="BG8" i="11"/>
  <c r="BJ8" i="11"/>
  <c r="BM8" i="11"/>
  <c r="BP8" i="11"/>
  <c r="BS8" i="11"/>
  <c r="BY8" i="11"/>
  <c r="CB8" i="11"/>
  <c r="CE8" i="11"/>
  <c r="CH8" i="11"/>
  <c r="CK8" i="11"/>
  <c r="CN8" i="11"/>
  <c r="CQ8" i="11"/>
  <c r="CT8" i="11"/>
  <c r="CW8" i="11"/>
  <c r="CZ8" i="11"/>
  <c r="DC8" i="11"/>
  <c r="DF8" i="11"/>
  <c r="BG9" i="11"/>
  <c r="BJ9" i="11"/>
  <c r="BM9" i="11"/>
  <c r="BP9" i="11"/>
  <c r="BS9" i="11"/>
  <c r="BV9" i="11"/>
  <c r="CB9" i="11"/>
  <c r="CE9" i="11"/>
  <c r="CH9" i="11"/>
  <c r="CK9" i="11"/>
  <c r="CN9" i="11"/>
  <c r="CQ9" i="11"/>
  <c r="CT9" i="11"/>
  <c r="CW9" i="11"/>
  <c r="CZ9" i="11"/>
  <c r="DC9" i="11"/>
  <c r="DF9" i="11"/>
  <c r="BG10" i="11"/>
  <c r="BJ10" i="11"/>
  <c r="BM10" i="11"/>
  <c r="BP10" i="11"/>
  <c r="BS10" i="11"/>
  <c r="BV10" i="11"/>
  <c r="BY10" i="11"/>
  <c r="CE10" i="11"/>
  <c r="CH10" i="11"/>
  <c r="CK10" i="11"/>
  <c r="CN10" i="11"/>
  <c r="CQ10" i="11"/>
  <c r="CT10" i="11"/>
  <c r="CW10" i="11"/>
  <c r="CZ10" i="11"/>
  <c r="DC10" i="11"/>
  <c r="DF10" i="11"/>
  <c r="BG11" i="11"/>
  <c r="BJ11" i="11"/>
  <c r="BM11" i="11"/>
  <c r="BP11" i="11"/>
  <c r="BS11" i="11"/>
  <c r="BV11" i="11"/>
  <c r="BY11" i="11"/>
  <c r="CB11" i="11"/>
  <c r="CH11" i="11"/>
  <c r="CK11" i="11"/>
  <c r="CN11" i="11"/>
  <c r="CQ11" i="11"/>
  <c r="CT11" i="11"/>
  <c r="CW11" i="11"/>
  <c r="CZ11" i="11"/>
  <c r="DC11" i="11"/>
  <c r="DF11" i="11"/>
  <c r="BG12" i="11"/>
  <c r="BJ12" i="11"/>
  <c r="BM12" i="11"/>
  <c r="BP12" i="11"/>
  <c r="BS12" i="11"/>
  <c r="BV12" i="11"/>
  <c r="BY12" i="11"/>
  <c r="CB12" i="11"/>
  <c r="CE12" i="11"/>
  <c r="CK12" i="11"/>
  <c r="CN12" i="11"/>
  <c r="CQ12" i="11"/>
  <c r="CT12" i="11"/>
  <c r="CW12" i="11"/>
  <c r="CZ12" i="11"/>
  <c r="DC12" i="11"/>
  <c r="DF12" i="11"/>
  <c r="BG13" i="11"/>
  <c r="BJ13" i="11"/>
  <c r="BM13" i="11"/>
  <c r="BP13" i="11"/>
  <c r="BS13" i="11"/>
  <c r="BV13" i="11"/>
  <c r="BY13" i="11"/>
  <c r="CB13" i="11"/>
  <c r="CE13" i="11"/>
  <c r="CH13" i="11"/>
  <c r="CN13" i="11"/>
  <c r="CQ13" i="11"/>
  <c r="CT13" i="11"/>
  <c r="CW13" i="11"/>
  <c r="CZ13" i="11"/>
  <c r="DC13" i="11"/>
  <c r="DF13" i="11"/>
  <c r="BG14" i="11"/>
  <c r="BJ14" i="11"/>
  <c r="BM14" i="11"/>
  <c r="BP14" i="11"/>
  <c r="BS14" i="11"/>
  <c r="BV14" i="11"/>
  <c r="BY14" i="11"/>
  <c r="CB14" i="11"/>
  <c r="CE14" i="11"/>
  <c r="CH14" i="11"/>
  <c r="CK14" i="11"/>
  <c r="CQ14" i="11"/>
  <c r="CT14" i="11"/>
  <c r="CW14" i="11"/>
  <c r="CZ14" i="11"/>
  <c r="DC14" i="11"/>
  <c r="DF14" i="11"/>
  <c r="BG15" i="11"/>
  <c r="BJ15" i="11"/>
  <c r="BM15" i="11"/>
  <c r="BP15" i="11"/>
  <c r="BS15" i="11"/>
  <c r="BV15" i="11"/>
  <c r="BY15" i="11"/>
  <c r="CB15" i="11"/>
  <c r="CE15" i="11"/>
  <c r="CH15" i="11"/>
  <c r="CK15" i="11"/>
  <c r="CN15" i="11"/>
  <c r="CT15" i="11"/>
  <c r="CW15" i="11"/>
  <c r="CZ15" i="11"/>
  <c r="DC15" i="11"/>
  <c r="DF15" i="11"/>
  <c r="BG16" i="11"/>
  <c r="BJ16" i="11"/>
  <c r="BM16" i="11"/>
  <c r="BP16" i="11"/>
  <c r="BS16" i="11"/>
  <c r="BV16" i="11"/>
  <c r="BY16" i="11"/>
  <c r="CB16" i="11"/>
  <c r="CE16" i="11"/>
  <c r="CH16" i="11"/>
  <c r="CK16" i="11"/>
  <c r="CN16" i="11"/>
  <c r="CQ16" i="11"/>
  <c r="CW16" i="11"/>
  <c r="CZ16" i="11"/>
  <c r="DC16" i="11"/>
  <c r="DF16" i="11"/>
  <c r="BG17" i="11"/>
  <c r="BJ17" i="11"/>
  <c r="BM17" i="11"/>
  <c r="BP17" i="11"/>
  <c r="BS17" i="11"/>
  <c r="BV17" i="11"/>
  <c r="BY17" i="11"/>
  <c r="CB17" i="11"/>
  <c r="CE17" i="11"/>
  <c r="CH17" i="11"/>
  <c r="CK17" i="11"/>
  <c r="CN17" i="11"/>
  <c r="CQ17" i="11"/>
  <c r="CT17" i="11"/>
  <c r="DC17" i="11"/>
  <c r="DF17" i="11"/>
  <c r="BG18" i="11"/>
  <c r="BJ18" i="11"/>
  <c r="BM18" i="11"/>
  <c r="BP18" i="11"/>
  <c r="BS18" i="11"/>
  <c r="BV18" i="11"/>
  <c r="BY18" i="11"/>
  <c r="CB18" i="11"/>
  <c r="CE18" i="11"/>
  <c r="CH18" i="11"/>
  <c r="CK18" i="11"/>
  <c r="CN18" i="11"/>
  <c r="CQ18" i="11"/>
  <c r="CT18" i="11"/>
  <c r="CW18" i="11"/>
  <c r="CZ18" i="11"/>
  <c r="BG19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20" i="11"/>
  <c r="BM20" i="11"/>
  <c r="BP20" i="11"/>
  <c r="BS20" i="11"/>
  <c r="BV20" i="11"/>
  <c r="BY20" i="11"/>
  <c r="CB20" i="11"/>
  <c r="CE20" i="11"/>
  <c r="CH20" i="11"/>
  <c r="CK20" i="11"/>
  <c r="CN20" i="11"/>
  <c r="CQ20" i="11"/>
  <c r="CT20" i="11"/>
  <c r="CW20" i="11"/>
  <c r="CZ20" i="11"/>
  <c r="DC20" i="11"/>
  <c r="DF20" i="11"/>
  <c r="BG21" i="11"/>
  <c r="BJ21" i="11"/>
  <c r="BP21" i="11"/>
  <c r="BS21" i="11"/>
  <c r="BV21" i="11"/>
  <c r="BY21" i="11"/>
  <c r="CB21" i="11"/>
  <c r="CE21" i="11"/>
  <c r="CH21" i="11"/>
  <c r="CK21" i="11"/>
  <c r="CN21" i="11"/>
  <c r="CQ21" i="11"/>
  <c r="CT21" i="11"/>
  <c r="CW21" i="11"/>
  <c r="CZ21" i="11"/>
  <c r="DC21" i="11"/>
  <c r="DF21" i="11"/>
  <c r="BG22" i="11"/>
  <c r="BJ22" i="11"/>
  <c r="BM22" i="11"/>
  <c r="BS22" i="11"/>
  <c r="BV22" i="11"/>
  <c r="BY22" i="11"/>
  <c r="CB22" i="11"/>
  <c r="CE22" i="11"/>
  <c r="CH22" i="11"/>
  <c r="CK22" i="11"/>
  <c r="CN22" i="11"/>
  <c r="CQ22" i="11"/>
  <c r="CT22" i="11"/>
  <c r="CW22" i="11"/>
  <c r="CZ22" i="11"/>
  <c r="DC22" i="11"/>
  <c r="DF22" i="11"/>
  <c r="BG23" i="11"/>
  <c r="BJ23" i="11"/>
  <c r="BM23" i="11"/>
  <c r="BP23" i="11"/>
  <c r="BV23" i="11"/>
  <c r="BY23" i="11"/>
  <c r="CB23" i="11"/>
  <c r="CE23" i="11"/>
  <c r="CH23" i="11"/>
  <c r="CK23" i="11"/>
  <c r="CN23" i="11"/>
  <c r="CQ23" i="11"/>
  <c r="CT23" i="11"/>
  <c r="CW23" i="11"/>
  <c r="CZ23" i="11"/>
  <c r="DC23" i="11"/>
  <c r="DF23" i="11"/>
  <c r="BG24" i="11"/>
  <c r="BJ24" i="11"/>
  <c r="BM24" i="11"/>
  <c r="BP24" i="11"/>
  <c r="BS24" i="11"/>
  <c r="BY24" i="11"/>
  <c r="CB24" i="11"/>
  <c r="CE24" i="11"/>
  <c r="CH24" i="11"/>
  <c r="CK24" i="11"/>
  <c r="CN24" i="11"/>
  <c r="CQ24" i="11"/>
  <c r="CT24" i="11"/>
  <c r="CW24" i="11"/>
  <c r="CZ24" i="11"/>
  <c r="DC24" i="11"/>
  <c r="DF24" i="11"/>
  <c r="BG25" i="11"/>
  <c r="BJ25" i="11"/>
  <c r="BM25" i="11"/>
  <c r="BP25" i="11"/>
  <c r="BS25" i="11"/>
  <c r="BV25" i="11"/>
  <c r="CB25" i="11"/>
  <c r="CE25" i="11"/>
  <c r="CH25" i="11"/>
  <c r="CK25" i="11"/>
  <c r="CN25" i="11"/>
  <c r="CQ25" i="11"/>
  <c r="CT25" i="11"/>
  <c r="CW25" i="11"/>
  <c r="CZ25" i="11"/>
  <c r="DC25" i="11"/>
  <c r="DF25" i="11"/>
  <c r="BG26" i="11"/>
  <c r="BJ26" i="11"/>
  <c r="BM26" i="11"/>
  <c r="BP26" i="11"/>
  <c r="BS26" i="11"/>
  <c r="BV26" i="11"/>
  <c r="BY26" i="11"/>
  <c r="CE26" i="11"/>
  <c r="CH26" i="11"/>
  <c r="CK26" i="11"/>
  <c r="CN26" i="11"/>
  <c r="CQ26" i="11"/>
  <c r="CT26" i="11"/>
  <c r="CW26" i="11"/>
  <c r="CZ26" i="11"/>
  <c r="DC26" i="11"/>
  <c r="DF26" i="11"/>
  <c r="BG27" i="11"/>
  <c r="BJ27" i="11"/>
  <c r="BM27" i="11"/>
  <c r="BP27" i="11"/>
  <c r="BS27" i="11"/>
  <c r="BV27" i="11"/>
  <c r="BY27" i="11"/>
  <c r="CB27" i="11"/>
  <c r="CH27" i="11"/>
  <c r="CK27" i="11"/>
  <c r="CN27" i="11"/>
  <c r="CQ27" i="11"/>
  <c r="CT27" i="11"/>
  <c r="CW27" i="11"/>
  <c r="CZ27" i="11"/>
  <c r="DC27" i="11"/>
  <c r="DF27" i="11"/>
  <c r="BG28" i="11"/>
  <c r="BJ28" i="11"/>
  <c r="BM28" i="11"/>
  <c r="BP28" i="11"/>
  <c r="BS28" i="11"/>
  <c r="BV28" i="11"/>
  <c r="BY28" i="11"/>
  <c r="CB28" i="11"/>
  <c r="CE28" i="11"/>
  <c r="CK28" i="11"/>
  <c r="CN28" i="11"/>
  <c r="CQ28" i="11"/>
  <c r="CT28" i="11"/>
  <c r="CW28" i="11"/>
  <c r="CZ28" i="11"/>
  <c r="DC28" i="11"/>
  <c r="DF28" i="11"/>
  <c r="BG29" i="11"/>
  <c r="BJ29" i="11"/>
  <c r="BM29" i="11"/>
  <c r="BP29" i="11"/>
  <c r="BS29" i="11"/>
  <c r="BV29" i="11"/>
  <c r="BY29" i="11"/>
  <c r="CB29" i="11"/>
  <c r="CE29" i="11"/>
  <c r="CH29" i="11"/>
  <c r="CN29" i="11"/>
  <c r="CQ29" i="11"/>
  <c r="CT29" i="11"/>
  <c r="CW29" i="11"/>
  <c r="CZ29" i="11"/>
  <c r="DC29" i="11"/>
  <c r="DF29" i="11"/>
  <c r="BG30" i="11"/>
  <c r="BJ30" i="11"/>
  <c r="BM30" i="11"/>
  <c r="BP30" i="11"/>
  <c r="BS30" i="11"/>
  <c r="BV30" i="11"/>
  <c r="BY30" i="11"/>
  <c r="CB30" i="11"/>
  <c r="CE30" i="11"/>
  <c r="CH30" i="11"/>
  <c r="CK30" i="11"/>
  <c r="CQ30" i="11"/>
  <c r="CT30" i="11"/>
  <c r="CW30" i="11"/>
  <c r="CZ30" i="11"/>
  <c r="DC30" i="11"/>
  <c r="DF30" i="11"/>
  <c r="BG31" i="11"/>
  <c r="BJ31" i="11"/>
  <c r="BM31" i="11"/>
  <c r="BP31" i="11"/>
  <c r="BS31" i="11"/>
  <c r="BV31" i="11"/>
  <c r="BY31" i="11"/>
  <c r="CB31" i="11"/>
  <c r="CE31" i="11"/>
  <c r="CH31" i="11"/>
  <c r="CK31" i="11"/>
  <c r="CN31" i="11"/>
  <c r="CT31" i="11"/>
  <c r="CW31" i="11"/>
  <c r="CZ31" i="11"/>
  <c r="DC31" i="11"/>
  <c r="DF31" i="11"/>
  <c r="BG32" i="11"/>
  <c r="BJ32" i="11"/>
  <c r="BM32" i="11"/>
  <c r="BP32" i="11"/>
  <c r="BS32" i="11"/>
  <c r="BV32" i="11"/>
  <c r="BY32" i="11"/>
  <c r="CB32" i="11"/>
  <c r="CE32" i="11"/>
  <c r="CH32" i="11"/>
  <c r="CK32" i="11"/>
  <c r="CN32" i="11"/>
  <c r="CQ32" i="11"/>
  <c r="CW32" i="11"/>
  <c r="CZ32" i="11"/>
  <c r="DC32" i="11"/>
  <c r="DF32" i="11"/>
  <c r="BG33" i="11"/>
  <c r="BJ33" i="11"/>
  <c r="BM33" i="11"/>
  <c r="BP33" i="11"/>
  <c r="BS33" i="11"/>
  <c r="BV33" i="11"/>
  <c r="BY33" i="11"/>
  <c r="CB33" i="11"/>
  <c r="CE33" i="11"/>
  <c r="CH33" i="11"/>
  <c r="CK33" i="11"/>
  <c r="CN33" i="11"/>
  <c r="CQ33" i="11"/>
  <c r="CT33" i="11"/>
  <c r="DC33" i="11"/>
  <c r="DF33" i="11"/>
  <c r="BG34" i="11"/>
  <c r="BJ34" i="11"/>
  <c r="BM34" i="11"/>
  <c r="BP34" i="11"/>
  <c r="BS34" i="11"/>
  <c r="BV34" i="11"/>
  <c r="BY34" i="11"/>
  <c r="CB34" i="11"/>
  <c r="CE34" i="11"/>
  <c r="CH34" i="11"/>
  <c r="CK34" i="11"/>
  <c r="CN34" i="11"/>
  <c r="CQ34" i="11"/>
  <c r="CT34" i="11"/>
  <c r="CW34" i="11"/>
  <c r="CZ34" i="11"/>
  <c r="BG35" i="11"/>
  <c r="BJ35" i="11"/>
  <c r="BM35" i="11"/>
  <c r="BP35" i="11"/>
  <c r="BS35" i="11"/>
  <c r="BV35" i="11"/>
  <c r="BY35" i="11"/>
  <c r="CB35" i="11"/>
  <c r="CE35" i="11"/>
  <c r="CH35" i="11"/>
  <c r="CK35" i="11"/>
  <c r="CN35" i="11"/>
  <c r="CQ35" i="11"/>
  <c r="CT35" i="11"/>
  <c r="CW35" i="11"/>
  <c r="CZ35" i="11"/>
  <c r="DC35" i="11"/>
  <c r="DF35" i="11"/>
  <c r="BG40" i="11"/>
  <c r="BJ40" i="11"/>
  <c r="BM40" i="11"/>
  <c r="BP40" i="11"/>
  <c r="BS40" i="11"/>
  <c r="BV40" i="11"/>
  <c r="BY40" i="11"/>
  <c r="CB40" i="11"/>
  <c r="CE40" i="11"/>
  <c r="CH40" i="11"/>
  <c r="CK40" i="11"/>
  <c r="CN40" i="11"/>
  <c r="CQ40" i="11"/>
  <c r="CT40" i="11"/>
  <c r="CW40" i="11"/>
  <c r="CZ40" i="11"/>
  <c r="DC40" i="11"/>
  <c r="DF40" i="11"/>
  <c r="BM4" i="11"/>
  <c r="BP4" i="11"/>
  <c r="BS4" i="11"/>
  <c r="BV4" i="11"/>
  <c r="BY4" i="11"/>
  <c r="CB4" i="11"/>
  <c r="CE4" i="11"/>
  <c r="CH4" i="11"/>
  <c r="CK4" i="11"/>
  <c r="CN4" i="11"/>
  <c r="CQ4" i="11"/>
  <c r="CT4" i="11"/>
  <c r="CW4" i="11"/>
  <c r="CZ4" i="11"/>
  <c r="DC4" i="11"/>
  <c r="DF4" i="11"/>
  <c r="BG24" i="9"/>
  <c r="BJ24" i="9"/>
  <c r="BM24" i="9"/>
  <c r="BP24" i="9"/>
  <c r="BS24" i="9"/>
  <c r="BV24" i="9"/>
  <c r="BY24" i="9"/>
  <c r="CB24" i="9"/>
  <c r="CE24" i="9"/>
  <c r="CH24" i="9"/>
  <c r="CK24" i="9"/>
  <c r="CN24" i="9"/>
  <c r="CQ24" i="9"/>
  <c r="CT24" i="9"/>
  <c r="CW24" i="9"/>
  <c r="CZ24" i="9"/>
  <c r="DC24" i="9"/>
  <c r="DF24" i="9"/>
  <c r="BG26" i="9"/>
  <c r="BJ26" i="9"/>
  <c r="BM26" i="9"/>
  <c r="BP26" i="9"/>
  <c r="BS26" i="9"/>
  <c r="BV26" i="9"/>
  <c r="BY26" i="9"/>
  <c r="CB26" i="9"/>
  <c r="CE26" i="9"/>
  <c r="CH26" i="9"/>
  <c r="CK26" i="9"/>
  <c r="CN26" i="9"/>
  <c r="CQ26" i="9"/>
  <c r="CT26" i="9"/>
  <c r="CW26" i="9"/>
  <c r="CZ26" i="9"/>
  <c r="DC26" i="9"/>
  <c r="DF26" i="9"/>
  <c r="BG27" i="9"/>
  <c r="BJ27" i="9"/>
  <c r="BM27" i="9"/>
  <c r="BP27" i="9"/>
  <c r="BS27" i="9"/>
  <c r="BV27" i="9"/>
  <c r="BY27" i="9"/>
  <c r="CB27" i="9"/>
  <c r="CE27" i="9"/>
  <c r="CH27" i="9"/>
  <c r="CK27" i="9"/>
  <c r="CN27" i="9"/>
  <c r="CQ27" i="9"/>
  <c r="CT27" i="9"/>
  <c r="CW27" i="9"/>
  <c r="CZ27" i="9"/>
  <c r="DC27" i="9"/>
  <c r="DF27" i="9"/>
  <c r="BG28" i="9"/>
  <c r="BM28" i="9"/>
  <c r="BP28" i="9"/>
  <c r="BS28" i="9"/>
  <c r="BV28" i="9"/>
  <c r="BY28" i="9"/>
  <c r="CB28" i="9"/>
  <c r="CE28" i="9"/>
  <c r="CH28" i="9"/>
  <c r="CK28" i="9"/>
  <c r="CN28" i="9"/>
  <c r="CQ28" i="9"/>
  <c r="CT28" i="9"/>
  <c r="CW28" i="9"/>
  <c r="CZ28" i="9"/>
  <c r="DC28" i="9"/>
  <c r="DF28" i="9"/>
  <c r="BG29" i="9"/>
  <c r="BJ29" i="9"/>
  <c r="BP29" i="9"/>
  <c r="BS29" i="9"/>
  <c r="BV29" i="9"/>
  <c r="BY29" i="9"/>
  <c r="CB29" i="9"/>
  <c r="CE29" i="9"/>
  <c r="CH29" i="9"/>
  <c r="CK29" i="9"/>
  <c r="CN29" i="9"/>
  <c r="CQ29" i="9"/>
  <c r="CT29" i="9"/>
  <c r="CW29" i="9"/>
  <c r="CZ29" i="9"/>
  <c r="DC29" i="9"/>
  <c r="DF29" i="9"/>
  <c r="BG30" i="9"/>
  <c r="BJ30" i="9"/>
  <c r="BM30" i="9"/>
  <c r="BS30" i="9"/>
  <c r="BV30" i="9"/>
  <c r="BY30" i="9"/>
  <c r="CB30" i="9"/>
  <c r="CE30" i="9"/>
  <c r="CH30" i="9"/>
  <c r="CK30" i="9"/>
  <c r="CN30" i="9"/>
  <c r="CQ30" i="9"/>
  <c r="CT30" i="9"/>
  <c r="CW30" i="9"/>
  <c r="CZ30" i="9"/>
  <c r="DC30" i="9"/>
  <c r="DF30" i="9"/>
  <c r="BG31" i="9"/>
  <c r="BJ31" i="9"/>
  <c r="BM31" i="9"/>
  <c r="BP31" i="9"/>
  <c r="BV31" i="9"/>
  <c r="BY31" i="9"/>
  <c r="CB31" i="9"/>
  <c r="CE31" i="9"/>
  <c r="CH31" i="9"/>
  <c r="CK31" i="9"/>
  <c r="CN31" i="9"/>
  <c r="CQ31" i="9"/>
  <c r="CT31" i="9"/>
  <c r="CW31" i="9"/>
  <c r="CZ31" i="9"/>
  <c r="DC31" i="9"/>
  <c r="DF31" i="9"/>
  <c r="BG32" i="9"/>
  <c r="BJ32" i="9"/>
  <c r="BM32" i="9"/>
  <c r="BP32" i="9"/>
  <c r="BS32" i="9"/>
  <c r="BY32" i="9"/>
  <c r="CB32" i="9"/>
  <c r="CE32" i="9"/>
  <c r="CH32" i="9"/>
  <c r="CK32" i="9"/>
  <c r="CN32" i="9"/>
  <c r="CQ32" i="9"/>
  <c r="CT32" i="9"/>
  <c r="CW32" i="9"/>
  <c r="CZ32" i="9"/>
  <c r="DC32" i="9"/>
  <c r="DF32" i="9"/>
  <c r="BG33" i="9"/>
  <c r="BJ33" i="9"/>
  <c r="BM33" i="9"/>
  <c r="BP33" i="9"/>
  <c r="BS33" i="9"/>
  <c r="BV33" i="9"/>
  <c r="CB33" i="9"/>
  <c r="CE33" i="9"/>
  <c r="CH33" i="9"/>
  <c r="CK33" i="9"/>
  <c r="CN33" i="9"/>
  <c r="CQ33" i="9"/>
  <c r="CT33" i="9"/>
  <c r="CW33" i="9"/>
  <c r="CZ33" i="9"/>
  <c r="DC33" i="9"/>
  <c r="DF33" i="9"/>
  <c r="BG34" i="9"/>
  <c r="BJ34" i="9"/>
  <c r="BM34" i="9"/>
  <c r="BP34" i="9"/>
  <c r="BS34" i="9"/>
  <c r="BV34" i="9"/>
  <c r="BY34" i="9"/>
  <c r="CE34" i="9"/>
  <c r="CH34" i="9"/>
  <c r="CK34" i="9"/>
  <c r="CN34" i="9"/>
  <c r="CQ34" i="9"/>
  <c r="CT34" i="9"/>
  <c r="CW34" i="9"/>
  <c r="CZ34" i="9"/>
  <c r="DC34" i="9"/>
  <c r="DF34" i="9"/>
  <c r="BG35" i="9"/>
  <c r="BJ35" i="9"/>
  <c r="BM35" i="9"/>
  <c r="BP35" i="9"/>
  <c r="BS35" i="9"/>
  <c r="BV35" i="9"/>
  <c r="BY35" i="9"/>
  <c r="CB35" i="9"/>
  <c r="CH35" i="9"/>
  <c r="CK35" i="9"/>
  <c r="CN35" i="9"/>
  <c r="CQ35" i="9"/>
  <c r="CT35" i="9"/>
  <c r="CW35" i="9"/>
  <c r="CZ35" i="9"/>
  <c r="DC35" i="9"/>
  <c r="DF35" i="9"/>
  <c r="BG36" i="9"/>
  <c r="BJ36" i="9"/>
  <c r="BM36" i="9"/>
  <c r="BP36" i="9"/>
  <c r="BS36" i="9"/>
  <c r="BV36" i="9"/>
  <c r="BY36" i="9"/>
  <c r="CB36" i="9"/>
  <c r="CE36" i="9"/>
  <c r="CK36" i="9"/>
  <c r="CN36" i="9"/>
  <c r="CQ36" i="9"/>
  <c r="CT36" i="9"/>
  <c r="CW36" i="9"/>
  <c r="CZ36" i="9"/>
  <c r="DC36" i="9"/>
  <c r="DF36" i="9"/>
  <c r="BG37" i="9"/>
  <c r="BJ37" i="9"/>
  <c r="BM37" i="9"/>
  <c r="BP37" i="9"/>
  <c r="BS37" i="9"/>
  <c r="BV37" i="9"/>
  <c r="BY37" i="9"/>
  <c r="CB37" i="9"/>
  <c r="CE37" i="9"/>
  <c r="CH37" i="9"/>
  <c r="CN37" i="9"/>
  <c r="CQ37" i="9"/>
  <c r="CT37" i="9"/>
  <c r="CW37" i="9"/>
  <c r="CZ37" i="9"/>
  <c r="DC37" i="9"/>
  <c r="DF37" i="9"/>
  <c r="BG38" i="9"/>
  <c r="BJ38" i="9"/>
  <c r="BM38" i="9"/>
  <c r="BP38" i="9"/>
  <c r="BS38" i="9"/>
  <c r="BV38" i="9"/>
  <c r="BY38" i="9"/>
  <c r="CB38" i="9"/>
  <c r="CE38" i="9"/>
  <c r="CH38" i="9"/>
  <c r="CK38" i="9"/>
  <c r="CQ38" i="9"/>
  <c r="CT38" i="9"/>
  <c r="CW38" i="9"/>
  <c r="CZ38" i="9"/>
  <c r="DC38" i="9"/>
  <c r="DF38" i="9"/>
  <c r="BG39" i="9"/>
  <c r="BJ39" i="9"/>
  <c r="BM39" i="9"/>
  <c r="BP39" i="9"/>
  <c r="BS39" i="9"/>
  <c r="BV39" i="9"/>
  <c r="BY39" i="9"/>
  <c r="CB39" i="9"/>
  <c r="CE39" i="9"/>
  <c r="CH39" i="9"/>
  <c r="CK39" i="9"/>
  <c r="CN39" i="9"/>
  <c r="CT39" i="9"/>
  <c r="CW39" i="9"/>
  <c r="CZ39" i="9"/>
  <c r="DC39" i="9"/>
  <c r="DF39" i="9"/>
  <c r="BG40" i="9"/>
  <c r="BJ40" i="9"/>
  <c r="BM40" i="9"/>
  <c r="BP40" i="9"/>
  <c r="BS40" i="9"/>
  <c r="BV40" i="9"/>
  <c r="BY40" i="9"/>
  <c r="CB40" i="9"/>
  <c r="CE40" i="9"/>
  <c r="CH40" i="9"/>
  <c r="CK40" i="9"/>
  <c r="CN40" i="9"/>
  <c r="CQ40" i="9"/>
  <c r="CW40" i="9"/>
  <c r="CZ40" i="9"/>
  <c r="DC40" i="9"/>
  <c r="DF40" i="9"/>
  <c r="BG41" i="9"/>
  <c r="BJ41" i="9"/>
  <c r="BM41" i="9"/>
  <c r="BP41" i="9"/>
  <c r="BS41" i="9"/>
  <c r="BV41" i="9"/>
  <c r="BY41" i="9"/>
  <c r="CB41" i="9"/>
  <c r="CE41" i="9"/>
  <c r="CH41" i="9"/>
  <c r="CK41" i="9"/>
  <c r="CN41" i="9"/>
  <c r="CQ41" i="9"/>
  <c r="CT41" i="9"/>
  <c r="DC41" i="9"/>
  <c r="DF41" i="9"/>
  <c r="BG42" i="9"/>
  <c r="BJ42" i="9"/>
  <c r="BM42" i="9"/>
  <c r="BP42" i="9"/>
  <c r="BS42" i="9"/>
  <c r="BV42" i="9"/>
  <c r="BY42" i="9"/>
  <c r="CB42" i="9"/>
  <c r="CE42" i="9"/>
  <c r="CH42" i="9"/>
  <c r="CK42" i="9"/>
  <c r="CN42" i="9"/>
  <c r="CQ42" i="9"/>
  <c r="CT42" i="9"/>
  <c r="CW42" i="9"/>
  <c r="CZ42" i="9"/>
  <c r="BG43" i="9"/>
  <c r="BJ43" i="9"/>
  <c r="BM43" i="9"/>
  <c r="BP43" i="9"/>
  <c r="BS43" i="9"/>
  <c r="BV43" i="9"/>
  <c r="BY43" i="9"/>
  <c r="CB43" i="9"/>
  <c r="CE43" i="9"/>
  <c r="CH43" i="9"/>
  <c r="CK43" i="9"/>
  <c r="CN43" i="9"/>
  <c r="CQ43" i="9"/>
  <c r="CT43" i="9"/>
  <c r="CW43" i="9"/>
  <c r="CZ43" i="9"/>
  <c r="DC43" i="9"/>
  <c r="DF43" i="9"/>
  <c r="BG44" i="9"/>
  <c r="BJ44" i="9"/>
  <c r="BM44" i="9"/>
  <c r="BP44" i="9"/>
  <c r="BS44" i="9"/>
  <c r="BV44" i="9"/>
  <c r="BY44" i="9"/>
  <c r="CB44" i="9"/>
  <c r="CE44" i="9"/>
  <c r="CH44" i="9"/>
  <c r="CK44" i="9"/>
  <c r="CN44" i="9"/>
  <c r="CQ44" i="9"/>
  <c r="CT44" i="9"/>
  <c r="CW44" i="9"/>
  <c r="CZ44" i="9"/>
  <c r="DC44" i="9"/>
  <c r="DF44" i="9"/>
  <c r="BG45" i="9"/>
  <c r="BJ45" i="9"/>
  <c r="BM45" i="9"/>
  <c r="BP45" i="9"/>
  <c r="BS45" i="9"/>
  <c r="BV45" i="9"/>
  <c r="BY45" i="9"/>
  <c r="CB45" i="9"/>
  <c r="CE45" i="9"/>
  <c r="CH45" i="9"/>
  <c r="CK45" i="9"/>
  <c r="CN45" i="9"/>
  <c r="CQ45" i="9"/>
  <c r="CT45" i="9"/>
  <c r="CW45" i="9"/>
  <c r="CZ45" i="9"/>
  <c r="DC45" i="9"/>
  <c r="DF45" i="9"/>
  <c r="BG46" i="9"/>
  <c r="BJ46" i="9"/>
  <c r="BM46" i="9"/>
  <c r="BP46" i="9"/>
  <c r="BS46" i="9"/>
  <c r="BV46" i="9"/>
  <c r="BY46" i="9"/>
  <c r="CB46" i="9"/>
  <c r="CE46" i="9"/>
  <c r="CH46" i="9"/>
  <c r="CK46" i="9"/>
  <c r="CN46" i="9"/>
  <c r="CQ46" i="9"/>
  <c r="CT46" i="9"/>
  <c r="CW46" i="9"/>
  <c r="CZ46" i="9"/>
  <c r="DC46" i="9"/>
  <c r="DF46" i="9"/>
  <c r="BG47" i="9"/>
  <c r="BJ47" i="9"/>
  <c r="BM47" i="9"/>
  <c r="BP47" i="9"/>
  <c r="BS47" i="9"/>
  <c r="BV47" i="9"/>
  <c r="BY47" i="9"/>
  <c r="CB47" i="9"/>
  <c r="CE47" i="9"/>
  <c r="CH47" i="9"/>
  <c r="CK47" i="9"/>
  <c r="CN47" i="9"/>
  <c r="CQ47" i="9"/>
  <c r="CT47" i="9"/>
  <c r="CW47" i="9"/>
  <c r="CZ47" i="9"/>
  <c r="DC47" i="9"/>
  <c r="DF47" i="9"/>
  <c r="BG48" i="9"/>
  <c r="BJ48" i="9"/>
  <c r="BM48" i="9"/>
  <c r="BP48" i="9"/>
  <c r="BS48" i="9"/>
  <c r="BV48" i="9"/>
  <c r="BY48" i="9"/>
  <c r="CB48" i="9"/>
  <c r="CE48" i="9"/>
  <c r="CH48" i="9"/>
  <c r="CK48" i="9"/>
  <c r="CN48" i="9"/>
  <c r="CQ48" i="9"/>
  <c r="CT48" i="9"/>
  <c r="CW48" i="9"/>
  <c r="CZ48" i="9"/>
  <c r="DC48" i="9"/>
  <c r="DF48" i="9"/>
  <c r="BG49" i="9"/>
  <c r="BJ49" i="9"/>
  <c r="BM49" i="9"/>
  <c r="BP49" i="9"/>
  <c r="BS49" i="9"/>
  <c r="BV49" i="9"/>
  <c r="BY49" i="9"/>
  <c r="CB49" i="9"/>
  <c r="CE49" i="9"/>
  <c r="CH49" i="9"/>
  <c r="CK49" i="9"/>
  <c r="CN49" i="9"/>
  <c r="CQ49" i="9"/>
  <c r="CT49" i="9"/>
  <c r="CW49" i="9"/>
  <c r="CZ49" i="9"/>
  <c r="DC49" i="9"/>
  <c r="DF49" i="9"/>
  <c r="BG50" i="9"/>
  <c r="BJ50" i="9"/>
  <c r="BM50" i="9"/>
  <c r="BP50" i="9"/>
  <c r="BS50" i="9"/>
  <c r="BV50" i="9"/>
  <c r="BY50" i="9"/>
  <c r="CB50" i="9"/>
  <c r="CE50" i="9"/>
  <c r="CH50" i="9"/>
  <c r="CK50" i="9"/>
  <c r="CN50" i="9"/>
  <c r="CQ50" i="9"/>
  <c r="CT50" i="9"/>
  <c r="CW50" i="9"/>
  <c r="CZ50" i="9"/>
  <c r="DC50" i="9"/>
  <c r="DF50" i="9"/>
  <c r="BG51" i="9"/>
  <c r="BJ51" i="9"/>
  <c r="BM51" i="9"/>
  <c r="BP51" i="9"/>
  <c r="BS51" i="9"/>
  <c r="BV51" i="9"/>
  <c r="BY51" i="9"/>
  <c r="CB51" i="9"/>
  <c r="CE51" i="9"/>
  <c r="CH51" i="9"/>
  <c r="CK51" i="9"/>
  <c r="CN51" i="9"/>
  <c r="CQ51" i="9"/>
  <c r="CT51" i="9"/>
  <c r="CW51" i="9"/>
  <c r="CZ51" i="9"/>
  <c r="DC51" i="9"/>
  <c r="DF51" i="9"/>
  <c r="BG52" i="9"/>
  <c r="BJ52" i="9"/>
  <c r="BM52" i="9"/>
  <c r="BP52" i="9"/>
  <c r="BS52" i="9"/>
  <c r="BV52" i="9"/>
  <c r="BY52" i="9"/>
  <c r="CB52" i="9"/>
  <c r="CE52" i="9"/>
  <c r="CH52" i="9"/>
  <c r="CK52" i="9"/>
  <c r="CN52" i="9"/>
  <c r="CQ52" i="9"/>
  <c r="CT52" i="9"/>
  <c r="CW52" i="9"/>
  <c r="CZ52" i="9"/>
  <c r="DC52" i="9"/>
  <c r="DF52" i="9"/>
  <c r="BG53" i="9"/>
  <c r="BJ53" i="9"/>
  <c r="BM53" i="9"/>
  <c r="BP53" i="9"/>
  <c r="BS53" i="9"/>
  <c r="BV53" i="9"/>
  <c r="BY53" i="9"/>
  <c r="CB53" i="9"/>
  <c r="CE53" i="9"/>
  <c r="CH53" i="9"/>
  <c r="CK53" i="9"/>
  <c r="CN53" i="9"/>
  <c r="CQ53" i="9"/>
  <c r="CT53" i="9"/>
  <c r="CW53" i="9"/>
  <c r="CZ53" i="9"/>
  <c r="DC53" i="9"/>
  <c r="DF53" i="9"/>
  <c r="BG54" i="9"/>
  <c r="BJ54" i="9"/>
  <c r="BM54" i="9"/>
  <c r="BP54" i="9"/>
  <c r="BS54" i="9"/>
  <c r="BV54" i="9"/>
  <c r="BY54" i="9"/>
  <c r="CB54" i="9"/>
  <c r="CE54" i="9"/>
  <c r="CH54" i="9"/>
  <c r="CK54" i="9"/>
  <c r="CN54" i="9"/>
  <c r="CQ54" i="9"/>
  <c r="CT54" i="9"/>
  <c r="CW54" i="9"/>
  <c r="CZ54" i="9"/>
  <c r="DC54" i="9"/>
  <c r="DF54" i="9"/>
  <c r="BG55" i="9"/>
  <c r="BJ55" i="9"/>
  <c r="BM55" i="9"/>
  <c r="BP55" i="9"/>
  <c r="BS55" i="9"/>
  <c r="BV55" i="9"/>
  <c r="BY55" i="9"/>
  <c r="CB55" i="9"/>
  <c r="CE55" i="9"/>
  <c r="CH55" i="9"/>
  <c r="CK55" i="9"/>
  <c r="CN55" i="9"/>
  <c r="CQ55" i="9"/>
  <c r="CT55" i="9"/>
  <c r="CW55" i="9"/>
  <c r="CZ55" i="9"/>
  <c r="DC55" i="9"/>
  <c r="DF55" i="9"/>
  <c r="BG56" i="9"/>
  <c r="BJ56" i="9"/>
  <c r="BM56" i="9"/>
  <c r="BP56" i="9"/>
  <c r="BS56" i="9"/>
  <c r="BV56" i="9"/>
  <c r="BY56" i="9"/>
  <c r="CB56" i="9"/>
  <c r="CE56" i="9"/>
  <c r="CH56" i="9"/>
  <c r="CK56" i="9"/>
  <c r="CN56" i="9"/>
  <c r="CQ56" i="9"/>
  <c r="CT56" i="9"/>
  <c r="CW56" i="9"/>
  <c r="CZ56" i="9"/>
  <c r="DC56" i="9"/>
  <c r="DF56" i="9"/>
  <c r="BG57" i="9"/>
  <c r="BJ57" i="9"/>
  <c r="BM57" i="9"/>
  <c r="BP57" i="9"/>
  <c r="BS57" i="9"/>
  <c r="BV57" i="9"/>
  <c r="BY57" i="9"/>
  <c r="CB57" i="9"/>
  <c r="CE57" i="9"/>
  <c r="CH57" i="9"/>
  <c r="CK57" i="9"/>
  <c r="CN57" i="9"/>
  <c r="CQ57" i="9"/>
  <c r="CT57" i="9"/>
  <c r="CW57" i="9"/>
  <c r="CZ57" i="9"/>
  <c r="DC57" i="9"/>
  <c r="DF57" i="9"/>
  <c r="BG58" i="9"/>
  <c r="BJ58" i="9"/>
  <c r="BM58" i="9"/>
  <c r="BP58" i="9"/>
  <c r="BS58" i="9"/>
  <c r="BV58" i="9"/>
  <c r="BY58" i="9"/>
  <c r="CB58" i="9"/>
  <c r="CE58" i="9"/>
  <c r="CH58" i="9"/>
  <c r="CK58" i="9"/>
  <c r="CN58" i="9"/>
  <c r="CQ58" i="9"/>
  <c r="CT58" i="9"/>
  <c r="CW58" i="9"/>
  <c r="CZ58" i="9"/>
  <c r="DC58" i="9"/>
  <c r="DF58" i="9"/>
  <c r="BG20" i="10"/>
  <c r="BJ20" i="10"/>
  <c r="BM20" i="10"/>
  <c r="BP20" i="10"/>
  <c r="BS20" i="10"/>
  <c r="BV20" i="10"/>
  <c r="BY20" i="10"/>
  <c r="CB20" i="10"/>
  <c r="CE20" i="10"/>
  <c r="CH20" i="10"/>
  <c r="CK20" i="10"/>
  <c r="CN20" i="10"/>
  <c r="CQ20" i="10"/>
  <c r="CT20" i="10"/>
  <c r="CW20" i="10"/>
  <c r="CZ20" i="10"/>
  <c r="DC20" i="10"/>
  <c r="DF20" i="10"/>
  <c r="BG21" i="10"/>
  <c r="BJ21" i="10"/>
  <c r="BM21" i="10"/>
  <c r="BP21" i="10"/>
  <c r="BS21" i="10"/>
  <c r="BV21" i="10"/>
  <c r="BY21" i="10"/>
  <c r="CB21" i="10"/>
  <c r="CE21" i="10"/>
  <c r="CH21" i="10"/>
  <c r="CK21" i="10"/>
  <c r="CN21" i="10"/>
  <c r="CQ21" i="10"/>
  <c r="CT21" i="10"/>
  <c r="CW21" i="10"/>
  <c r="CZ21" i="10"/>
  <c r="DC21" i="10"/>
  <c r="DF21" i="10"/>
  <c r="BG23" i="10"/>
  <c r="BJ23" i="10"/>
  <c r="BM23" i="10"/>
  <c r="BP23" i="10"/>
  <c r="BS23" i="10"/>
  <c r="BV23" i="10"/>
  <c r="BY23" i="10"/>
  <c r="CB23" i="10"/>
  <c r="CE23" i="10"/>
  <c r="CH23" i="10"/>
  <c r="CK23" i="10"/>
  <c r="CN23" i="10"/>
  <c r="CQ23" i="10"/>
  <c r="CT23" i="10"/>
  <c r="CW23" i="10"/>
  <c r="CZ23" i="10"/>
  <c r="DC23" i="10"/>
  <c r="DF23" i="10"/>
  <c r="BG24" i="10"/>
  <c r="BJ24" i="10"/>
  <c r="BM24" i="10"/>
  <c r="BP24" i="10"/>
  <c r="BS24" i="10"/>
  <c r="BV24" i="10"/>
  <c r="BY24" i="10"/>
  <c r="CB24" i="10"/>
  <c r="CE24" i="10"/>
  <c r="CH24" i="10"/>
  <c r="CK24" i="10"/>
  <c r="CN24" i="10"/>
  <c r="CQ24" i="10"/>
  <c r="CT24" i="10"/>
  <c r="CW24" i="10"/>
  <c r="CZ24" i="10"/>
  <c r="DC24" i="10"/>
  <c r="DF24" i="10"/>
  <c r="BG25" i="10"/>
  <c r="BM25" i="10"/>
  <c r="BP25" i="10"/>
  <c r="BS25" i="10"/>
  <c r="BV25" i="10"/>
  <c r="BY25" i="10"/>
  <c r="CB25" i="10"/>
  <c r="CE25" i="10"/>
  <c r="CH25" i="10"/>
  <c r="CK25" i="10"/>
  <c r="CN25" i="10"/>
  <c r="CQ25" i="10"/>
  <c r="CT25" i="10"/>
  <c r="CW25" i="10"/>
  <c r="CZ25" i="10"/>
  <c r="DC25" i="10"/>
  <c r="DF25" i="10"/>
  <c r="BG26" i="10"/>
  <c r="BJ26" i="10"/>
  <c r="BP26" i="10"/>
  <c r="BS26" i="10"/>
  <c r="BV26" i="10"/>
  <c r="BY26" i="10"/>
  <c r="CB26" i="10"/>
  <c r="CE26" i="10"/>
  <c r="CH26" i="10"/>
  <c r="CK26" i="10"/>
  <c r="CN26" i="10"/>
  <c r="CQ26" i="10"/>
  <c r="CT26" i="10"/>
  <c r="CW26" i="10"/>
  <c r="CZ26" i="10"/>
  <c r="DC26" i="10"/>
  <c r="DF26" i="10"/>
  <c r="BG27" i="10"/>
  <c r="BJ27" i="10"/>
  <c r="BM27" i="10"/>
  <c r="BS27" i="10"/>
  <c r="BV27" i="10"/>
  <c r="BY27" i="10"/>
  <c r="CB27" i="10"/>
  <c r="CE27" i="10"/>
  <c r="CH27" i="10"/>
  <c r="CK27" i="10"/>
  <c r="CN27" i="10"/>
  <c r="CQ27" i="10"/>
  <c r="CT27" i="10"/>
  <c r="CW27" i="10"/>
  <c r="CZ27" i="10"/>
  <c r="DC27" i="10"/>
  <c r="DF27" i="10"/>
  <c r="BG28" i="10"/>
  <c r="BJ28" i="10"/>
  <c r="BM28" i="10"/>
  <c r="BP28" i="10"/>
  <c r="BV28" i="10"/>
  <c r="BY28" i="10"/>
  <c r="CB28" i="10"/>
  <c r="CE28" i="10"/>
  <c r="CH28" i="10"/>
  <c r="CK28" i="10"/>
  <c r="CN28" i="10"/>
  <c r="CQ28" i="10"/>
  <c r="CT28" i="10"/>
  <c r="CW28" i="10"/>
  <c r="CZ28" i="10"/>
  <c r="DC28" i="10"/>
  <c r="DF28" i="10"/>
  <c r="BG29" i="10"/>
  <c r="BJ29" i="10"/>
  <c r="BM29" i="10"/>
  <c r="BP29" i="10"/>
  <c r="BS29" i="10"/>
  <c r="BY29" i="10"/>
  <c r="CB29" i="10"/>
  <c r="CE29" i="10"/>
  <c r="CH29" i="10"/>
  <c r="CK29" i="10"/>
  <c r="CN29" i="10"/>
  <c r="CQ29" i="10"/>
  <c r="CT29" i="10"/>
  <c r="CW29" i="10"/>
  <c r="CZ29" i="10"/>
  <c r="DC29" i="10"/>
  <c r="DF29" i="10"/>
  <c r="BG30" i="10"/>
  <c r="BJ30" i="10"/>
  <c r="BM30" i="10"/>
  <c r="BP30" i="10"/>
  <c r="BS30" i="10"/>
  <c r="BV30" i="10"/>
  <c r="CB30" i="10"/>
  <c r="CE30" i="10"/>
  <c r="CH30" i="10"/>
  <c r="CK30" i="10"/>
  <c r="CN30" i="10"/>
  <c r="CQ30" i="10"/>
  <c r="CT30" i="10"/>
  <c r="CW30" i="10"/>
  <c r="CZ30" i="10"/>
  <c r="DC30" i="10"/>
  <c r="DF30" i="10"/>
  <c r="BG31" i="10"/>
  <c r="BJ31" i="10"/>
  <c r="BM31" i="10"/>
  <c r="BP31" i="10"/>
  <c r="BS31" i="10"/>
  <c r="BV31" i="10"/>
  <c r="BY31" i="10"/>
  <c r="CE31" i="10"/>
  <c r="CH31" i="10"/>
  <c r="CK31" i="10"/>
  <c r="CN31" i="10"/>
  <c r="CQ31" i="10"/>
  <c r="CT31" i="10"/>
  <c r="CW31" i="10"/>
  <c r="CZ31" i="10"/>
  <c r="DC31" i="10"/>
  <c r="DF31" i="10"/>
  <c r="BG32" i="10"/>
  <c r="BJ32" i="10"/>
  <c r="BM32" i="10"/>
  <c r="BP32" i="10"/>
  <c r="BS32" i="10"/>
  <c r="BV32" i="10"/>
  <c r="BY32" i="10"/>
  <c r="CB32" i="10"/>
  <c r="CH32" i="10"/>
  <c r="CK32" i="10"/>
  <c r="CN32" i="10"/>
  <c r="CQ32" i="10"/>
  <c r="CT32" i="10"/>
  <c r="CW32" i="10"/>
  <c r="CZ32" i="10"/>
  <c r="DC32" i="10"/>
  <c r="DF32" i="10"/>
  <c r="BG33" i="10"/>
  <c r="BJ33" i="10"/>
  <c r="BM33" i="10"/>
  <c r="BP33" i="10"/>
  <c r="BS33" i="10"/>
  <c r="BV33" i="10"/>
  <c r="BY33" i="10"/>
  <c r="CB33" i="10"/>
  <c r="CE33" i="10"/>
  <c r="CK33" i="10"/>
  <c r="CN33" i="10"/>
  <c r="CQ33" i="10"/>
  <c r="CT33" i="10"/>
  <c r="CW33" i="10"/>
  <c r="CZ33" i="10"/>
  <c r="DC33" i="10"/>
  <c r="DF33" i="10"/>
  <c r="BG34" i="10"/>
  <c r="BJ34" i="10"/>
  <c r="BM34" i="10"/>
  <c r="BP34" i="10"/>
  <c r="BS34" i="10"/>
  <c r="BV34" i="10"/>
  <c r="BY34" i="10"/>
  <c r="CB34" i="10"/>
  <c r="CE34" i="10"/>
  <c r="CH34" i="10"/>
  <c r="CN34" i="10"/>
  <c r="CQ34" i="10"/>
  <c r="CT34" i="10"/>
  <c r="CW34" i="10"/>
  <c r="CZ34" i="10"/>
  <c r="DC34" i="10"/>
  <c r="DF34" i="10"/>
  <c r="BG35" i="10"/>
  <c r="BJ35" i="10"/>
  <c r="BM35" i="10"/>
  <c r="BP35" i="10"/>
  <c r="BS35" i="10"/>
  <c r="BV35" i="10"/>
  <c r="BY35" i="10"/>
  <c r="CB35" i="10"/>
  <c r="CE35" i="10"/>
  <c r="CH35" i="10"/>
  <c r="CK35" i="10"/>
  <c r="CQ35" i="10"/>
  <c r="CT35" i="10"/>
  <c r="CW35" i="10"/>
  <c r="CZ35" i="10"/>
  <c r="DC35" i="10"/>
  <c r="DF35" i="10"/>
  <c r="BG36" i="10"/>
  <c r="BJ36" i="10"/>
  <c r="BM36" i="10"/>
  <c r="BP36" i="10"/>
  <c r="BS36" i="10"/>
  <c r="BV36" i="10"/>
  <c r="BY36" i="10"/>
  <c r="CB36" i="10"/>
  <c r="CE36" i="10"/>
  <c r="CH36" i="10"/>
  <c r="CK36" i="10"/>
  <c r="CN36" i="10"/>
  <c r="CT36" i="10"/>
  <c r="CW36" i="10"/>
  <c r="CZ36" i="10"/>
  <c r="DC36" i="10"/>
  <c r="DF36" i="10"/>
  <c r="BG37" i="10"/>
  <c r="BJ37" i="10"/>
  <c r="BM37" i="10"/>
  <c r="BP37" i="10"/>
  <c r="BS37" i="10"/>
  <c r="BV37" i="10"/>
  <c r="BY37" i="10"/>
  <c r="CB37" i="10"/>
  <c r="CE37" i="10"/>
  <c r="CH37" i="10"/>
  <c r="CK37" i="10"/>
  <c r="CN37" i="10"/>
  <c r="CQ37" i="10"/>
  <c r="CW37" i="10"/>
  <c r="CZ37" i="10"/>
  <c r="DC37" i="10"/>
  <c r="DF37" i="10"/>
  <c r="BG38" i="10"/>
  <c r="BJ38" i="10"/>
  <c r="BM38" i="10"/>
  <c r="BP38" i="10"/>
  <c r="BS38" i="10"/>
  <c r="BV38" i="10"/>
  <c r="BY38" i="10"/>
  <c r="CB38" i="10"/>
  <c r="CE38" i="10"/>
  <c r="CH38" i="10"/>
  <c r="CK38" i="10"/>
  <c r="CN38" i="10"/>
  <c r="CQ38" i="10"/>
  <c r="CT38" i="10"/>
  <c r="DC38" i="10"/>
  <c r="DF38" i="10"/>
  <c r="BG39" i="10"/>
  <c r="BJ39" i="10"/>
  <c r="BM39" i="10"/>
  <c r="BP39" i="10"/>
  <c r="BS39" i="10"/>
  <c r="BV39" i="10"/>
  <c r="BY39" i="10"/>
  <c r="CB39" i="10"/>
  <c r="CE39" i="10"/>
  <c r="CH39" i="10"/>
  <c r="CK39" i="10"/>
  <c r="CN39" i="10"/>
  <c r="CQ39" i="10"/>
  <c r="CT39" i="10"/>
  <c r="CW39" i="10"/>
  <c r="CZ39" i="10"/>
  <c r="BG40" i="10"/>
  <c r="BJ40" i="10"/>
  <c r="BM40" i="10"/>
  <c r="BP40" i="10"/>
  <c r="BS40" i="10"/>
  <c r="BV40" i="10"/>
  <c r="BY40" i="10"/>
  <c r="CB40" i="10"/>
  <c r="CE40" i="10"/>
  <c r="CH40" i="10"/>
  <c r="CK40" i="10"/>
  <c r="CN40" i="10"/>
  <c r="CQ40" i="10"/>
  <c r="CT40" i="10"/>
  <c r="CW40" i="10"/>
  <c r="CZ40" i="10"/>
  <c r="DC40" i="10"/>
  <c r="DF40" i="10"/>
  <c r="BG41" i="10"/>
  <c r="BJ41" i="10"/>
  <c r="BM41" i="10"/>
  <c r="BP41" i="10"/>
  <c r="BS41" i="10"/>
  <c r="BV41" i="10"/>
  <c r="BY41" i="10"/>
  <c r="CB41" i="10"/>
  <c r="CE41" i="10"/>
  <c r="CH41" i="10"/>
  <c r="CK41" i="10"/>
  <c r="CN41" i="10"/>
  <c r="CQ41" i="10"/>
  <c r="CT41" i="10"/>
  <c r="CW41" i="10"/>
  <c r="CZ41" i="10"/>
  <c r="DC41" i="10"/>
  <c r="DF41" i="10"/>
  <c r="BG42" i="10"/>
  <c r="BJ42" i="10"/>
  <c r="BM42" i="10"/>
  <c r="BP42" i="10"/>
  <c r="BS42" i="10"/>
  <c r="BV42" i="10"/>
  <c r="BY42" i="10"/>
  <c r="CB42" i="10"/>
  <c r="CE42" i="10"/>
  <c r="CH42" i="10"/>
  <c r="CK42" i="10"/>
  <c r="CN42" i="10"/>
  <c r="CQ42" i="10"/>
  <c r="CT42" i="10"/>
  <c r="CW42" i="10"/>
  <c r="CZ42" i="10"/>
  <c r="DC42" i="10"/>
  <c r="DF42" i="10"/>
  <c r="BG43" i="10"/>
  <c r="BJ43" i="10"/>
  <c r="BM43" i="10"/>
  <c r="BP43" i="10"/>
  <c r="BS43" i="10"/>
  <c r="BV43" i="10"/>
  <c r="BY43" i="10"/>
  <c r="CB43" i="10"/>
  <c r="CE43" i="10"/>
  <c r="CH43" i="10"/>
  <c r="CK43" i="10"/>
  <c r="CN43" i="10"/>
  <c r="CQ43" i="10"/>
  <c r="CT43" i="10"/>
  <c r="CW43" i="10"/>
  <c r="CZ43" i="10"/>
  <c r="DC43" i="10"/>
  <c r="DF43" i="10"/>
  <c r="BG44" i="10"/>
  <c r="BJ44" i="10"/>
  <c r="BM44" i="10"/>
  <c r="BP44" i="10"/>
  <c r="BS44" i="10"/>
  <c r="BV44" i="10"/>
  <c r="BY44" i="10"/>
  <c r="CB44" i="10"/>
  <c r="CE44" i="10"/>
  <c r="CH44" i="10"/>
  <c r="CK44" i="10"/>
  <c r="CN44" i="10"/>
  <c r="CQ44" i="10"/>
  <c r="CT44" i="10"/>
  <c r="CW44" i="10"/>
  <c r="CZ44" i="10"/>
  <c r="DC44" i="10"/>
  <c r="DF44" i="10"/>
  <c r="BG45" i="10"/>
  <c r="BJ45" i="10"/>
  <c r="BM45" i="10"/>
  <c r="BP45" i="10"/>
  <c r="BS45" i="10"/>
  <c r="BV45" i="10"/>
  <c r="BY45" i="10"/>
  <c r="CB45" i="10"/>
  <c r="CE45" i="10"/>
  <c r="CH45" i="10"/>
  <c r="CK45" i="10"/>
  <c r="CN45" i="10"/>
  <c r="CQ45" i="10"/>
  <c r="CT45" i="10"/>
  <c r="CW45" i="10"/>
  <c r="CZ45" i="10"/>
  <c r="DC45" i="10"/>
  <c r="DF45" i="10"/>
  <c r="BG46" i="10"/>
  <c r="BJ46" i="10"/>
  <c r="BM46" i="10"/>
  <c r="BP46" i="10"/>
  <c r="BS46" i="10"/>
  <c r="BV46" i="10"/>
  <c r="BY46" i="10"/>
  <c r="CB46" i="10"/>
  <c r="CE46" i="10"/>
  <c r="CH46" i="10"/>
  <c r="CK46" i="10"/>
  <c r="CN46" i="10"/>
  <c r="CQ46" i="10"/>
  <c r="CT46" i="10"/>
  <c r="CW46" i="10"/>
  <c r="CZ46" i="10"/>
  <c r="DC46" i="10"/>
  <c r="DF46" i="10"/>
  <c r="BG47" i="10"/>
  <c r="BJ47" i="10"/>
  <c r="BM47" i="10"/>
  <c r="BP47" i="10"/>
  <c r="BS47" i="10"/>
  <c r="BV47" i="10"/>
  <c r="BY47" i="10"/>
  <c r="CB47" i="10"/>
  <c r="CE47" i="10"/>
  <c r="CH47" i="10"/>
  <c r="CK47" i="10"/>
  <c r="CN47" i="10"/>
  <c r="CQ47" i="10"/>
  <c r="CT47" i="10"/>
  <c r="CW47" i="10"/>
  <c r="CZ47" i="10"/>
  <c r="DC47" i="10"/>
  <c r="DF47" i="10"/>
  <c r="BG48" i="10"/>
  <c r="BJ48" i="10"/>
  <c r="BM48" i="10"/>
  <c r="BP48" i="10"/>
  <c r="BS48" i="10"/>
  <c r="BV48" i="10"/>
  <c r="BY48" i="10"/>
  <c r="CB48" i="10"/>
  <c r="CE48" i="10"/>
  <c r="CH48" i="10"/>
  <c r="CK48" i="10"/>
  <c r="CN48" i="10"/>
  <c r="CQ48" i="10"/>
  <c r="CT48" i="10"/>
  <c r="CW48" i="10"/>
  <c r="CZ48" i="10"/>
  <c r="DC48" i="10"/>
  <c r="DF48" i="10"/>
  <c r="BG49" i="10"/>
  <c r="BJ49" i="10"/>
  <c r="BM49" i="10"/>
  <c r="BP49" i="10"/>
  <c r="BS49" i="10"/>
  <c r="BV49" i="10"/>
  <c r="BY49" i="10"/>
  <c r="CB49" i="10"/>
  <c r="CE49" i="10"/>
  <c r="CH49" i="10"/>
  <c r="CK49" i="10"/>
  <c r="CN49" i="10"/>
  <c r="CQ49" i="10"/>
  <c r="CT49" i="10"/>
  <c r="CW49" i="10"/>
  <c r="CZ49" i="10"/>
  <c r="DC49" i="10"/>
  <c r="DF49" i="10"/>
  <c r="BG50" i="10"/>
  <c r="BJ50" i="10"/>
  <c r="BM50" i="10"/>
  <c r="BP50" i="10"/>
  <c r="BS50" i="10"/>
  <c r="BV50" i="10"/>
  <c r="BY50" i="10"/>
  <c r="CB50" i="10"/>
  <c r="CE50" i="10"/>
  <c r="CH50" i="10"/>
  <c r="CK50" i="10"/>
  <c r="CN50" i="10"/>
  <c r="CQ50" i="10"/>
  <c r="CT50" i="10"/>
  <c r="CW50" i="10"/>
  <c r="CZ50" i="10"/>
  <c r="DC50" i="10"/>
  <c r="DF50" i="10"/>
  <c r="BG51" i="10"/>
  <c r="BJ51" i="10"/>
  <c r="BM51" i="10"/>
  <c r="BP51" i="10"/>
  <c r="BS51" i="10"/>
  <c r="BV51" i="10"/>
  <c r="BY51" i="10"/>
  <c r="CB51" i="10"/>
  <c r="CE51" i="10"/>
  <c r="CH51" i="10"/>
  <c r="CK51" i="10"/>
  <c r="CN51" i="10"/>
  <c r="CQ51" i="10"/>
  <c r="CT51" i="10"/>
  <c r="CW51" i="10"/>
  <c r="CZ51" i="10"/>
  <c r="DC51" i="10"/>
  <c r="DF51" i="10"/>
  <c r="BG52" i="10"/>
  <c r="BJ52" i="10"/>
  <c r="BM52" i="10"/>
  <c r="BP52" i="10"/>
  <c r="BS52" i="10"/>
  <c r="BV52" i="10"/>
  <c r="BY52" i="10"/>
  <c r="CB52" i="10"/>
  <c r="CE52" i="10"/>
  <c r="CH52" i="10"/>
  <c r="CK52" i="10"/>
  <c r="CN52" i="10"/>
  <c r="CQ52" i="10"/>
  <c r="CT52" i="10"/>
  <c r="CW52" i="10"/>
  <c r="CZ52" i="10"/>
  <c r="DC52" i="10"/>
  <c r="DF52" i="10"/>
  <c r="BG53" i="10"/>
  <c r="BJ53" i="10"/>
  <c r="BM53" i="10"/>
  <c r="BP53" i="10"/>
  <c r="BS53" i="10"/>
  <c r="BV53" i="10"/>
  <c r="BY53" i="10"/>
  <c r="CB53" i="10"/>
  <c r="CE53" i="10"/>
  <c r="CH53" i="10"/>
  <c r="CK53" i="10"/>
  <c r="CN53" i="10"/>
  <c r="CQ53" i="10"/>
  <c r="CT53" i="10"/>
  <c r="CW53" i="10"/>
  <c r="CZ53" i="10"/>
  <c r="DC53" i="10"/>
  <c r="DF53" i="10"/>
  <c r="BG54" i="10"/>
  <c r="BJ54" i="10"/>
  <c r="BM54" i="10"/>
  <c r="BP54" i="10"/>
  <c r="BS54" i="10"/>
  <c r="BV54" i="10"/>
  <c r="BY54" i="10"/>
  <c r="CB54" i="10"/>
  <c r="CE54" i="10"/>
  <c r="CH54" i="10"/>
  <c r="CK54" i="10"/>
  <c r="CN54" i="10"/>
  <c r="CQ54" i="10"/>
  <c r="CT54" i="10"/>
  <c r="CW54" i="10"/>
  <c r="CZ54" i="10"/>
  <c r="DC54" i="10"/>
  <c r="DF54" i="10"/>
  <c r="BG55" i="10"/>
  <c r="BJ55" i="10"/>
  <c r="BM55" i="10"/>
  <c r="BP55" i="10"/>
  <c r="BS55" i="10"/>
  <c r="BV55" i="10"/>
  <c r="BY55" i="10"/>
  <c r="CB55" i="10"/>
  <c r="CE55" i="10"/>
  <c r="CH55" i="10"/>
  <c r="CK55" i="10"/>
  <c r="CN55" i="10"/>
  <c r="CQ55" i="10"/>
  <c r="CT55" i="10"/>
  <c r="CW55" i="10"/>
  <c r="CZ55" i="10"/>
  <c r="DC55" i="10"/>
  <c r="DF55" i="10"/>
  <c r="BG56" i="10"/>
  <c r="BJ56" i="10"/>
  <c r="BM56" i="10"/>
  <c r="BP56" i="10"/>
  <c r="BS56" i="10"/>
  <c r="BV56" i="10"/>
  <c r="BY56" i="10"/>
  <c r="CB56" i="10"/>
  <c r="CE56" i="10"/>
  <c r="CH56" i="10"/>
  <c r="CK56" i="10"/>
  <c r="CN56" i="10"/>
  <c r="CQ56" i="10"/>
  <c r="CT56" i="10"/>
  <c r="CW56" i="10"/>
  <c r="CZ56" i="10"/>
  <c r="DC56" i="10"/>
  <c r="DF56" i="10"/>
  <c r="BG57" i="10"/>
  <c r="BJ57" i="10"/>
  <c r="BM57" i="10"/>
  <c r="BP57" i="10"/>
  <c r="BS57" i="10"/>
  <c r="BV57" i="10"/>
  <c r="BY57" i="10"/>
  <c r="CB57" i="10"/>
  <c r="CE57" i="10"/>
  <c r="CH57" i="10"/>
  <c r="CK57" i="10"/>
  <c r="CN57" i="10"/>
  <c r="CQ57" i="10"/>
  <c r="CT57" i="10"/>
  <c r="CW57" i="10"/>
  <c r="CZ57" i="10"/>
  <c r="DC57" i="10"/>
  <c r="DF57" i="10"/>
  <c r="BG58" i="10"/>
  <c r="BJ58" i="10"/>
  <c r="BM58" i="10"/>
  <c r="BP58" i="10"/>
  <c r="BS58" i="10"/>
  <c r="BV58" i="10"/>
  <c r="BY58" i="10"/>
  <c r="CB58" i="10"/>
  <c r="CE58" i="10"/>
  <c r="CH58" i="10"/>
  <c r="CK58" i="10"/>
  <c r="CN58" i="10"/>
  <c r="CQ58" i="10"/>
  <c r="CT58" i="10"/>
  <c r="CW58" i="10"/>
  <c r="CZ58" i="10"/>
  <c r="DC58" i="10"/>
  <c r="DF58" i="10"/>
  <c r="BG59" i="10"/>
  <c r="BJ59" i="10"/>
  <c r="BM59" i="10"/>
  <c r="BP59" i="10"/>
  <c r="BS59" i="10"/>
  <c r="BV59" i="10"/>
  <c r="BY59" i="10"/>
  <c r="CB59" i="10"/>
  <c r="CE59" i="10"/>
  <c r="CH59" i="10"/>
  <c r="CK59" i="10"/>
  <c r="CN59" i="10"/>
  <c r="CQ59" i="10"/>
  <c r="CT59" i="10"/>
  <c r="CW59" i="10"/>
  <c r="CZ59" i="10"/>
  <c r="DC59" i="10"/>
  <c r="DF59" i="10"/>
  <c r="BG60" i="10"/>
  <c r="BJ60" i="10"/>
  <c r="BM60" i="10"/>
  <c r="BP60" i="10"/>
  <c r="BS60" i="10"/>
  <c r="BV60" i="10"/>
  <c r="BY60" i="10"/>
  <c r="CB60" i="10"/>
  <c r="CE60" i="10"/>
  <c r="CH60" i="10"/>
  <c r="CK60" i="10"/>
  <c r="CN60" i="10"/>
  <c r="CQ60" i="10"/>
  <c r="CT60" i="10"/>
  <c r="CW60" i="10"/>
  <c r="CZ60" i="10"/>
  <c r="DC60" i="10"/>
  <c r="DF60" i="10"/>
  <c r="BG61" i="10"/>
  <c r="BJ61" i="10"/>
  <c r="BM61" i="10"/>
  <c r="BP61" i="10"/>
  <c r="BS61" i="10"/>
  <c r="BV61" i="10"/>
  <c r="BY61" i="10"/>
  <c r="CB61" i="10"/>
  <c r="CE61" i="10"/>
  <c r="CH61" i="10"/>
  <c r="CK61" i="10"/>
  <c r="CN61" i="10"/>
  <c r="CQ61" i="10"/>
  <c r="CT61" i="10"/>
  <c r="CW61" i="10"/>
  <c r="CZ61" i="10"/>
  <c r="DC61" i="10"/>
  <c r="DF61" i="10"/>
  <c r="BG62" i="10"/>
  <c r="BJ62" i="10"/>
  <c r="BM62" i="10"/>
  <c r="BP62" i="10"/>
  <c r="BS62" i="10"/>
  <c r="BV62" i="10"/>
  <c r="BY62" i="10"/>
  <c r="CB62" i="10"/>
  <c r="CE62" i="10"/>
  <c r="CH62" i="10"/>
  <c r="CK62" i="10"/>
  <c r="CN62" i="10"/>
  <c r="CQ62" i="10"/>
  <c r="CT62" i="10"/>
  <c r="CW62" i="10"/>
  <c r="CZ62" i="10"/>
  <c r="DC62" i="10"/>
  <c r="DF62" i="10"/>
  <c r="BG63" i="10"/>
  <c r="BJ63" i="10"/>
  <c r="BM63" i="10"/>
  <c r="BP63" i="10"/>
  <c r="BS63" i="10"/>
  <c r="BV63" i="10"/>
  <c r="BY63" i="10"/>
  <c r="CB63" i="10"/>
  <c r="CE63" i="10"/>
  <c r="CH63" i="10"/>
  <c r="CK63" i="10"/>
  <c r="CN63" i="10"/>
  <c r="CQ63" i="10"/>
  <c r="CT63" i="10"/>
  <c r="CW63" i="10"/>
  <c r="CZ63" i="10"/>
  <c r="DC63" i="10"/>
  <c r="DF63" i="10"/>
  <c r="BG64" i="10"/>
  <c r="BJ64" i="10"/>
  <c r="BM64" i="10"/>
  <c r="BP64" i="10"/>
  <c r="BS64" i="10"/>
  <c r="BV64" i="10"/>
  <c r="BY64" i="10"/>
  <c r="CB64" i="10"/>
  <c r="CE64" i="10"/>
  <c r="CH64" i="10"/>
  <c r="CK64" i="10"/>
  <c r="CN64" i="10"/>
  <c r="CQ64" i="10"/>
  <c r="CT64" i="10"/>
  <c r="CW64" i="10"/>
  <c r="CZ64" i="10"/>
  <c r="DC64" i="10"/>
  <c r="DF64" i="10"/>
  <c r="BG65" i="10"/>
  <c r="BJ65" i="10"/>
  <c r="BM65" i="10"/>
  <c r="BP65" i="10"/>
  <c r="BS65" i="10"/>
  <c r="BV65" i="10"/>
  <c r="BY65" i="10"/>
  <c r="CB65" i="10"/>
  <c r="CE65" i="10"/>
  <c r="CH65" i="10"/>
  <c r="CK65" i="10"/>
  <c r="CN65" i="10"/>
  <c r="CQ65" i="10"/>
  <c r="CT65" i="10"/>
  <c r="CW65" i="10"/>
  <c r="CZ65" i="10"/>
  <c r="DC65" i="10"/>
  <c r="DF65" i="10"/>
  <c r="BG66" i="10"/>
  <c r="BJ66" i="10"/>
  <c r="BM66" i="10"/>
  <c r="BP66" i="10"/>
  <c r="BS66" i="10"/>
  <c r="BV66" i="10"/>
  <c r="BY66" i="10"/>
  <c r="CB66" i="10"/>
  <c r="CE66" i="10"/>
  <c r="CH66" i="10"/>
  <c r="CK66" i="10"/>
  <c r="CN66" i="10"/>
  <c r="CQ66" i="10"/>
  <c r="CT66" i="10"/>
  <c r="CW66" i="10"/>
  <c r="CZ66" i="10"/>
  <c r="DC66" i="10"/>
  <c r="DF66" i="10"/>
  <c r="BG67" i="10"/>
  <c r="BJ67" i="10"/>
  <c r="BM67" i="10"/>
  <c r="BP67" i="10"/>
  <c r="BS67" i="10"/>
  <c r="BV67" i="10"/>
  <c r="BY67" i="10"/>
  <c r="CB67" i="10"/>
  <c r="CE67" i="10"/>
  <c r="CH67" i="10"/>
  <c r="CK67" i="10"/>
  <c r="CN67" i="10"/>
  <c r="CQ67" i="10"/>
  <c r="CT67" i="10"/>
  <c r="CW67" i="10"/>
  <c r="CZ67" i="10"/>
  <c r="DC67" i="10"/>
  <c r="DF67" i="10"/>
  <c r="BG68" i="10"/>
  <c r="BJ68" i="10"/>
  <c r="BM68" i="10"/>
  <c r="BP68" i="10"/>
  <c r="BS68" i="10"/>
  <c r="BV68" i="10"/>
  <c r="BY68" i="10"/>
  <c r="CB68" i="10"/>
  <c r="CE68" i="10"/>
  <c r="CH68" i="10"/>
  <c r="CK68" i="10"/>
  <c r="CN68" i="10"/>
  <c r="CQ68" i="10"/>
  <c r="CT68" i="10"/>
  <c r="CW68" i="10"/>
  <c r="CZ68" i="10"/>
  <c r="DC68" i="10"/>
  <c r="DF68" i="10"/>
  <c r="BG69" i="10"/>
  <c r="BJ69" i="10"/>
  <c r="BM69" i="10"/>
  <c r="BP69" i="10"/>
  <c r="BS69" i="10"/>
  <c r="BV69" i="10"/>
  <c r="BY69" i="10"/>
  <c r="CB69" i="10"/>
  <c r="CE69" i="10"/>
  <c r="CH69" i="10"/>
  <c r="CK69" i="10"/>
  <c r="CN69" i="10"/>
  <c r="CQ69" i="10"/>
  <c r="CT69" i="10"/>
  <c r="CW69" i="10"/>
  <c r="CZ69" i="10"/>
  <c r="DC69" i="10"/>
  <c r="DF69" i="10"/>
  <c r="BG29" i="12"/>
  <c r="BJ29" i="12"/>
  <c r="BM29" i="12"/>
  <c r="BP29" i="12"/>
  <c r="BS29" i="12"/>
  <c r="BV29" i="12"/>
  <c r="BY29" i="12"/>
  <c r="CB29" i="12"/>
  <c r="CE29" i="12"/>
  <c r="CH29" i="12"/>
  <c r="CK29" i="12"/>
  <c r="CN29" i="12"/>
  <c r="CQ29" i="12"/>
  <c r="CT29" i="12"/>
  <c r="CW29" i="12"/>
  <c r="CZ29" i="12"/>
  <c r="DC29" i="12"/>
  <c r="DF29" i="12"/>
  <c r="BG30" i="12"/>
  <c r="BJ30" i="12"/>
  <c r="BM30" i="12"/>
  <c r="BP30" i="12"/>
  <c r="BS30" i="12"/>
  <c r="BV30" i="12"/>
  <c r="BY30" i="12"/>
  <c r="CB30" i="12"/>
  <c r="CE30" i="12"/>
  <c r="CH30" i="12"/>
  <c r="CK30" i="12"/>
  <c r="CN30" i="12"/>
  <c r="CQ30" i="12"/>
  <c r="CT30" i="12"/>
  <c r="CW30" i="12"/>
  <c r="CZ30" i="12"/>
  <c r="DC30" i="12"/>
  <c r="DF30" i="12"/>
  <c r="BG32" i="12"/>
  <c r="BJ32" i="12"/>
  <c r="BM32" i="12"/>
  <c r="BP32" i="12"/>
  <c r="BS32" i="12"/>
  <c r="BV32" i="12"/>
  <c r="BY32" i="12"/>
  <c r="CB32" i="12"/>
  <c r="CE32" i="12"/>
  <c r="CH32" i="12"/>
  <c r="CK32" i="12"/>
  <c r="CN32" i="12"/>
  <c r="CQ32" i="12"/>
  <c r="CT32" i="12"/>
  <c r="CW32" i="12"/>
  <c r="CZ32" i="12"/>
  <c r="DC32" i="12"/>
  <c r="DF32" i="12"/>
  <c r="BG33" i="12"/>
  <c r="BJ33" i="12"/>
  <c r="BM33" i="12"/>
  <c r="BP33" i="12"/>
  <c r="BS33" i="12"/>
  <c r="BV33" i="12"/>
  <c r="BY33" i="12"/>
  <c r="CB33" i="12"/>
  <c r="CE33" i="12"/>
  <c r="CH33" i="12"/>
  <c r="CK33" i="12"/>
  <c r="CN33" i="12"/>
  <c r="CQ33" i="12"/>
  <c r="CT33" i="12"/>
  <c r="CW33" i="12"/>
  <c r="CZ33" i="12"/>
  <c r="DC33" i="12"/>
  <c r="DF33" i="12"/>
  <c r="BG34" i="12"/>
  <c r="BM34" i="12"/>
  <c r="BP34" i="12"/>
  <c r="BS34" i="12"/>
  <c r="BV34" i="12"/>
  <c r="BY34" i="12"/>
  <c r="CB34" i="12"/>
  <c r="CE34" i="12"/>
  <c r="CH34" i="12"/>
  <c r="CK34" i="12"/>
  <c r="CN34" i="12"/>
  <c r="CQ34" i="12"/>
  <c r="CT34" i="12"/>
  <c r="CW34" i="12"/>
  <c r="CZ34" i="12"/>
  <c r="DC34" i="12"/>
  <c r="DF34" i="12"/>
  <c r="BG35" i="12"/>
  <c r="BJ35" i="12"/>
  <c r="BP35" i="12"/>
  <c r="BS35" i="12"/>
  <c r="BV35" i="12"/>
  <c r="BY35" i="12"/>
  <c r="CB35" i="12"/>
  <c r="CE35" i="12"/>
  <c r="CH35" i="12"/>
  <c r="CK35" i="12"/>
  <c r="CN35" i="12"/>
  <c r="CQ35" i="12"/>
  <c r="CT35" i="12"/>
  <c r="CW35" i="12"/>
  <c r="CZ35" i="12"/>
  <c r="DC35" i="12"/>
  <c r="DF35" i="12"/>
  <c r="BG36" i="12"/>
  <c r="BJ36" i="12"/>
  <c r="BM36" i="12"/>
  <c r="BS36" i="12"/>
  <c r="BV36" i="12"/>
  <c r="BY36" i="12"/>
  <c r="CB36" i="12"/>
  <c r="CE36" i="12"/>
  <c r="CH36" i="12"/>
  <c r="CK36" i="12"/>
  <c r="CN36" i="12"/>
  <c r="CQ36" i="12"/>
  <c r="CT36" i="12"/>
  <c r="CW36" i="12"/>
  <c r="CZ36" i="12"/>
  <c r="DC36" i="12"/>
  <c r="DF36" i="12"/>
  <c r="BG37" i="12"/>
  <c r="BJ37" i="12"/>
  <c r="BM37" i="12"/>
  <c r="BP37" i="12"/>
  <c r="BV37" i="12"/>
  <c r="BY37" i="12"/>
  <c r="CB37" i="12"/>
  <c r="CE37" i="12"/>
  <c r="CH37" i="12"/>
  <c r="CK37" i="12"/>
  <c r="CN37" i="12"/>
  <c r="CQ37" i="12"/>
  <c r="CT37" i="12"/>
  <c r="CW37" i="12"/>
  <c r="CZ37" i="12"/>
  <c r="DC37" i="12"/>
  <c r="DF37" i="12"/>
  <c r="BG38" i="12"/>
  <c r="BJ38" i="12"/>
  <c r="BM38" i="12"/>
  <c r="BP38" i="12"/>
  <c r="BS38" i="12"/>
  <c r="BY38" i="12"/>
  <c r="CB38" i="12"/>
  <c r="CE38" i="12"/>
  <c r="CH38" i="12"/>
  <c r="CK38" i="12"/>
  <c r="CN38" i="12"/>
  <c r="CQ38" i="12"/>
  <c r="CT38" i="12"/>
  <c r="CW38" i="12"/>
  <c r="CZ38" i="12"/>
  <c r="DC38" i="12"/>
  <c r="DF38" i="12"/>
  <c r="BG39" i="12"/>
  <c r="BJ39" i="12"/>
  <c r="BM39" i="12"/>
  <c r="BP39" i="12"/>
  <c r="BS39" i="12"/>
  <c r="BV39" i="12"/>
  <c r="CB39" i="12"/>
  <c r="CE39" i="12"/>
  <c r="CH39" i="12"/>
  <c r="CK39" i="12"/>
  <c r="CN39" i="12"/>
  <c r="CQ39" i="12"/>
  <c r="CT39" i="12"/>
  <c r="CW39" i="12"/>
  <c r="CZ39" i="12"/>
  <c r="DC39" i="12"/>
  <c r="DF39" i="12"/>
  <c r="BG40" i="12"/>
  <c r="BJ40" i="12"/>
  <c r="BM40" i="12"/>
  <c r="BP40" i="12"/>
  <c r="BS40" i="12"/>
  <c r="BV40" i="12"/>
  <c r="BY40" i="12"/>
  <c r="CE40" i="12"/>
  <c r="CH40" i="12"/>
  <c r="CK40" i="12"/>
  <c r="CN40" i="12"/>
  <c r="CQ40" i="12"/>
  <c r="CT40" i="12"/>
  <c r="CW40" i="12"/>
  <c r="CZ40" i="12"/>
  <c r="DC40" i="12"/>
  <c r="DF40" i="12"/>
  <c r="BG41" i="12"/>
  <c r="BJ41" i="12"/>
  <c r="BM41" i="12"/>
  <c r="BP41" i="12"/>
  <c r="BS41" i="12"/>
  <c r="BV41" i="12"/>
  <c r="BY41" i="12"/>
  <c r="CB41" i="12"/>
  <c r="CH41" i="12"/>
  <c r="CK41" i="12"/>
  <c r="CN41" i="12"/>
  <c r="CQ41" i="12"/>
  <c r="CT41" i="12"/>
  <c r="CW41" i="12"/>
  <c r="CZ41" i="12"/>
  <c r="DC41" i="12"/>
  <c r="DF41" i="12"/>
  <c r="BG42" i="12"/>
  <c r="BJ42" i="12"/>
  <c r="BM42" i="12"/>
  <c r="BP42" i="12"/>
  <c r="BS42" i="12"/>
  <c r="BV42" i="12"/>
  <c r="BY42" i="12"/>
  <c r="CB42" i="12"/>
  <c r="CE42" i="12"/>
  <c r="CK42" i="12"/>
  <c r="CN42" i="12"/>
  <c r="CQ42" i="12"/>
  <c r="CT42" i="12"/>
  <c r="CW42" i="12"/>
  <c r="CZ42" i="12"/>
  <c r="DC42" i="12"/>
  <c r="DF42" i="12"/>
  <c r="BG43" i="12"/>
  <c r="BJ43" i="12"/>
  <c r="BM43" i="12"/>
  <c r="BP43" i="12"/>
  <c r="BS43" i="12"/>
  <c r="BV43" i="12"/>
  <c r="BY43" i="12"/>
  <c r="CB43" i="12"/>
  <c r="CE43" i="12"/>
  <c r="CH43" i="12"/>
  <c r="CN43" i="12"/>
  <c r="CQ43" i="12"/>
  <c r="CT43" i="12"/>
  <c r="CW43" i="12"/>
  <c r="CZ43" i="12"/>
  <c r="DC43" i="12"/>
  <c r="DF43" i="12"/>
  <c r="BG44" i="12"/>
  <c r="BJ44" i="12"/>
  <c r="BM44" i="12"/>
  <c r="BP44" i="12"/>
  <c r="BS44" i="12"/>
  <c r="BV44" i="12"/>
  <c r="BY44" i="12"/>
  <c r="CB44" i="12"/>
  <c r="CE44" i="12"/>
  <c r="CH44" i="12"/>
  <c r="CK44" i="12"/>
  <c r="CQ44" i="12"/>
  <c r="CT44" i="12"/>
  <c r="CW44" i="12"/>
  <c r="CZ44" i="12"/>
  <c r="DC44" i="12"/>
  <c r="DF44" i="12"/>
  <c r="BG45" i="12"/>
  <c r="BJ45" i="12"/>
  <c r="BM45" i="12"/>
  <c r="BP45" i="12"/>
  <c r="BS45" i="12"/>
  <c r="BV45" i="12"/>
  <c r="BY45" i="12"/>
  <c r="CB45" i="12"/>
  <c r="CE45" i="12"/>
  <c r="CH45" i="12"/>
  <c r="CK45" i="12"/>
  <c r="CN45" i="12"/>
  <c r="CT45" i="12"/>
  <c r="CW45" i="12"/>
  <c r="CZ45" i="12"/>
  <c r="DC45" i="12"/>
  <c r="DF45" i="12"/>
  <c r="BG46" i="12"/>
  <c r="BJ46" i="12"/>
  <c r="BM46" i="12"/>
  <c r="BP46" i="12"/>
  <c r="BS46" i="12"/>
  <c r="BV46" i="12"/>
  <c r="BY46" i="12"/>
  <c r="CB46" i="12"/>
  <c r="CE46" i="12"/>
  <c r="CH46" i="12"/>
  <c r="CK46" i="12"/>
  <c r="CN46" i="12"/>
  <c r="CQ46" i="12"/>
  <c r="CW46" i="12"/>
  <c r="CZ46" i="12"/>
  <c r="DC46" i="12"/>
  <c r="DF46" i="12"/>
  <c r="BG47" i="12"/>
  <c r="BJ47" i="12"/>
  <c r="BM47" i="12"/>
  <c r="BP47" i="12"/>
  <c r="BS47" i="12"/>
  <c r="BV47" i="12"/>
  <c r="BY47" i="12"/>
  <c r="CB47" i="12"/>
  <c r="CE47" i="12"/>
  <c r="CH47" i="12"/>
  <c r="CK47" i="12"/>
  <c r="CN47" i="12"/>
  <c r="CQ47" i="12"/>
  <c r="CT47" i="12"/>
  <c r="DC47" i="12"/>
  <c r="DF47" i="12"/>
  <c r="BG48" i="12"/>
  <c r="BJ48" i="12"/>
  <c r="BM48" i="12"/>
  <c r="BP48" i="12"/>
  <c r="BS48" i="12"/>
  <c r="BV48" i="12"/>
  <c r="BY48" i="12"/>
  <c r="CB48" i="12"/>
  <c r="CE48" i="12"/>
  <c r="CH48" i="12"/>
  <c r="CK48" i="12"/>
  <c r="CN48" i="12"/>
  <c r="CQ48" i="12"/>
  <c r="CT48" i="12"/>
  <c r="CW48" i="12"/>
  <c r="CZ48" i="12"/>
  <c r="BG49" i="12"/>
  <c r="BJ49" i="12"/>
  <c r="BM49" i="12"/>
  <c r="BP49" i="12"/>
  <c r="BS49" i="12"/>
  <c r="BV49" i="12"/>
  <c r="BY49" i="12"/>
  <c r="CB49" i="12"/>
  <c r="CE49" i="12"/>
  <c r="CH49" i="12"/>
  <c r="CK49" i="12"/>
  <c r="CN49" i="12"/>
  <c r="CQ49" i="12"/>
  <c r="CT49" i="12"/>
  <c r="CW49" i="12"/>
  <c r="CZ49" i="12"/>
  <c r="DC49" i="12"/>
  <c r="DF49" i="12"/>
  <c r="Y5" i="32"/>
  <c r="AA5" i="32"/>
  <c r="AC5" i="32"/>
  <c r="AE5" i="32"/>
  <c r="AG5" i="32"/>
  <c r="U6" i="32"/>
  <c r="W6" i="32"/>
  <c r="Y6" i="32"/>
  <c r="AA6" i="32"/>
  <c r="AC6" i="32"/>
  <c r="AE6" i="32"/>
  <c r="AG6" i="32"/>
  <c r="AI6" i="32"/>
  <c r="U8" i="32"/>
  <c r="W8" i="32"/>
  <c r="AG8" i="32"/>
  <c r="AI8" i="32"/>
  <c r="U9" i="32"/>
  <c r="W9" i="32"/>
  <c r="AG9" i="32"/>
  <c r="AI9" i="32"/>
  <c r="U10" i="32"/>
  <c r="W10" i="32"/>
  <c r="AI10" i="32"/>
  <c r="U13" i="32"/>
  <c r="W13" i="32"/>
  <c r="AA13" i="32"/>
  <c r="AC13" i="32"/>
  <c r="AE13" i="32"/>
  <c r="AG13" i="32"/>
  <c r="AI13" i="32"/>
  <c r="U14" i="32"/>
  <c r="W14" i="32"/>
  <c r="AA14" i="32"/>
  <c r="AC14" i="32"/>
  <c r="AE14" i="32"/>
  <c r="AG14" i="32"/>
  <c r="AI14" i="32"/>
  <c r="U15" i="32"/>
  <c r="W15" i="32"/>
  <c r="AA15" i="32"/>
  <c r="AC15" i="32"/>
  <c r="AE15" i="32"/>
  <c r="AG15" i="32"/>
  <c r="AI15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Y20" i="32"/>
  <c r="AC20" i="32"/>
  <c r="AE20" i="32"/>
  <c r="AI20" i="32"/>
  <c r="U21" i="32"/>
  <c r="W21" i="32"/>
  <c r="Y21" i="32"/>
  <c r="AC21" i="32"/>
  <c r="AE21" i="32"/>
  <c r="AG21" i="32"/>
  <c r="AI21" i="32"/>
  <c r="U22" i="32"/>
  <c r="W22" i="32"/>
  <c r="Y22" i="32"/>
  <c r="AC22" i="32"/>
  <c r="AE22" i="32"/>
  <c r="AG22" i="32"/>
  <c r="AI22" i="32"/>
  <c r="U23" i="32"/>
  <c r="W23" i="32"/>
  <c r="Y23" i="32"/>
  <c r="AC23" i="32"/>
  <c r="AE23" i="32"/>
  <c r="AG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A27" i="32"/>
  <c r="AE27" i="32"/>
  <c r="AG27" i="32"/>
  <c r="AI27" i="32"/>
  <c r="U28" i="32"/>
  <c r="W28" i="32"/>
  <c r="Y28" i="32"/>
  <c r="AA28" i="32"/>
  <c r="AE28" i="32"/>
  <c r="AG28" i="32"/>
  <c r="AI28" i="32"/>
  <c r="U29" i="32"/>
  <c r="W29" i="32"/>
  <c r="Y29" i="32"/>
  <c r="AA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C34" i="32"/>
  <c r="AG34" i="32"/>
  <c r="AI34" i="32"/>
  <c r="U35" i="32"/>
  <c r="W35" i="32"/>
  <c r="Y35" i="32"/>
  <c r="AA35" i="32"/>
  <c r="AC35" i="32"/>
  <c r="AG35" i="32"/>
  <c r="AI35" i="32"/>
  <c r="U36" i="32"/>
  <c r="W36" i="32"/>
  <c r="Y36" i="32"/>
  <c r="AA36" i="32"/>
  <c r="AC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G41" i="32"/>
  <c r="AI41" i="32"/>
  <c r="U42" i="32"/>
  <c r="W42" i="32"/>
  <c r="Y42" i="32"/>
  <c r="AG42" i="32"/>
  <c r="AI42" i="32"/>
  <c r="U43" i="32"/>
  <c r="W43" i="32"/>
  <c r="AG43" i="32"/>
  <c r="AI43" i="32"/>
  <c r="U44" i="32"/>
  <c r="W44" i="32"/>
  <c r="AG44" i="32"/>
  <c r="AI44" i="32"/>
  <c r="U45" i="32"/>
  <c r="W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AG58" i="32"/>
  <c r="AI58" i="32"/>
  <c r="U59" i="32"/>
  <c r="W59" i="32"/>
  <c r="Y59" i="32"/>
  <c r="AA59" i="32"/>
  <c r="AC59" i="32"/>
  <c r="AE59" i="32"/>
  <c r="AG59" i="32"/>
  <c r="AI59" i="32"/>
  <c r="A47" i="32"/>
  <c r="A50" i="32"/>
  <c r="A59" i="32"/>
  <c r="S52" i="32"/>
  <c r="S51" i="32"/>
  <c r="A40" i="15"/>
  <c r="A35" i="15"/>
  <c r="BG23" i="14"/>
  <c r="BJ23" i="14"/>
  <c r="BM23" i="14"/>
  <c r="BP23" i="14"/>
  <c r="BS23" i="14"/>
  <c r="BV23" i="14"/>
  <c r="BY23" i="14"/>
  <c r="CB23" i="14"/>
  <c r="CE23" i="14"/>
  <c r="CH23" i="14"/>
  <c r="CK23" i="14"/>
  <c r="CN23" i="14"/>
  <c r="CQ23" i="14"/>
  <c r="CT23" i="14"/>
  <c r="CW23" i="14"/>
  <c r="CZ23" i="14"/>
  <c r="DC23" i="14"/>
  <c r="DF23" i="14"/>
  <c r="BG24" i="14"/>
  <c r="BJ24" i="14"/>
  <c r="BM24" i="14"/>
  <c r="BP24" i="14"/>
  <c r="BS24" i="14"/>
  <c r="BV24" i="14"/>
  <c r="BY24" i="14"/>
  <c r="CB24" i="14"/>
  <c r="CE24" i="14"/>
  <c r="CH24" i="14"/>
  <c r="CK24" i="14"/>
  <c r="CN24" i="14"/>
  <c r="CQ24" i="14"/>
  <c r="CT24" i="14"/>
  <c r="CW24" i="14"/>
  <c r="CZ24" i="14"/>
  <c r="DC24" i="14"/>
  <c r="DF24" i="14"/>
  <c r="BG26" i="14"/>
  <c r="BJ26" i="14"/>
  <c r="BM26" i="14"/>
  <c r="BP26" i="14"/>
  <c r="BS26" i="14"/>
  <c r="BV26" i="14"/>
  <c r="BY26" i="14"/>
  <c r="CB26" i="14"/>
  <c r="CE26" i="14"/>
  <c r="CH26" i="14"/>
  <c r="CK26" i="14"/>
  <c r="CN26" i="14"/>
  <c r="CQ26" i="14"/>
  <c r="CT26" i="14"/>
  <c r="CW26" i="14"/>
  <c r="CZ26" i="14"/>
  <c r="DC26" i="14"/>
  <c r="DF26" i="14"/>
  <c r="BG27" i="14"/>
  <c r="BJ27" i="14"/>
  <c r="BM27" i="14"/>
  <c r="BP27" i="14"/>
  <c r="BS27" i="14"/>
  <c r="BV27" i="14"/>
  <c r="BY27" i="14"/>
  <c r="CB27" i="14"/>
  <c r="CE27" i="14"/>
  <c r="CH27" i="14"/>
  <c r="CK27" i="14"/>
  <c r="CN27" i="14"/>
  <c r="CQ27" i="14"/>
  <c r="CT27" i="14"/>
  <c r="CW27" i="14"/>
  <c r="CZ27" i="14"/>
  <c r="DC27" i="14"/>
  <c r="DF27" i="14"/>
  <c r="BG28" i="14"/>
  <c r="BM28" i="14"/>
  <c r="BP28" i="14"/>
  <c r="BS28" i="14"/>
  <c r="BV28" i="14"/>
  <c r="BY28" i="14"/>
  <c r="CB28" i="14"/>
  <c r="CE28" i="14"/>
  <c r="CH28" i="14"/>
  <c r="CK28" i="14"/>
  <c r="CN28" i="14"/>
  <c r="CQ28" i="14"/>
  <c r="CT28" i="14"/>
  <c r="CW28" i="14"/>
  <c r="CZ28" i="14"/>
  <c r="DC28" i="14"/>
  <c r="DF28" i="14"/>
  <c r="BG29" i="14"/>
  <c r="BJ29" i="14"/>
  <c r="BP29" i="14"/>
  <c r="BS29" i="14"/>
  <c r="BV29" i="14"/>
  <c r="BY29" i="14"/>
  <c r="CB29" i="14"/>
  <c r="CE29" i="14"/>
  <c r="CH29" i="14"/>
  <c r="CK29" i="14"/>
  <c r="CN29" i="14"/>
  <c r="CQ29" i="14"/>
  <c r="CT29" i="14"/>
  <c r="CW29" i="14"/>
  <c r="CZ29" i="14"/>
  <c r="DC29" i="14"/>
  <c r="DF29" i="14"/>
  <c r="BG30" i="14"/>
  <c r="BJ30" i="14"/>
  <c r="BM30" i="14"/>
  <c r="BS30" i="14"/>
  <c r="BV30" i="14"/>
  <c r="BY30" i="14"/>
  <c r="CB30" i="14"/>
  <c r="CE30" i="14"/>
  <c r="CH30" i="14"/>
  <c r="CK30" i="14"/>
  <c r="CN30" i="14"/>
  <c r="CQ30" i="14"/>
  <c r="CT30" i="14"/>
  <c r="CW30" i="14"/>
  <c r="CZ30" i="14"/>
  <c r="DC30" i="14"/>
  <c r="DF30" i="14"/>
  <c r="BG31" i="14"/>
  <c r="BJ31" i="14"/>
  <c r="BM31" i="14"/>
  <c r="BP31" i="14"/>
  <c r="BV31" i="14"/>
  <c r="BY31" i="14"/>
  <c r="CB31" i="14"/>
  <c r="CE31" i="14"/>
  <c r="CH31" i="14"/>
  <c r="CK31" i="14"/>
  <c r="CN31" i="14"/>
  <c r="CQ31" i="14"/>
  <c r="CT31" i="14"/>
  <c r="CW31" i="14"/>
  <c r="CZ31" i="14"/>
  <c r="DC31" i="14"/>
  <c r="DF31" i="14"/>
  <c r="BG32" i="14"/>
  <c r="BJ32" i="14"/>
  <c r="BM32" i="14"/>
  <c r="BP32" i="14"/>
  <c r="BS32" i="14"/>
  <c r="BY32" i="14"/>
  <c r="CB32" i="14"/>
  <c r="CE32" i="14"/>
  <c r="CH32" i="14"/>
  <c r="CK32" i="14"/>
  <c r="CN32" i="14"/>
  <c r="CQ32" i="14"/>
  <c r="CT32" i="14"/>
  <c r="CW32" i="14"/>
  <c r="CZ32" i="14"/>
  <c r="DC32" i="14"/>
  <c r="DF32" i="14"/>
  <c r="BG33" i="14"/>
  <c r="BJ33" i="14"/>
  <c r="BM33" i="14"/>
  <c r="BP33" i="14"/>
  <c r="BS33" i="14"/>
  <c r="BV33" i="14"/>
  <c r="CB33" i="14"/>
  <c r="CE33" i="14"/>
  <c r="CH33" i="14"/>
  <c r="CK33" i="14"/>
  <c r="CN33" i="14"/>
  <c r="CQ33" i="14"/>
  <c r="CT33" i="14"/>
  <c r="CW33" i="14"/>
  <c r="CZ33" i="14"/>
  <c r="DC33" i="14"/>
  <c r="DF33" i="14"/>
  <c r="BG34" i="14"/>
  <c r="BJ34" i="14"/>
  <c r="BM34" i="14"/>
  <c r="BP34" i="14"/>
  <c r="BS34" i="14"/>
  <c r="BV34" i="14"/>
  <c r="BY34" i="14"/>
  <c r="CE34" i="14"/>
  <c r="CH34" i="14"/>
  <c r="CK34" i="14"/>
  <c r="CN34" i="14"/>
  <c r="CQ34" i="14"/>
  <c r="CT34" i="14"/>
  <c r="CW34" i="14"/>
  <c r="CZ34" i="14"/>
  <c r="DC34" i="14"/>
  <c r="DF34" i="14"/>
  <c r="BG35" i="14"/>
  <c r="BJ35" i="14"/>
  <c r="BM35" i="14"/>
  <c r="BP35" i="14"/>
  <c r="BS35" i="14"/>
  <c r="BV35" i="14"/>
  <c r="BY35" i="14"/>
  <c r="CB35" i="14"/>
  <c r="CH35" i="14"/>
  <c r="CK35" i="14"/>
  <c r="CN35" i="14"/>
  <c r="CQ35" i="14"/>
  <c r="CT35" i="14"/>
  <c r="CW35" i="14"/>
  <c r="CZ35" i="14"/>
  <c r="DC35" i="14"/>
  <c r="DF35" i="14"/>
  <c r="BG36" i="14"/>
  <c r="BJ36" i="14"/>
  <c r="BM36" i="14"/>
  <c r="BP36" i="14"/>
  <c r="BS36" i="14"/>
  <c r="BV36" i="14"/>
  <c r="BY36" i="14"/>
  <c r="CB36" i="14"/>
  <c r="CE36" i="14"/>
  <c r="CK36" i="14"/>
  <c r="CN36" i="14"/>
  <c r="CQ36" i="14"/>
  <c r="CT36" i="14"/>
  <c r="CW36" i="14"/>
  <c r="CZ36" i="14"/>
  <c r="DC36" i="14"/>
  <c r="DF36" i="14"/>
  <c r="BG37" i="14"/>
  <c r="BJ37" i="14"/>
  <c r="BM37" i="14"/>
  <c r="BP37" i="14"/>
  <c r="BS37" i="14"/>
  <c r="BV37" i="14"/>
  <c r="BY37" i="14"/>
  <c r="CB37" i="14"/>
  <c r="CE37" i="14"/>
  <c r="CH37" i="14"/>
  <c r="CN37" i="14"/>
  <c r="CQ37" i="14"/>
  <c r="CT37" i="14"/>
  <c r="CW37" i="14"/>
  <c r="CZ37" i="14"/>
  <c r="DC37" i="14"/>
  <c r="DF37" i="14"/>
  <c r="BG38" i="14"/>
  <c r="BJ38" i="14"/>
  <c r="BM38" i="14"/>
  <c r="BP38" i="14"/>
  <c r="BS38" i="14"/>
  <c r="BV38" i="14"/>
  <c r="BY38" i="14"/>
  <c r="CB38" i="14"/>
  <c r="CE38" i="14"/>
  <c r="CH38" i="14"/>
  <c r="CK38" i="14"/>
  <c r="CQ38" i="14"/>
  <c r="CT38" i="14"/>
  <c r="CW38" i="14"/>
  <c r="CZ38" i="14"/>
  <c r="DC38" i="14"/>
  <c r="DF38" i="14"/>
  <c r="BG39" i="14"/>
  <c r="BJ39" i="14"/>
  <c r="BM39" i="14"/>
  <c r="BP39" i="14"/>
  <c r="BS39" i="14"/>
  <c r="BV39" i="14"/>
  <c r="BY39" i="14"/>
  <c r="CB39" i="14"/>
  <c r="CE39" i="14"/>
  <c r="CH39" i="14"/>
  <c r="CK39" i="14"/>
  <c r="CN39" i="14"/>
  <c r="CT39" i="14"/>
  <c r="CW39" i="14"/>
  <c r="CZ39" i="14"/>
  <c r="DC39" i="14"/>
  <c r="DF39" i="14"/>
  <c r="BG40" i="14"/>
  <c r="BJ40" i="14"/>
  <c r="BM40" i="14"/>
  <c r="BP40" i="14"/>
  <c r="BS40" i="14"/>
  <c r="BV40" i="14"/>
  <c r="BY40" i="14"/>
  <c r="CB40" i="14"/>
  <c r="CE40" i="14"/>
  <c r="CH40" i="14"/>
  <c r="CK40" i="14"/>
  <c r="CN40" i="14"/>
  <c r="CQ40" i="14"/>
  <c r="CW40" i="14"/>
  <c r="CZ40" i="14"/>
  <c r="DC40" i="14"/>
  <c r="DF40" i="14"/>
  <c r="BG41" i="14"/>
  <c r="BJ41" i="14"/>
  <c r="BM41" i="14"/>
  <c r="BP41" i="14"/>
  <c r="BS41" i="14"/>
  <c r="BV41" i="14"/>
  <c r="BY41" i="14"/>
  <c r="CB41" i="14"/>
  <c r="CE41" i="14"/>
  <c r="CH41" i="14"/>
  <c r="CK41" i="14"/>
  <c r="CN41" i="14"/>
  <c r="CQ41" i="14"/>
  <c r="CT41" i="14"/>
  <c r="DC41" i="14"/>
  <c r="DF41" i="14"/>
  <c r="BG42" i="14"/>
  <c r="BJ42" i="14"/>
  <c r="BM42" i="14"/>
  <c r="BP42" i="14"/>
  <c r="BS42" i="14"/>
  <c r="BV42" i="14"/>
  <c r="BY42" i="14"/>
  <c r="CB42" i="14"/>
  <c r="CE42" i="14"/>
  <c r="CH42" i="14"/>
  <c r="CK42" i="14"/>
  <c r="CN42" i="14"/>
  <c r="CQ42" i="14"/>
  <c r="CT42" i="14"/>
  <c r="CW42" i="14"/>
  <c r="CZ42" i="14"/>
  <c r="BG43" i="14"/>
  <c r="BJ43" i="14"/>
  <c r="BM43" i="14"/>
  <c r="BP43" i="14"/>
  <c r="BS43" i="14"/>
  <c r="BV43" i="14"/>
  <c r="BY43" i="14"/>
  <c r="CB43" i="14"/>
  <c r="CE43" i="14"/>
  <c r="CH43" i="14"/>
  <c r="CK43" i="14"/>
  <c r="CN43" i="14"/>
  <c r="CQ43" i="14"/>
  <c r="CT43" i="14"/>
  <c r="CW43" i="14"/>
  <c r="CZ43" i="14"/>
  <c r="DC43" i="14"/>
  <c r="DF43" i="14"/>
  <c r="BG44" i="14"/>
  <c r="BJ44" i="14"/>
  <c r="BM44" i="14"/>
  <c r="BP44" i="14"/>
  <c r="BS44" i="14"/>
  <c r="BV44" i="14"/>
  <c r="BY44" i="14"/>
  <c r="CB44" i="14"/>
  <c r="CE44" i="14"/>
  <c r="CH44" i="14"/>
  <c r="CK44" i="14"/>
  <c r="CN44" i="14"/>
  <c r="CQ44" i="14"/>
  <c r="CT44" i="14"/>
  <c r="CW44" i="14"/>
  <c r="CZ44" i="14"/>
  <c r="DC44" i="14"/>
  <c r="DF44" i="14"/>
  <c r="BG45" i="14"/>
  <c r="BJ45" i="14"/>
  <c r="BM45" i="14"/>
  <c r="BP45" i="14"/>
  <c r="BS45" i="14"/>
  <c r="BV45" i="14"/>
  <c r="BY45" i="14"/>
  <c r="CB45" i="14"/>
  <c r="CE45" i="14"/>
  <c r="CH45" i="14"/>
  <c r="CK45" i="14"/>
  <c r="CN45" i="14"/>
  <c r="CQ45" i="14"/>
  <c r="CT45" i="14"/>
  <c r="CW45" i="14"/>
  <c r="CZ45" i="14"/>
  <c r="DC45" i="14"/>
  <c r="DF45" i="14"/>
  <c r="BG46" i="14"/>
  <c r="BJ46" i="14"/>
  <c r="BM46" i="14"/>
  <c r="BP46" i="14"/>
  <c r="BS46" i="14"/>
  <c r="BV46" i="14"/>
  <c r="BY46" i="14"/>
  <c r="CB46" i="14"/>
  <c r="CE46" i="14"/>
  <c r="CH46" i="14"/>
  <c r="CK46" i="14"/>
  <c r="CN46" i="14"/>
  <c r="CQ46" i="14"/>
  <c r="CT46" i="14"/>
  <c r="CW46" i="14"/>
  <c r="CZ46" i="14"/>
  <c r="DC46" i="14"/>
  <c r="DF46" i="14"/>
  <c r="BG47" i="14"/>
  <c r="BJ47" i="14"/>
  <c r="BM47" i="14"/>
  <c r="BP47" i="14"/>
  <c r="BS47" i="14"/>
  <c r="BV47" i="14"/>
  <c r="BY47" i="14"/>
  <c r="CB47" i="14"/>
  <c r="CE47" i="14"/>
  <c r="CH47" i="14"/>
  <c r="CK47" i="14"/>
  <c r="CN47" i="14"/>
  <c r="CQ47" i="14"/>
  <c r="CT47" i="14"/>
  <c r="CW47" i="14"/>
  <c r="CZ47" i="14"/>
  <c r="DC47" i="14"/>
  <c r="DF47" i="14"/>
  <c r="BG48" i="14"/>
  <c r="BJ48" i="14"/>
  <c r="BM48" i="14"/>
  <c r="BP48" i="14"/>
  <c r="BS48" i="14"/>
  <c r="BV48" i="14"/>
  <c r="BY48" i="14"/>
  <c r="CB48" i="14"/>
  <c r="CE48" i="14"/>
  <c r="CH48" i="14"/>
  <c r="CK48" i="14"/>
  <c r="CN48" i="14"/>
  <c r="CQ48" i="14"/>
  <c r="CT48" i="14"/>
  <c r="CW48" i="14"/>
  <c r="CZ48" i="14"/>
  <c r="DC48" i="14"/>
  <c r="DF48" i="14"/>
  <c r="A10" i="14"/>
  <c r="A15" i="14"/>
  <c r="A20" i="14"/>
  <c r="A23" i="14"/>
  <c r="A24" i="14"/>
  <c r="A25" i="14"/>
  <c r="A26" i="14"/>
  <c r="A27" i="14"/>
  <c r="BG10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G11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G16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G17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G23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26" i="13"/>
  <c r="BJ26" i="13"/>
  <c r="BM26" i="13"/>
  <c r="BP26" i="13"/>
  <c r="BS26" i="13"/>
  <c r="BV26" i="13"/>
  <c r="BY26" i="13"/>
  <c r="CB26" i="13"/>
  <c r="CE26" i="13"/>
  <c r="CH26" i="13"/>
  <c r="CK26" i="13"/>
  <c r="CN26" i="13"/>
  <c r="CQ26" i="13"/>
  <c r="CT26" i="13"/>
  <c r="CW26" i="13"/>
  <c r="CZ26" i="13"/>
  <c r="DC26" i="13"/>
  <c r="DF26" i="13"/>
  <c r="BG27" i="13"/>
  <c r="BJ27" i="13"/>
  <c r="BM27" i="13"/>
  <c r="BP27" i="13"/>
  <c r="BS27" i="13"/>
  <c r="BV27" i="13"/>
  <c r="BY27" i="13"/>
  <c r="CB27" i="13"/>
  <c r="CE27" i="13"/>
  <c r="CH27" i="13"/>
  <c r="CK27" i="13"/>
  <c r="CN27" i="13"/>
  <c r="CQ27" i="13"/>
  <c r="CT27" i="13"/>
  <c r="CW27" i="13"/>
  <c r="CZ27" i="13"/>
  <c r="DC27" i="13"/>
  <c r="DF27" i="13"/>
  <c r="BG29" i="13"/>
  <c r="BJ29" i="13"/>
  <c r="BM29" i="13"/>
  <c r="BP29" i="13"/>
  <c r="BS29" i="13"/>
  <c r="BV29" i="13"/>
  <c r="BY29" i="13"/>
  <c r="CB29" i="13"/>
  <c r="CE29" i="13"/>
  <c r="CH29" i="13"/>
  <c r="CK29" i="13"/>
  <c r="CN29" i="13"/>
  <c r="CQ29" i="13"/>
  <c r="CT29" i="13"/>
  <c r="CW29" i="13"/>
  <c r="CZ29" i="13"/>
  <c r="DC29" i="13"/>
  <c r="DF29" i="13"/>
  <c r="BG30" i="13"/>
  <c r="BJ30" i="13"/>
  <c r="BM30" i="13"/>
  <c r="BP30" i="13"/>
  <c r="BS30" i="13"/>
  <c r="BV30" i="13"/>
  <c r="BY30" i="13"/>
  <c r="CB30" i="13"/>
  <c r="CE30" i="13"/>
  <c r="CH30" i="13"/>
  <c r="CK30" i="13"/>
  <c r="CN30" i="13"/>
  <c r="CQ30" i="13"/>
  <c r="CT30" i="13"/>
  <c r="CW30" i="13"/>
  <c r="CZ30" i="13"/>
  <c r="DC30" i="13"/>
  <c r="DF30" i="13"/>
  <c r="BG31" i="13"/>
  <c r="BM31" i="13"/>
  <c r="BP31" i="13"/>
  <c r="BS31" i="13"/>
  <c r="BV31" i="13"/>
  <c r="BY31" i="13"/>
  <c r="CB31" i="13"/>
  <c r="CE31" i="13"/>
  <c r="CH31" i="13"/>
  <c r="CK31" i="13"/>
  <c r="CN31" i="13"/>
  <c r="CQ31" i="13"/>
  <c r="CT31" i="13"/>
  <c r="CW31" i="13"/>
  <c r="CZ31" i="13"/>
  <c r="DC31" i="13"/>
  <c r="DF31" i="13"/>
  <c r="BG32" i="13"/>
  <c r="BJ32" i="13"/>
  <c r="BP32" i="13"/>
  <c r="BS32" i="13"/>
  <c r="BV32" i="13"/>
  <c r="BY32" i="13"/>
  <c r="CB32" i="13"/>
  <c r="CE32" i="13"/>
  <c r="CH32" i="13"/>
  <c r="CK32" i="13"/>
  <c r="CN32" i="13"/>
  <c r="CQ32" i="13"/>
  <c r="CT32" i="13"/>
  <c r="CW32" i="13"/>
  <c r="CZ32" i="13"/>
  <c r="DC32" i="13"/>
  <c r="DF32" i="13"/>
  <c r="BG33" i="13"/>
  <c r="BJ33" i="13"/>
  <c r="BM33" i="13"/>
  <c r="BS33" i="13"/>
  <c r="BV33" i="13"/>
  <c r="BY33" i="13"/>
  <c r="CB33" i="13"/>
  <c r="CE33" i="13"/>
  <c r="CH33" i="13"/>
  <c r="CK33" i="13"/>
  <c r="CN33" i="13"/>
  <c r="CQ33" i="13"/>
  <c r="CT33" i="13"/>
  <c r="CW33" i="13"/>
  <c r="CZ33" i="13"/>
  <c r="DC33" i="13"/>
  <c r="DF33" i="13"/>
  <c r="BG34" i="13"/>
  <c r="BJ34" i="13"/>
  <c r="BM34" i="13"/>
  <c r="BP34" i="13"/>
  <c r="BV34" i="13"/>
  <c r="BY34" i="13"/>
  <c r="CB34" i="13"/>
  <c r="CE34" i="13"/>
  <c r="CH34" i="13"/>
  <c r="CK34" i="13"/>
  <c r="CN34" i="13"/>
  <c r="CQ34" i="13"/>
  <c r="CT34" i="13"/>
  <c r="CW34" i="13"/>
  <c r="CZ34" i="13"/>
  <c r="DC34" i="13"/>
  <c r="DF34" i="13"/>
  <c r="BG35" i="13"/>
  <c r="BJ35" i="13"/>
  <c r="BM35" i="13"/>
  <c r="BP35" i="13"/>
  <c r="BS35" i="13"/>
  <c r="BY35" i="13"/>
  <c r="CB35" i="13"/>
  <c r="CE35" i="13"/>
  <c r="CH35" i="13"/>
  <c r="CK35" i="13"/>
  <c r="CN35" i="13"/>
  <c r="CQ35" i="13"/>
  <c r="CT35" i="13"/>
  <c r="CW35" i="13"/>
  <c r="CZ35" i="13"/>
  <c r="DC35" i="13"/>
  <c r="DF35" i="13"/>
  <c r="BG36" i="13"/>
  <c r="BJ36" i="13"/>
  <c r="BM36" i="13"/>
  <c r="BP36" i="13"/>
  <c r="BS36" i="13"/>
  <c r="BV36" i="13"/>
  <c r="CB36" i="13"/>
  <c r="CE36" i="13"/>
  <c r="CH36" i="13"/>
  <c r="CK36" i="13"/>
  <c r="CN36" i="13"/>
  <c r="CQ36" i="13"/>
  <c r="CT36" i="13"/>
  <c r="CW36" i="13"/>
  <c r="CZ36" i="13"/>
  <c r="DC36" i="13"/>
  <c r="DF36" i="13"/>
  <c r="BG37" i="13"/>
  <c r="BJ37" i="13"/>
  <c r="BM37" i="13"/>
  <c r="BP37" i="13"/>
  <c r="BS37" i="13"/>
  <c r="BV37" i="13"/>
  <c r="BY37" i="13"/>
  <c r="CE37" i="13"/>
  <c r="CH37" i="13"/>
  <c r="CK37" i="13"/>
  <c r="CN37" i="13"/>
  <c r="CQ37" i="13"/>
  <c r="CT37" i="13"/>
  <c r="CW37" i="13"/>
  <c r="CZ37" i="13"/>
  <c r="DC37" i="13"/>
  <c r="DF37" i="13"/>
  <c r="BG38" i="13"/>
  <c r="BJ38" i="13"/>
  <c r="BM38" i="13"/>
  <c r="BP38" i="13"/>
  <c r="BS38" i="13"/>
  <c r="BV38" i="13"/>
  <c r="BY38" i="13"/>
  <c r="CB38" i="13"/>
  <c r="CH38" i="13"/>
  <c r="CK38" i="13"/>
  <c r="CN38" i="13"/>
  <c r="CQ38" i="13"/>
  <c r="CT38" i="13"/>
  <c r="CW38" i="13"/>
  <c r="CZ38" i="13"/>
  <c r="DC38" i="13"/>
  <c r="DF38" i="13"/>
  <c r="BG39" i="13"/>
  <c r="BJ39" i="13"/>
  <c r="BM39" i="13"/>
  <c r="BP39" i="13"/>
  <c r="BS39" i="13"/>
  <c r="BV39" i="13"/>
  <c r="BY39" i="13"/>
  <c r="CB39" i="13"/>
  <c r="CE39" i="13"/>
  <c r="CK39" i="13"/>
  <c r="CN39" i="13"/>
  <c r="CQ39" i="13"/>
  <c r="CT39" i="13"/>
  <c r="CW39" i="13"/>
  <c r="CZ39" i="13"/>
  <c r="DC39" i="13"/>
  <c r="DF39" i="13"/>
  <c r="BG40" i="13"/>
  <c r="BJ40" i="13"/>
  <c r="BM40" i="13"/>
  <c r="BP40" i="13"/>
  <c r="BS40" i="13"/>
  <c r="BV40" i="13"/>
  <c r="BY40" i="13"/>
  <c r="CB40" i="13"/>
  <c r="CE40" i="13"/>
  <c r="CH40" i="13"/>
  <c r="CN40" i="13"/>
  <c r="CQ40" i="13"/>
  <c r="CT40" i="13"/>
  <c r="CW40" i="13"/>
  <c r="CZ40" i="13"/>
  <c r="DC40" i="13"/>
  <c r="DF40" i="13"/>
  <c r="BG41" i="13"/>
  <c r="BJ41" i="13"/>
  <c r="BM41" i="13"/>
  <c r="BP41" i="13"/>
  <c r="BS41" i="13"/>
  <c r="BV41" i="13"/>
  <c r="BY41" i="13"/>
  <c r="CB41" i="13"/>
  <c r="CE41" i="13"/>
  <c r="CH41" i="13"/>
  <c r="CK41" i="13"/>
  <c r="CQ41" i="13"/>
  <c r="CT41" i="13"/>
  <c r="CW41" i="13"/>
  <c r="CZ41" i="13"/>
  <c r="DC41" i="13"/>
  <c r="DF41" i="13"/>
  <c r="BG42" i="13"/>
  <c r="BJ42" i="13"/>
  <c r="BM42" i="13"/>
  <c r="BP42" i="13"/>
  <c r="BS42" i="13"/>
  <c r="BV42" i="13"/>
  <c r="BY42" i="13"/>
  <c r="CB42" i="13"/>
  <c r="CE42" i="13"/>
  <c r="CH42" i="13"/>
  <c r="CK42" i="13"/>
  <c r="CN42" i="13"/>
  <c r="CT42" i="13"/>
  <c r="CW42" i="13"/>
  <c r="CZ42" i="13"/>
  <c r="DC42" i="13"/>
  <c r="DF42" i="13"/>
  <c r="BG43" i="13"/>
  <c r="BJ43" i="13"/>
  <c r="BM43" i="13"/>
  <c r="BP43" i="13"/>
  <c r="BS43" i="13"/>
  <c r="BV43" i="13"/>
  <c r="BY43" i="13"/>
  <c r="CB43" i="13"/>
  <c r="CE43" i="13"/>
  <c r="CH43" i="13"/>
  <c r="CK43" i="13"/>
  <c r="CN43" i="13"/>
  <c r="CQ43" i="13"/>
  <c r="CW43" i="13"/>
  <c r="CZ43" i="13"/>
  <c r="DC43" i="13"/>
  <c r="DF43" i="13"/>
  <c r="BG44" i="13"/>
  <c r="BJ44" i="13"/>
  <c r="BM44" i="13"/>
  <c r="BP44" i="13"/>
  <c r="BS44" i="13"/>
  <c r="BV44" i="13"/>
  <c r="BY44" i="13"/>
  <c r="CB44" i="13"/>
  <c r="CE44" i="13"/>
  <c r="CH44" i="13"/>
  <c r="CK44" i="13"/>
  <c r="CN44" i="13"/>
  <c r="CQ44" i="13"/>
  <c r="CT44" i="13"/>
  <c r="DC44" i="13"/>
  <c r="DF44" i="13"/>
  <c r="BG45" i="13"/>
  <c r="BJ45" i="13"/>
  <c r="BM45" i="13"/>
  <c r="BP45" i="13"/>
  <c r="BS45" i="13"/>
  <c r="BV45" i="13"/>
  <c r="BY45" i="13"/>
  <c r="CB45" i="13"/>
  <c r="CE45" i="13"/>
  <c r="CH45" i="13"/>
  <c r="CK45" i="13"/>
  <c r="CN45" i="13"/>
  <c r="CQ45" i="13"/>
  <c r="CT45" i="13"/>
  <c r="CW45" i="13"/>
  <c r="CZ45" i="13"/>
  <c r="BG46" i="13"/>
  <c r="BJ46" i="13"/>
  <c r="BM46" i="13"/>
  <c r="BP46" i="13"/>
  <c r="BS46" i="13"/>
  <c r="BV46" i="13"/>
  <c r="BY46" i="13"/>
  <c r="CB46" i="13"/>
  <c r="CE46" i="13"/>
  <c r="CH46" i="13"/>
  <c r="CK46" i="13"/>
  <c r="CN46" i="13"/>
  <c r="CQ46" i="13"/>
  <c r="CT46" i="13"/>
  <c r="CW46" i="13"/>
  <c r="CZ46" i="13"/>
  <c r="DC46" i="13"/>
  <c r="DF46" i="13"/>
  <c r="BG47" i="13"/>
  <c r="BJ47" i="13"/>
  <c r="BM47" i="13"/>
  <c r="BP47" i="13"/>
  <c r="BS47" i="13"/>
  <c r="BV47" i="13"/>
  <c r="BY47" i="13"/>
  <c r="CB47" i="13"/>
  <c r="CE47" i="13"/>
  <c r="CH47" i="13"/>
  <c r="CK47" i="13"/>
  <c r="CN47" i="13"/>
  <c r="CQ47" i="13"/>
  <c r="CT47" i="13"/>
  <c r="CW47" i="13"/>
  <c r="CZ47" i="13"/>
  <c r="DC47" i="13"/>
  <c r="DF47" i="13"/>
  <c r="BG48" i="13"/>
  <c r="BJ48" i="13"/>
  <c r="BM48" i="13"/>
  <c r="BP48" i="13"/>
  <c r="BS48" i="13"/>
  <c r="BV48" i="13"/>
  <c r="BY48" i="13"/>
  <c r="CB48" i="13"/>
  <c r="CE48" i="13"/>
  <c r="CH48" i="13"/>
  <c r="CK48" i="13"/>
  <c r="CN48" i="13"/>
  <c r="CQ48" i="13"/>
  <c r="CT48" i="13"/>
  <c r="CW48" i="13"/>
  <c r="CZ48" i="13"/>
  <c r="DC48" i="13"/>
  <c r="DF48" i="13"/>
  <c r="A10" i="13"/>
  <c r="A11" i="13"/>
  <c r="A16" i="13"/>
  <c r="A17" i="13"/>
  <c r="A23" i="13"/>
  <c r="A26" i="13"/>
  <c r="A27" i="13"/>
  <c r="A29" i="13"/>
  <c r="A30" i="13"/>
  <c r="A12" i="12"/>
  <c r="A19" i="12"/>
  <c r="A26" i="12"/>
  <c r="A27" i="12"/>
  <c r="A29" i="12"/>
  <c r="A30" i="12"/>
  <c r="A31" i="12"/>
  <c r="A32" i="12"/>
  <c r="A33" i="12"/>
  <c r="DF27" i="12"/>
  <c r="DC27" i="12"/>
  <c r="CZ27" i="12"/>
  <c r="CW27" i="12"/>
  <c r="CT27" i="12"/>
  <c r="CQ27" i="12"/>
  <c r="CN27" i="12"/>
  <c r="CK27" i="12"/>
  <c r="CH27" i="12"/>
  <c r="CE27" i="12"/>
  <c r="CB27" i="12"/>
  <c r="BY27" i="12"/>
  <c r="BV27" i="12"/>
  <c r="BS27" i="12"/>
  <c r="BP27" i="12"/>
  <c r="BM27" i="12"/>
  <c r="BJ27" i="12"/>
  <c r="BG27" i="12"/>
  <c r="DF26" i="12"/>
  <c r="DC26" i="12"/>
  <c r="CZ26" i="12"/>
  <c r="CW26" i="12"/>
  <c r="CT26" i="12"/>
  <c r="CQ26" i="12"/>
  <c r="CN26" i="12"/>
  <c r="CK26" i="12"/>
  <c r="CH26" i="12"/>
  <c r="CE26" i="12"/>
  <c r="CB26" i="12"/>
  <c r="BY26" i="12"/>
  <c r="BV26" i="12"/>
  <c r="BS26" i="12"/>
  <c r="BP26" i="12"/>
  <c r="BM26" i="12"/>
  <c r="BJ26" i="12"/>
  <c r="BG26" i="12"/>
  <c r="DF19" i="12"/>
  <c r="DC19" i="12"/>
  <c r="CZ19" i="12"/>
  <c r="CW19" i="12"/>
  <c r="CT19" i="12"/>
  <c r="CQ19" i="12"/>
  <c r="CN19" i="12"/>
  <c r="CK19" i="12"/>
  <c r="CH19" i="12"/>
  <c r="CE19" i="12"/>
  <c r="CB19" i="12"/>
  <c r="BY19" i="12"/>
  <c r="BV19" i="12"/>
  <c r="BS19" i="12"/>
  <c r="BP19" i="12"/>
  <c r="BM19" i="12"/>
  <c r="BJ19" i="12"/>
  <c r="BG19" i="12"/>
  <c r="DF12" i="12"/>
  <c r="DC12" i="12"/>
  <c r="CZ12" i="12"/>
  <c r="CW12" i="12"/>
  <c r="CT12" i="12"/>
  <c r="CQ12" i="12"/>
  <c r="CN12" i="12"/>
  <c r="CK12" i="12"/>
  <c r="CH12" i="12"/>
  <c r="CE12" i="12"/>
  <c r="CB12" i="12"/>
  <c r="BY12" i="12"/>
  <c r="BV12" i="12"/>
  <c r="BS12" i="12"/>
  <c r="BP12" i="12"/>
  <c r="BM12" i="12"/>
  <c r="BJ12" i="12"/>
  <c r="BG12" i="12"/>
  <c r="A35" i="11"/>
  <c r="A40" i="11"/>
  <c r="A14" i="10"/>
  <c r="A17" i="10"/>
  <c r="A18" i="10"/>
  <c r="A20" i="10"/>
  <c r="A21" i="10"/>
  <c r="A23" i="10"/>
  <c r="A24" i="10"/>
  <c r="A27" i="10"/>
  <c r="A9" i="9"/>
  <c r="A10" i="9"/>
  <c r="A15" i="9"/>
  <c r="A16" i="9"/>
  <c r="A21" i="9"/>
  <c r="A22" i="9"/>
  <c r="A24" i="9"/>
  <c r="A25" i="9"/>
  <c r="A26" i="9"/>
  <c r="A27" i="9"/>
  <c r="A43" i="9"/>
  <c r="A44" i="9"/>
  <c r="A45" i="9"/>
  <c r="DF18" i="10"/>
  <c r="DC18" i="10"/>
  <c r="CZ18" i="10"/>
  <c r="CW18" i="10"/>
  <c r="CT18" i="10"/>
  <c r="CQ18" i="10"/>
  <c r="CN18" i="10"/>
  <c r="CK18" i="10"/>
  <c r="CH18" i="10"/>
  <c r="CE18" i="10"/>
  <c r="CB18" i="10"/>
  <c r="BY18" i="10"/>
  <c r="BV18" i="10"/>
  <c r="BS18" i="10"/>
  <c r="BP18" i="10"/>
  <c r="BM18" i="10"/>
  <c r="BJ18" i="10"/>
  <c r="BG18" i="10"/>
  <c r="DF17" i="10"/>
  <c r="DC17" i="10"/>
  <c r="CZ17" i="10"/>
  <c r="CW17" i="10"/>
  <c r="CT17" i="10"/>
  <c r="CQ17" i="10"/>
  <c r="CN17" i="10"/>
  <c r="CK17" i="10"/>
  <c r="CH17" i="10"/>
  <c r="CE17" i="10"/>
  <c r="CB17" i="10"/>
  <c r="BY17" i="10"/>
  <c r="BV17" i="10"/>
  <c r="BS17" i="10"/>
  <c r="BP17" i="10"/>
  <c r="BM17" i="10"/>
  <c r="BJ17" i="10"/>
  <c r="BG17" i="10"/>
  <c r="DF14" i="10"/>
  <c r="DC14" i="10"/>
  <c r="CZ14" i="10"/>
  <c r="CW14" i="10"/>
  <c r="CT14" i="10"/>
  <c r="CQ14" i="10"/>
  <c r="CN14" i="10"/>
  <c r="CK14" i="10"/>
  <c r="CH14" i="10"/>
  <c r="CE14" i="10"/>
  <c r="CB14" i="10"/>
  <c r="BY14" i="10"/>
  <c r="BV14" i="10"/>
  <c r="BS14" i="10"/>
  <c r="BP14" i="10"/>
  <c r="BM14" i="10"/>
  <c r="BJ14" i="10"/>
  <c r="BG14" i="10"/>
  <c r="DF22" i="9"/>
  <c r="DC22" i="9"/>
  <c r="CZ22" i="9"/>
  <c r="CW22" i="9"/>
  <c r="CT22" i="9"/>
  <c r="CQ22" i="9"/>
  <c r="CN22" i="9"/>
  <c r="CK22" i="9"/>
  <c r="CH22" i="9"/>
  <c r="CE22" i="9"/>
  <c r="CB22" i="9"/>
  <c r="BY22" i="9"/>
  <c r="BV22" i="9"/>
  <c r="BS22" i="9"/>
  <c r="BP22" i="9"/>
  <c r="BM22" i="9"/>
  <c r="BJ22" i="9"/>
  <c r="BG22" i="9"/>
  <c r="DF21" i="9"/>
  <c r="DC21" i="9"/>
  <c r="CZ21" i="9"/>
  <c r="CW21" i="9"/>
  <c r="CT21" i="9"/>
  <c r="CQ21" i="9"/>
  <c r="CN21" i="9"/>
  <c r="CK21" i="9"/>
  <c r="CH21" i="9"/>
  <c r="CE21" i="9"/>
  <c r="CB21" i="9"/>
  <c r="BY21" i="9"/>
  <c r="BV21" i="9"/>
  <c r="BS21" i="9"/>
  <c r="BP21" i="9"/>
  <c r="BM21" i="9"/>
  <c r="BJ21" i="9"/>
  <c r="BG21" i="9"/>
  <c r="DF16" i="9"/>
  <c r="DC16" i="9"/>
  <c r="CZ16" i="9"/>
  <c r="CW16" i="9"/>
  <c r="CT16" i="9"/>
  <c r="CQ16" i="9"/>
  <c r="CN16" i="9"/>
  <c r="CK16" i="9"/>
  <c r="CH16" i="9"/>
  <c r="CE16" i="9"/>
  <c r="CB16" i="9"/>
  <c r="BY16" i="9"/>
  <c r="BV16" i="9"/>
  <c r="BS16" i="9"/>
  <c r="BP16" i="9"/>
  <c r="BM16" i="9"/>
  <c r="BJ16" i="9"/>
  <c r="BG16" i="9"/>
  <c r="DF15" i="9"/>
  <c r="DC15" i="9"/>
  <c r="CZ15" i="9"/>
  <c r="CW15" i="9"/>
  <c r="CT15" i="9"/>
  <c r="CQ15" i="9"/>
  <c r="CN15" i="9"/>
  <c r="CK15" i="9"/>
  <c r="CH15" i="9"/>
  <c r="CE15" i="9"/>
  <c r="CB15" i="9"/>
  <c r="BY15" i="9"/>
  <c r="BV15" i="9"/>
  <c r="BS15" i="9"/>
  <c r="BP15" i="9"/>
  <c r="BM15" i="9"/>
  <c r="BJ15" i="9"/>
  <c r="BG15" i="9"/>
  <c r="DF10" i="9"/>
  <c r="DC10" i="9"/>
  <c r="CZ10" i="9"/>
  <c r="CW10" i="9"/>
  <c r="CT10" i="9"/>
  <c r="CQ10" i="9"/>
  <c r="CN10" i="9"/>
  <c r="CK10" i="9"/>
  <c r="CH10" i="9"/>
  <c r="CE10" i="9"/>
  <c r="CB10" i="9"/>
  <c r="BY10" i="9"/>
  <c r="BV10" i="9"/>
  <c r="BS10" i="9"/>
  <c r="BP10" i="9"/>
  <c r="BM10" i="9"/>
  <c r="BJ10" i="9"/>
  <c r="BG10" i="9"/>
  <c r="DF9" i="9"/>
  <c r="DC9" i="9"/>
  <c r="CZ9" i="9"/>
  <c r="CW9" i="9"/>
  <c r="CT9" i="9"/>
  <c r="CQ9" i="9"/>
  <c r="CN9" i="9"/>
  <c r="CK9" i="9"/>
  <c r="CH9" i="9"/>
  <c r="CE9" i="9"/>
  <c r="CB9" i="9"/>
  <c r="BY9" i="9"/>
  <c r="BV9" i="9"/>
  <c r="BS9" i="9"/>
  <c r="BP9" i="9"/>
  <c r="BM9" i="9"/>
  <c r="BJ9" i="9"/>
  <c r="BG9" i="9"/>
  <c r="BG23" i="8"/>
  <c r="BJ23" i="8"/>
  <c r="BM23" i="8"/>
  <c r="BP23" i="8"/>
  <c r="BS23" i="8"/>
  <c r="BV23" i="8"/>
  <c r="BY23" i="8"/>
  <c r="CB23" i="8"/>
  <c r="CE23" i="8"/>
  <c r="CH23" i="8"/>
  <c r="CK23" i="8"/>
  <c r="CN23" i="8"/>
  <c r="CQ23" i="8"/>
  <c r="CT23" i="8"/>
  <c r="CW23" i="8"/>
  <c r="CZ23" i="8"/>
  <c r="DC23" i="8"/>
  <c r="DF23" i="8"/>
  <c r="BG25" i="8"/>
  <c r="BJ25" i="8"/>
  <c r="BM25" i="8"/>
  <c r="BP25" i="8"/>
  <c r="BS25" i="8"/>
  <c r="BV25" i="8"/>
  <c r="BY25" i="8"/>
  <c r="CB25" i="8"/>
  <c r="CE25" i="8"/>
  <c r="CH25" i="8"/>
  <c r="CK25" i="8"/>
  <c r="CN25" i="8"/>
  <c r="CQ25" i="8"/>
  <c r="CT25" i="8"/>
  <c r="CW25" i="8"/>
  <c r="CZ25" i="8"/>
  <c r="DC25" i="8"/>
  <c r="DF25" i="8"/>
  <c r="BG26" i="8"/>
  <c r="BJ26" i="8"/>
  <c r="BM26" i="8"/>
  <c r="BP26" i="8"/>
  <c r="BS26" i="8"/>
  <c r="BV26" i="8"/>
  <c r="BY26" i="8"/>
  <c r="CB26" i="8"/>
  <c r="CE26" i="8"/>
  <c r="CH26" i="8"/>
  <c r="CK26" i="8"/>
  <c r="CN26" i="8"/>
  <c r="CQ26" i="8"/>
  <c r="CT26" i="8"/>
  <c r="CW26" i="8"/>
  <c r="CZ26" i="8"/>
  <c r="DC26" i="8"/>
  <c r="DF26" i="8"/>
  <c r="BG27" i="8"/>
  <c r="BM27" i="8"/>
  <c r="BP27" i="8"/>
  <c r="BS27" i="8"/>
  <c r="BV27" i="8"/>
  <c r="BY27" i="8"/>
  <c r="CB27" i="8"/>
  <c r="CE27" i="8"/>
  <c r="CH27" i="8"/>
  <c r="CK27" i="8"/>
  <c r="CN27" i="8"/>
  <c r="CQ27" i="8"/>
  <c r="CT27" i="8"/>
  <c r="CW27" i="8"/>
  <c r="CZ27" i="8"/>
  <c r="DC27" i="8"/>
  <c r="DF27" i="8"/>
  <c r="BG28" i="8"/>
  <c r="BJ28" i="8"/>
  <c r="BP28" i="8"/>
  <c r="BS28" i="8"/>
  <c r="BV28" i="8"/>
  <c r="BY28" i="8"/>
  <c r="CB28" i="8"/>
  <c r="CE28" i="8"/>
  <c r="CH28" i="8"/>
  <c r="CK28" i="8"/>
  <c r="CN28" i="8"/>
  <c r="CQ28" i="8"/>
  <c r="CT28" i="8"/>
  <c r="CW28" i="8"/>
  <c r="CZ28" i="8"/>
  <c r="DC28" i="8"/>
  <c r="DF28" i="8"/>
  <c r="BG29" i="8"/>
  <c r="BJ29" i="8"/>
  <c r="BM29" i="8"/>
  <c r="BS29" i="8"/>
  <c r="BV29" i="8"/>
  <c r="BY29" i="8"/>
  <c r="CB29" i="8"/>
  <c r="CE29" i="8"/>
  <c r="CH29" i="8"/>
  <c r="CK29" i="8"/>
  <c r="CN29" i="8"/>
  <c r="CQ29" i="8"/>
  <c r="CT29" i="8"/>
  <c r="CW29" i="8"/>
  <c r="CZ29" i="8"/>
  <c r="DC29" i="8"/>
  <c r="DF29" i="8"/>
  <c r="BG30" i="8"/>
  <c r="BJ30" i="8"/>
  <c r="BM30" i="8"/>
  <c r="BP30" i="8"/>
  <c r="BV30" i="8"/>
  <c r="BY30" i="8"/>
  <c r="CB30" i="8"/>
  <c r="CE30" i="8"/>
  <c r="CH30" i="8"/>
  <c r="CK30" i="8"/>
  <c r="CN30" i="8"/>
  <c r="CQ30" i="8"/>
  <c r="CT30" i="8"/>
  <c r="CW30" i="8"/>
  <c r="CZ30" i="8"/>
  <c r="DC30" i="8"/>
  <c r="DF30" i="8"/>
  <c r="BG31" i="8"/>
  <c r="BJ31" i="8"/>
  <c r="BM31" i="8"/>
  <c r="BP31" i="8"/>
  <c r="BS31" i="8"/>
  <c r="BY31" i="8"/>
  <c r="CB31" i="8"/>
  <c r="CE31" i="8"/>
  <c r="CH31" i="8"/>
  <c r="CK31" i="8"/>
  <c r="CN31" i="8"/>
  <c r="CQ31" i="8"/>
  <c r="CT31" i="8"/>
  <c r="CW31" i="8"/>
  <c r="CZ31" i="8"/>
  <c r="DC31" i="8"/>
  <c r="DF31" i="8"/>
  <c r="BG32" i="8"/>
  <c r="BJ32" i="8"/>
  <c r="BM32" i="8"/>
  <c r="BP32" i="8"/>
  <c r="BS32" i="8"/>
  <c r="BV32" i="8"/>
  <c r="CB32" i="8"/>
  <c r="CE32" i="8"/>
  <c r="CH32" i="8"/>
  <c r="CK32" i="8"/>
  <c r="CN32" i="8"/>
  <c r="CQ32" i="8"/>
  <c r="CT32" i="8"/>
  <c r="CW32" i="8"/>
  <c r="CZ32" i="8"/>
  <c r="DC32" i="8"/>
  <c r="DF32" i="8"/>
  <c r="BG33" i="8"/>
  <c r="BJ33" i="8"/>
  <c r="BM33" i="8"/>
  <c r="BP33" i="8"/>
  <c r="BS33" i="8"/>
  <c r="BV33" i="8"/>
  <c r="BY33" i="8"/>
  <c r="CE33" i="8"/>
  <c r="CH33" i="8"/>
  <c r="CK33" i="8"/>
  <c r="CN33" i="8"/>
  <c r="CQ33" i="8"/>
  <c r="CT33" i="8"/>
  <c r="CW33" i="8"/>
  <c r="CZ33" i="8"/>
  <c r="DC33" i="8"/>
  <c r="DF33" i="8"/>
  <c r="BG34" i="8"/>
  <c r="BJ34" i="8"/>
  <c r="BM34" i="8"/>
  <c r="BP34" i="8"/>
  <c r="BS34" i="8"/>
  <c r="BV34" i="8"/>
  <c r="BY34" i="8"/>
  <c r="CB34" i="8"/>
  <c r="CH34" i="8"/>
  <c r="CK34" i="8"/>
  <c r="CN34" i="8"/>
  <c r="CQ34" i="8"/>
  <c r="CT34" i="8"/>
  <c r="CW34" i="8"/>
  <c r="CZ34" i="8"/>
  <c r="DC34" i="8"/>
  <c r="DF34" i="8"/>
  <c r="BG35" i="8"/>
  <c r="BJ35" i="8"/>
  <c r="BM35" i="8"/>
  <c r="BP35" i="8"/>
  <c r="BS35" i="8"/>
  <c r="BV35" i="8"/>
  <c r="BY35" i="8"/>
  <c r="CB35" i="8"/>
  <c r="CE35" i="8"/>
  <c r="CK35" i="8"/>
  <c r="CN35" i="8"/>
  <c r="CQ35" i="8"/>
  <c r="CT35" i="8"/>
  <c r="CW35" i="8"/>
  <c r="CZ35" i="8"/>
  <c r="DC35" i="8"/>
  <c r="DF35" i="8"/>
  <c r="BG36" i="8"/>
  <c r="BJ36" i="8"/>
  <c r="BM36" i="8"/>
  <c r="BP36" i="8"/>
  <c r="BS36" i="8"/>
  <c r="BV36" i="8"/>
  <c r="BY36" i="8"/>
  <c r="CB36" i="8"/>
  <c r="CE36" i="8"/>
  <c r="CH36" i="8"/>
  <c r="CN36" i="8"/>
  <c r="CQ36" i="8"/>
  <c r="CT36" i="8"/>
  <c r="CW36" i="8"/>
  <c r="CZ36" i="8"/>
  <c r="DC36" i="8"/>
  <c r="DF36" i="8"/>
  <c r="BG37" i="8"/>
  <c r="BJ37" i="8"/>
  <c r="BM37" i="8"/>
  <c r="BP37" i="8"/>
  <c r="BS37" i="8"/>
  <c r="BV37" i="8"/>
  <c r="BY37" i="8"/>
  <c r="CB37" i="8"/>
  <c r="CE37" i="8"/>
  <c r="CH37" i="8"/>
  <c r="CK37" i="8"/>
  <c r="CQ37" i="8"/>
  <c r="CT37" i="8"/>
  <c r="CW37" i="8"/>
  <c r="CZ37" i="8"/>
  <c r="DC37" i="8"/>
  <c r="DF37" i="8"/>
  <c r="BG38" i="8"/>
  <c r="BJ38" i="8"/>
  <c r="BM38" i="8"/>
  <c r="BP38" i="8"/>
  <c r="BS38" i="8"/>
  <c r="BV38" i="8"/>
  <c r="BY38" i="8"/>
  <c r="CB38" i="8"/>
  <c r="CE38" i="8"/>
  <c r="CH38" i="8"/>
  <c r="CK38" i="8"/>
  <c r="CN38" i="8"/>
  <c r="CT38" i="8"/>
  <c r="CW38" i="8"/>
  <c r="CZ38" i="8"/>
  <c r="DC38" i="8"/>
  <c r="DF38" i="8"/>
  <c r="BG39" i="8"/>
  <c r="BJ39" i="8"/>
  <c r="BM39" i="8"/>
  <c r="BP39" i="8"/>
  <c r="BS39" i="8"/>
  <c r="BV39" i="8"/>
  <c r="BY39" i="8"/>
  <c r="CB39" i="8"/>
  <c r="CE39" i="8"/>
  <c r="CH39" i="8"/>
  <c r="CK39" i="8"/>
  <c r="CN39" i="8"/>
  <c r="CQ39" i="8"/>
  <c r="CW39" i="8"/>
  <c r="CZ39" i="8"/>
  <c r="DC39" i="8"/>
  <c r="DF39" i="8"/>
  <c r="BG40" i="8"/>
  <c r="BJ40" i="8"/>
  <c r="BM40" i="8"/>
  <c r="BP40" i="8"/>
  <c r="BS40" i="8"/>
  <c r="BV40" i="8"/>
  <c r="BY40" i="8"/>
  <c r="CB40" i="8"/>
  <c r="CE40" i="8"/>
  <c r="CH40" i="8"/>
  <c r="CK40" i="8"/>
  <c r="CN40" i="8"/>
  <c r="CQ40" i="8"/>
  <c r="CT40" i="8"/>
  <c r="DC40" i="8"/>
  <c r="DF40" i="8"/>
  <c r="BG41" i="8"/>
  <c r="BJ41" i="8"/>
  <c r="BM41" i="8"/>
  <c r="BP41" i="8"/>
  <c r="BS41" i="8"/>
  <c r="BV41" i="8"/>
  <c r="BY41" i="8"/>
  <c r="CB41" i="8"/>
  <c r="CE41" i="8"/>
  <c r="CH41" i="8"/>
  <c r="CK41" i="8"/>
  <c r="CN41" i="8"/>
  <c r="CQ41" i="8"/>
  <c r="CT41" i="8"/>
  <c r="CW41" i="8"/>
  <c r="CZ41" i="8"/>
  <c r="A23" i="8"/>
  <c r="A24" i="8"/>
  <c r="A25" i="8"/>
  <c r="A26" i="8"/>
  <c r="A10" i="8"/>
  <c r="A14" i="8"/>
  <c r="A21" i="8"/>
  <c r="DF21" i="8"/>
  <c r="DC21" i="8"/>
  <c r="CZ21" i="8"/>
  <c r="CW21" i="8"/>
  <c r="CT21" i="8"/>
  <c r="CQ21" i="8"/>
  <c r="CN21" i="8"/>
  <c r="CK21" i="8"/>
  <c r="CH21" i="8"/>
  <c r="CE21" i="8"/>
  <c r="CB21" i="8"/>
  <c r="BY21" i="8"/>
  <c r="BV21" i="8"/>
  <c r="BS21" i="8"/>
  <c r="BP21" i="8"/>
  <c r="BM21" i="8"/>
  <c r="BJ21" i="8"/>
  <c r="BG21" i="8"/>
  <c r="DF14" i="8"/>
  <c r="DC14" i="8"/>
  <c r="CZ14" i="8"/>
  <c r="CW14" i="8"/>
  <c r="CT14" i="8"/>
  <c r="CQ14" i="8"/>
  <c r="CN14" i="8"/>
  <c r="CK14" i="8"/>
  <c r="CH14" i="8"/>
  <c r="CE14" i="8"/>
  <c r="CB14" i="8"/>
  <c r="BY14" i="8"/>
  <c r="BV14" i="8"/>
  <c r="BS14" i="8"/>
  <c r="BP14" i="8"/>
  <c r="BM14" i="8"/>
  <c r="BJ14" i="8"/>
  <c r="BG14" i="8"/>
  <c r="DF10" i="8"/>
  <c r="DC10" i="8"/>
  <c r="CZ10" i="8"/>
  <c r="CW10" i="8"/>
  <c r="CT10" i="8"/>
  <c r="CQ10" i="8"/>
  <c r="CN10" i="8"/>
  <c r="CK10" i="8"/>
  <c r="CH10" i="8"/>
  <c r="CE10" i="8"/>
  <c r="CB10" i="8"/>
  <c r="BY10" i="8"/>
  <c r="BV10" i="8"/>
  <c r="BS10" i="8"/>
  <c r="BP10" i="8"/>
  <c r="BM10" i="8"/>
  <c r="BJ10" i="8"/>
  <c r="BG10" i="8"/>
  <c r="A10" i="7"/>
  <c r="A11" i="7"/>
  <c r="A18" i="7"/>
  <c r="A24" i="7"/>
  <c r="A25" i="7"/>
  <c r="A26" i="7"/>
  <c r="A27" i="7"/>
  <c r="A39" i="7"/>
  <c r="BG10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CT10" i="7"/>
  <c r="CW10" i="7"/>
  <c r="CZ10" i="7"/>
  <c r="DC10" i="7"/>
  <c r="DF10" i="7"/>
  <c r="BG11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CT11" i="7"/>
  <c r="CW11" i="7"/>
  <c r="CZ11" i="7"/>
  <c r="DC11" i="7"/>
  <c r="DF11" i="7"/>
  <c r="BG18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CT18" i="7"/>
  <c r="CW18" i="7"/>
  <c r="CZ18" i="7"/>
  <c r="DC18" i="7"/>
  <c r="DF18" i="7"/>
  <c r="BG24" i="7"/>
  <c r="BJ24" i="7"/>
  <c r="BM24" i="7"/>
  <c r="BP24" i="7"/>
  <c r="BS24" i="7"/>
  <c r="BV24" i="7"/>
  <c r="BY24" i="7"/>
  <c r="CB24" i="7"/>
  <c r="CE24" i="7"/>
  <c r="CH24" i="7"/>
  <c r="CK24" i="7"/>
  <c r="CN24" i="7"/>
  <c r="CQ24" i="7"/>
  <c r="CT24" i="7"/>
  <c r="CW24" i="7"/>
  <c r="CZ24" i="7"/>
  <c r="DC24" i="7"/>
  <c r="DF24" i="7"/>
  <c r="BG26" i="7"/>
  <c r="BJ26" i="7"/>
  <c r="BM26" i="7"/>
  <c r="BP26" i="7"/>
  <c r="BS26" i="7"/>
  <c r="BV26" i="7"/>
  <c r="BY26" i="7"/>
  <c r="CB26" i="7"/>
  <c r="CE26" i="7"/>
  <c r="CH26" i="7"/>
  <c r="CK26" i="7"/>
  <c r="CN26" i="7"/>
  <c r="CQ26" i="7"/>
  <c r="CT26" i="7"/>
  <c r="CW26" i="7"/>
  <c r="CZ26" i="7"/>
  <c r="DC26" i="7"/>
  <c r="DF26" i="7"/>
  <c r="BG27" i="7"/>
  <c r="BJ27" i="7"/>
  <c r="BM27" i="7"/>
  <c r="BP27" i="7"/>
  <c r="BS27" i="7"/>
  <c r="BV27" i="7"/>
  <c r="BY27" i="7"/>
  <c r="CB27" i="7"/>
  <c r="CE27" i="7"/>
  <c r="CH27" i="7"/>
  <c r="CK27" i="7"/>
  <c r="CN27" i="7"/>
  <c r="CQ27" i="7"/>
  <c r="CT27" i="7"/>
  <c r="CW27" i="7"/>
  <c r="CZ27" i="7"/>
  <c r="DC27" i="7"/>
  <c r="DF27" i="7"/>
  <c r="BG28" i="7"/>
  <c r="BM28" i="7"/>
  <c r="BP28" i="7"/>
  <c r="BS28" i="7"/>
  <c r="BV28" i="7"/>
  <c r="BY28" i="7"/>
  <c r="CB28" i="7"/>
  <c r="CE28" i="7"/>
  <c r="CH28" i="7"/>
  <c r="CK28" i="7"/>
  <c r="CN28" i="7"/>
  <c r="CQ28" i="7"/>
  <c r="CT28" i="7"/>
  <c r="CW28" i="7"/>
  <c r="CZ28" i="7"/>
  <c r="DC28" i="7"/>
  <c r="DF28" i="7"/>
  <c r="BG29" i="7"/>
  <c r="BJ29" i="7"/>
  <c r="BP29" i="7"/>
  <c r="BS29" i="7"/>
  <c r="BV29" i="7"/>
  <c r="BY29" i="7"/>
  <c r="CB29" i="7"/>
  <c r="CE29" i="7"/>
  <c r="CH29" i="7"/>
  <c r="CK29" i="7"/>
  <c r="CN29" i="7"/>
  <c r="CQ29" i="7"/>
  <c r="CT29" i="7"/>
  <c r="CW29" i="7"/>
  <c r="CZ29" i="7"/>
  <c r="DC29" i="7"/>
  <c r="DF29" i="7"/>
  <c r="BG30" i="7"/>
  <c r="BJ30" i="7"/>
  <c r="BM30" i="7"/>
  <c r="BS30" i="7"/>
  <c r="BV30" i="7"/>
  <c r="BY30" i="7"/>
  <c r="CB30" i="7"/>
  <c r="CE30" i="7"/>
  <c r="CH30" i="7"/>
  <c r="CK30" i="7"/>
  <c r="CN30" i="7"/>
  <c r="CQ30" i="7"/>
  <c r="CT30" i="7"/>
  <c r="CW30" i="7"/>
  <c r="CZ30" i="7"/>
  <c r="DC30" i="7"/>
  <c r="DF30" i="7"/>
  <c r="BG31" i="7"/>
  <c r="BJ31" i="7"/>
  <c r="BM31" i="7"/>
  <c r="BP31" i="7"/>
  <c r="BV31" i="7"/>
  <c r="BY31" i="7"/>
  <c r="CB31" i="7"/>
  <c r="CE31" i="7"/>
  <c r="CH31" i="7"/>
  <c r="CK31" i="7"/>
  <c r="CN31" i="7"/>
  <c r="CQ31" i="7"/>
  <c r="CT31" i="7"/>
  <c r="CW31" i="7"/>
  <c r="CZ31" i="7"/>
  <c r="DC31" i="7"/>
  <c r="DF31" i="7"/>
  <c r="BG32" i="7"/>
  <c r="BJ32" i="7"/>
  <c r="BM32" i="7"/>
  <c r="BP32" i="7"/>
  <c r="BS32" i="7"/>
  <c r="BY32" i="7"/>
  <c r="CB32" i="7"/>
  <c r="CE32" i="7"/>
  <c r="CH32" i="7"/>
  <c r="CK32" i="7"/>
  <c r="CN32" i="7"/>
  <c r="CQ32" i="7"/>
  <c r="CT32" i="7"/>
  <c r="CW32" i="7"/>
  <c r="CZ32" i="7"/>
  <c r="DC32" i="7"/>
  <c r="DF32" i="7"/>
  <c r="BG33" i="7"/>
  <c r="BJ33" i="7"/>
  <c r="BM33" i="7"/>
  <c r="BP33" i="7"/>
  <c r="BS33" i="7"/>
  <c r="BV33" i="7"/>
  <c r="CB33" i="7"/>
  <c r="CE33" i="7"/>
  <c r="CH33" i="7"/>
  <c r="CK33" i="7"/>
  <c r="CN33" i="7"/>
  <c r="CQ33" i="7"/>
  <c r="CT33" i="7"/>
  <c r="CW33" i="7"/>
  <c r="CZ33" i="7"/>
  <c r="DC33" i="7"/>
  <c r="DF33" i="7"/>
  <c r="BG34" i="7"/>
  <c r="BJ34" i="7"/>
  <c r="BM34" i="7"/>
  <c r="BP34" i="7"/>
  <c r="BS34" i="7"/>
  <c r="BV34" i="7"/>
  <c r="BY34" i="7"/>
  <c r="CE34" i="7"/>
  <c r="CH34" i="7"/>
  <c r="CK34" i="7"/>
  <c r="CN34" i="7"/>
  <c r="CQ34" i="7"/>
  <c r="CT34" i="7"/>
  <c r="CW34" i="7"/>
  <c r="CZ34" i="7"/>
  <c r="DC34" i="7"/>
  <c r="DF34" i="7"/>
  <c r="BG35" i="7"/>
  <c r="BJ35" i="7"/>
  <c r="BM35" i="7"/>
  <c r="BP35" i="7"/>
  <c r="BS35" i="7"/>
  <c r="BV35" i="7"/>
  <c r="BY35" i="7"/>
  <c r="CB35" i="7"/>
  <c r="CH35" i="7"/>
  <c r="CK35" i="7"/>
  <c r="CN35" i="7"/>
  <c r="CQ35" i="7"/>
  <c r="CT35" i="7"/>
  <c r="CW35" i="7"/>
  <c r="CZ35" i="7"/>
  <c r="DC35" i="7"/>
  <c r="DF35" i="7"/>
  <c r="BG36" i="7"/>
  <c r="BJ36" i="7"/>
  <c r="BM36" i="7"/>
  <c r="BP36" i="7"/>
  <c r="BS36" i="7"/>
  <c r="BV36" i="7"/>
  <c r="BY36" i="7"/>
  <c r="CB36" i="7"/>
  <c r="CE36" i="7"/>
  <c r="CK36" i="7"/>
  <c r="CN36" i="7"/>
  <c r="CQ36" i="7"/>
  <c r="CT36" i="7"/>
  <c r="CW36" i="7"/>
  <c r="CZ36" i="7"/>
  <c r="DC36" i="7"/>
  <c r="DF36" i="7"/>
  <c r="BG37" i="7"/>
  <c r="BJ37" i="7"/>
  <c r="BM37" i="7"/>
  <c r="BP37" i="7"/>
  <c r="BS37" i="7"/>
  <c r="BV37" i="7"/>
  <c r="BY37" i="7"/>
  <c r="CB37" i="7"/>
  <c r="CE37" i="7"/>
  <c r="CH37" i="7"/>
  <c r="CN37" i="7"/>
  <c r="CQ37" i="7"/>
  <c r="CT37" i="7"/>
  <c r="CW37" i="7"/>
  <c r="CZ37" i="7"/>
  <c r="DC37" i="7"/>
  <c r="DF37" i="7"/>
  <c r="BG38" i="7"/>
  <c r="BJ38" i="7"/>
  <c r="BM38" i="7"/>
  <c r="BP38" i="7"/>
  <c r="BS38" i="7"/>
  <c r="BV38" i="7"/>
  <c r="BY38" i="7"/>
  <c r="CB38" i="7"/>
  <c r="CE38" i="7"/>
  <c r="CH38" i="7"/>
  <c r="CK38" i="7"/>
  <c r="CQ38" i="7"/>
  <c r="CT38" i="7"/>
  <c r="CW38" i="7"/>
  <c r="CZ38" i="7"/>
  <c r="DC38" i="7"/>
  <c r="DF38" i="7"/>
  <c r="BG39" i="7"/>
  <c r="BJ39" i="7"/>
  <c r="BM39" i="7"/>
  <c r="BP39" i="7"/>
  <c r="BS39" i="7"/>
  <c r="BV39" i="7"/>
  <c r="BY39" i="7"/>
  <c r="CB39" i="7"/>
  <c r="CE39" i="7"/>
  <c r="CH39" i="7"/>
  <c r="CK39" i="7"/>
  <c r="CN39" i="7"/>
  <c r="CT39" i="7"/>
  <c r="CW39" i="7"/>
  <c r="CZ39" i="7"/>
  <c r="DC39" i="7"/>
  <c r="DF39" i="7"/>
  <c r="BG40" i="7"/>
  <c r="BJ40" i="7"/>
  <c r="BM40" i="7"/>
  <c r="BP40" i="7"/>
  <c r="BS40" i="7"/>
  <c r="BV40" i="7"/>
  <c r="BY40" i="7"/>
  <c r="CB40" i="7"/>
  <c r="CE40" i="7"/>
  <c r="CH40" i="7"/>
  <c r="CK40" i="7"/>
  <c r="CN40" i="7"/>
  <c r="CQ40" i="7"/>
  <c r="CW40" i="7"/>
  <c r="CZ40" i="7"/>
  <c r="DC40" i="7"/>
  <c r="DF40" i="7"/>
  <c r="BG41" i="7"/>
  <c r="BJ41" i="7"/>
  <c r="BM41" i="7"/>
  <c r="BP41" i="7"/>
  <c r="BS41" i="7"/>
  <c r="BV41" i="7"/>
  <c r="BY41" i="7"/>
  <c r="CB41" i="7"/>
  <c r="CE41" i="7"/>
  <c r="CH41" i="7"/>
  <c r="CK41" i="7"/>
  <c r="CN41" i="7"/>
  <c r="CQ41" i="7"/>
  <c r="CT41" i="7"/>
  <c r="DC41" i="7"/>
  <c r="DF41" i="7"/>
  <c r="BG42" i="7"/>
  <c r="BJ42" i="7"/>
  <c r="BM42" i="7"/>
  <c r="BP42" i="7"/>
  <c r="BS42" i="7"/>
  <c r="BV42" i="7"/>
  <c r="BY42" i="7"/>
  <c r="CB42" i="7"/>
  <c r="CE42" i="7"/>
  <c r="CH42" i="7"/>
  <c r="CK42" i="7"/>
  <c r="CN42" i="7"/>
  <c r="CQ42" i="7"/>
  <c r="CT42" i="7"/>
  <c r="CW42" i="7"/>
  <c r="CZ42" i="7"/>
  <c r="BG43" i="7"/>
  <c r="BJ43" i="7"/>
  <c r="BM43" i="7"/>
  <c r="BP43" i="7"/>
  <c r="BS43" i="7"/>
  <c r="BV43" i="7"/>
  <c r="BY43" i="7"/>
  <c r="CB43" i="7"/>
  <c r="CE43" i="7"/>
  <c r="CH43" i="7"/>
  <c r="CK43" i="7"/>
  <c r="CN43" i="7"/>
  <c r="CQ43" i="7"/>
  <c r="CT43" i="7"/>
  <c r="CW43" i="7"/>
  <c r="CZ43" i="7"/>
  <c r="DC43" i="7"/>
  <c r="DF43" i="7"/>
  <c r="BG44" i="7"/>
  <c r="BJ44" i="7"/>
  <c r="BM44" i="7"/>
  <c r="BP44" i="7"/>
  <c r="BS44" i="7"/>
  <c r="BV44" i="7"/>
  <c r="BY44" i="7"/>
  <c r="CB44" i="7"/>
  <c r="CE44" i="7"/>
  <c r="CH44" i="7"/>
  <c r="CK44" i="7"/>
  <c r="CN44" i="7"/>
  <c r="CQ44" i="7"/>
  <c r="CT44" i="7"/>
  <c r="CW44" i="7"/>
  <c r="CZ44" i="7"/>
  <c r="DC44" i="7"/>
  <c r="DF44" i="7"/>
  <c r="AF30" i="42"/>
  <c r="AI30" i="42"/>
  <c r="AL30" i="42"/>
  <c r="AO30" i="42"/>
  <c r="AR30" i="42"/>
  <c r="AU30" i="42"/>
  <c r="AX30" i="42"/>
  <c r="A30" i="5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03" i="20"/>
  <c r="J71" i="20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7" i="2"/>
  <c r="H3" i="2"/>
  <c r="H4" i="2"/>
  <c r="H5" i="2"/>
  <c r="H2" i="2"/>
  <c r="K91" i="2"/>
  <c r="K92" i="2"/>
  <c r="K93" i="2"/>
  <c r="K94" i="2"/>
  <c r="A22" i="10" s="1"/>
  <c r="K95" i="2"/>
  <c r="A57" i="32" s="1"/>
  <c r="H6" i="2"/>
  <c r="X34" i="28"/>
  <c r="Y34" i="28"/>
  <c r="Z34" i="28"/>
  <c r="AA34" i="28"/>
  <c r="AB34" i="28"/>
  <c r="AC34" i="28"/>
  <c r="AD34" i="28"/>
  <c r="AF34" i="28"/>
  <c r="AG34" i="28"/>
  <c r="AH34" i="28"/>
  <c r="AI34" i="28"/>
  <c r="AJ34" i="28"/>
  <c r="AK34" i="28"/>
  <c r="AL34" i="28"/>
  <c r="AN34" i="28"/>
  <c r="W34" i="28"/>
  <c r="X26" i="28"/>
  <c r="Y26" i="28"/>
  <c r="AA26" i="28"/>
  <c r="AB26" i="28"/>
  <c r="AD26" i="28"/>
  <c r="AE26" i="28"/>
  <c r="AF26" i="28"/>
  <c r="AG26" i="28"/>
  <c r="AI26" i="28"/>
  <c r="AJ26" i="28"/>
  <c r="AL26" i="28"/>
  <c r="AM26" i="28"/>
  <c r="AN26" i="28"/>
  <c r="W26" i="28"/>
  <c r="X1" i="28"/>
  <c r="AE34" i="28" s="1"/>
  <c r="W1" i="28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K541" i="20"/>
  <c r="K542" i="20"/>
  <c r="K543" i="20"/>
  <c r="K544" i="20"/>
  <c r="K545" i="20"/>
  <c r="K546" i="20"/>
  <c r="K547" i="20"/>
  <c r="K548" i="20"/>
  <c r="K549" i="20"/>
  <c r="K550" i="20"/>
  <c r="A27" i="15" s="1"/>
  <c r="K551" i="20"/>
  <c r="A28" i="15" s="1"/>
  <c r="K552" i="20"/>
  <c r="A29" i="15" s="1"/>
  <c r="K553" i="20"/>
  <c r="A30" i="11" s="1"/>
  <c r="K554" i="20"/>
  <c r="A31" i="15" s="1"/>
  <c r="K555" i="20"/>
  <c r="A32" i="15" s="1"/>
  <c r="K556" i="20"/>
  <c r="A33" i="15" s="1"/>
  <c r="K557" i="20"/>
  <c r="A34" i="11" s="1"/>
  <c r="K558" i="20"/>
  <c r="K559" i="20"/>
  <c r="A29" i="9" s="1"/>
  <c r="K560" i="20"/>
  <c r="A30" i="9" s="1"/>
  <c r="K561" i="20"/>
  <c r="A31" i="9" s="1"/>
  <c r="K562" i="20"/>
  <c r="K563" i="20"/>
  <c r="A29" i="10" s="1"/>
  <c r="K564" i="20"/>
  <c r="A30" i="10" s="1"/>
  <c r="K565" i="20"/>
  <c r="A31" i="10" s="1"/>
  <c r="K566" i="20"/>
  <c r="K567" i="20"/>
  <c r="A36" i="14" s="1"/>
  <c r="K568" i="20"/>
  <c r="K569" i="20"/>
  <c r="A44" i="12" s="1"/>
  <c r="K570" i="20"/>
  <c r="A39" i="14" s="1"/>
  <c r="K571" i="20"/>
  <c r="A40" i="14" s="1"/>
  <c r="K572" i="20"/>
  <c r="K573" i="20"/>
  <c r="A42" i="7" s="1"/>
  <c r="K574" i="20"/>
  <c r="A44" i="32" s="1"/>
  <c r="K575" i="20"/>
  <c r="K576" i="20"/>
  <c r="K577" i="20"/>
  <c r="A45" i="32" s="1"/>
  <c r="K578" i="20"/>
  <c r="A46" i="32" s="1"/>
  <c r="A27" i="48" l="1"/>
  <c r="A23" i="49"/>
  <c r="AK26" i="28"/>
  <c r="AC26" i="28"/>
  <c r="AM34" i="28"/>
  <c r="A30" i="42"/>
  <c r="A33" i="11"/>
  <c r="A21" i="45"/>
  <c r="A21" i="46"/>
  <c r="AG28" i="28"/>
  <c r="AI28" i="28"/>
  <c r="AJ28" i="28"/>
  <c r="AK28" i="28"/>
  <c r="AL28" i="28"/>
  <c r="AM28" i="28"/>
  <c r="AF28" i="28"/>
  <c r="AN28" i="28"/>
  <c r="AH28" i="28"/>
  <c r="AH26" i="28"/>
  <c r="Z26" i="28"/>
  <c r="A32" i="7"/>
  <c r="A33" i="8"/>
  <c r="A29" i="11"/>
  <c r="A29" i="8"/>
  <c r="A28" i="13"/>
  <c r="A41" i="8"/>
  <c r="A37" i="8"/>
  <c r="A37" i="45"/>
  <c r="A37" i="46"/>
  <c r="A33" i="45"/>
  <c r="DM33" i="45" s="1"/>
  <c r="A33" i="46"/>
  <c r="DM33" i="46" s="1"/>
  <c r="A38" i="7"/>
  <c r="A40" i="8"/>
  <c r="A36" i="8"/>
  <c r="A40" i="9"/>
  <c r="A36" i="9"/>
  <c r="A37" i="10"/>
  <c r="A33" i="10"/>
  <c r="A45" i="12"/>
  <c r="A43" i="13"/>
  <c r="A39" i="13"/>
  <c r="A38" i="46"/>
  <c r="A38" i="45"/>
  <c r="A36" i="45"/>
  <c r="DY36" i="45" s="1"/>
  <c r="A36" i="46"/>
  <c r="DY36" i="46" s="1"/>
  <c r="A32" i="45"/>
  <c r="DI32" i="45" s="1"/>
  <c r="A32" i="46"/>
  <c r="DI32" i="46" s="1"/>
  <c r="A41" i="7"/>
  <c r="A37" i="7"/>
  <c r="A39" i="8"/>
  <c r="A35" i="8"/>
  <c r="A39" i="9"/>
  <c r="A36" i="10"/>
  <c r="A48" i="12"/>
  <c r="A42" i="13"/>
  <c r="A34" i="46"/>
  <c r="DQ34" i="46" s="1"/>
  <c r="A34" i="45"/>
  <c r="DQ34" i="45" s="1"/>
  <c r="A35" i="45"/>
  <c r="DU35" i="45" s="1"/>
  <c r="A35" i="46"/>
  <c r="DU35" i="46" s="1"/>
  <c r="A40" i="7"/>
  <c r="A36" i="7"/>
  <c r="A38" i="8"/>
  <c r="A42" i="9"/>
  <c r="A38" i="9"/>
  <c r="A39" i="10"/>
  <c r="A35" i="10"/>
  <c r="A47" i="12"/>
  <c r="A43" i="12"/>
  <c r="A45" i="13"/>
  <c r="A41" i="13"/>
  <c r="A42" i="14"/>
  <c r="A38" i="14"/>
  <c r="A41" i="9"/>
  <c r="A37" i="9"/>
  <c r="A38" i="10"/>
  <c r="A34" i="10"/>
  <c r="A46" i="12"/>
  <c r="A42" i="12"/>
  <c r="A44" i="13"/>
  <c r="A40" i="13"/>
  <c r="A41" i="14"/>
  <c r="A37" i="14"/>
  <c r="A31" i="45"/>
  <c r="DE31" i="45" s="1"/>
  <c r="A31" i="46"/>
  <c r="DE31" i="46" s="1"/>
  <c r="A24" i="45"/>
  <c r="CC24" i="45" s="1"/>
  <c r="A24" i="46"/>
  <c r="CC24" i="46" s="1"/>
  <c r="A30" i="46"/>
  <c r="DA30" i="46" s="1"/>
  <c r="A30" i="45"/>
  <c r="DA30" i="45" s="1"/>
  <c r="A27" i="45"/>
  <c r="CO27" i="45" s="1"/>
  <c r="A27" i="46"/>
  <c r="CO27" i="46" s="1"/>
  <c r="A35" i="7"/>
  <c r="A31" i="7"/>
  <c r="A32" i="8"/>
  <c r="A28" i="8"/>
  <c r="A34" i="9"/>
  <c r="A26" i="10"/>
  <c r="A32" i="11"/>
  <c r="A28" i="11"/>
  <c r="A41" i="12"/>
  <c r="A37" i="12"/>
  <c r="A35" i="13"/>
  <c r="A31" i="13"/>
  <c r="A32" i="14"/>
  <c r="A28" i="14"/>
  <c r="A30" i="15"/>
  <c r="A34" i="15"/>
  <c r="A29" i="45"/>
  <c r="CW29" i="45" s="1"/>
  <c r="A29" i="46"/>
  <c r="CW29" i="46" s="1"/>
  <c r="A26" i="46"/>
  <c r="CK26" i="46" s="1"/>
  <c r="A26" i="45"/>
  <c r="CK26" i="45" s="1"/>
  <c r="A34" i="7"/>
  <c r="A30" i="7"/>
  <c r="A31" i="8"/>
  <c r="A27" i="8"/>
  <c r="A33" i="9"/>
  <c r="A25" i="10"/>
  <c r="A31" i="11"/>
  <c r="A40" i="12"/>
  <c r="A36" i="12"/>
  <c r="A38" i="13"/>
  <c r="A34" i="13"/>
  <c r="A35" i="14"/>
  <c r="A31" i="14"/>
  <c r="A28" i="7"/>
  <c r="A35" i="9"/>
  <c r="A28" i="45"/>
  <c r="CS28" i="45" s="1"/>
  <c r="A28" i="46"/>
  <c r="CS28" i="46" s="1"/>
  <c r="A25" i="46"/>
  <c r="CG25" i="46" s="1"/>
  <c r="A25" i="45"/>
  <c r="CG25" i="45" s="1"/>
  <c r="A33" i="7"/>
  <c r="A29" i="7"/>
  <c r="A34" i="8"/>
  <c r="A30" i="8"/>
  <c r="A32" i="9"/>
  <c r="A28" i="9"/>
  <c r="A32" i="10"/>
  <c r="A28" i="10"/>
  <c r="A39" i="12"/>
  <c r="A35" i="12"/>
  <c r="A37" i="13"/>
  <c r="A33" i="13"/>
  <c r="A34" i="14"/>
  <c r="A30" i="14"/>
  <c r="A38" i="12"/>
  <c r="A34" i="12"/>
  <c r="A36" i="13"/>
  <c r="A32" i="13"/>
  <c r="A33" i="14"/>
  <c r="A29" i="14"/>
  <c r="A19" i="49"/>
  <c r="DF13" i="13"/>
  <c r="CB13" i="13"/>
  <c r="CN19" i="13"/>
  <c r="BP7" i="13"/>
  <c r="CB19" i="13"/>
  <c r="CZ13" i="13"/>
  <c r="BP13" i="13"/>
  <c r="CH20" i="13"/>
  <c r="CN13" i="13"/>
  <c r="BJ13" i="13"/>
  <c r="BM20" i="13"/>
  <c r="BY20" i="13"/>
  <c r="CK20" i="13"/>
  <c r="CW20" i="13"/>
  <c r="BP20" i="13"/>
  <c r="CB20" i="13"/>
  <c r="CN20" i="13"/>
  <c r="CZ20" i="13"/>
  <c r="BG20" i="13"/>
  <c r="BS20" i="13"/>
  <c r="CE20" i="13"/>
  <c r="CQ20" i="13"/>
  <c r="DC20" i="13"/>
  <c r="BM12" i="13"/>
  <c r="BY12" i="13"/>
  <c r="CK12" i="13"/>
  <c r="CW12" i="13"/>
  <c r="BG12" i="13"/>
  <c r="BS12" i="13"/>
  <c r="CE12" i="13"/>
  <c r="CQ12" i="13"/>
  <c r="DC12" i="13"/>
  <c r="CB12" i="13"/>
  <c r="CZ12" i="13"/>
  <c r="BJ12" i="13"/>
  <c r="CH12" i="13"/>
  <c r="DF12" i="13"/>
  <c r="BP12" i="13"/>
  <c r="CN12" i="13"/>
  <c r="DF20" i="13"/>
  <c r="BJ20" i="13"/>
  <c r="BV12" i="13"/>
  <c r="BG19" i="13"/>
  <c r="BS19" i="13"/>
  <c r="CE19" i="13"/>
  <c r="CQ19" i="13"/>
  <c r="DC19" i="13"/>
  <c r="BJ19" i="13"/>
  <c r="BV19" i="13"/>
  <c r="CH19" i="13"/>
  <c r="CT19" i="13"/>
  <c r="DF19" i="13"/>
  <c r="BM19" i="13"/>
  <c r="BY19" i="13"/>
  <c r="CK19" i="13"/>
  <c r="CW19" i="13"/>
  <c r="BG7" i="13"/>
  <c r="BS7" i="13"/>
  <c r="CE7" i="13"/>
  <c r="CQ7" i="13"/>
  <c r="DC7" i="13"/>
  <c r="BM7" i="13"/>
  <c r="BY7" i="13"/>
  <c r="CK7" i="13"/>
  <c r="CW7" i="13"/>
  <c r="BV7" i="13"/>
  <c r="CT7" i="13"/>
  <c r="CB7" i="13"/>
  <c r="CZ7" i="13"/>
  <c r="BJ7" i="13"/>
  <c r="CH7" i="13"/>
  <c r="DF7" i="13"/>
  <c r="CT20" i="13"/>
  <c r="CZ19" i="13"/>
  <c r="BG13" i="13"/>
  <c r="BS13" i="13"/>
  <c r="CE13" i="13"/>
  <c r="CQ13" i="13"/>
  <c r="DC13" i="13"/>
  <c r="BM13" i="13"/>
  <c r="BY13" i="13"/>
  <c r="CK13" i="13"/>
  <c r="CW13" i="13"/>
  <c r="CT13" i="13"/>
  <c r="BV13" i="13"/>
  <c r="S23" i="49" l="1"/>
  <c r="Q23" i="49"/>
  <c r="BY21" i="46"/>
  <c r="CG21" i="46"/>
  <c r="EG21" i="46"/>
  <c r="EO21" i="46"/>
  <c r="DQ21" i="46"/>
  <c r="DY21" i="46"/>
  <c r="DA21" i="46"/>
  <c r="DI21" i="46"/>
  <c r="EK21" i="46"/>
  <c r="CK21" i="46"/>
  <c r="CS21" i="46"/>
  <c r="DE21" i="46"/>
  <c r="DU21" i="46"/>
  <c r="EC21" i="46"/>
  <c r="CC21" i="46"/>
  <c r="DM21" i="46"/>
  <c r="CO21" i="46"/>
  <c r="CW21" i="46"/>
  <c r="CK21" i="45"/>
  <c r="EC21" i="45"/>
  <c r="DI21" i="45"/>
  <c r="EK21" i="45"/>
  <c r="EG21" i="45"/>
  <c r="DM21" i="45"/>
  <c r="CS21" i="45"/>
  <c r="CW21" i="45"/>
  <c r="CC21" i="45"/>
  <c r="DU21" i="45"/>
  <c r="DQ21" i="45"/>
  <c r="DA21" i="45"/>
  <c r="CG21" i="45"/>
  <c r="DE21" i="45"/>
  <c r="CO21" i="45"/>
  <c r="EO21" i="45"/>
  <c r="BY21" i="45"/>
  <c r="DY21" i="45"/>
  <c r="Q19" i="49"/>
  <c r="O19" i="49"/>
  <c r="EC37" i="46"/>
  <c r="EG37" i="46"/>
  <c r="EG37" i="45"/>
  <c r="EC37" i="45"/>
  <c r="EO38" i="45"/>
  <c r="EK38" i="45"/>
  <c r="EO38" i="46"/>
  <c r="EK38" i="46"/>
  <c r="DF48" i="44" l="1"/>
  <c r="DC48" i="44"/>
  <c r="CZ48" i="44"/>
  <c r="CW48" i="44"/>
  <c r="CT48" i="44"/>
  <c r="CQ48" i="44"/>
  <c r="CN48" i="44"/>
  <c r="CK48" i="44"/>
  <c r="CH48" i="44"/>
  <c r="CE48" i="44"/>
  <c r="CB48" i="44"/>
  <c r="BY48" i="44"/>
  <c r="BV48" i="44"/>
  <c r="BS48" i="44"/>
  <c r="BP48" i="44"/>
  <c r="BM48" i="44"/>
  <c r="BJ48" i="44"/>
  <c r="BG48" i="44"/>
  <c r="A48" i="44"/>
  <c r="DF47" i="44"/>
  <c r="DC47" i="44"/>
  <c r="CZ47" i="44"/>
  <c r="CW47" i="44"/>
  <c r="CT47" i="44"/>
  <c r="CQ47" i="44"/>
  <c r="CN47" i="44"/>
  <c r="CK47" i="44"/>
  <c r="CH47" i="44"/>
  <c r="CE47" i="44"/>
  <c r="CB47" i="44"/>
  <c r="BY47" i="44"/>
  <c r="BV47" i="44"/>
  <c r="BS47" i="44"/>
  <c r="BP47" i="44"/>
  <c r="BM47" i="44"/>
  <c r="BJ47" i="44"/>
  <c r="BG47" i="44"/>
  <c r="A47" i="44"/>
  <c r="DF36" i="44"/>
  <c r="DC36" i="44"/>
  <c r="CZ36" i="44"/>
  <c r="CW36" i="44"/>
  <c r="CT36" i="44"/>
  <c r="CQ36" i="44"/>
  <c r="CN36" i="44"/>
  <c r="CK36" i="44"/>
  <c r="CH36" i="44"/>
  <c r="CE36" i="44"/>
  <c r="CB36" i="44"/>
  <c r="BY36" i="44"/>
  <c r="BV36" i="44"/>
  <c r="BS36" i="44"/>
  <c r="BP36" i="44"/>
  <c r="BM36" i="44"/>
  <c r="BJ36" i="44"/>
  <c r="BG36" i="44"/>
  <c r="A36" i="44"/>
  <c r="DF32" i="44"/>
  <c r="DC32" i="44"/>
  <c r="CZ32" i="44"/>
  <c r="CW32" i="44"/>
  <c r="CT32" i="44"/>
  <c r="CQ32" i="44"/>
  <c r="CN32" i="44"/>
  <c r="CK32" i="44"/>
  <c r="CH32" i="44"/>
  <c r="CE32" i="44"/>
  <c r="CB32" i="44"/>
  <c r="BY32" i="44"/>
  <c r="BV32" i="44"/>
  <c r="BS32" i="44"/>
  <c r="BP32" i="44"/>
  <c r="BM32" i="44"/>
  <c r="BJ32" i="44"/>
  <c r="BG32" i="44"/>
  <c r="A32" i="44"/>
  <c r="DF31" i="44"/>
  <c r="DC31" i="44"/>
  <c r="CZ31" i="44"/>
  <c r="CW31" i="44"/>
  <c r="CT31" i="44"/>
  <c r="CQ31" i="44"/>
  <c r="CN31" i="44"/>
  <c r="CK31" i="44"/>
  <c r="CH31" i="44"/>
  <c r="CE31" i="44"/>
  <c r="CB31" i="44"/>
  <c r="BY31" i="44"/>
  <c r="BV31" i="44"/>
  <c r="BS31" i="44"/>
  <c r="BP31" i="44"/>
  <c r="BM31" i="44"/>
  <c r="BJ31" i="44"/>
  <c r="BG31" i="44"/>
  <c r="A31" i="44"/>
  <c r="DF30" i="44"/>
  <c r="DC30" i="44"/>
  <c r="CZ30" i="44"/>
  <c r="CW30" i="44"/>
  <c r="CT30" i="44"/>
  <c r="CQ30" i="44"/>
  <c r="CN30" i="44"/>
  <c r="CK30" i="44"/>
  <c r="CH30" i="44"/>
  <c r="CE30" i="44"/>
  <c r="CB30" i="44"/>
  <c r="BY30" i="44"/>
  <c r="BV30" i="44"/>
  <c r="BS30" i="44"/>
  <c r="BP30" i="44"/>
  <c r="BM30" i="44"/>
  <c r="BJ30" i="44"/>
  <c r="BG30" i="44"/>
  <c r="A30" i="44"/>
  <c r="CZ22" i="44"/>
  <c r="CW22" i="44"/>
  <c r="CT22" i="44"/>
  <c r="CQ22" i="44"/>
  <c r="CN22" i="44"/>
  <c r="CK22" i="44"/>
  <c r="CH22" i="44"/>
  <c r="CE22" i="44"/>
  <c r="CB22" i="44"/>
  <c r="BY22" i="44"/>
  <c r="BV22" i="44"/>
  <c r="BS22" i="44"/>
  <c r="BP22" i="44"/>
  <c r="BM22" i="44"/>
  <c r="BJ22" i="44"/>
  <c r="BG22" i="44"/>
  <c r="DF21" i="44"/>
  <c r="DC21" i="44"/>
  <c r="CW21" i="44"/>
  <c r="CT21" i="44"/>
  <c r="CQ21" i="44"/>
  <c r="CN21" i="44"/>
  <c r="CK21" i="44"/>
  <c r="CH21" i="44"/>
  <c r="CE21" i="44"/>
  <c r="CB21" i="44"/>
  <c r="BY21" i="44"/>
  <c r="BV21" i="44"/>
  <c r="BS21" i="44"/>
  <c r="BP21" i="44"/>
  <c r="BM21" i="44"/>
  <c r="BJ21" i="44"/>
  <c r="BG21" i="44"/>
  <c r="DF20" i="44"/>
  <c r="DC20" i="44"/>
  <c r="CZ20" i="44"/>
  <c r="CT20" i="44"/>
  <c r="CQ20" i="44"/>
  <c r="CN20" i="44"/>
  <c r="CK20" i="44"/>
  <c r="CH20" i="44"/>
  <c r="CE20" i="44"/>
  <c r="CB20" i="44"/>
  <c r="BY20" i="44"/>
  <c r="BV20" i="44"/>
  <c r="BS20" i="44"/>
  <c r="BP20" i="44"/>
  <c r="BM20" i="44"/>
  <c r="BJ20" i="44"/>
  <c r="BG20" i="44"/>
  <c r="DF19" i="44"/>
  <c r="DC19" i="44"/>
  <c r="CZ19" i="44"/>
  <c r="CW19" i="44"/>
  <c r="CQ19" i="44"/>
  <c r="CN19" i="44"/>
  <c r="CK19" i="44"/>
  <c r="CH19" i="44"/>
  <c r="CE19" i="44"/>
  <c r="CB19" i="44"/>
  <c r="BY19" i="44"/>
  <c r="BV19" i="44"/>
  <c r="BS19" i="44"/>
  <c r="BP19" i="44"/>
  <c r="BM19" i="44"/>
  <c r="BJ19" i="44"/>
  <c r="BG19" i="44"/>
  <c r="DF18" i="44"/>
  <c r="DC18" i="44"/>
  <c r="CZ18" i="44"/>
  <c r="CW18" i="44"/>
  <c r="CT18" i="44"/>
  <c r="CK18" i="44"/>
  <c r="CH18" i="44"/>
  <c r="CE18" i="44"/>
  <c r="CB18" i="44"/>
  <c r="BY18" i="44"/>
  <c r="BV18" i="44"/>
  <c r="BS18" i="44"/>
  <c r="BP18" i="44"/>
  <c r="BM18" i="44"/>
  <c r="BJ18" i="44"/>
  <c r="BG18" i="44"/>
  <c r="DF17" i="44"/>
  <c r="DC17" i="44"/>
  <c r="CZ17" i="44"/>
  <c r="CW17" i="44"/>
  <c r="CT17" i="44"/>
  <c r="CQ17" i="44"/>
  <c r="CN17" i="44"/>
  <c r="CE17" i="44"/>
  <c r="CB17" i="44"/>
  <c r="BY17" i="44"/>
  <c r="BV17" i="44"/>
  <c r="BS17" i="44"/>
  <c r="BP17" i="44"/>
  <c r="BM17" i="44"/>
  <c r="BJ17" i="44"/>
  <c r="BG17" i="44"/>
  <c r="DF16" i="44"/>
  <c r="DC16" i="44"/>
  <c r="CZ16" i="44"/>
  <c r="CW16" i="44"/>
  <c r="CT16" i="44"/>
  <c r="CQ16" i="44"/>
  <c r="CN16" i="44"/>
  <c r="CK16" i="44"/>
  <c r="CH16" i="44"/>
  <c r="CB16" i="44"/>
  <c r="BY16" i="44"/>
  <c r="BV16" i="44"/>
  <c r="BS16" i="44"/>
  <c r="BP16" i="44"/>
  <c r="BM16" i="44"/>
  <c r="BJ16" i="44"/>
  <c r="BG16" i="44"/>
  <c r="DF15" i="44"/>
  <c r="DC15" i="44"/>
  <c r="CZ15" i="44"/>
  <c r="CW15" i="44"/>
  <c r="CT15" i="44"/>
  <c r="CQ15" i="44"/>
  <c r="CN15" i="44"/>
  <c r="CK15" i="44"/>
  <c r="CH15" i="44"/>
  <c r="CE15" i="44"/>
  <c r="BY15" i="44"/>
  <c r="BV15" i="44"/>
  <c r="BS15" i="44"/>
  <c r="BP15" i="44"/>
  <c r="BM15" i="44"/>
  <c r="BJ15" i="44"/>
  <c r="BG15" i="44"/>
  <c r="DF14" i="44"/>
  <c r="DC14" i="44"/>
  <c r="CZ14" i="44"/>
  <c r="CW14" i="44"/>
  <c r="CT14" i="44"/>
  <c r="CQ14" i="44"/>
  <c r="CN14" i="44"/>
  <c r="CK14" i="44"/>
  <c r="CH14" i="44"/>
  <c r="CE14" i="44"/>
  <c r="CB14" i="44"/>
  <c r="BV14" i="44"/>
  <c r="BS14" i="44"/>
  <c r="BP14" i="44"/>
  <c r="BM14" i="44"/>
  <c r="BJ14" i="44"/>
  <c r="BG14" i="44"/>
  <c r="DF13" i="44"/>
  <c r="DC13" i="44"/>
  <c r="CZ13" i="44"/>
  <c r="CW13" i="44"/>
  <c r="CT13" i="44"/>
  <c r="CQ13" i="44"/>
  <c r="CN13" i="44"/>
  <c r="CK13" i="44"/>
  <c r="CH13" i="44"/>
  <c r="CE13" i="44"/>
  <c r="CB13" i="44"/>
  <c r="BY13" i="44"/>
  <c r="BS13" i="44"/>
  <c r="BP13" i="44"/>
  <c r="BM13" i="44"/>
  <c r="BJ13" i="44"/>
  <c r="BG13" i="44"/>
  <c r="DF12" i="44"/>
  <c r="DC12" i="44"/>
  <c r="CZ12" i="44"/>
  <c r="CW12" i="44"/>
  <c r="CT12" i="44"/>
  <c r="CQ12" i="44"/>
  <c r="CN12" i="44"/>
  <c r="CK12" i="44"/>
  <c r="CH12" i="44"/>
  <c r="CE12" i="44"/>
  <c r="CB12" i="44"/>
  <c r="BY12" i="44"/>
  <c r="BV12" i="44"/>
  <c r="BP12" i="44"/>
  <c r="BM12" i="44"/>
  <c r="BJ12" i="44"/>
  <c r="BG12" i="44"/>
  <c r="DF11" i="44"/>
  <c r="DC11" i="44"/>
  <c r="CZ11" i="44"/>
  <c r="CW11" i="44"/>
  <c r="CT11" i="44"/>
  <c r="CQ11" i="44"/>
  <c r="CN11" i="44"/>
  <c r="CK11" i="44"/>
  <c r="CH11" i="44"/>
  <c r="CE11" i="44"/>
  <c r="CB11" i="44"/>
  <c r="BY11" i="44"/>
  <c r="BV11" i="44"/>
  <c r="BS11" i="44"/>
  <c r="BM11" i="44"/>
  <c r="BJ11" i="44"/>
  <c r="BG11" i="44"/>
  <c r="DF10" i="44"/>
  <c r="DC10" i="44"/>
  <c r="CZ10" i="44"/>
  <c r="CW10" i="44"/>
  <c r="CT10" i="44"/>
  <c r="CQ10" i="44"/>
  <c r="CN10" i="44"/>
  <c r="CK10" i="44"/>
  <c r="CH10" i="44"/>
  <c r="CE10" i="44"/>
  <c r="CB10" i="44"/>
  <c r="BY10" i="44"/>
  <c r="BV10" i="44"/>
  <c r="BS10" i="44"/>
  <c r="BP10" i="44"/>
  <c r="BJ10" i="44"/>
  <c r="BG10" i="44"/>
  <c r="DF9" i="44"/>
  <c r="DC9" i="44"/>
  <c r="CZ9" i="44"/>
  <c r="CW9" i="44"/>
  <c r="CT9" i="44"/>
  <c r="CQ9" i="44"/>
  <c r="CN9" i="44"/>
  <c r="CK9" i="44"/>
  <c r="CH9" i="44"/>
  <c r="CE9" i="44"/>
  <c r="CB9" i="44"/>
  <c r="BY9" i="44"/>
  <c r="BV9" i="44"/>
  <c r="BS9" i="44"/>
  <c r="BP9" i="44"/>
  <c r="BM9" i="44"/>
  <c r="BG9" i="44"/>
  <c r="DF8" i="44"/>
  <c r="DC8" i="44"/>
  <c r="CZ8" i="44"/>
  <c r="CW8" i="44"/>
  <c r="CT8" i="44"/>
  <c r="CQ8" i="44"/>
  <c r="CN8" i="44"/>
  <c r="CK8" i="44"/>
  <c r="CH8" i="44"/>
  <c r="CE8" i="44"/>
  <c r="CB8" i="44"/>
  <c r="BY8" i="44"/>
  <c r="BV8" i="44"/>
  <c r="BS8" i="44"/>
  <c r="BP8" i="44"/>
  <c r="BM8" i="44"/>
  <c r="BJ8" i="44"/>
  <c r="BG1" i="44"/>
  <c r="L33" i="3"/>
  <c r="K33" i="3"/>
  <c r="A62" i="48" s="1"/>
  <c r="AK62" i="48" s="1"/>
  <c r="H33" i="3"/>
  <c r="A50" i="40"/>
  <c r="H9" i="40"/>
  <c r="H14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K540" i="20" l="1"/>
  <c r="J540" i="20"/>
  <c r="K539" i="20"/>
  <c r="J539" i="20"/>
  <c r="K538" i="20"/>
  <c r="J538" i="20"/>
  <c r="K537" i="20"/>
  <c r="J537" i="20"/>
  <c r="K536" i="20"/>
  <c r="J536" i="20"/>
  <c r="K535" i="20"/>
  <c r="J535" i="20"/>
  <c r="K534" i="20"/>
  <c r="J534" i="20"/>
  <c r="K533" i="20"/>
  <c r="J533" i="20"/>
  <c r="K532" i="20"/>
  <c r="J532" i="20"/>
  <c r="K531" i="20"/>
  <c r="J531" i="20"/>
  <c r="K530" i="20"/>
  <c r="J530" i="20"/>
  <c r="K529" i="20"/>
  <c r="J529" i="20"/>
  <c r="K528" i="20"/>
  <c r="J528" i="20"/>
  <c r="K527" i="20"/>
  <c r="J527" i="20"/>
  <c r="K526" i="20"/>
  <c r="J526" i="20"/>
  <c r="K525" i="20"/>
  <c r="J525" i="20"/>
  <c r="K524" i="20"/>
  <c r="J524" i="20"/>
  <c r="K523" i="20"/>
  <c r="J523" i="20"/>
  <c r="K522" i="20"/>
  <c r="J522" i="20"/>
  <c r="K521" i="20"/>
  <c r="J521" i="20"/>
  <c r="K520" i="20"/>
  <c r="J520" i="20"/>
  <c r="K519" i="20"/>
  <c r="A50" i="48" s="1"/>
  <c r="J519" i="20"/>
  <c r="A94" i="48" l="1"/>
  <c r="AK94" i="48" s="1"/>
  <c r="A106" i="48"/>
  <c r="AK106" i="48" s="1"/>
  <c r="A91" i="48"/>
  <c r="AK91" i="48" s="1"/>
  <c r="A95" i="48"/>
  <c r="AK95" i="48" s="1"/>
  <c r="A99" i="48"/>
  <c r="AK99" i="48" s="1"/>
  <c r="A103" i="48"/>
  <c r="AK103" i="48" s="1"/>
  <c r="A107" i="48"/>
  <c r="AK107" i="48" s="1"/>
  <c r="A90" i="48"/>
  <c r="AK90" i="48" s="1"/>
  <c r="A98" i="48"/>
  <c r="AK98" i="48" s="1"/>
  <c r="A102" i="48"/>
  <c r="AK102" i="48" s="1"/>
  <c r="A88" i="48"/>
  <c r="AK88" i="48" s="1"/>
  <c r="A92" i="48"/>
  <c r="AK92" i="48" s="1"/>
  <c r="A96" i="48"/>
  <c r="AK96" i="48" s="1"/>
  <c r="A100" i="48"/>
  <c r="AK100" i="48" s="1"/>
  <c r="A104" i="48"/>
  <c r="AK104" i="48" s="1"/>
  <c r="A108" i="48"/>
  <c r="AK108" i="48" s="1"/>
  <c r="A89" i="48"/>
  <c r="AK89" i="48" s="1"/>
  <c r="A93" i="48"/>
  <c r="AK93" i="48" s="1"/>
  <c r="A97" i="48"/>
  <c r="AK97" i="48" s="1"/>
  <c r="A101" i="48"/>
  <c r="AK101" i="48" s="1"/>
  <c r="A105" i="48"/>
  <c r="AK105" i="48" s="1"/>
  <c r="AM50" i="48"/>
  <c r="A39" i="40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6" i="41"/>
  <c r="A19" i="11"/>
  <c r="A24" i="11"/>
  <c r="A25" i="11"/>
  <c r="A26" i="11"/>
  <c r="A27" i="11"/>
  <c r="A42" i="49" l="1"/>
  <c r="W42" i="49" s="1"/>
  <c r="A112" i="48"/>
  <c r="H1" i="40"/>
  <c r="H1" i="41"/>
  <c r="H6" i="41" s="1"/>
  <c r="H23" i="40"/>
  <c r="H25" i="40"/>
  <c r="H28" i="40"/>
  <c r="H30" i="40"/>
  <c r="H33" i="40"/>
  <c r="H44" i="40"/>
  <c r="H53" i="40"/>
  <c r="H54" i="40"/>
  <c r="H94" i="40" l="1"/>
  <c r="H91" i="40"/>
  <c r="H92" i="40"/>
  <c r="H86" i="40"/>
  <c r="H87" i="40"/>
  <c r="H93" i="40"/>
  <c r="H50" i="40"/>
  <c r="H84" i="40"/>
  <c r="H98" i="40"/>
  <c r="H99" i="40"/>
  <c r="H85" i="40"/>
  <c r="H39" i="40"/>
  <c r="H83" i="40"/>
  <c r="H88" i="40"/>
  <c r="H82" i="40"/>
  <c r="H79" i="40"/>
  <c r="H89" i="40"/>
  <c r="H20" i="40"/>
  <c r="H80" i="40"/>
  <c r="H96" i="40"/>
  <c r="H90" i="40"/>
  <c r="H95" i="40"/>
  <c r="H81" i="40"/>
  <c r="H97" i="40"/>
  <c r="A21" i="6"/>
  <c r="A24" i="6"/>
  <c r="A36" i="6"/>
  <c r="A37" i="6"/>
  <c r="A40" i="6"/>
  <c r="A42" i="6"/>
  <c r="A54" i="6"/>
  <c r="A11" i="42"/>
  <c r="A16" i="42"/>
  <c r="A22" i="42"/>
  <c r="A31" i="42"/>
  <c r="A11" i="5"/>
  <c r="A16" i="5"/>
  <c r="A20" i="5"/>
  <c r="A22" i="5"/>
  <c r="A33" i="4"/>
  <c r="A34" i="4"/>
  <c r="A35" i="4"/>
  <c r="A37" i="4"/>
  <c r="A39" i="4"/>
  <c r="A50" i="4"/>
  <c r="A51" i="4"/>
  <c r="A30" i="31"/>
  <c r="A31" i="31"/>
  <c r="A32" i="31"/>
  <c r="A34" i="31"/>
  <c r="A36" i="31"/>
  <c r="A47" i="31"/>
  <c r="A48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1" i="39"/>
  <c r="N11" i="39"/>
  <c r="O11" i="39"/>
  <c r="P11" i="39"/>
  <c r="Q11" i="39"/>
  <c r="R11" i="39"/>
  <c r="S11" i="39"/>
  <c r="M12" i="39"/>
  <c r="N12" i="39"/>
  <c r="O12" i="39"/>
  <c r="P12" i="39"/>
  <c r="Q12" i="39"/>
  <c r="R12" i="39"/>
  <c r="S12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Q15" i="39"/>
  <c r="S15" i="39"/>
  <c r="T15" i="39"/>
  <c r="M16" i="39"/>
  <c r="N16" i="39"/>
  <c r="O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M19" i="39"/>
  <c r="N19" i="39"/>
  <c r="O19" i="39"/>
  <c r="P19" i="39"/>
  <c r="Q19" i="39"/>
  <c r="R19" i="39"/>
  <c r="S19" i="39"/>
  <c r="T19" i="39"/>
  <c r="M20" i="39"/>
  <c r="N20" i="39"/>
  <c r="O20" i="39"/>
  <c r="P20" i="39"/>
  <c r="S20" i="39"/>
  <c r="T20" i="39"/>
  <c r="S21" i="39"/>
  <c r="T21" i="39"/>
  <c r="M22" i="39"/>
  <c r="N22" i="39"/>
  <c r="O22" i="39"/>
  <c r="P22" i="39"/>
  <c r="Q22" i="39"/>
  <c r="R22" i="39"/>
  <c r="M23" i="39"/>
  <c r="N23" i="39"/>
  <c r="O23" i="39"/>
  <c r="P23" i="39"/>
  <c r="Q23" i="39"/>
  <c r="R23" i="39"/>
  <c r="S23" i="39"/>
  <c r="T23" i="39"/>
  <c r="S24" i="39"/>
  <c r="T24" i="39"/>
  <c r="M25" i="39"/>
  <c r="N25" i="39"/>
  <c r="O25" i="39"/>
  <c r="P25" i="39"/>
  <c r="Q25" i="39"/>
  <c r="R25" i="39"/>
  <c r="M26" i="39"/>
  <c r="N26" i="39"/>
  <c r="O26" i="39"/>
  <c r="P26" i="39"/>
  <c r="Q26" i="39"/>
  <c r="R26" i="39"/>
  <c r="S26" i="39"/>
  <c r="T26" i="39"/>
  <c r="M27" i="39"/>
  <c r="N27" i="39"/>
  <c r="O27" i="39"/>
  <c r="P27" i="39"/>
  <c r="Q27" i="39"/>
  <c r="R27" i="39"/>
  <c r="S27" i="39"/>
  <c r="T27" i="39"/>
  <c r="M28" i="39"/>
  <c r="N28" i="39"/>
  <c r="O28" i="39"/>
  <c r="P28" i="39"/>
  <c r="Q28" i="39"/>
  <c r="R28" i="39"/>
  <c r="S28" i="39"/>
  <c r="T28" i="39"/>
  <c r="M29" i="39"/>
  <c r="N29" i="39"/>
  <c r="O29" i="39"/>
  <c r="P29" i="39"/>
  <c r="Q29" i="39"/>
  <c r="R29" i="39"/>
  <c r="S29" i="39"/>
  <c r="T29" i="39"/>
  <c r="M30" i="39"/>
  <c r="N30" i="39"/>
  <c r="O30" i="39"/>
  <c r="P30" i="39"/>
  <c r="Q30" i="39"/>
  <c r="R30" i="39"/>
  <c r="S30" i="39"/>
  <c r="T30" i="39"/>
  <c r="M31" i="39"/>
  <c r="N31" i="39"/>
  <c r="O31" i="39"/>
  <c r="P31" i="39"/>
  <c r="Q31" i="39"/>
  <c r="R31" i="39"/>
  <c r="S31" i="39"/>
  <c r="T31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N4" i="39"/>
  <c r="V4" i="39" s="1"/>
  <c r="O4" i="39"/>
  <c r="W4" i="39" s="1"/>
  <c r="P4" i="39"/>
  <c r="Q4" i="39"/>
  <c r="R4" i="39"/>
  <c r="S4" i="39"/>
  <c r="T4" i="39"/>
  <c r="A16" i="39"/>
  <c r="A17" i="39"/>
  <c r="A18" i="39"/>
  <c r="A19" i="39"/>
  <c r="A14" i="40"/>
  <c r="A30" i="40"/>
  <c r="A33" i="40"/>
  <c r="A44" i="40"/>
  <c r="A53" i="40"/>
  <c r="A54" i="40"/>
  <c r="H57" i="41"/>
  <c r="A9" i="4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54" i="41"/>
  <c r="H54" i="41" s="1"/>
  <c r="A55" i="41"/>
  <c r="H55" i="41" s="1"/>
  <c r="A56" i="41"/>
  <c r="H56" i="41" s="1"/>
  <c r="A57" i="41"/>
  <c r="A58" i="41"/>
  <c r="H58" i="41" s="1"/>
  <c r="A59" i="41"/>
  <c r="H59" i="41" s="1"/>
  <c r="A60" i="41"/>
  <c r="H60" i="41" s="1"/>
  <c r="A61" i="41"/>
  <c r="H61" i="41" s="1"/>
  <c r="A62" i="41"/>
  <c r="H62" i="41" s="1"/>
  <c r="E8" i="41"/>
  <c r="E7" i="41"/>
  <c r="E32" i="41" s="1"/>
  <c r="E6" i="4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4" i="44" s="1"/>
  <c r="K35" i="1"/>
  <c r="K34" i="1"/>
  <c r="A49" i="32" s="1"/>
  <c r="K33" i="1"/>
  <c r="A33" i="44" s="1"/>
  <c r="K32" i="1"/>
  <c r="A39" i="6" s="1"/>
  <c r="K31" i="1"/>
  <c r="K30" i="1"/>
  <c r="A20" i="42" s="1"/>
  <c r="K29" i="1"/>
  <c r="A11" i="33" s="1"/>
  <c r="K28" i="1"/>
  <c r="A17" i="5" s="1"/>
  <c r="K27" i="1"/>
  <c r="A21" i="42" s="1"/>
  <c r="K26" i="1"/>
  <c r="A38" i="6" s="1"/>
  <c r="K25" i="1"/>
  <c r="K24" i="1"/>
  <c r="A12" i="8" s="1"/>
  <c r="K23" i="1"/>
  <c r="K22" i="1"/>
  <c r="K21" i="1"/>
  <c r="K20" i="1"/>
  <c r="K19" i="1"/>
  <c r="K18" i="1"/>
  <c r="K17" i="1"/>
  <c r="A11" i="8" s="1"/>
  <c r="K16" i="1"/>
  <c r="K15" i="1"/>
  <c r="K14" i="1"/>
  <c r="K13" i="1"/>
  <c r="K12" i="1"/>
  <c r="K11" i="1"/>
  <c r="K10" i="1"/>
  <c r="K9" i="1"/>
  <c r="A18" i="42" s="1"/>
  <c r="K8" i="1"/>
  <c r="K7" i="1"/>
  <c r="K6" i="1"/>
  <c r="A12" i="33" s="1"/>
  <c r="K5" i="1"/>
  <c r="K4" i="1"/>
  <c r="K3" i="1"/>
  <c r="A44" i="48" s="1"/>
  <c r="K2" i="1"/>
  <c r="A48" i="32" s="1"/>
  <c r="A9" i="33"/>
  <c r="A10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A5" i="15"/>
  <c r="A19" i="15"/>
  <c r="A24" i="15"/>
  <c r="A25" i="15"/>
  <c r="A26" i="15"/>
  <c r="K518" i="20"/>
  <c r="A18" i="11" s="1"/>
  <c r="K517" i="20"/>
  <c r="A17" i="11" s="1"/>
  <c r="K516" i="20"/>
  <c r="A16" i="11" s="1"/>
  <c r="K515" i="20"/>
  <c r="A15" i="11" s="1"/>
  <c r="K514" i="20"/>
  <c r="A14" i="11" s="1"/>
  <c r="K513" i="20"/>
  <c r="A13" i="11" s="1"/>
  <c r="K512" i="20"/>
  <c r="A12" i="11" s="1"/>
  <c r="K511" i="20"/>
  <c r="A11" i="11" s="1"/>
  <c r="K510" i="20"/>
  <c r="A10" i="11" s="1"/>
  <c r="K509" i="20"/>
  <c r="A9" i="11" s="1"/>
  <c r="K508" i="20"/>
  <c r="A8" i="11" s="1"/>
  <c r="K507" i="20"/>
  <c r="K506" i="20"/>
  <c r="A7" i="11" s="1"/>
  <c r="K505" i="20"/>
  <c r="A6" i="11" s="1"/>
  <c r="K504" i="20"/>
  <c r="A5" i="11" s="1"/>
  <c r="K503" i="20"/>
  <c r="A4" i="11" s="1"/>
  <c r="A21" i="5" l="1"/>
  <c r="A19" i="42"/>
  <c r="A41" i="6"/>
  <c r="A14" i="13"/>
  <c r="A13" i="9"/>
  <c r="A13" i="14"/>
  <c r="BG33" i="44"/>
  <c r="BJ33" i="44"/>
  <c r="CN33" i="44"/>
  <c r="CZ33" i="44"/>
  <c r="CE33" i="44"/>
  <c r="CK33" i="44"/>
  <c r="CW33" i="44"/>
  <c r="BM33" i="44"/>
  <c r="BV33" i="44"/>
  <c r="CH33" i="44"/>
  <c r="BP33" i="44"/>
  <c r="DC33" i="44"/>
  <c r="CT33" i="44"/>
  <c r="DF33" i="44"/>
  <c r="CQ33" i="44"/>
  <c r="CB33" i="44"/>
  <c r="BS33" i="44"/>
  <c r="BY33" i="44"/>
  <c r="A19" i="5"/>
  <c r="A17" i="42"/>
  <c r="A36" i="4"/>
  <c r="AE44" i="48"/>
  <c r="AC44" i="48"/>
  <c r="A15" i="7"/>
  <c r="A16" i="12"/>
  <c r="A17" i="7"/>
  <c r="A13" i="13"/>
  <c r="CH13" i="13" s="1"/>
  <c r="A18" i="12"/>
  <c r="A12" i="9"/>
  <c r="A12" i="14"/>
  <c r="A15" i="13"/>
  <c r="A14" i="9"/>
  <c r="A14" i="14"/>
  <c r="A15" i="15"/>
  <c r="A13" i="7"/>
  <c r="A14" i="12"/>
  <c r="A17" i="12"/>
  <c r="A16" i="7"/>
  <c r="CT34" i="44"/>
  <c r="BM34" i="44"/>
  <c r="CH34" i="44"/>
  <c r="CZ34" i="44"/>
  <c r="DC34" i="44"/>
  <c r="BV34" i="44"/>
  <c r="CK34" i="44"/>
  <c r="CW34" i="44"/>
  <c r="BJ34" i="44"/>
  <c r="BS34" i="44"/>
  <c r="CE34" i="44"/>
  <c r="BP34" i="44"/>
  <c r="BY34" i="44"/>
  <c r="BG34" i="44"/>
  <c r="CQ34" i="44"/>
  <c r="DF34" i="44"/>
  <c r="CB34" i="44"/>
  <c r="CN34" i="44"/>
  <c r="A14" i="7"/>
  <c r="A15" i="12"/>
  <c r="A12" i="13"/>
  <c r="CT12" i="13" s="1"/>
  <c r="A11" i="9"/>
  <c r="A11" i="14"/>
  <c r="A13" i="8"/>
  <c r="A12" i="7"/>
  <c r="A13" i="12"/>
  <c r="A33" i="31"/>
  <c r="A17" i="15"/>
  <c r="A13" i="15"/>
  <c r="A16" i="15"/>
  <c r="A12" i="15"/>
  <c r="A18" i="15"/>
  <c r="A14" i="15"/>
  <c r="A4" i="15"/>
  <c r="A11" i="15"/>
  <c r="A7" i="15"/>
  <c r="A10" i="15"/>
  <c r="A6" i="15"/>
  <c r="A9" i="15"/>
  <c r="A8" i="15"/>
  <c r="P13" i="39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432" i="20"/>
  <c r="K432" i="20"/>
  <c r="J433" i="20"/>
  <c r="K433" i="20"/>
  <c r="J434" i="20"/>
  <c r="K434" i="20"/>
  <c r="J435" i="20"/>
  <c r="K435" i="20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A6" i="47" s="1"/>
  <c r="J460" i="20"/>
  <c r="K460" i="20"/>
  <c r="A4" i="47" s="1"/>
  <c r="J461" i="20"/>
  <c r="K461" i="20"/>
  <c r="J462" i="20"/>
  <c r="K462" i="20"/>
  <c r="A5" i="47" s="1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A26" i="48" s="1"/>
  <c r="AA26" i="48" s="1"/>
  <c r="J498" i="20"/>
  <c r="K498" i="20"/>
  <c r="J499" i="20"/>
  <c r="K499" i="20"/>
  <c r="J500" i="20"/>
  <c r="K500" i="20"/>
  <c r="J501" i="20"/>
  <c r="K501" i="20"/>
  <c r="A25" i="48" l="1"/>
  <c r="Y25" i="48" s="1"/>
  <c r="A6" i="33"/>
  <c r="A6" i="40"/>
  <c r="H6" i="40" s="1"/>
  <c r="A10" i="41"/>
  <c r="Q5" i="47"/>
  <c r="N5" i="47"/>
  <c r="A42" i="48"/>
  <c r="AC42" i="48" s="1"/>
  <c r="A8" i="40"/>
  <c r="H8" i="40" s="1"/>
  <c r="A24" i="44"/>
  <c r="A24" i="31"/>
  <c r="A14" i="48"/>
  <c r="A14" i="49"/>
  <c r="O14" i="49" s="1"/>
  <c r="A13" i="41"/>
  <c r="A13" i="40"/>
  <c r="H13" i="40" s="1"/>
  <c r="A4" i="30"/>
  <c r="A43" i="32"/>
  <c r="Q4" i="47"/>
  <c r="N4" i="47"/>
  <c r="A10" i="48"/>
  <c r="W10" i="48" s="1"/>
  <c r="A12" i="41"/>
  <c r="A12" i="40"/>
  <c r="H12" i="40" s="1"/>
  <c r="A28" i="48"/>
  <c r="AG28" i="48" s="1"/>
  <c r="A19" i="40"/>
  <c r="H19" i="40" s="1"/>
  <c r="A14" i="41"/>
  <c r="Q6" i="47"/>
  <c r="N6" i="47"/>
  <c r="A28" i="44"/>
  <c r="A28" i="31"/>
  <c r="A41" i="49"/>
  <c r="W41" i="49" s="1"/>
  <c r="A111" i="48"/>
  <c r="A5" i="41"/>
  <c r="Y4" i="32"/>
  <c r="AA4" i="32"/>
  <c r="AC4" i="32"/>
  <c r="AE4" i="32"/>
  <c r="K402" i="20"/>
  <c r="A13" i="32" s="1"/>
  <c r="K403" i="20"/>
  <c r="A14" i="32" s="1"/>
  <c r="K404" i="20"/>
  <c r="A15" i="32" s="1"/>
  <c r="K405" i="20"/>
  <c r="A16" i="32" s="1"/>
  <c r="K406" i="20"/>
  <c r="K407" i="20"/>
  <c r="A18" i="32" s="1"/>
  <c r="K408" i="20"/>
  <c r="A19" i="32" s="1"/>
  <c r="K409" i="20"/>
  <c r="A20" i="32" s="1"/>
  <c r="K410" i="20"/>
  <c r="K411" i="20"/>
  <c r="A22" i="32" s="1"/>
  <c r="K412" i="20"/>
  <c r="A23" i="32" s="1"/>
  <c r="K413" i="20"/>
  <c r="A24" i="32" s="1"/>
  <c r="K414" i="20"/>
  <c r="A25" i="32" s="1"/>
  <c r="K415" i="20"/>
  <c r="A26" i="32" s="1"/>
  <c r="K416" i="20"/>
  <c r="A27" i="32" s="1"/>
  <c r="K417" i="20"/>
  <c r="A28" i="32" s="1"/>
  <c r="K418" i="20"/>
  <c r="A29" i="32" s="1"/>
  <c r="K419" i="20"/>
  <c r="A30" i="32" s="1"/>
  <c r="K420" i="20"/>
  <c r="K421" i="20"/>
  <c r="A32" i="32" s="1"/>
  <c r="K422" i="20"/>
  <c r="A33" i="32" s="1"/>
  <c r="K423" i="20"/>
  <c r="A34" i="32" s="1"/>
  <c r="K424" i="20"/>
  <c r="A35" i="32" s="1"/>
  <c r="K425" i="20"/>
  <c r="K426" i="20"/>
  <c r="A37" i="32" s="1"/>
  <c r="K427" i="20"/>
  <c r="A38" i="32" s="1"/>
  <c r="K428" i="20"/>
  <c r="A39" i="32" s="1"/>
  <c r="K429" i="20"/>
  <c r="A40" i="32" s="1"/>
  <c r="K430" i="20"/>
  <c r="A41" i="32" s="1"/>
  <c r="K431" i="20"/>
  <c r="A42" i="32" s="1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A17" i="32" l="1"/>
  <c r="A31" i="32"/>
  <c r="A36" i="32"/>
  <c r="A21" i="32"/>
  <c r="CH28" i="44"/>
  <c r="BY28" i="44"/>
  <c r="CZ28" i="44"/>
  <c r="BV28" i="44"/>
  <c r="CT28" i="44"/>
  <c r="CN28" i="44"/>
  <c r="BJ28" i="44"/>
  <c r="CE28" i="44"/>
  <c r="DC28" i="44"/>
  <c r="CK28" i="44"/>
  <c r="CB28" i="44"/>
  <c r="BS28" i="44"/>
  <c r="BG28" i="44"/>
  <c r="DF28" i="44"/>
  <c r="BM28" i="44"/>
  <c r="CQ28" i="44"/>
  <c r="CW28" i="44"/>
  <c r="BP28" i="44"/>
  <c r="AI14" i="48"/>
  <c r="W14" i="48"/>
  <c r="DF24" i="44"/>
  <c r="CN24" i="44"/>
  <c r="CT24" i="44"/>
  <c r="CB24" i="44"/>
  <c r="BY24" i="44"/>
  <c r="CH24" i="44"/>
  <c r="DC24" i="44"/>
  <c r="CZ24" i="44"/>
  <c r="CW24" i="44"/>
  <c r="BV24" i="44"/>
  <c r="CQ24" i="44"/>
  <c r="BM24" i="44"/>
  <c r="BJ24" i="44"/>
  <c r="CE24" i="44"/>
  <c r="CK24" i="44"/>
  <c r="BG24" i="44"/>
  <c r="BS24" i="44"/>
  <c r="BP24" i="44"/>
  <c r="F111" i="28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CK29" i="15" l="1"/>
  <c r="DC34" i="15"/>
  <c r="CE27" i="15"/>
  <c r="CW33" i="15"/>
  <c r="CQ31" i="15"/>
  <c r="CH28" i="15"/>
  <c r="CT32" i="15"/>
  <c r="CZ33" i="15"/>
  <c r="CN30" i="15"/>
  <c r="DF34" i="15"/>
  <c r="BY25" i="15"/>
  <c r="BV24" i="15"/>
  <c r="CB26" i="15"/>
  <c r="DF18" i="15"/>
  <c r="DC18" i="15"/>
  <c r="CZ17" i="15"/>
  <c r="BM5" i="15"/>
  <c r="CW17" i="15"/>
  <c r="CB10" i="15"/>
  <c r="CE11" i="15"/>
  <c r="CH12" i="15"/>
  <c r="CN14" i="15"/>
  <c r="BY9" i="15"/>
  <c r="BS7" i="15"/>
  <c r="CK13" i="15"/>
  <c r="CQ15" i="15"/>
  <c r="CT16" i="15"/>
  <c r="BJ4" i="15"/>
  <c r="BP6" i="15"/>
  <c r="BV8" i="15"/>
  <c r="A52" i="48"/>
  <c r="AM52" i="48" s="1"/>
  <c r="A52" i="40"/>
  <c r="H52" i="40" s="1"/>
  <c r="A63" i="48"/>
  <c r="AK63" i="48" s="1"/>
  <c r="A34" i="49"/>
  <c r="U34" i="49" s="1"/>
  <c r="A40" i="41"/>
  <c r="H40" i="41" s="1"/>
  <c r="A51" i="40"/>
  <c r="H51" i="40" s="1"/>
  <c r="A61" i="48"/>
  <c r="AK61" i="48" s="1"/>
  <c r="A33" i="49"/>
  <c r="U33" i="49" s="1"/>
  <c r="A49" i="40"/>
  <c r="H49" i="40" s="1"/>
  <c r="A39" i="41"/>
  <c r="H39" i="41" s="1"/>
  <c r="A60" i="48"/>
  <c r="AK60" i="48" s="1"/>
  <c r="A32" i="49"/>
  <c r="U32" i="49" s="1"/>
  <c r="A38" i="41"/>
  <c r="H38" i="41" s="1"/>
  <c r="A48" i="40"/>
  <c r="H48" i="40" s="1"/>
  <c r="J394" i="20"/>
  <c r="J395" i="20"/>
  <c r="J396" i="20"/>
  <c r="J397" i="20"/>
  <c r="J398" i="20"/>
  <c r="J399" i="20"/>
  <c r="J400" i="20"/>
  <c r="J401" i="20"/>
  <c r="BG4" i="10"/>
  <c r="BG1" i="10"/>
  <c r="K4" i="3"/>
  <c r="K5" i="3"/>
  <c r="K6" i="3"/>
  <c r="K7" i="3"/>
  <c r="K8" i="3"/>
  <c r="K9" i="3"/>
  <c r="K10" i="3"/>
  <c r="K11" i="3"/>
  <c r="A22" i="8" s="1"/>
  <c r="K12" i="3"/>
  <c r="K13" i="3"/>
  <c r="K14" i="3"/>
  <c r="K15" i="3"/>
  <c r="K16" i="3"/>
  <c r="K17" i="3"/>
  <c r="K18" i="3"/>
  <c r="A62" i="32" s="1"/>
  <c r="K19" i="3"/>
  <c r="K20" i="3"/>
  <c r="K21" i="3"/>
  <c r="A24" i="39" s="1"/>
  <c r="K22" i="3"/>
  <c r="A25" i="39" s="1"/>
  <c r="K23" i="3"/>
  <c r="K24" i="3"/>
  <c r="K25" i="3"/>
  <c r="K26" i="3"/>
  <c r="A43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A31" i="4" s="1"/>
  <c r="K15" i="20"/>
  <c r="A22" i="6" s="1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A15" i="39" s="1"/>
  <c r="P15" i="39" s="1"/>
  <c r="K34" i="20"/>
  <c r="K35" i="20"/>
  <c r="K36" i="20"/>
  <c r="K37" i="20"/>
  <c r="K38" i="20"/>
  <c r="K39" i="20"/>
  <c r="K40" i="20"/>
  <c r="K41" i="20"/>
  <c r="K42" i="20"/>
  <c r="A7" i="39" s="1"/>
  <c r="P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A4" i="8" s="1"/>
  <c r="K57" i="20"/>
  <c r="K58" i="20"/>
  <c r="A5" i="8" s="1"/>
  <c r="K59" i="20"/>
  <c r="K60" i="20"/>
  <c r="K61" i="20"/>
  <c r="K62" i="20"/>
  <c r="A4" i="12" s="1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A27" i="4" s="1"/>
  <c r="K86" i="20"/>
  <c r="K87" i="20"/>
  <c r="K88" i="20"/>
  <c r="K89" i="20"/>
  <c r="K90" i="20"/>
  <c r="A7" i="8" s="1"/>
  <c r="K91" i="20"/>
  <c r="K92" i="20"/>
  <c r="K93" i="20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A34" i="6" s="1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A4" i="32" s="1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A26" i="6" s="1"/>
  <c r="K175" i="20"/>
  <c r="K176" i="20"/>
  <c r="K177" i="20"/>
  <c r="K178" i="20"/>
  <c r="A27" i="6" s="1"/>
  <c r="K179" i="20"/>
  <c r="K180" i="20"/>
  <c r="K181" i="20"/>
  <c r="K182" i="20"/>
  <c r="A28" i="6" s="1"/>
  <c r="K183" i="20"/>
  <c r="K184" i="20"/>
  <c r="K185" i="20"/>
  <c r="A30" i="6" s="1"/>
  <c r="K186" i="20"/>
  <c r="K187" i="20"/>
  <c r="K188" i="20"/>
  <c r="A29" i="6" s="1"/>
  <c r="K189" i="20"/>
  <c r="K190" i="20"/>
  <c r="K191" i="20"/>
  <c r="K192" i="20"/>
  <c r="K193" i="20"/>
  <c r="K194" i="20"/>
  <c r="K195" i="20"/>
  <c r="K196" i="20"/>
  <c r="K197" i="20"/>
  <c r="K198" i="20"/>
  <c r="K199" i="20"/>
  <c r="A31" i="6" s="1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A35" i="48" s="1"/>
  <c r="AG35" i="48" s="1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A14" i="39" s="1"/>
  <c r="P14" i="39" s="1"/>
  <c r="K323" i="20"/>
  <c r="K324" i="20"/>
  <c r="A4" i="33" s="1"/>
  <c r="K325" i="20"/>
  <c r="K326" i="20"/>
  <c r="A4" i="39" s="1"/>
  <c r="K327" i="20"/>
  <c r="K328" i="20"/>
  <c r="A6" i="39" s="1"/>
  <c r="K329" i="20"/>
  <c r="A35" i="6" s="1"/>
  <c r="K330" i="20"/>
  <c r="K331" i="20"/>
  <c r="A5" i="39" s="1"/>
  <c r="K332" i="20"/>
  <c r="A10" i="39" s="1"/>
  <c r="K333" i="20"/>
  <c r="A11" i="39" s="1"/>
  <c r="K334" i="20"/>
  <c r="A8" i="39" s="1"/>
  <c r="K335" i="20"/>
  <c r="A9" i="39" s="1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A6" i="32" s="1"/>
  <c r="K370" i="20"/>
  <c r="K371" i="20"/>
  <c r="K372" i="20"/>
  <c r="K373" i="20"/>
  <c r="K374" i="20"/>
  <c r="K375" i="20"/>
  <c r="K376" i="20"/>
  <c r="K377" i="20"/>
  <c r="K378" i="20"/>
  <c r="K393" i="20"/>
  <c r="K394" i="20"/>
  <c r="K395" i="20"/>
  <c r="K396" i="20"/>
  <c r="K397" i="20"/>
  <c r="K398" i="20"/>
  <c r="K399" i="20"/>
  <c r="K400" i="20"/>
  <c r="K401" i="20"/>
  <c r="K3" i="20"/>
  <c r="K2" i="20"/>
  <c r="K3" i="2"/>
  <c r="A31" i="48" s="1"/>
  <c r="AG31" i="48" s="1"/>
  <c r="K4" i="2"/>
  <c r="A20" i="39" s="1"/>
  <c r="K5" i="2"/>
  <c r="K6" i="2"/>
  <c r="K7" i="2"/>
  <c r="A22" i="39" s="1"/>
  <c r="K8" i="2"/>
  <c r="A21" i="39" s="1"/>
  <c r="K9" i="2"/>
  <c r="K10" i="2"/>
  <c r="A14" i="33" s="1"/>
  <c r="K11" i="2"/>
  <c r="K12" i="2"/>
  <c r="K13" i="2"/>
  <c r="K14" i="2"/>
  <c r="K15" i="2"/>
  <c r="K16" i="2"/>
  <c r="K17" i="2"/>
  <c r="K18" i="2"/>
  <c r="K19" i="2"/>
  <c r="K20" i="2"/>
  <c r="A53" i="32" s="1"/>
  <c r="K21" i="2"/>
  <c r="K22" i="2"/>
  <c r="K23" i="2"/>
  <c r="A51" i="32" s="1"/>
  <c r="K24" i="2"/>
  <c r="A52" i="32" s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A15" i="8" s="1"/>
  <c r="K43" i="2"/>
  <c r="K44" i="2"/>
  <c r="K45" i="2"/>
  <c r="K46" i="2"/>
  <c r="K47" i="2"/>
  <c r="A16" i="8" s="1"/>
  <c r="K48" i="2"/>
  <c r="K49" i="2"/>
  <c r="K50" i="2"/>
  <c r="K51" i="2"/>
  <c r="A18" i="8" s="1"/>
  <c r="K52" i="2"/>
  <c r="K53" i="2"/>
  <c r="A19" i="8" s="1"/>
  <c r="K54" i="2"/>
  <c r="K55" i="2"/>
  <c r="K56" i="2"/>
  <c r="K57" i="2"/>
  <c r="A43" i="6" s="1"/>
  <c r="K58" i="2"/>
  <c r="K59" i="2"/>
  <c r="K60" i="2"/>
  <c r="A53" i="6" s="1"/>
  <c r="K61" i="2"/>
  <c r="K62" i="2"/>
  <c r="K63" i="2"/>
  <c r="A55" i="32" s="1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A15" i="45" l="1"/>
  <c r="A15" i="46"/>
  <c r="A16" i="10"/>
  <c r="A18" i="14"/>
  <c r="A22" i="13"/>
  <c r="A24" i="12"/>
  <c r="A17" i="8"/>
  <c r="A22" i="7"/>
  <c r="A23" i="12"/>
  <c r="A6" i="45"/>
  <c r="A6" i="46"/>
  <c r="A7" i="10"/>
  <c r="A67" i="48"/>
  <c r="AK67" i="48" s="1"/>
  <c r="A37" i="49"/>
  <c r="U37" i="49" s="1"/>
  <c r="A58" i="40"/>
  <c r="H58" i="40" s="1"/>
  <c r="A22" i="41"/>
  <c r="A47" i="48"/>
  <c r="AM47" i="48" s="1"/>
  <c r="A36" i="40"/>
  <c r="H36" i="40" s="1"/>
  <c r="A9" i="13"/>
  <c r="A11" i="12"/>
  <c r="A6" i="14"/>
  <c r="A25" i="12"/>
  <c r="A19" i="13"/>
  <c r="BP19" i="13" s="1"/>
  <c r="A18" i="9"/>
  <c r="A20" i="8"/>
  <c r="A23" i="7"/>
  <c r="A39" i="15"/>
  <c r="A39" i="11"/>
  <c r="A39" i="44"/>
  <c r="A42" i="4"/>
  <c r="A39" i="31"/>
  <c r="A19" i="14"/>
  <c r="A21" i="13"/>
  <c r="A20" i="9"/>
  <c r="A53" i="48"/>
  <c r="A28" i="49"/>
  <c r="U28" i="49" s="1"/>
  <c r="A33" i="41"/>
  <c r="H33" i="41" s="1"/>
  <c r="A41" i="40"/>
  <c r="H41" i="40" s="1"/>
  <c r="A4" i="45"/>
  <c r="A4" i="46"/>
  <c r="A5" i="10"/>
  <c r="BG5" i="10" s="1"/>
  <c r="A7" i="48"/>
  <c r="A7" i="49"/>
  <c r="O7" i="49" s="1"/>
  <c r="A26" i="44"/>
  <c r="A9" i="40"/>
  <c r="A26" i="31"/>
  <c r="A10" i="40"/>
  <c r="H10" i="40" s="1"/>
  <c r="A29" i="4"/>
  <c r="A81" i="48"/>
  <c r="AK81" i="48" s="1"/>
  <c r="A72" i="40"/>
  <c r="H72" i="40" s="1"/>
  <c r="A73" i="48"/>
  <c r="AK73" i="48" s="1"/>
  <c r="A64" i="40"/>
  <c r="H64" i="40" s="1"/>
  <c r="A65" i="48"/>
  <c r="AK65" i="48" s="1"/>
  <c r="A35" i="49"/>
  <c r="U35" i="49" s="1"/>
  <c r="A56" i="40"/>
  <c r="H56" i="40" s="1"/>
  <c r="A20" i="41"/>
  <c r="A8" i="9"/>
  <c r="A8" i="13"/>
  <c r="A9" i="14"/>
  <c r="A7" i="45"/>
  <c r="A7" i="46"/>
  <c r="A8" i="10"/>
  <c r="A49" i="48"/>
  <c r="AM49" i="48" s="1"/>
  <c r="A38" i="40"/>
  <c r="H38" i="40" s="1"/>
  <c r="A18" i="44"/>
  <c r="A18" i="31"/>
  <c r="A10" i="44"/>
  <c r="BM10" i="44" s="1"/>
  <c r="A10" i="31"/>
  <c r="A43" i="49"/>
  <c r="W43" i="49" s="1"/>
  <c r="A113" i="48"/>
  <c r="A7" i="41"/>
  <c r="A9" i="5"/>
  <c r="A9" i="42"/>
  <c r="A37" i="5"/>
  <c r="A37" i="42"/>
  <c r="A12" i="44"/>
  <c r="BS12" i="44" s="1"/>
  <c r="A12" i="31"/>
  <c r="A5" i="45"/>
  <c r="A5" i="46"/>
  <c r="A6" i="10"/>
  <c r="A74" i="48"/>
  <c r="AK74" i="48" s="1"/>
  <c r="A65" i="40"/>
  <c r="H65" i="40" s="1"/>
  <c r="A66" i="48"/>
  <c r="AK66" i="48" s="1"/>
  <c r="A36" i="49"/>
  <c r="U36" i="49" s="1"/>
  <c r="A57" i="40"/>
  <c r="H57" i="40" s="1"/>
  <c r="A21" i="41"/>
  <c r="A58" i="32"/>
  <c r="A48" i="6"/>
  <c r="A22" i="12"/>
  <c r="A21" i="7"/>
  <c r="A11" i="46"/>
  <c r="A11" i="45"/>
  <c r="A12" i="10"/>
  <c r="A37" i="44"/>
  <c r="A37" i="31"/>
  <c r="A27" i="5"/>
  <c r="A27" i="42"/>
  <c r="A40" i="4"/>
  <c r="A18" i="13"/>
  <c r="A17" i="9"/>
  <c r="A16" i="14"/>
  <c r="A38" i="48"/>
  <c r="A25" i="49"/>
  <c r="A27" i="40"/>
  <c r="H27" i="40" s="1"/>
  <c r="A30" i="41"/>
  <c r="A25" i="40"/>
  <c r="A28" i="41"/>
  <c r="A10" i="46"/>
  <c r="A10" i="45"/>
  <c r="A11" i="10"/>
  <c r="A8" i="8"/>
  <c r="A7" i="32"/>
  <c r="A7" i="44"/>
  <c r="A7" i="4"/>
  <c r="A7" i="31"/>
  <c r="A14" i="5"/>
  <c r="A20" i="6"/>
  <c r="A14" i="42"/>
  <c r="A5" i="32"/>
  <c r="A23" i="44"/>
  <c r="A23" i="31"/>
  <c r="A26" i="4"/>
  <c r="A23" i="6"/>
  <c r="A80" i="48"/>
  <c r="AK80" i="48" s="1"/>
  <c r="A71" i="40"/>
  <c r="H71" i="40" s="1"/>
  <c r="A72" i="48"/>
  <c r="AK72" i="48" s="1"/>
  <c r="A63" i="40"/>
  <c r="H63" i="40" s="1"/>
  <c r="A64" i="48"/>
  <c r="AK64" i="48" s="1"/>
  <c r="A55" i="40"/>
  <c r="H55" i="40" s="1"/>
  <c r="A6" i="13"/>
  <c r="A6" i="9"/>
  <c r="A7" i="14"/>
  <c r="A51" i="48"/>
  <c r="AM51" i="48" s="1"/>
  <c r="A40" i="40"/>
  <c r="H40" i="40" s="1"/>
  <c r="A17" i="44"/>
  <c r="A17" i="31"/>
  <c r="A9" i="44"/>
  <c r="BJ9" i="44" s="1"/>
  <c r="A9" i="31"/>
  <c r="A8" i="5"/>
  <c r="A8" i="42"/>
  <c r="A18" i="48"/>
  <c r="W18" i="48" s="1"/>
  <c r="A18" i="49"/>
  <c r="A27" i="31"/>
  <c r="A27" i="44"/>
  <c r="A19" i="41"/>
  <c r="A17" i="40"/>
  <c r="H17" i="40" s="1"/>
  <c r="A25" i="6"/>
  <c r="A30" i="4"/>
  <c r="A41" i="11"/>
  <c r="A41" i="15"/>
  <c r="A21" i="14"/>
  <c r="A24" i="13"/>
  <c r="A23" i="9"/>
  <c r="A17" i="14"/>
  <c r="A20" i="13"/>
  <c r="BV20" i="13" s="1"/>
  <c r="A19" i="9"/>
  <c r="A20" i="7"/>
  <c r="A21" i="12"/>
  <c r="A11" i="48"/>
  <c r="W11" i="48" s="1"/>
  <c r="A11" i="49"/>
  <c r="O11" i="49" s="1"/>
  <c r="A29" i="41"/>
  <c r="A26" i="40"/>
  <c r="H26" i="40" s="1"/>
  <c r="A30" i="48"/>
  <c r="AG30" i="48" s="1"/>
  <c r="A25" i="41"/>
  <c r="A22" i="40"/>
  <c r="H22" i="40" s="1"/>
  <c r="A8" i="46"/>
  <c r="A8" i="45"/>
  <c r="A9" i="10"/>
  <c r="A8" i="32"/>
  <c r="A5" i="44"/>
  <c r="A12" i="42"/>
  <c r="A19" i="6"/>
  <c r="A5" i="31"/>
  <c r="A5" i="4"/>
  <c r="A12" i="5"/>
  <c r="A87" i="48"/>
  <c r="AK87" i="48" s="1"/>
  <c r="A78" i="40"/>
  <c r="H78" i="40" s="1"/>
  <c r="A79" i="48"/>
  <c r="AK79" i="48" s="1"/>
  <c r="A70" i="40"/>
  <c r="H70" i="40" s="1"/>
  <c r="A71" i="48"/>
  <c r="AK71" i="48" s="1"/>
  <c r="A62" i="40"/>
  <c r="H62" i="40" s="1"/>
  <c r="A10" i="32"/>
  <c r="A12" i="39"/>
  <c r="A9" i="12"/>
  <c r="A8" i="7"/>
  <c r="A45" i="48"/>
  <c r="AM45" i="48" s="1"/>
  <c r="A34" i="40"/>
  <c r="H34" i="40" s="1"/>
  <c r="A16" i="44"/>
  <c r="CE16" i="44" s="1"/>
  <c r="A16" i="31"/>
  <c r="A8" i="44"/>
  <c r="BG8" i="44" s="1"/>
  <c r="A8" i="31"/>
  <c r="A6" i="12"/>
  <c r="A9" i="8"/>
  <c r="A7" i="5"/>
  <c r="A7" i="42"/>
  <c r="A59" i="48"/>
  <c r="AK59" i="48" s="1"/>
  <c r="A31" i="49"/>
  <c r="U31" i="49" s="1"/>
  <c r="A47" i="40"/>
  <c r="H47" i="40" s="1"/>
  <c r="A37" i="41"/>
  <c r="H37" i="41" s="1"/>
  <c r="A41" i="44"/>
  <c r="A44" i="6"/>
  <c r="A44" i="4"/>
  <c r="A26" i="5"/>
  <c r="A26" i="42"/>
  <c r="A41" i="31"/>
  <c r="A12" i="32"/>
  <c r="A32" i="6"/>
  <c r="A15" i="44"/>
  <c r="CB15" i="44" s="1"/>
  <c r="A15" i="31"/>
  <c r="A29" i="48"/>
  <c r="AG29" i="48" s="1"/>
  <c r="A21" i="40"/>
  <c r="H21" i="40" s="1"/>
  <c r="A16" i="41"/>
  <c r="H16" i="41" s="1"/>
  <c r="A5" i="12"/>
  <c r="A5" i="7"/>
  <c r="A6" i="5"/>
  <c r="A6" i="42"/>
  <c r="A17" i="48"/>
  <c r="W17" i="48" s="1"/>
  <c r="A17" i="49"/>
  <c r="O17" i="49" s="1"/>
  <c r="A18" i="41"/>
  <c r="H18" i="41" s="1"/>
  <c r="A16" i="40"/>
  <c r="H16" i="40" s="1"/>
  <c r="A58" i="48"/>
  <c r="AK58" i="48" s="1"/>
  <c r="A30" i="49"/>
  <c r="U30" i="49" s="1"/>
  <c r="A46" i="40"/>
  <c r="H46" i="40" s="1"/>
  <c r="A36" i="41"/>
  <c r="H36" i="41" s="1"/>
  <c r="A8" i="48"/>
  <c r="W8" i="48" s="1"/>
  <c r="A8" i="49"/>
  <c r="O8" i="49" s="1"/>
  <c r="A11" i="40"/>
  <c r="H11" i="40" s="1"/>
  <c r="A11" i="41"/>
  <c r="A21" i="44"/>
  <c r="CZ21" i="44" s="1"/>
  <c r="A20" i="44"/>
  <c r="CW20" i="44" s="1"/>
  <c r="A20" i="31"/>
  <c r="A21" i="31"/>
  <c r="A38" i="15"/>
  <c r="A38" i="11"/>
  <c r="A43" i="44"/>
  <c r="A43" i="31"/>
  <c r="A24" i="5"/>
  <c r="A24" i="42"/>
  <c r="A46" i="6"/>
  <c r="A46" i="4"/>
  <c r="A54" i="48"/>
  <c r="AK54" i="48" s="1"/>
  <c r="A29" i="49"/>
  <c r="U29" i="49" s="1"/>
  <c r="A35" i="41"/>
  <c r="H35" i="41" s="1"/>
  <c r="A42" i="40"/>
  <c r="H42" i="40" s="1"/>
  <c r="A37" i="11"/>
  <c r="A37" i="15"/>
  <c r="A6" i="30"/>
  <c r="A56" i="32"/>
  <c r="A44" i="44"/>
  <c r="A44" i="31"/>
  <c r="A25" i="5"/>
  <c r="A25" i="42"/>
  <c r="A47" i="6"/>
  <c r="A47" i="4"/>
  <c r="A45" i="49"/>
  <c r="W45" i="49" s="1"/>
  <c r="A115" i="48"/>
  <c r="A52" i="6"/>
  <c r="A34" i="41"/>
  <c r="H34" i="41" s="1"/>
  <c r="A28" i="5"/>
  <c r="A28" i="42"/>
  <c r="A13" i="48"/>
  <c r="A12" i="49"/>
  <c r="O12" i="49" s="1"/>
  <c r="A29" i="40"/>
  <c r="H29" i="40" s="1"/>
  <c r="A31" i="41"/>
  <c r="A5" i="48"/>
  <c r="A5" i="49"/>
  <c r="A4" i="40"/>
  <c r="H4" i="40" s="1"/>
  <c r="A25" i="44"/>
  <c r="A4" i="6"/>
  <c r="A4" i="41"/>
  <c r="H4" i="41" s="1"/>
  <c r="A15" i="5"/>
  <c r="A25" i="31"/>
  <c r="A15" i="42"/>
  <c r="A28" i="4"/>
  <c r="A8" i="41"/>
  <c r="A86" i="48"/>
  <c r="AK86" i="48" s="1"/>
  <c r="A77" i="40"/>
  <c r="H77" i="40" s="1"/>
  <c r="A78" i="48"/>
  <c r="AK78" i="48" s="1"/>
  <c r="A69" i="40"/>
  <c r="H69" i="40" s="1"/>
  <c r="A70" i="48"/>
  <c r="AK70" i="48" s="1"/>
  <c r="A40" i="49"/>
  <c r="A61" i="40"/>
  <c r="H61" i="40" s="1"/>
  <c r="A23" i="48"/>
  <c r="AC23" i="48" s="1"/>
  <c r="A5" i="40"/>
  <c r="H5" i="40" s="1"/>
  <c r="A41" i="48"/>
  <c r="AC41" i="48" s="1"/>
  <c r="A7" i="40"/>
  <c r="H7" i="40" s="1"/>
  <c r="A43" i="40"/>
  <c r="H43" i="40" s="1"/>
  <c r="A55" i="48"/>
  <c r="AM55" i="48" s="1"/>
  <c r="A42" i="44"/>
  <c r="A45" i="6"/>
  <c r="A45" i="4"/>
  <c r="A42" i="31"/>
  <c r="A45" i="44"/>
  <c r="A45" i="31"/>
  <c r="A48" i="4"/>
  <c r="A49" i="6"/>
  <c r="A23" i="42"/>
  <c r="A23" i="5"/>
  <c r="A54" i="32"/>
  <c r="A28" i="40"/>
  <c r="A15" i="48"/>
  <c r="A15" i="49"/>
  <c r="O15" i="49" s="1"/>
  <c r="A27" i="41"/>
  <c r="A24" i="40"/>
  <c r="H24" i="40" s="1"/>
  <c r="A16" i="48"/>
  <c r="W16" i="48" s="1"/>
  <c r="A16" i="49"/>
  <c r="O16" i="49" s="1"/>
  <c r="A17" i="41"/>
  <c r="H17" i="41" s="1"/>
  <c r="A15" i="40"/>
  <c r="H15" i="40" s="1"/>
  <c r="A9" i="32"/>
  <c r="A6" i="44"/>
  <c r="A13" i="5"/>
  <c r="A13" i="42"/>
  <c r="A6" i="4"/>
  <c r="A6" i="31"/>
  <c r="A85" i="48"/>
  <c r="AK85" i="48" s="1"/>
  <c r="A76" i="40"/>
  <c r="H76" i="40" s="1"/>
  <c r="A77" i="48"/>
  <c r="AK77" i="48" s="1"/>
  <c r="A68" i="40"/>
  <c r="H68" i="40" s="1"/>
  <c r="A69" i="48"/>
  <c r="AK69" i="48" s="1"/>
  <c r="A39" i="49"/>
  <c r="A24" i="41"/>
  <c r="A60" i="40"/>
  <c r="H60" i="40" s="1"/>
  <c r="A7" i="7"/>
  <c r="A8" i="12"/>
  <c r="A11" i="32"/>
  <c r="A33" i="6"/>
  <c r="A14" i="44"/>
  <c r="BY14" i="44" s="1"/>
  <c r="A14" i="31"/>
  <c r="A6" i="48"/>
  <c r="A6" i="49"/>
  <c r="A20" i="40"/>
  <c r="A15" i="41"/>
  <c r="H15" i="41" s="1"/>
  <c r="A5" i="5"/>
  <c r="A5" i="42"/>
  <c r="A50" i="44"/>
  <c r="A33" i="5"/>
  <c r="A33" i="42"/>
  <c r="A53" i="4"/>
  <c r="A56" i="6"/>
  <c r="A50" i="31"/>
  <c r="A57" i="48"/>
  <c r="AM57" i="48" s="1"/>
  <c r="A45" i="40"/>
  <c r="H45" i="40" s="1"/>
  <c r="A35" i="5"/>
  <c r="A35" i="42"/>
  <c r="A83" i="48"/>
  <c r="AK83" i="48" s="1"/>
  <c r="A74" i="40"/>
  <c r="H74" i="40" s="1"/>
  <c r="A14" i="45"/>
  <c r="A14" i="46"/>
  <c r="A15" i="10"/>
  <c r="CK15" i="10" s="1"/>
  <c r="A46" i="44"/>
  <c r="A46" i="31"/>
  <c r="A49" i="4"/>
  <c r="A38" i="44"/>
  <c r="A50" i="6"/>
  <c r="A41" i="4"/>
  <c r="A38" i="31"/>
  <c r="A19" i="7"/>
  <c r="A20" i="12"/>
  <c r="A29" i="42"/>
  <c r="A29" i="5"/>
  <c r="A43" i="48"/>
  <c r="A27" i="49"/>
  <c r="A37" i="48"/>
  <c r="A24" i="49"/>
  <c r="A26" i="41"/>
  <c r="A23" i="40"/>
  <c r="A84" i="48"/>
  <c r="AK84" i="48" s="1"/>
  <c r="A75" i="40"/>
  <c r="H75" i="40" s="1"/>
  <c r="A76" i="48"/>
  <c r="AK76" i="48" s="1"/>
  <c r="A67" i="40"/>
  <c r="H67" i="40" s="1"/>
  <c r="A68" i="48"/>
  <c r="AK68" i="48" s="1"/>
  <c r="A38" i="49"/>
  <c r="U38" i="49" s="1"/>
  <c r="A59" i="40"/>
  <c r="H59" i="40" s="1"/>
  <c r="A23" i="41"/>
  <c r="A7" i="13"/>
  <c r="CN7" i="13" s="1"/>
  <c r="A8" i="14"/>
  <c r="A7" i="9"/>
  <c r="A4" i="44"/>
  <c r="A4" i="31"/>
  <c r="A10" i="5"/>
  <c r="A4" i="4"/>
  <c r="A10" i="42"/>
  <c r="A48" i="48"/>
  <c r="AM48" i="48" s="1"/>
  <c r="A37" i="40"/>
  <c r="H37" i="40" s="1"/>
  <c r="A22" i="44"/>
  <c r="A22" i="31"/>
  <c r="A13" i="44"/>
  <c r="BV13" i="44" s="1"/>
  <c r="A13" i="31"/>
  <c r="A9" i="7"/>
  <c r="A10" i="12"/>
  <c r="A6" i="8"/>
  <c r="A4" i="7"/>
  <c r="A4" i="9"/>
  <c r="A4" i="14"/>
  <c r="A4" i="13"/>
  <c r="A4" i="5"/>
  <c r="A4" i="42"/>
  <c r="A61" i="32"/>
  <c r="A51" i="44"/>
  <c r="A51" i="31"/>
  <c r="A34" i="5"/>
  <c r="A34" i="42"/>
  <c r="A54" i="4"/>
  <c r="A57" i="6"/>
  <c r="A18" i="46"/>
  <c r="A18" i="45"/>
  <c r="A60" i="32"/>
  <c r="A25" i="13"/>
  <c r="A19" i="10"/>
  <c r="DC19" i="10" s="1"/>
  <c r="A42" i="15"/>
  <c r="A42" i="11"/>
  <c r="A28" i="12"/>
  <c r="A22" i="14"/>
  <c r="A9" i="46"/>
  <c r="A9" i="45"/>
  <c r="A10" i="10"/>
  <c r="CE10" i="10" s="1"/>
  <c r="A75" i="48"/>
  <c r="AK75" i="48" s="1"/>
  <c r="A66" i="40"/>
  <c r="H66" i="40" s="1"/>
  <c r="A7" i="12"/>
  <c r="A6" i="7"/>
  <c r="A5" i="14"/>
  <c r="A5" i="13"/>
  <c r="A5" i="9"/>
  <c r="A40" i="48"/>
  <c r="AI40" i="48" s="1"/>
  <c r="A18" i="40"/>
  <c r="H18" i="40" s="1"/>
  <c r="A39" i="48"/>
  <c r="A26" i="49"/>
  <c r="A43" i="41"/>
  <c r="H43" i="41" s="1"/>
  <c r="A32" i="40"/>
  <c r="H32" i="40" s="1"/>
  <c r="A49" i="44"/>
  <c r="A32" i="5"/>
  <c r="A32" i="42"/>
  <c r="A52" i="4"/>
  <c r="A55" i="6"/>
  <c r="A49" i="31"/>
  <c r="A36" i="15"/>
  <c r="A36" i="11"/>
  <c r="A44" i="49"/>
  <c r="W44" i="49" s="1"/>
  <c r="A114" i="48"/>
  <c r="A32" i="41"/>
  <c r="A12" i="45"/>
  <c r="A12" i="46"/>
  <c r="A13" i="10"/>
  <c r="A82" i="48"/>
  <c r="AK82" i="48" s="1"/>
  <c r="A73" i="40"/>
  <c r="H73" i="40" s="1"/>
  <c r="A46" i="48"/>
  <c r="AM46" i="48" s="1"/>
  <c r="A35" i="40"/>
  <c r="H35" i="40" s="1"/>
  <c r="A19" i="44"/>
  <c r="CT19" i="44" s="1"/>
  <c r="A19" i="31"/>
  <c r="A11" i="44"/>
  <c r="BP11" i="44" s="1"/>
  <c r="A11" i="31"/>
  <c r="A12" i="48"/>
  <c r="W12" i="48" s="1"/>
  <c r="A13" i="49"/>
  <c r="O13" i="49" s="1"/>
  <c r="A42" i="41"/>
  <c r="H42" i="41" s="1"/>
  <c r="A31" i="40"/>
  <c r="H31" i="40" s="1"/>
  <c r="BV22" i="10"/>
  <c r="BY30" i="10"/>
  <c r="CH22" i="10"/>
  <c r="CZ22" i="10"/>
  <c r="CB31" i="10"/>
  <c r="BP27" i="10"/>
  <c r="DC39" i="10"/>
  <c r="BY22" i="10"/>
  <c r="CB22" i="10"/>
  <c r="CW38" i="10"/>
  <c r="BG22" i="10"/>
  <c r="BV29" i="10"/>
  <c r="BP22" i="10"/>
  <c r="BS22" i="10"/>
  <c r="BJ22" i="10"/>
  <c r="CW22" i="10"/>
  <c r="CK22" i="10"/>
  <c r="DF39" i="10"/>
  <c r="DC22" i="10"/>
  <c r="CQ22" i="10"/>
  <c r="DF22" i="10"/>
  <c r="CT22" i="10"/>
  <c r="CE22" i="10"/>
  <c r="BM22" i="10"/>
  <c r="CN22" i="10"/>
  <c r="CE32" i="10"/>
  <c r="CQ36" i="10"/>
  <c r="CZ38" i="10"/>
  <c r="CT37" i="10"/>
  <c r="CK34" i="10"/>
  <c r="CN35" i="10"/>
  <c r="BM26" i="10"/>
  <c r="CH33" i="10"/>
  <c r="BS28" i="10"/>
  <c r="BJ25" i="10"/>
  <c r="A8" i="33"/>
  <c r="A13" i="39"/>
  <c r="R13" i="39" s="1"/>
  <c r="CZ10" i="10"/>
  <c r="CN10" i="10"/>
  <c r="CB10" i="10"/>
  <c r="BP10" i="10"/>
  <c r="BY10" i="10"/>
  <c r="BM10" i="10"/>
  <c r="CQ10" i="10"/>
  <c r="BG10" i="10"/>
  <c r="DF10" i="10"/>
  <c r="BJ10" i="10"/>
  <c r="DC10" i="10"/>
  <c r="BS10" i="10"/>
  <c r="DF9" i="10"/>
  <c r="CT9" i="10"/>
  <c r="CH9" i="10"/>
  <c r="BV9" i="10"/>
  <c r="BJ9" i="10"/>
  <c r="CW9" i="10"/>
  <c r="BM9" i="10"/>
  <c r="DC9" i="10"/>
  <c r="CQ9" i="10"/>
  <c r="CE9" i="10"/>
  <c r="BS9" i="10"/>
  <c r="BG9" i="10"/>
  <c r="BY9" i="10"/>
  <c r="CZ9" i="10"/>
  <c r="CN9" i="10"/>
  <c r="CB9" i="10"/>
  <c r="BP9" i="10"/>
  <c r="CK9" i="10"/>
  <c r="CT19" i="10"/>
  <c r="CH19" i="10"/>
  <c r="BV19" i="10"/>
  <c r="BM19" i="10"/>
  <c r="CQ19" i="10"/>
  <c r="CE19" i="10"/>
  <c r="BS19" i="10"/>
  <c r="BG19" i="10"/>
  <c r="CW19" i="10"/>
  <c r="BY19" i="10"/>
  <c r="CZ19" i="10"/>
  <c r="CB19" i="10"/>
  <c r="BP19" i="10"/>
  <c r="DF15" i="10"/>
  <c r="BJ15" i="10"/>
  <c r="DC15" i="10"/>
  <c r="CQ15" i="10"/>
  <c r="CW15" i="10"/>
  <c r="CN15" i="10"/>
  <c r="CB15" i="10"/>
  <c r="DF13" i="10"/>
  <c r="CT13" i="10"/>
  <c r="CH13" i="10"/>
  <c r="BV13" i="10"/>
  <c r="BJ13" i="10"/>
  <c r="DC13" i="10"/>
  <c r="CQ13" i="10"/>
  <c r="CE13" i="10"/>
  <c r="BS13" i="10"/>
  <c r="BG13" i="10"/>
  <c r="CW13" i="10"/>
  <c r="CK13" i="10"/>
  <c r="BY13" i="10"/>
  <c r="BM13" i="10"/>
  <c r="CZ13" i="10"/>
  <c r="CN13" i="10"/>
  <c r="CB13" i="10"/>
  <c r="BP13" i="10"/>
  <c r="CZ6" i="10"/>
  <c r="CN6" i="10"/>
  <c r="CB6" i="10"/>
  <c r="BP6" i="10"/>
  <c r="CE6" i="10"/>
  <c r="CW6" i="10"/>
  <c r="CK6" i="10"/>
  <c r="BY6" i="10"/>
  <c r="BM6" i="10"/>
  <c r="CT6" i="10"/>
  <c r="BV6" i="10"/>
  <c r="CQ6" i="10"/>
  <c r="BS6" i="10"/>
  <c r="DF6" i="10"/>
  <c r="CH6" i="10"/>
  <c r="BJ6" i="10"/>
  <c r="DC6" i="10"/>
  <c r="BG6" i="10"/>
  <c r="CZ16" i="10"/>
  <c r="CN16" i="10"/>
  <c r="CB16" i="10"/>
  <c r="BP16" i="10"/>
  <c r="CQ16" i="10"/>
  <c r="CE16" i="10"/>
  <c r="BG16" i="10"/>
  <c r="CW16" i="10"/>
  <c r="CK16" i="10"/>
  <c r="BY16" i="10"/>
  <c r="BM16" i="10"/>
  <c r="DC16" i="10"/>
  <c r="BS16" i="10"/>
  <c r="DF16" i="10"/>
  <c r="CT16" i="10"/>
  <c r="CH16" i="10"/>
  <c r="BV16" i="10"/>
  <c r="BJ16" i="10"/>
  <c r="DF5" i="10"/>
  <c r="CT5" i="10"/>
  <c r="CH5" i="10"/>
  <c r="BV5" i="10"/>
  <c r="BJ5" i="10"/>
  <c r="CW5" i="10"/>
  <c r="BM5" i="10"/>
  <c r="DC5" i="10"/>
  <c r="CQ5" i="10"/>
  <c r="CE5" i="10"/>
  <c r="BS5" i="10"/>
  <c r="CZ5" i="10"/>
  <c r="CB5" i="10"/>
  <c r="CK5" i="10"/>
  <c r="CN5" i="10"/>
  <c r="BP5" i="10"/>
  <c r="BY5" i="10"/>
  <c r="A20" i="11"/>
  <c r="A20" i="15"/>
  <c r="BJ20" i="15" s="1"/>
  <c r="A23" i="11"/>
  <c r="A23" i="15"/>
  <c r="BS23" i="15" s="1"/>
  <c r="A22" i="11"/>
  <c r="A22" i="15"/>
  <c r="BP22" i="15" s="1"/>
  <c r="A21" i="11"/>
  <c r="A21" i="15"/>
  <c r="BM21" i="15" s="1"/>
  <c r="BG15" i="10" l="1"/>
  <c r="BV15" i="10"/>
  <c r="CK19" i="10"/>
  <c r="BS15" i="10"/>
  <c r="CH15" i="10"/>
  <c r="BJ19" i="10"/>
  <c r="BP15" i="10"/>
  <c r="CE15" i="10"/>
  <c r="CT15" i="10"/>
  <c r="CZ15" i="10"/>
  <c r="BM15" i="10"/>
  <c r="DF19" i="10"/>
  <c r="BY15" i="10"/>
  <c r="CN19" i="10"/>
  <c r="BV10" i="10"/>
  <c r="CK10" i="10"/>
  <c r="CH10" i="10"/>
  <c r="CW10" i="10"/>
  <c r="CT10" i="10"/>
  <c r="EC12" i="46"/>
  <c r="CC12" i="46"/>
  <c r="DA12" i="46"/>
  <c r="DM12" i="46"/>
  <c r="EK12" i="46"/>
  <c r="CK12" i="46"/>
  <c r="DI12" i="46"/>
  <c r="CW12" i="46"/>
  <c r="DU12" i="46"/>
  <c r="CO12" i="46"/>
  <c r="CG12" i="46"/>
  <c r="DE12" i="46"/>
  <c r="EO12" i="46"/>
  <c r="EG12" i="46"/>
  <c r="DY12" i="46"/>
  <c r="BY12" i="46"/>
  <c r="CS12" i="46"/>
  <c r="DQ12" i="46"/>
  <c r="U26" i="49"/>
  <c r="S26" i="49"/>
  <c r="Q26" i="49"/>
  <c r="Y37" i="48"/>
  <c r="AA37" i="48"/>
  <c r="CC14" i="45"/>
  <c r="CO14" i="45"/>
  <c r="DM14" i="45"/>
  <c r="CW14" i="45"/>
  <c r="BY14" i="45"/>
  <c r="CG14" i="45"/>
  <c r="EG14" i="45"/>
  <c r="DY14" i="45"/>
  <c r="DA14" i="45"/>
  <c r="EC14" i="45"/>
  <c r="EO14" i="45"/>
  <c r="EK14" i="45"/>
  <c r="DQ14" i="45"/>
  <c r="DI14" i="45"/>
  <c r="DU14" i="45"/>
  <c r="CS14" i="45"/>
  <c r="DE14" i="45"/>
  <c r="CK14" i="45"/>
  <c r="CH43" i="44"/>
  <c r="CQ43" i="44"/>
  <c r="BV43" i="44"/>
  <c r="DC43" i="44"/>
  <c r="BS43" i="44"/>
  <c r="BJ43" i="44"/>
  <c r="CE43" i="44"/>
  <c r="BP43" i="44"/>
  <c r="DF43" i="44"/>
  <c r="CW43" i="44"/>
  <c r="BG43" i="44"/>
  <c r="BM43" i="44"/>
  <c r="CN43" i="44"/>
  <c r="CK43" i="44"/>
  <c r="CZ43" i="44"/>
  <c r="CB43" i="44"/>
  <c r="BY43" i="44"/>
  <c r="CT43" i="44"/>
  <c r="CC10" i="45"/>
  <c r="DI10" i="45"/>
  <c r="CS10" i="45"/>
  <c r="EG10" i="45"/>
  <c r="DQ10" i="45"/>
  <c r="CK10" i="45"/>
  <c r="EC10" i="45"/>
  <c r="EK10" i="45"/>
  <c r="DA10" i="45"/>
  <c r="EO10" i="45"/>
  <c r="CG10" i="45"/>
  <c r="DU10" i="45"/>
  <c r="DE10" i="45"/>
  <c r="DM10" i="45"/>
  <c r="CO10" i="45"/>
  <c r="CW10" i="45"/>
  <c r="BY10" i="45"/>
  <c r="DY10" i="45"/>
  <c r="CG4" i="46"/>
  <c r="DE4" i="46"/>
  <c r="CO4" i="46"/>
  <c r="EO4" i="46"/>
  <c r="DY4" i="46"/>
  <c r="BY4" i="46"/>
  <c r="DQ4" i="46"/>
  <c r="EK4" i="46"/>
  <c r="DI4" i="46"/>
  <c r="EG4" i="46"/>
  <c r="CS4" i="46"/>
  <c r="DM4" i="46"/>
  <c r="EC4" i="46"/>
  <c r="CC4" i="46"/>
  <c r="DA4" i="46"/>
  <c r="CK4" i="46"/>
  <c r="CW4" i="46"/>
  <c r="DU4" i="46"/>
  <c r="CC12" i="45"/>
  <c r="EG12" i="45"/>
  <c r="DY12" i="45"/>
  <c r="DI12" i="45"/>
  <c r="DQ12" i="45"/>
  <c r="EK12" i="45"/>
  <c r="DA12" i="45"/>
  <c r="CS12" i="45"/>
  <c r="CG12" i="45"/>
  <c r="DU12" i="45"/>
  <c r="CK12" i="45"/>
  <c r="EC12" i="45"/>
  <c r="DM12" i="45"/>
  <c r="DE12" i="45"/>
  <c r="CO12" i="45"/>
  <c r="CW12" i="45"/>
  <c r="BY12" i="45"/>
  <c r="EO12" i="45"/>
  <c r="Y39" i="48"/>
  <c r="AC39" i="48"/>
  <c r="AE39" i="48"/>
  <c r="AA39" i="48"/>
  <c r="BS42" i="15"/>
  <c r="CB42" i="15"/>
  <c r="BV42" i="15"/>
  <c r="BY42" i="15"/>
  <c r="DC42" i="15"/>
  <c r="BP42" i="15"/>
  <c r="CZ42" i="15"/>
  <c r="CE42" i="15"/>
  <c r="CK42" i="15"/>
  <c r="DF42" i="15"/>
  <c r="BM42" i="15"/>
  <c r="CW42" i="15"/>
  <c r="CH42" i="15"/>
  <c r="BG42" i="15"/>
  <c r="BJ42" i="15"/>
  <c r="CT42" i="15"/>
  <c r="CQ42" i="15"/>
  <c r="CN42" i="15"/>
  <c r="BM4" i="44"/>
  <c r="CZ4" i="44"/>
  <c r="BV4" i="44"/>
  <c r="BY4" i="44"/>
  <c r="CH4" i="44"/>
  <c r="CK4" i="44"/>
  <c r="BG4" i="44"/>
  <c r="CT4" i="44"/>
  <c r="CW4" i="44"/>
  <c r="BS4" i="44"/>
  <c r="DF4" i="44"/>
  <c r="CQ4" i="44"/>
  <c r="CE4" i="44"/>
  <c r="BP4" i="44"/>
  <c r="DC4" i="44"/>
  <c r="CN4" i="44"/>
  <c r="BJ4" i="44"/>
  <c r="CB4" i="44"/>
  <c r="U27" i="49"/>
  <c r="S27" i="49"/>
  <c r="Q6" i="49"/>
  <c r="S6" i="49"/>
  <c r="O6" i="49"/>
  <c r="O5" i="49"/>
  <c r="Q5" i="49"/>
  <c r="S5" i="49"/>
  <c r="U5" i="49"/>
  <c r="BV5" i="44"/>
  <c r="CN5" i="44"/>
  <c r="BY5" i="44"/>
  <c r="CT5" i="44"/>
  <c r="CK5" i="44"/>
  <c r="BG5" i="44"/>
  <c r="CH5" i="44"/>
  <c r="DC5" i="44"/>
  <c r="BS5" i="44"/>
  <c r="CW5" i="44"/>
  <c r="CE5" i="44"/>
  <c r="BP5" i="44"/>
  <c r="CQ5" i="44"/>
  <c r="BM5" i="44"/>
  <c r="DF5" i="44"/>
  <c r="BJ5" i="44"/>
  <c r="CZ5" i="44"/>
  <c r="CB5" i="44"/>
  <c r="DM10" i="46"/>
  <c r="EK10" i="46"/>
  <c r="CK10" i="46"/>
  <c r="CW10" i="46"/>
  <c r="DU10" i="46"/>
  <c r="CG10" i="46"/>
  <c r="DE10" i="46"/>
  <c r="EO10" i="46"/>
  <c r="CO10" i="46"/>
  <c r="DY10" i="46"/>
  <c r="BY10" i="46"/>
  <c r="DI10" i="46"/>
  <c r="EG10" i="46"/>
  <c r="CS10" i="46"/>
  <c r="DQ10" i="46"/>
  <c r="EC10" i="46"/>
  <c r="CC10" i="46"/>
  <c r="DA10" i="46"/>
  <c r="CK11" i="45"/>
  <c r="DM11" i="45"/>
  <c r="CC11" i="45"/>
  <c r="DU11" i="45"/>
  <c r="DE11" i="45"/>
  <c r="CW11" i="45"/>
  <c r="CG11" i="45"/>
  <c r="CO11" i="45"/>
  <c r="EG11" i="45"/>
  <c r="BY11" i="45"/>
  <c r="EO11" i="45"/>
  <c r="DQ11" i="45"/>
  <c r="DY11" i="45"/>
  <c r="DA11" i="45"/>
  <c r="DI11" i="45"/>
  <c r="EK11" i="45"/>
  <c r="EC11" i="45"/>
  <c r="CS11" i="45"/>
  <c r="BY4" i="45"/>
  <c r="CC4" i="45"/>
  <c r="CO4" i="45"/>
  <c r="DU4" i="45"/>
  <c r="EC4" i="45"/>
  <c r="DM4" i="45"/>
  <c r="EG4" i="45"/>
  <c r="CW4" i="45"/>
  <c r="EO4" i="45"/>
  <c r="CS4" i="45"/>
  <c r="DQ4" i="45"/>
  <c r="CG4" i="45"/>
  <c r="DY4" i="45"/>
  <c r="EK4" i="45"/>
  <c r="DA4" i="45"/>
  <c r="DI4" i="45"/>
  <c r="CK4" i="45"/>
  <c r="DE4" i="45"/>
  <c r="DF22" i="44"/>
  <c r="DC22" i="44"/>
  <c r="AC43" i="48"/>
  <c r="AE43" i="48"/>
  <c r="BV38" i="44"/>
  <c r="CZ38" i="44"/>
  <c r="CE38" i="44"/>
  <c r="BJ38" i="44"/>
  <c r="DC38" i="44"/>
  <c r="CK38" i="44"/>
  <c r="BS38" i="44"/>
  <c r="CT38" i="44"/>
  <c r="CQ38" i="44"/>
  <c r="CW38" i="44"/>
  <c r="CB38" i="44"/>
  <c r="CN38" i="44"/>
  <c r="BP38" i="44"/>
  <c r="DF38" i="44"/>
  <c r="BM38" i="44"/>
  <c r="BY38" i="44"/>
  <c r="CH38" i="44"/>
  <c r="BG38" i="44"/>
  <c r="W6" i="48"/>
  <c r="AC6" i="48"/>
  <c r="AA6" i="48"/>
  <c r="Y6" i="48"/>
  <c r="AE6" i="48"/>
  <c r="CT42" i="44"/>
  <c r="BS42" i="44"/>
  <c r="CH42" i="44"/>
  <c r="BV42" i="44"/>
  <c r="CZ42" i="44"/>
  <c r="CK42" i="44"/>
  <c r="BJ42" i="44"/>
  <c r="DC42" i="44"/>
  <c r="CB42" i="44"/>
  <c r="CQ42" i="44"/>
  <c r="CN42" i="44"/>
  <c r="BY42" i="44"/>
  <c r="CE42" i="44"/>
  <c r="BP42" i="44"/>
  <c r="DF42" i="44"/>
  <c r="BG42" i="44"/>
  <c r="BM42" i="44"/>
  <c r="CW42" i="44"/>
  <c r="AE5" i="48"/>
  <c r="W5" i="48"/>
  <c r="AK5" i="48"/>
  <c r="AI5" i="48"/>
  <c r="Y5" i="48"/>
  <c r="AA5" i="48"/>
  <c r="AC5" i="48"/>
  <c r="CN44" i="44"/>
  <c r="BS44" i="44"/>
  <c r="CB44" i="44"/>
  <c r="BV44" i="44"/>
  <c r="CE44" i="44"/>
  <c r="BP44" i="44"/>
  <c r="CW44" i="44"/>
  <c r="CH44" i="44"/>
  <c r="DC44" i="44"/>
  <c r="CK44" i="44"/>
  <c r="BJ44" i="44"/>
  <c r="CT44" i="44"/>
  <c r="BY44" i="44"/>
  <c r="BM44" i="44"/>
  <c r="DF44" i="44"/>
  <c r="CZ44" i="44"/>
  <c r="CQ44" i="44"/>
  <c r="BG44" i="44"/>
  <c r="BS38" i="15"/>
  <c r="CH38" i="15"/>
  <c r="BJ38" i="15"/>
  <c r="CB38" i="15"/>
  <c r="CN38" i="15"/>
  <c r="DC38" i="15"/>
  <c r="BY38" i="15"/>
  <c r="CK38" i="15"/>
  <c r="CW38" i="15"/>
  <c r="CE38" i="15"/>
  <c r="BV38" i="15"/>
  <c r="CT38" i="15"/>
  <c r="BG38" i="15"/>
  <c r="BP38" i="15"/>
  <c r="CQ38" i="15"/>
  <c r="DF38" i="15"/>
  <c r="CZ38" i="15"/>
  <c r="BM38" i="15"/>
  <c r="DA11" i="46"/>
  <c r="DI11" i="46"/>
  <c r="EK11" i="46"/>
  <c r="CS11" i="46"/>
  <c r="CK11" i="46"/>
  <c r="DU11" i="46"/>
  <c r="EC11" i="46"/>
  <c r="CC11" i="46"/>
  <c r="CO11" i="46"/>
  <c r="EG11" i="46"/>
  <c r="DE11" i="46"/>
  <c r="DM11" i="46"/>
  <c r="CW11" i="46"/>
  <c r="EO11" i="46"/>
  <c r="BY11" i="46"/>
  <c r="CG11" i="46"/>
  <c r="DQ11" i="46"/>
  <c r="DY11" i="46"/>
  <c r="W39" i="49"/>
  <c r="U39" i="49"/>
  <c r="BG41" i="44"/>
  <c r="CZ41" i="44"/>
  <c r="CT41" i="44"/>
  <c r="DF41" i="44"/>
  <c r="CH41" i="44"/>
  <c r="CN41" i="44"/>
  <c r="BV41" i="44"/>
  <c r="CB41" i="44"/>
  <c r="BP41" i="44"/>
  <c r="CW41" i="44"/>
  <c r="DC41" i="44"/>
  <c r="CK41" i="44"/>
  <c r="BJ41" i="44"/>
  <c r="BM41" i="44"/>
  <c r="CE41" i="44"/>
  <c r="CQ41" i="44"/>
  <c r="BS41" i="44"/>
  <c r="BY41" i="44"/>
  <c r="EG7" i="46"/>
  <c r="EO7" i="46"/>
  <c r="DY7" i="46"/>
  <c r="DQ7" i="46"/>
  <c r="CW7" i="46"/>
  <c r="DA7" i="46"/>
  <c r="DI7" i="46"/>
  <c r="DU7" i="46"/>
  <c r="EC7" i="46"/>
  <c r="EK7" i="46"/>
  <c r="CK7" i="46"/>
  <c r="CS7" i="46"/>
  <c r="CC7" i="46"/>
  <c r="DE7" i="46"/>
  <c r="DM7" i="46"/>
  <c r="CO7" i="46"/>
  <c r="CG7" i="46"/>
  <c r="BY7" i="46"/>
  <c r="BJ39" i="44"/>
  <c r="DC39" i="44"/>
  <c r="CW39" i="44"/>
  <c r="CE39" i="44"/>
  <c r="CN39" i="44"/>
  <c r="CH39" i="44"/>
  <c r="CK39" i="44"/>
  <c r="BG39" i="44"/>
  <c r="CZ39" i="44"/>
  <c r="BY39" i="44"/>
  <c r="CB39" i="44"/>
  <c r="CQ39" i="44"/>
  <c r="BM39" i="44"/>
  <c r="DF39" i="44"/>
  <c r="CT39" i="44"/>
  <c r="BV39" i="44"/>
  <c r="BS39" i="44"/>
  <c r="BP39" i="44"/>
  <c r="DE9" i="45"/>
  <c r="EC9" i="45"/>
  <c r="CS9" i="45"/>
  <c r="EK9" i="45"/>
  <c r="DM9" i="45"/>
  <c r="DI9" i="45"/>
  <c r="DU9" i="45"/>
  <c r="CG9" i="45"/>
  <c r="DA9" i="45"/>
  <c r="EG9" i="45"/>
  <c r="CO9" i="45"/>
  <c r="CW9" i="45"/>
  <c r="DQ9" i="45"/>
  <c r="CK9" i="45"/>
  <c r="DY9" i="45"/>
  <c r="EO9" i="45"/>
  <c r="BY9" i="45"/>
  <c r="CC9" i="45"/>
  <c r="CZ51" i="44"/>
  <c r="CK51" i="44"/>
  <c r="BG51" i="44"/>
  <c r="CN51" i="44"/>
  <c r="BY51" i="44"/>
  <c r="CQ51" i="44"/>
  <c r="CB51" i="44"/>
  <c r="BM51" i="44"/>
  <c r="CE51" i="44"/>
  <c r="BP51" i="44"/>
  <c r="DF51" i="44"/>
  <c r="CT51" i="44"/>
  <c r="CH51" i="44"/>
  <c r="BS51" i="44"/>
  <c r="CW51" i="44"/>
  <c r="BJ51" i="44"/>
  <c r="DC51" i="44"/>
  <c r="BV51" i="44"/>
  <c r="DC50" i="44"/>
  <c r="CQ50" i="44"/>
  <c r="CB50" i="44"/>
  <c r="BP50" i="44"/>
  <c r="BV50" i="44"/>
  <c r="CE50" i="44"/>
  <c r="DF50" i="44"/>
  <c r="BS50" i="44"/>
  <c r="CZ50" i="44"/>
  <c r="BY50" i="44"/>
  <c r="CW50" i="44"/>
  <c r="CT50" i="44"/>
  <c r="BG50" i="44"/>
  <c r="CN50" i="44"/>
  <c r="CK50" i="44"/>
  <c r="CH50" i="44"/>
  <c r="BM50" i="44"/>
  <c r="BJ50" i="44"/>
  <c r="CO8" i="45"/>
  <c r="EO8" i="45"/>
  <c r="DE8" i="45"/>
  <c r="CG8" i="45"/>
  <c r="EG8" i="45"/>
  <c r="BY8" i="45"/>
  <c r="DI8" i="45"/>
  <c r="DU8" i="45"/>
  <c r="CW8" i="45"/>
  <c r="EC8" i="45"/>
  <c r="CK8" i="45"/>
  <c r="EK8" i="45"/>
  <c r="DM8" i="45"/>
  <c r="CC8" i="45"/>
  <c r="DA8" i="45"/>
  <c r="DQ8" i="45"/>
  <c r="CS8" i="45"/>
  <c r="DY8" i="45"/>
  <c r="BG7" i="44"/>
  <c r="BP7" i="44"/>
  <c r="CH7" i="44"/>
  <c r="DF7" i="44"/>
  <c r="CW7" i="44"/>
  <c r="BM7" i="44"/>
  <c r="BV7" i="44"/>
  <c r="CE7" i="44"/>
  <c r="DC7" i="44"/>
  <c r="CT7" i="44"/>
  <c r="BY7" i="44"/>
  <c r="CQ7" i="44"/>
  <c r="CZ7" i="44"/>
  <c r="BS7" i="44"/>
  <c r="CB7" i="44"/>
  <c r="BJ7" i="44"/>
  <c r="CK7" i="44"/>
  <c r="CN7" i="44"/>
  <c r="DM7" i="45"/>
  <c r="DE7" i="45"/>
  <c r="CC7" i="45"/>
  <c r="EC7" i="45"/>
  <c r="DU7" i="45"/>
  <c r="CS7" i="45"/>
  <c r="CK7" i="45"/>
  <c r="EK7" i="45"/>
  <c r="DI7" i="45"/>
  <c r="DA7" i="45"/>
  <c r="DY7" i="45"/>
  <c r="DQ7" i="45"/>
  <c r="EO7" i="45"/>
  <c r="EG7" i="45"/>
  <c r="CG7" i="45"/>
  <c r="BY7" i="45"/>
  <c r="CW7" i="45"/>
  <c r="CO7" i="45"/>
  <c r="CZ26" i="44"/>
  <c r="CH26" i="44"/>
  <c r="BV26" i="44"/>
  <c r="CN26" i="44"/>
  <c r="CW26" i="44"/>
  <c r="DF26" i="44"/>
  <c r="BG26" i="44"/>
  <c r="CQ26" i="44"/>
  <c r="CE26" i="44"/>
  <c r="CT26" i="44"/>
  <c r="CB26" i="44"/>
  <c r="CK26" i="44"/>
  <c r="BP26" i="44"/>
  <c r="BY26" i="44"/>
  <c r="BM26" i="44"/>
  <c r="BS26" i="44"/>
  <c r="DC26" i="44"/>
  <c r="BJ26" i="44"/>
  <c r="DF49" i="44"/>
  <c r="DC49" i="44"/>
  <c r="BP49" i="44"/>
  <c r="CT49" i="44"/>
  <c r="CQ49" i="44"/>
  <c r="CH49" i="44"/>
  <c r="CE49" i="44"/>
  <c r="CK49" i="44"/>
  <c r="BV49" i="44"/>
  <c r="BS49" i="44"/>
  <c r="CN49" i="44"/>
  <c r="BJ49" i="44"/>
  <c r="BG49" i="44"/>
  <c r="BM49" i="44"/>
  <c r="CZ49" i="44"/>
  <c r="BY49" i="44"/>
  <c r="CB49" i="44"/>
  <c r="CW49" i="44"/>
  <c r="DE9" i="46"/>
  <c r="DM9" i="46"/>
  <c r="CO9" i="46"/>
  <c r="CW9" i="46"/>
  <c r="BY9" i="46"/>
  <c r="CG9" i="46"/>
  <c r="EK9" i="46"/>
  <c r="EG9" i="46"/>
  <c r="EO9" i="46"/>
  <c r="CS9" i="46"/>
  <c r="DQ9" i="46"/>
  <c r="DY9" i="46"/>
  <c r="DA9" i="46"/>
  <c r="DI9" i="46"/>
  <c r="CK9" i="46"/>
  <c r="DU9" i="46"/>
  <c r="EC9" i="46"/>
  <c r="CC9" i="46"/>
  <c r="CC18" i="45"/>
  <c r="BY18" i="45"/>
  <c r="CW18" i="45"/>
  <c r="EC18" i="45"/>
  <c r="CG18" i="45"/>
  <c r="DM18" i="45"/>
  <c r="DI18" i="45"/>
  <c r="EG18" i="45"/>
  <c r="EK18" i="45"/>
  <c r="DQ18" i="45"/>
  <c r="EO18" i="45"/>
  <c r="CK18" i="45"/>
  <c r="DU18" i="45"/>
  <c r="DA18" i="45"/>
  <c r="DY18" i="45"/>
  <c r="DE18" i="45"/>
  <c r="CO18" i="45"/>
  <c r="CS18" i="45"/>
  <c r="BM46" i="44"/>
  <c r="BV46" i="44"/>
  <c r="CN46" i="44"/>
  <c r="CT46" i="44"/>
  <c r="BJ46" i="44"/>
  <c r="DC46" i="44"/>
  <c r="CQ46" i="44"/>
  <c r="CE46" i="44"/>
  <c r="CB46" i="44"/>
  <c r="BS46" i="44"/>
  <c r="BP46" i="44"/>
  <c r="CK46" i="44"/>
  <c r="CW46" i="44"/>
  <c r="DF46" i="44"/>
  <c r="BG46" i="44"/>
  <c r="CZ46" i="44"/>
  <c r="BY46" i="44"/>
  <c r="CH46" i="44"/>
  <c r="BJ6" i="44"/>
  <c r="CZ6" i="44"/>
  <c r="CW6" i="44"/>
  <c r="CH6" i="44"/>
  <c r="BV6" i="44"/>
  <c r="DC6" i="44"/>
  <c r="CN6" i="44"/>
  <c r="CK6" i="44"/>
  <c r="DF6" i="44"/>
  <c r="BS6" i="44"/>
  <c r="CB6" i="44"/>
  <c r="BY6" i="44"/>
  <c r="BG6" i="44"/>
  <c r="CQ6" i="44"/>
  <c r="CT6" i="44"/>
  <c r="BP6" i="44"/>
  <c r="BM6" i="44"/>
  <c r="CE6" i="44"/>
  <c r="CK37" i="15"/>
  <c r="BJ37" i="15"/>
  <c r="BP37" i="15"/>
  <c r="BG37" i="15"/>
  <c r="CE37" i="15"/>
  <c r="CH37" i="15"/>
  <c r="CT37" i="15"/>
  <c r="CN37" i="15"/>
  <c r="CQ37" i="15"/>
  <c r="BS37" i="15"/>
  <c r="BM37" i="15"/>
  <c r="DC37" i="15"/>
  <c r="DF37" i="15"/>
  <c r="CZ37" i="15"/>
  <c r="BV37" i="15"/>
  <c r="CW37" i="15"/>
  <c r="BY37" i="15"/>
  <c r="CB37" i="15"/>
  <c r="DI8" i="46"/>
  <c r="EG8" i="46"/>
  <c r="CS8" i="46"/>
  <c r="DQ8" i="46"/>
  <c r="EC8" i="46"/>
  <c r="CC8" i="46"/>
  <c r="DA8" i="46"/>
  <c r="DU8" i="46"/>
  <c r="EO8" i="46"/>
  <c r="DM8" i="46"/>
  <c r="EK8" i="46"/>
  <c r="CK8" i="46"/>
  <c r="CW8" i="46"/>
  <c r="CO8" i="46"/>
  <c r="CG8" i="46"/>
  <c r="DE8" i="46"/>
  <c r="DY8" i="46"/>
  <c r="BY8" i="46"/>
  <c r="BP27" i="44"/>
  <c r="BM27" i="44"/>
  <c r="CH27" i="44"/>
  <c r="CK27" i="44"/>
  <c r="DF27" i="44"/>
  <c r="CN27" i="44"/>
  <c r="BV27" i="44"/>
  <c r="BY27" i="44"/>
  <c r="DC27" i="44"/>
  <c r="CT27" i="44"/>
  <c r="CQ27" i="44"/>
  <c r="CZ27" i="44"/>
  <c r="CE27" i="44"/>
  <c r="BG27" i="44"/>
  <c r="CB27" i="44"/>
  <c r="CW27" i="44"/>
  <c r="BJ27" i="44"/>
  <c r="BS27" i="44"/>
  <c r="BS23" i="44"/>
  <c r="CN23" i="44"/>
  <c r="CK23" i="44"/>
  <c r="DF23" i="44"/>
  <c r="BG23" i="44"/>
  <c r="CB23" i="44"/>
  <c r="BV23" i="44"/>
  <c r="CQ23" i="44"/>
  <c r="BP23" i="44"/>
  <c r="CT23" i="44"/>
  <c r="BY23" i="44"/>
  <c r="CW23" i="44"/>
  <c r="DC23" i="44"/>
  <c r="CE23" i="44"/>
  <c r="CZ23" i="44"/>
  <c r="BM23" i="44"/>
  <c r="CH23" i="44"/>
  <c r="BJ23" i="44"/>
  <c r="AM53" i="48"/>
  <c r="AK53" i="48"/>
  <c r="CW39" i="15"/>
  <c r="CQ39" i="15"/>
  <c r="BV39" i="15"/>
  <c r="BG39" i="15"/>
  <c r="BY39" i="15"/>
  <c r="CK39" i="15"/>
  <c r="BM39" i="15"/>
  <c r="BS39" i="15"/>
  <c r="CB39" i="15"/>
  <c r="CE39" i="15"/>
  <c r="DF39" i="15"/>
  <c r="DC39" i="15"/>
  <c r="BJ39" i="15"/>
  <c r="CH39" i="15"/>
  <c r="CN39" i="15"/>
  <c r="CZ39" i="15"/>
  <c r="CT39" i="15"/>
  <c r="BP39" i="15"/>
  <c r="CS6" i="46"/>
  <c r="DQ6" i="46"/>
  <c r="EC6" i="46"/>
  <c r="CC6" i="46"/>
  <c r="DA6" i="46"/>
  <c r="DM6" i="46"/>
  <c r="EK6" i="46"/>
  <c r="CK6" i="46"/>
  <c r="CW6" i="46"/>
  <c r="DU6" i="46"/>
  <c r="CG6" i="46"/>
  <c r="DE6" i="46"/>
  <c r="EO6" i="46"/>
  <c r="CO6" i="46"/>
  <c r="DY6" i="46"/>
  <c r="BY6" i="46"/>
  <c r="DI6" i="46"/>
  <c r="EG6" i="46"/>
  <c r="DY18" i="46"/>
  <c r="BY18" i="46"/>
  <c r="DI18" i="46"/>
  <c r="EG18" i="46"/>
  <c r="CS18" i="46"/>
  <c r="DQ18" i="46"/>
  <c r="EC18" i="46"/>
  <c r="CC18" i="46"/>
  <c r="DA18" i="46"/>
  <c r="DM18" i="46"/>
  <c r="EK18" i="46"/>
  <c r="CK18" i="46"/>
  <c r="CW18" i="46"/>
  <c r="DU18" i="46"/>
  <c r="CG18" i="46"/>
  <c r="DE18" i="46"/>
  <c r="EO18" i="46"/>
  <c r="CO18" i="46"/>
  <c r="AI15" i="48"/>
  <c r="W15" i="48"/>
  <c r="CB45" i="44"/>
  <c r="BY45" i="44"/>
  <c r="DF45" i="44"/>
  <c r="BP45" i="44"/>
  <c r="CW45" i="44"/>
  <c r="CT45" i="44"/>
  <c r="DC45" i="44"/>
  <c r="CH45" i="44"/>
  <c r="CQ45" i="44"/>
  <c r="BV45" i="44"/>
  <c r="CE45" i="44"/>
  <c r="CK45" i="44"/>
  <c r="CZ45" i="44"/>
  <c r="BJ45" i="44"/>
  <c r="BS45" i="44"/>
  <c r="CN45" i="44"/>
  <c r="BG45" i="44"/>
  <c r="BM45" i="44"/>
  <c r="AI13" i="48"/>
  <c r="W13" i="48"/>
  <c r="CK17" i="44"/>
  <c r="CH17" i="44"/>
  <c r="U25" i="49"/>
  <c r="S25" i="49"/>
  <c r="EK5" i="46"/>
  <c r="CK5" i="46"/>
  <c r="CS5" i="46"/>
  <c r="DU5" i="46"/>
  <c r="EC5" i="46"/>
  <c r="CC5" i="46"/>
  <c r="DE5" i="46"/>
  <c r="DM5" i="46"/>
  <c r="DQ5" i="46"/>
  <c r="CO5" i="46"/>
  <c r="CW5" i="46"/>
  <c r="BY5" i="46"/>
  <c r="CG5" i="46"/>
  <c r="EG5" i="46"/>
  <c r="EO5" i="46"/>
  <c r="DY5" i="46"/>
  <c r="DA5" i="46"/>
  <c r="DI5" i="46"/>
  <c r="AI7" i="48"/>
  <c r="W7" i="48"/>
  <c r="DE6" i="45"/>
  <c r="CG6" i="45"/>
  <c r="DU6" i="45"/>
  <c r="CW6" i="45"/>
  <c r="CK6" i="45"/>
  <c r="EK6" i="45"/>
  <c r="DM6" i="45"/>
  <c r="DA6" i="45"/>
  <c r="CC6" i="45"/>
  <c r="EC6" i="45"/>
  <c r="DY6" i="45"/>
  <c r="DQ6" i="45"/>
  <c r="CS6" i="45"/>
  <c r="EG6" i="45"/>
  <c r="DI6" i="45"/>
  <c r="BY6" i="45"/>
  <c r="CO6" i="45"/>
  <c r="EO6" i="45"/>
  <c r="DU15" i="46"/>
  <c r="EC15" i="46"/>
  <c r="CC15" i="46"/>
  <c r="DM15" i="46"/>
  <c r="DI15" i="46"/>
  <c r="DE15" i="46"/>
  <c r="CO15" i="46"/>
  <c r="CW15" i="46"/>
  <c r="BY15" i="46"/>
  <c r="CG15" i="46"/>
  <c r="EG15" i="46"/>
  <c r="EO15" i="46"/>
  <c r="DA15" i="46"/>
  <c r="DQ15" i="46"/>
  <c r="DY15" i="46"/>
  <c r="CK15" i="46"/>
  <c r="EK15" i="46"/>
  <c r="CS15" i="46"/>
  <c r="BJ36" i="15"/>
  <c r="BV36" i="15"/>
  <c r="BM36" i="15"/>
  <c r="CW36" i="15"/>
  <c r="BY36" i="15"/>
  <c r="CE36" i="15"/>
  <c r="CQ36" i="15"/>
  <c r="DC36" i="15"/>
  <c r="BG36" i="15"/>
  <c r="CK36" i="15"/>
  <c r="BS36" i="15"/>
  <c r="CH36" i="15"/>
  <c r="CB36" i="15"/>
  <c r="CT36" i="15"/>
  <c r="CN36" i="15"/>
  <c r="DF36" i="15"/>
  <c r="BP36" i="15"/>
  <c r="CZ36" i="15"/>
  <c r="U24" i="49"/>
  <c r="Q24" i="49"/>
  <c r="CG14" i="46"/>
  <c r="DE14" i="46"/>
  <c r="EO14" i="46"/>
  <c r="CO14" i="46"/>
  <c r="DY14" i="46"/>
  <c r="BY14" i="46"/>
  <c r="DI14" i="46"/>
  <c r="EG14" i="46"/>
  <c r="CS14" i="46"/>
  <c r="DQ14" i="46"/>
  <c r="EC14" i="46"/>
  <c r="CC14" i="46"/>
  <c r="DA14" i="46"/>
  <c r="DM14" i="46"/>
  <c r="EK14" i="46"/>
  <c r="CK14" i="46"/>
  <c r="CW14" i="46"/>
  <c r="DU14" i="46"/>
  <c r="BV25" i="44"/>
  <c r="BY25" i="44"/>
  <c r="BJ25" i="44"/>
  <c r="BG25" i="44"/>
  <c r="CE25" i="44"/>
  <c r="BS25" i="44"/>
  <c r="DC25" i="44"/>
  <c r="BP25" i="44"/>
  <c r="CT25" i="44"/>
  <c r="CZ25" i="44"/>
  <c r="CW25" i="44"/>
  <c r="CQ25" i="44"/>
  <c r="CN25" i="44"/>
  <c r="DF25" i="44"/>
  <c r="CB25" i="44"/>
  <c r="CK25" i="44"/>
  <c r="BM25" i="44"/>
  <c r="CH25" i="44"/>
  <c r="CW41" i="15"/>
  <c r="CZ41" i="15"/>
  <c r="BG41" i="15"/>
  <c r="BS41" i="15"/>
  <c r="DC41" i="15"/>
  <c r="CH41" i="15"/>
  <c r="BV41" i="15"/>
  <c r="CT41" i="15"/>
  <c r="BP41" i="15"/>
  <c r="CB41" i="15"/>
  <c r="DF41" i="15"/>
  <c r="BJ41" i="15"/>
  <c r="CQ41" i="15"/>
  <c r="BM41" i="15"/>
  <c r="BY41" i="15"/>
  <c r="CN41" i="15"/>
  <c r="CE41" i="15"/>
  <c r="CK41" i="15"/>
  <c r="S18" i="49"/>
  <c r="O18" i="49"/>
  <c r="AE38" i="48"/>
  <c r="AC38" i="48"/>
  <c r="BV37" i="44"/>
  <c r="CH37" i="44"/>
  <c r="BG37" i="44"/>
  <c r="BP37" i="44"/>
  <c r="BM37" i="44"/>
  <c r="BJ37" i="44"/>
  <c r="DC37" i="44"/>
  <c r="DF37" i="44"/>
  <c r="CQ37" i="44"/>
  <c r="CT37" i="44"/>
  <c r="CE37" i="44"/>
  <c r="CB37" i="44"/>
  <c r="BY37" i="44"/>
  <c r="CZ37" i="44"/>
  <c r="BS37" i="44"/>
  <c r="CK37" i="44"/>
  <c r="CW37" i="44"/>
  <c r="CN37" i="44"/>
  <c r="DI5" i="45"/>
  <c r="DA5" i="45"/>
  <c r="CC5" i="45"/>
  <c r="DY5" i="45"/>
  <c r="DQ5" i="45"/>
  <c r="EO5" i="45"/>
  <c r="EG5" i="45"/>
  <c r="CW5" i="45"/>
  <c r="EC5" i="45"/>
  <c r="CG5" i="45"/>
  <c r="BY5" i="45"/>
  <c r="CO5" i="45"/>
  <c r="DM5" i="45"/>
  <c r="DE5" i="45"/>
  <c r="DU5" i="45"/>
  <c r="CS5" i="45"/>
  <c r="CK5" i="45"/>
  <c r="EK5" i="45"/>
  <c r="CN18" i="44"/>
  <c r="CQ18" i="44"/>
  <c r="CK15" i="45"/>
  <c r="DY15" i="45"/>
  <c r="EG15" i="45"/>
  <c r="EC15" i="45"/>
  <c r="DI15" i="45"/>
  <c r="DQ15" i="45"/>
  <c r="DM15" i="45"/>
  <c r="CS15" i="45"/>
  <c r="EK15" i="45"/>
  <c r="DA15" i="45"/>
  <c r="DE15" i="45"/>
  <c r="CW15" i="45"/>
  <c r="CC15" i="45"/>
  <c r="DU15" i="45"/>
  <c r="BY15" i="45"/>
  <c r="CG15" i="45"/>
  <c r="CO15" i="45"/>
  <c r="EO15" i="45"/>
  <c r="DF11" i="10"/>
  <c r="CT11" i="10"/>
  <c r="CH11" i="10"/>
  <c r="BV11" i="10"/>
  <c r="BJ11" i="10"/>
  <c r="CW11" i="10"/>
  <c r="BM11" i="10"/>
  <c r="DC11" i="10"/>
  <c r="CQ11" i="10"/>
  <c r="CE11" i="10"/>
  <c r="BS11" i="10"/>
  <c r="BG11" i="10"/>
  <c r="BY11" i="10"/>
  <c r="CZ11" i="10"/>
  <c r="CN11" i="10"/>
  <c r="CB11" i="10"/>
  <c r="BP11" i="10"/>
  <c r="CK11" i="10"/>
  <c r="CZ8" i="10"/>
  <c r="CN8" i="10"/>
  <c r="CB8" i="10"/>
  <c r="BP8" i="10"/>
  <c r="CE8" i="10"/>
  <c r="CW8" i="10"/>
  <c r="CK8" i="10"/>
  <c r="BY8" i="10"/>
  <c r="BM8" i="10"/>
  <c r="CQ8" i="10"/>
  <c r="BG8" i="10"/>
  <c r="DF8" i="10"/>
  <c r="CT8" i="10"/>
  <c r="CH8" i="10"/>
  <c r="BV8" i="10"/>
  <c r="BJ8" i="10"/>
  <c r="DC8" i="10"/>
  <c r="BS8" i="10"/>
  <c r="CZ12" i="10"/>
  <c r="CN12" i="10"/>
  <c r="CB12" i="10"/>
  <c r="BP12" i="10"/>
  <c r="CE12" i="10"/>
  <c r="CW12" i="10"/>
  <c r="CK12" i="10"/>
  <c r="BY12" i="10"/>
  <c r="BM12" i="10"/>
  <c r="DC12" i="10"/>
  <c r="CQ12" i="10"/>
  <c r="BG12" i="10"/>
  <c r="DF12" i="10"/>
  <c r="CT12" i="10"/>
  <c r="CH12" i="10"/>
  <c r="BV12" i="10"/>
  <c r="BJ12" i="10"/>
  <c r="BS12" i="10"/>
  <c r="DF7" i="10"/>
  <c r="CT7" i="10"/>
  <c r="CH7" i="10"/>
  <c r="BV7" i="10"/>
  <c r="BJ7" i="10"/>
  <c r="CW7" i="10"/>
  <c r="BM7" i="10"/>
  <c r="DC7" i="10"/>
  <c r="CQ7" i="10"/>
  <c r="CE7" i="10"/>
  <c r="BS7" i="10"/>
  <c r="BG7" i="10"/>
  <c r="CN7" i="10"/>
  <c r="BP7" i="10"/>
  <c r="BY7" i="10"/>
  <c r="CZ7" i="10"/>
  <c r="CB7" i="10"/>
  <c r="CK7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36" i="42"/>
  <c r="AU36" i="42"/>
  <c r="AR36" i="42"/>
  <c r="AO36" i="42"/>
  <c r="AL36" i="42"/>
  <c r="AI36" i="42"/>
  <c r="AF36" i="42"/>
  <c r="AX31" i="42"/>
  <c r="AU31" i="42"/>
  <c r="AR31" i="42"/>
  <c r="AO31" i="42"/>
  <c r="AL31" i="42"/>
  <c r="AI31" i="42"/>
  <c r="AF31" i="42"/>
  <c r="AC31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7" i="42" l="1"/>
  <c r="AC30" i="42"/>
  <c r="AI10" i="42"/>
  <c r="AC4" i="42"/>
  <c r="AR12" i="42"/>
  <c r="AL15" i="42"/>
  <c r="AF13" i="42"/>
  <c r="AI6" i="42"/>
  <c r="AO8" i="42"/>
  <c r="AC14" i="42"/>
  <c r="AI25" i="42"/>
  <c r="AI35" i="42"/>
  <c r="AX24" i="42"/>
  <c r="AL34" i="42"/>
  <c r="AR17" i="42"/>
  <c r="AR26" i="42"/>
  <c r="AO18" i="42"/>
  <c r="AO27" i="42"/>
  <c r="AX9" i="42"/>
  <c r="AC11" i="42"/>
  <c r="AL19" i="42"/>
  <c r="AL28" i="42"/>
  <c r="AU20" i="42"/>
  <c r="AU29" i="42"/>
  <c r="AF21" i="42"/>
  <c r="AF32" i="42"/>
  <c r="AC23" i="42"/>
  <c r="AC33" i="42"/>
  <c r="AI29" i="42"/>
  <c r="AC27" i="42"/>
  <c r="AR21" i="42"/>
  <c r="AO11" i="42"/>
  <c r="AF12" i="42"/>
  <c r="AC18" i="42"/>
  <c r="AI20" i="42"/>
  <c r="AR32" i="42"/>
  <c r="AI12" i="42"/>
  <c r="AF10" i="42"/>
  <c r="AU9" i="42"/>
  <c r="AR10" i="42"/>
  <c r="AF11" i="42"/>
  <c r="AU12" i="42"/>
  <c r="AO13" i="42"/>
  <c r="AO14" i="42"/>
  <c r="AO23" i="42"/>
  <c r="AU25" i="42"/>
  <c r="AO33" i="42"/>
  <c r="AU35" i="42"/>
  <c r="AR13" i="42"/>
  <c r="AC13" i="42"/>
  <c r="AF17" i="42"/>
  <c r="AF26" i="42"/>
  <c r="AU10" i="42"/>
  <c r="AR11" i="42"/>
  <c r="C62" i="43"/>
  <c r="C64" i="43"/>
  <c r="C60" i="43"/>
  <c r="C63" i="43"/>
  <c r="C65" i="43"/>
  <c r="C61" i="43"/>
  <c r="C58" i="43"/>
  <c r="C56" i="43"/>
  <c r="C57" i="43"/>
  <c r="C55" i="43"/>
  <c r="C59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5" i="42"/>
  <c r="AX19" i="42"/>
  <c r="AL24" i="42"/>
  <c r="AX28" i="42"/>
  <c r="AX34" i="42"/>
  <c r="AC37" i="42"/>
  <c r="AO37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2" i="42"/>
  <c r="AU32" i="42"/>
  <c r="AF33" i="42"/>
  <c r="AR33" i="42"/>
  <c r="AC34" i="42"/>
  <c r="AO34" i="42"/>
  <c r="AL35" i="42"/>
  <c r="AX35" i="42"/>
  <c r="AF37" i="42"/>
  <c r="AR37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2" i="42"/>
  <c r="AX32" i="42"/>
  <c r="AI33" i="42"/>
  <c r="AU33" i="42"/>
  <c r="AF34" i="42"/>
  <c r="AR34" i="42"/>
  <c r="AC35" i="42"/>
  <c r="AO35" i="42"/>
  <c r="AI37" i="42"/>
  <c r="AU37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2" i="42"/>
  <c r="AO32" i="42"/>
  <c r="AL33" i="42"/>
  <c r="AX33" i="42"/>
  <c r="AI34" i="42"/>
  <c r="AU34" i="42"/>
  <c r="AF35" i="42"/>
  <c r="AR35" i="42"/>
  <c r="AC36" i="42"/>
  <c r="AL37" i="42"/>
  <c r="H32" i="41" l="1"/>
  <c r="H5" i="41"/>
  <c r="H19" i="41"/>
  <c r="H26" i="41"/>
  <c r="H25" i="41"/>
  <c r="H8" i="41"/>
  <c r="H11" i="41"/>
  <c r="M1" i="39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A13" i="37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N10" i="36" s="1"/>
  <c r="K10" i="36"/>
  <c r="J14" i="36"/>
  <c r="K14" i="36"/>
  <c r="L14" i="36"/>
  <c r="J15" i="36"/>
  <c r="K15" i="36"/>
  <c r="I8" i="36"/>
  <c r="L8" i="36" s="1"/>
  <c r="I10" i="36"/>
  <c r="L10" i="36" s="1"/>
  <c r="O10" i="36" s="1"/>
  <c r="I14" i="36"/>
  <c r="I15" i="36"/>
  <c r="L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Z4" i="35"/>
  <c r="W4" i="35"/>
  <c r="Q4" i="35"/>
  <c r="N4" i="35"/>
  <c r="K4" i="35"/>
  <c r="H4" i="35"/>
  <c r="E4" i="35"/>
  <c r="D4" i="35"/>
  <c r="A4" i="35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10" i="34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AC1" i="33"/>
  <c r="AR6" i="33" s="1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5" i="28"/>
  <c r="W36" i="28"/>
  <c r="W37" i="28"/>
  <c r="W41" i="28"/>
  <c r="W42" i="28"/>
  <c r="W43" i="28"/>
  <c r="W44" i="28"/>
  <c r="W45" i="28"/>
  <c r="W46" i="28"/>
  <c r="U1" i="32"/>
  <c r="N1" i="30"/>
  <c r="S12" i="32"/>
  <c r="S11" i="32"/>
  <c r="AI11" i="32" s="1"/>
  <c r="AI5" i="33" l="1"/>
  <c r="AR4" i="35"/>
  <c r="AF5" i="33"/>
  <c r="N15" i="36"/>
  <c r="AL10" i="34"/>
  <c r="AI12" i="32"/>
  <c r="AR5" i="35"/>
  <c r="AC5" i="33"/>
  <c r="AB13" i="37"/>
  <c r="AF11" i="35"/>
  <c r="N14" i="36"/>
  <c r="Y15" i="37"/>
  <c r="R10" i="36"/>
  <c r="AF15" i="34"/>
  <c r="AC44" i="32"/>
  <c r="U54" i="32"/>
  <c r="AC12" i="32"/>
  <c r="U51" i="32"/>
  <c r="AA62" i="32"/>
  <c r="AA54" i="32"/>
  <c r="AA45" i="32"/>
  <c r="AA10" i="32"/>
  <c r="Y60" i="32"/>
  <c r="Y52" i="32"/>
  <c r="Y43" i="32"/>
  <c r="Y8" i="32"/>
  <c r="AE60" i="32"/>
  <c r="AE46" i="32"/>
  <c r="AE44" i="32"/>
  <c r="AC11" i="32"/>
  <c r="AC60" i="32"/>
  <c r="AC62" i="32"/>
  <c r="AC8" i="32"/>
  <c r="AC46" i="32"/>
  <c r="AC42" i="32"/>
  <c r="AA61" i="32"/>
  <c r="AI52" i="32"/>
  <c r="AA43" i="32"/>
  <c r="AA8" i="32"/>
  <c r="Y57" i="32"/>
  <c r="Y51" i="32"/>
  <c r="Y12" i="32"/>
  <c r="Y7" i="32"/>
  <c r="AE52" i="32"/>
  <c r="AE57" i="32"/>
  <c r="AC54" i="32"/>
  <c r="U5" i="32"/>
  <c r="U49" i="32"/>
  <c r="U11" i="32"/>
  <c r="AA60" i="32"/>
  <c r="AI51" i="32"/>
  <c r="AA41" i="32"/>
  <c r="AA7" i="32"/>
  <c r="U7" i="32"/>
  <c r="U12" i="32"/>
  <c r="U61" i="32"/>
  <c r="AE45" i="32"/>
  <c r="AC7" i="32"/>
  <c r="AC58" i="32"/>
  <c r="AC41" i="32"/>
  <c r="AC10" i="32"/>
  <c r="AA56" i="32"/>
  <c r="AA20" i="32"/>
  <c r="AG60" i="32"/>
  <c r="AG48" i="32"/>
  <c r="AG10" i="32"/>
  <c r="AE61" i="32"/>
  <c r="U62" i="32"/>
  <c r="AC9" i="32"/>
  <c r="U53" i="32"/>
  <c r="AI53" i="32"/>
  <c r="AA12" i="32"/>
  <c r="Y58" i="32"/>
  <c r="Y48" i="32"/>
  <c r="Y10" i="32"/>
  <c r="AE54" i="32"/>
  <c r="AC52" i="32"/>
  <c r="AC45" i="32"/>
  <c r="AA52" i="32"/>
  <c r="AA11" i="32"/>
  <c r="Y56" i="32"/>
  <c r="Y46" i="32"/>
  <c r="Y9" i="32"/>
  <c r="AE51" i="32"/>
  <c r="AC57" i="32"/>
  <c r="AI62" i="32"/>
  <c r="AA51" i="32"/>
  <c r="AA9" i="32"/>
  <c r="AG54" i="32"/>
  <c r="Y45" i="32"/>
  <c r="AG7" i="32"/>
  <c r="AE48" i="32"/>
  <c r="U52" i="32"/>
  <c r="AI61" i="32"/>
  <c r="AA48" i="32"/>
  <c r="AI7" i="32"/>
  <c r="AG62" i="32"/>
  <c r="Y54" i="32"/>
  <c r="Y44" i="32"/>
  <c r="AC61" i="32"/>
  <c r="AI60" i="32"/>
  <c r="AA46" i="32"/>
  <c r="AI5" i="32"/>
  <c r="Y62" i="32"/>
  <c r="AG53" i="32"/>
  <c r="AG12" i="32"/>
  <c r="AE11" i="32"/>
  <c r="AA44" i="32"/>
  <c r="AG52" i="32"/>
  <c r="U60" i="32"/>
  <c r="AA42" i="32"/>
  <c r="AG51" i="32"/>
  <c r="AG11" i="32"/>
  <c r="AE62" i="32"/>
  <c r="Y11" i="32"/>
  <c r="AE12" i="32"/>
  <c r="AC56" i="32"/>
  <c r="AC51" i="32"/>
  <c r="AE7" i="32"/>
  <c r="AC48" i="32"/>
  <c r="AC43" i="32"/>
  <c r="AA58" i="32"/>
  <c r="AG61" i="32"/>
  <c r="AA57" i="32"/>
  <c r="Y61" i="32"/>
  <c r="W48" i="32"/>
  <c r="W49" i="32"/>
  <c r="AE41" i="32"/>
  <c r="AA24" i="32"/>
  <c r="Y14" i="32"/>
  <c r="AE34" i="32"/>
  <c r="AC33" i="32"/>
  <c r="Y16" i="32"/>
  <c r="AE37" i="32"/>
  <c r="AA26" i="32"/>
  <c r="AA25" i="32"/>
  <c r="AE39" i="32"/>
  <c r="AC29" i="32"/>
  <c r="Y18" i="32"/>
  <c r="AA23" i="32"/>
  <c r="Y13" i="32"/>
  <c r="Y15" i="32"/>
  <c r="AC28" i="32"/>
  <c r="AE35" i="32"/>
  <c r="AE43" i="32"/>
  <c r="AE38" i="32"/>
  <c r="AG20" i="32"/>
  <c r="AC27" i="32"/>
  <c r="AE40" i="32"/>
  <c r="AC30" i="32"/>
  <c r="Y19" i="32"/>
  <c r="AC32" i="32"/>
  <c r="AA22" i="32"/>
  <c r="AE42" i="32"/>
  <c r="AA21" i="32"/>
  <c r="Y17" i="32"/>
  <c r="AC31" i="32"/>
  <c r="AE36" i="32"/>
  <c r="W62" i="32"/>
  <c r="W51" i="32"/>
  <c r="W52" i="32"/>
  <c r="W53" i="32"/>
  <c r="AG55" i="32"/>
  <c r="W60" i="32"/>
  <c r="AE58" i="32"/>
  <c r="AE8" i="32"/>
  <c r="AE56" i="32"/>
  <c r="W11" i="32"/>
  <c r="W54" i="32"/>
  <c r="AE9" i="32"/>
  <c r="W12" i="32"/>
  <c r="W61" i="32"/>
  <c r="AE10" i="32"/>
  <c r="W7" i="32"/>
  <c r="W5" i="32"/>
  <c r="O15" i="36"/>
  <c r="AR12" i="35"/>
  <c r="AD5" i="38"/>
  <c r="AJ5" i="38"/>
  <c r="AO7" i="38"/>
  <c r="AG6" i="38"/>
  <c r="AI6" i="38"/>
  <c r="AK7" i="38"/>
  <c r="AP5" i="38"/>
  <c r="AB9" i="38"/>
  <c r="AH7" i="38"/>
  <c r="Z7" i="38"/>
  <c r="AO12" i="38"/>
  <c r="AP12" i="38"/>
  <c r="AD9" i="38"/>
  <c r="AB11" i="38"/>
  <c r="AB7" i="38"/>
  <c r="AA4" i="38"/>
  <c r="Z15" i="38"/>
  <c r="AF5" i="38"/>
  <c r="AP7" i="38"/>
  <c r="Z4" i="38"/>
  <c r="AL12" i="38"/>
  <c r="AO9" i="38"/>
  <c r="AA7" i="38"/>
  <c r="AC5" i="38"/>
  <c r="AA6" i="38"/>
  <c r="AC15" i="38"/>
  <c r="AC11" i="38"/>
  <c r="AG7" i="38"/>
  <c r="AI5" i="38"/>
  <c r="AC12" i="38"/>
  <c r="AM12" i="38"/>
  <c r="AH9" i="38"/>
  <c r="AL5" i="38"/>
  <c r="AN12" i="38"/>
  <c r="AC7" i="38"/>
  <c r="AI12" i="38"/>
  <c r="AH5" i="38"/>
  <c r="AQ15" i="38"/>
  <c r="AJ6" i="38"/>
  <c r="AJ12" i="38"/>
  <c r="AP6" i="38"/>
  <c r="AE12" i="38"/>
  <c r="AP11" i="38"/>
  <c r="AD11" i="38"/>
  <c r="AQ11" i="38"/>
  <c r="AF6" i="38"/>
  <c r="AF12" i="38"/>
  <c r="AN4" i="38"/>
  <c r="AF7" i="38"/>
  <c r="AE11" i="38"/>
  <c r="AQ6" i="38"/>
  <c r="AB4" i="38"/>
  <c r="AB15" i="38"/>
  <c r="AC6" i="38"/>
  <c r="AN15" i="38"/>
  <c r="AP15" i="38"/>
  <c r="AN5" i="38"/>
  <c r="Z12" i="38"/>
  <c r="AH12" i="38"/>
  <c r="AK9" i="38"/>
  <c r="AN6" i="38"/>
  <c r="AP4" i="38"/>
  <c r="AO4" i="38"/>
  <c r="AQ9" i="38"/>
  <c r="AE5" i="38"/>
  <c r="AM6" i="38"/>
  <c r="AN7" i="38"/>
  <c r="AD15" i="38"/>
  <c r="AL15" i="38"/>
  <c r="AG9" i="38"/>
  <c r="AL4" i="38"/>
  <c r="AM9" i="38"/>
  <c r="AE6" i="38"/>
  <c r="AQ4" i="38"/>
  <c r="AN11" i="38"/>
  <c r="AH15" i="38"/>
  <c r="AA15" i="38"/>
  <c r="AK5" i="38"/>
  <c r="AK11" i="38"/>
  <c r="AF15" i="38"/>
  <c r="AA11" i="38"/>
  <c r="AG11" i="38"/>
  <c r="AL9" i="38"/>
  <c r="AA12" i="38"/>
  <c r="Z11" i="38"/>
  <c r="AD12" i="38"/>
  <c r="AG4" i="38"/>
  <c r="AA5" i="38"/>
  <c r="AJ7" i="38"/>
  <c r="AM15" i="38"/>
  <c r="AC9" i="38"/>
  <c r="AC4" i="38"/>
  <c r="AI9" i="38"/>
  <c r="AK4" i="38"/>
  <c r="AL11" i="38"/>
  <c r="AH4" i="38"/>
  <c r="AL6" i="38"/>
  <c r="AM4" i="38"/>
  <c r="AB5" i="38"/>
  <c r="AQ5" i="38"/>
  <c r="AG5" i="38"/>
  <c r="AM5" i="38"/>
  <c r="Z9" i="38"/>
  <c r="AN9" i="38"/>
  <c r="AF9" i="38"/>
  <c r="AI15" i="38"/>
  <c r="AM11" i="38"/>
  <c r="AQ7" i="38"/>
  <c r="AB6" i="38"/>
  <c r="AD4" i="38"/>
  <c r="Z6" i="38"/>
  <c r="AB12" i="38"/>
  <c r="AE9" i="38"/>
  <c r="AH6" i="38"/>
  <c r="AJ4" i="38"/>
  <c r="Z5" i="38"/>
  <c r="AJ11" i="38"/>
  <c r="AO6" i="38"/>
  <c r="AI4" i="38"/>
  <c r="AO11" i="38"/>
  <c r="AD6" i="38"/>
  <c r="AJ15" i="38"/>
  <c r="AK6" i="38"/>
  <c r="AJ9" i="38"/>
  <c r="AI7" i="38"/>
  <c r="AK15" i="38"/>
  <c r="AP9" i="38"/>
  <c r="AE7" i="38"/>
  <c r="AG15" i="38"/>
  <c r="AQ12" i="38"/>
  <c r="AH11" i="38"/>
  <c r="AD7" i="38"/>
  <c r="AL7" i="38"/>
  <c r="AE15" i="38"/>
  <c r="AI11" i="38"/>
  <c r="AM7" i="38"/>
  <c r="AO5" i="38"/>
  <c r="AG12" i="38"/>
  <c r="AO15" i="38"/>
  <c r="AA9" i="38"/>
  <c r="AF4" i="38"/>
  <c r="AF11" i="38"/>
  <c r="AE4" i="38"/>
  <c r="AK12" i="38"/>
  <c r="P16" i="39"/>
  <c r="S25" i="39"/>
  <c r="S22" i="39"/>
  <c r="N21" i="39"/>
  <c r="R15" i="39"/>
  <c r="Q24" i="39"/>
  <c r="P24" i="39"/>
  <c r="T25" i="39"/>
  <c r="O24" i="39"/>
  <c r="R21" i="39"/>
  <c r="T22" i="39"/>
  <c r="R24" i="39"/>
  <c r="T12" i="39"/>
  <c r="R9" i="39"/>
  <c r="N18" i="39"/>
  <c r="N5" i="39"/>
  <c r="P21" i="39"/>
  <c r="M21" i="39"/>
  <c r="Q21" i="39"/>
  <c r="O21" i="39"/>
  <c r="R18" i="39"/>
  <c r="Q18" i="39"/>
  <c r="Q8" i="39"/>
  <c r="N24" i="39"/>
  <c r="S10" i="39"/>
  <c r="R20" i="39"/>
  <c r="M18" i="39"/>
  <c r="M24" i="39"/>
  <c r="P18" i="39"/>
  <c r="O18" i="39"/>
  <c r="T11" i="39"/>
  <c r="Q20" i="39"/>
  <c r="O6" i="39"/>
  <c r="M4" i="39"/>
  <c r="W4" i="32"/>
  <c r="AG4" i="32"/>
  <c r="AI4" i="32"/>
  <c r="AF4" i="33"/>
  <c r="AF6" i="33"/>
  <c r="AI5" i="34"/>
  <c r="AI7" i="34"/>
  <c r="AX12" i="35"/>
  <c r="J12" i="36"/>
  <c r="M10" i="36"/>
  <c r="Q10" i="36" s="1"/>
  <c r="U10" i="36" s="1"/>
  <c r="H10" i="41"/>
  <c r="H27" i="41"/>
  <c r="AI6" i="33"/>
  <c r="AL7" i="33"/>
  <c r="AU8" i="33"/>
  <c r="AF9" i="34"/>
  <c r="AF6" i="34"/>
  <c r="AO10" i="35"/>
  <c r="K13" i="36"/>
  <c r="H9" i="41"/>
  <c r="AO7" i="33"/>
  <c r="H29" i="41"/>
  <c r="H28" i="41"/>
  <c r="H30" i="41"/>
  <c r="H31" i="41"/>
  <c r="AC6" i="33"/>
  <c r="AL12" i="33"/>
  <c r="AF11" i="33"/>
  <c r="AO6" i="33"/>
  <c r="H7" i="41"/>
  <c r="H23" i="41"/>
  <c r="AU4" i="33"/>
  <c r="AU6" i="33"/>
  <c r="I5" i="36"/>
  <c r="L5" i="36" s="1"/>
  <c r="H14" i="41"/>
  <c r="H20" i="41"/>
  <c r="AF8" i="33"/>
  <c r="AR8" i="33"/>
  <c r="AF13" i="34"/>
  <c r="AF11" i="34"/>
  <c r="H13" i="41"/>
  <c r="H22" i="41"/>
  <c r="AR7" i="33"/>
  <c r="H12" i="41"/>
  <c r="H21" i="41"/>
  <c r="AF12" i="33"/>
  <c r="AX10" i="34"/>
  <c r="AI7" i="33"/>
  <c r="AF10" i="34"/>
  <c r="AI4" i="33"/>
  <c r="AX7" i="33"/>
  <c r="AI15" i="34"/>
  <c r="AA13" i="37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U4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AO8" i="33"/>
  <c r="AR5" i="33"/>
  <c r="AU5" i="33"/>
  <c r="AL5" i="33"/>
  <c r="AX5" i="33"/>
  <c r="AX8" i="33"/>
  <c r="AX15" i="34"/>
  <c r="AL15" i="34"/>
  <c r="AI14" i="33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AO12" i="33"/>
  <c r="AC12" i="33"/>
  <c r="K4" i="36"/>
  <c r="N4" i="36" s="1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I12" i="36"/>
  <c r="L12" i="36" s="1"/>
  <c r="J13" i="36"/>
  <c r="J6" i="36"/>
  <c r="N6" i="36" s="1"/>
  <c r="I11" i="36"/>
  <c r="I7" i="36"/>
  <c r="M15" i="36"/>
  <c r="Q15" i="36" s="1"/>
  <c r="O14" i="36"/>
  <c r="R14" i="36" s="1"/>
  <c r="M14" i="36"/>
  <c r="P14" i="36" s="1"/>
  <c r="J11" i="36"/>
  <c r="N11" i="36" s="1"/>
  <c r="K9" i="36"/>
  <c r="O9" i="36" s="1"/>
  <c r="M8" i="36"/>
  <c r="Q8" i="36" s="1"/>
  <c r="K7" i="36"/>
  <c r="K5" i="36"/>
  <c r="O5" i="36" s="1"/>
  <c r="I6" i="36"/>
  <c r="K16" i="36"/>
  <c r="K12" i="36"/>
  <c r="N12" i="36" s="1"/>
  <c r="J9" i="36"/>
  <c r="M9" i="36" s="1"/>
  <c r="P9" i="36" s="1"/>
  <c r="J7" i="36"/>
  <c r="J5" i="36"/>
  <c r="I4" i="36"/>
  <c r="L4" i="36" s="1"/>
  <c r="I13" i="36"/>
  <c r="L13" i="36" s="1"/>
  <c r="P10" i="36"/>
  <c r="S10" i="36" s="1"/>
  <c r="Q14" i="36"/>
  <c r="P8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8" i="36" l="1"/>
  <c r="N13" i="36"/>
  <c r="R13" i="36" s="1"/>
  <c r="O13" i="36"/>
  <c r="O12" i="36"/>
  <c r="N16" i="36"/>
  <c r="Q16" i="36" s="1"/>
  <c r="T16" i="36" s="1"/>
  <c r="T10" i="36"/>
  <c r="X10" i="36" s="1"/>
  <c r="P15" i="36"/>
  <c r="T15" i="36" s="1"/>
  <c r="N7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2" i="36"/>
  <c r="Q9" i="36" l="1"/>
  <c r="U9" i="36" s="1"/>
  <c r="W16" i="36"/>
  <c r="U13" i="36"/>
  <c r="R16" i="36"/>
  <c r="P13" i="36"/>
  <c r="S13" i="36" s="1"/>
  <c r="V13" i="36" s="1"/>
  <c r="Y13" i="36" s="1"/>
  <c r="O7" i="36"/>
  <c r="P7" i="36"/>
  <c r="O11" i="36"/>
  <c r="P11" i="36"/>
  <c r="T11" i="36" s="1"/>
  <c r="Z8" i="36"/>
  <c r="T7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6" i="5"/>
  <c r="AC22" i="5"/>
  <c r="BG33" i="4"/>
  <c r="BG34" i="4"/>
  <c r="BG35" i="4"/>
  <c r="BG28" i="4"/>
  <c r="BG29" i="4"/>
  <c r="BG30" i="4"/>
  <c r="BG31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2" i="5"/>
  <c r="AI22" i="5"/>
  <c r="AL22" i="5"/>
  <c r="AO22" i="5"/>
  <c r="AR22" i="5"/>
  <c r="AU22" i="5"/>
  <c r="AX22" i="5"/>
  <c r="AF30" i="5"/>
  <c r="AI30" i="5"/>
  <c r="AL30" i="5"/>
  <c r="AO30" i="5"/>
  <c r="AR30" i="5"/>
  <c r="AU30" i="5"/>
  <c r="AX30" i="5"/>
  <c r="AC1" i="5"/>
  <c r="AC30" i="5" s="1"/>
  <c r="Y23" i="28"/>
  <c r="AB23" i="28"/>
  <c r="AC23" i="28"/>
  <c r="AD23" i="28"/>
  <c r="AH23" i="28"/>
  <c r="AI23" i="28"/>
  <c r="AJ23" i="28"/>
  <c r="AK23" i="28"/>
  <c r="AL23" i="28"/>
  <c r="BY27" i="31" l="1"/>
  <c r="BS27" i="31"/>
  <c r="CE27" i="31"/>
  <c r="DC27" i="31"/>
  <c r="BV27" i="31"/>
  <c r="BG27" i="31"/>
  <c r="CK27" i="31"/>
  <c r="BP27" i="31"/>
  <c r="CN27" i="31"/>
  <c r="CH27" i="31"/>
  <c r="CT27" i="31"/>
  <c r="CW27" i="31"/>
  <c r="CQ27" i="31"/>
  <c r="BJ27" i="31"/>
  <c r="CZ27" i="31"/>
  <c r="CB27" i="31"/>
  <c r="BM27" i="31"/>
  <c r="DF27" i="31"/>
  <c r="BS12" i="3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Q6" i="30"/>
  <c r="N4" i="30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G1" i="13"/>
  <c r="BG1" i="12"/>
  <c r="BG1" i="11"/>
  <c r="BH1" i="8"/>
  <c r="BG1" i="8"/>
  <c r="BG1" i="9"/>
  <c r="BM24" i="8" l="1"/>
  <c r="CZ24" i="8"/>
  <c r="BV24" i="8"/>
  <c r="BP24" i="8"/>
  <c r="CK24" i="8"/>
  <c r="DC24" i="8"/>
  <c r="CH24" i="8"/>
  <c r="CQ24" i="8"/>
  <c r="BJ24" i="8"/>
  <c r="CE24" i="8"/>
  <c r="DF41" i="8"/>
  <c r="BS24" i="8"/>
  <c r="BG24" i="8"/>
  <c r="CN24" i="8"/>
  <c r="CT24" i="8"/>
  <c r="CB24" i="8"/>
  <c r="CW24" i="8"/>
  <c r="DF24" i="8"/>
  <c r="BY24" i="8"/>
  <c r="CZ40" i="8"/>
  <c r="BS30" i="8"/>
  <c r="BJ27" i="8"/>
  <c r="CQ38" i="8"/>
  <c r="CH35" i="8"/>
  <c r="CN37" i="8"/>
  <c r="CB33" i="8"/>
  <c r="CT39" i="8"/>
  <c r="CE34" i="8"/>
  <c r="CK36" i="8"/>
  <c r="BP29" i="8"/>
  <c r="BY32" i="8"/>
  <c r="DC41" i="8"/>
  <c r="CW40" i="8"/>
  <c r="BV31" i="8"/>
  <c r="BM28" i="8"/>
  <c r="CE41" i="11"/>
  <c r="BM41" i="11"/>
  <c r="BG37" i="11"/>
  <c r="CT37" i="11"/>
  <c r="CN37" i="11"/>
  <c r="CK36" i="11"/>
  <c r="CE36" i="11"/>
  <c r="BV43" i="11"/>
  <c r="BG39" i="11"/>
  <c r="CT39" i="11"/>
  <c r="CB43" i="11"/>
  <c r="CZ42" i="11"/>
  <c r="CK38" i="11"/>
  <c r="CE38" i="11"/>
  <c r="DF38" i="11"/>
  <c r="DC41" i="11"/>
  <c r="CK41" i="11"/>
  <c r="CE37" i="11"/>
  <c r="BM37" i="11"/>
  <c r="CZ43" i="11"/>
  <c r="BP36" i="11"/>
  <c r="DC36" i="11"/>
  <c r="CT42" i="11"/>
  <c r="BG43" i="11"/>
  <c r="CT43" i="11"/>
  <c r="CE39" i="11"/>
  <c r="BM39" i="11"/>
  <c r="CH36" i="11"/>
  <c r="BY42" i="11"/>
  <c r="BS42" i="11"/>
  <c r="BP38" i="11"/>
  <c r="DC38" i="11"/>
  <c r="BV36" i="11"/>
  <c r="CN30" i="11"/>
  <c r="CZ33" i="11"/>
  <c r="BV41" i="11"/>
  <c r="CB41" i="11"/>
  <c r="DC37" i="11"/>
  <c r="CK37" i="11"/>
  <c r="BJ42" i="11"/>
  <c r="CN36" i="11"/>
  <c r="CT36" i="11"/>
  <c r="CE43" i="11"/>
  <c r="BM43" i="11"/>
  <c r="DC34" i="11"/>
  <c r="CH41" i="11"/>
  <c r="CN41" i="11"/>
  <c r="BJ37" i="11"/>
  <c r="CW37" i="11"/>
  <c r="CN39" i="11"/>
  <c r="BJ41" i="11"/>
  <c r="CQ37" i="11"/>
  <c r="CQ36" i="11"/>
  <c r="BS43" i="11"/>
  <c r="CW43" i="11"/>
  <c r="BY39" i="11"/>
  <c r="CK42" i="11"/>
  <c r="DC42" i="11"/>
  <c r="BS38" i="11"/>
  <c r="CT41" i="11"/>
  <c r="BV37" i="11"/>
  <c r="BM36" i="11"/>
  <c r="CH38" i="11"/>
  <c r="CQ43" i="11"/>
  <c r="BS39" i="11"/>
  <c r="CK39" i="11"/>
  <c r="BP39" i="11"/>
  <c r="CW42" i="11"/>
  <c r="BM38" i="11"/>
  <c r="CQ38" i="11"/>
  <c r="DF41" i="11"/>
  <c r="CH37" i="11"/>
  <c r="BY36" i="11"/>
  <c r="DC43" i="11"/>
  <c r="CQ39" i="11"/>
  <c r="CW39" i="11"/>
  <c r="BP42" i="11"/>
  <c r="BY38" i="11"/>
  <c r="BP43" i="11"/>
  <c r="BY41" i="11"/>
  <c r="DF37" i="11"/>
  <c r="CW36" i="11"/>
  <c r="BJ43" i="11"/>
  <c r="DC39" i="11"/>
  <c r="CB42" i="11"/>
  <c r="CW38" i="11"/>
  <c r="BV42" i="11"/>
  <c r="CW33" i="11"/>
  <c r="CW41" i="11"/>
  <c r="BY37" i="11"/>
  <c r="DF42" i="11"/>
  <c r="CB36" i="11"/>
  <c r="CH43" i="11"/>
  <c r="BJ39" i="11"/>
  <c r="CN42" i="11"/>
  <c r="CB38" i="11"/>
  <c r="BG41" i="11"/>
  <c r="CZ41" i="11"/>
  <c r="BP37" i="11"/>
  <c r="CT38" i="11"/>
  <c r="CZ36" i="11"/>
  <c r="DF43" i="11"/>
  <c r="BV39" i="11"/>
  <c r="BG42" i="11"/>
  <c r="CN38" i="11"/>
  <c r="BJ38" i="11"/>
  <c r="BG36" i="11"/>
  <c r="BY43" i="11"/>
  <c r="CE42" i="11"/>
  <c r="BS36" i="11"/>
  <c r="CK43" i="11"/>
  <c r="CQ42" i="11"/>
  <c r="BS41" i="11"/>
  <c r="CH39" i="11"/>
  <c r="CZ38" i="11"/>
  <c r="CQ41" i="11"/>
  <c r="DF39" i="11"/>
  <c r="BG38" i="11"/>
  <c r="BP41" i="11"/>
  <c r="BS37" i="11"/>
  <c r="CB37" i="11"/>
  <c r="DF36" i="11"/>
  <c r="CZ39" i="11"/>
  <c r="CZ37" i="11"/>
  <c r="BM42" i="11"/>
  <c r="DF34" i="11"/>
  <c r="CT32" i="11"/>
  <c r="CQ31" i="11"/>
  <c r="CH28" i="11"/>
  <c r="CK29" i="11"/>
  <c r="CE27" i="11"/>
  <c r="BY25" i="11"/>
  <c r="CB26" i="11"/>
  <c r="BV24" i="11"/>
  <c r="CH12" i="11"/>
  <c r="CQ15" i="11"/>
  <c r="CB10" i="11"/>
  <c r="BP6" i="11"/>
  <c r="BJ4" i="11"/>
  <c r="BY9" i="11"/>
  <c r="DF18" i="11"/>
  <c r="CE11" i="11"/>
  <c r="CW17" i="11"/>
  <c r="CZ17" i="11"/>
  <c r="DC18" i="11"/>
  <c r="BS7" i="11"/>
  <c r="CN14" i="11"/>
  <c r="CK13" i="11"/>
  <c r="BV8" i="11"/>
  <c r="BM5" i="11"/>
  <c r="CT16" i="11"/>
  <c r="CN43" i="11"/>
  <c r="BJ20" i="11"/>
  <c r="BV38" i="11"/>
  <c r="BM21" i="11"/>
  <c r="BP22" i="11"/>
  <c r="BS23" i="11"/>
  <c r="CB39" i="11"/>
  <c r="CH42" i="11"/>
  <c r="BJ36" i="11"/>
  <c r="BG31" i="12"/>
  <c r="CT31" i="12"/>
  <c r="CZ47" i="12"/>
  <c r="CE31" i="12"/>
  <c r="BM31" i="12"/>
  <c r="CN44" i="12"/>
  <c r="BP31" i="12"/>
  <c r="DC31" i="12"/>
  <c r="CK31" i="12"/>
  <c r="DC48" i="12"/>
  <c r="CB31" i="12"/>
  <c r="BJ31" i="12"/>
  <c r="CW31" i="12"/>
  <c r="CW47" i="12"/>
  <c r="BY31" i="12"/>
  <c r="CN31" i="12"/>
  <c r="CZ31" i="12"/>
  <c r="BS31" i="12"/>
  <c r="CQ31" i="12"/>
  <c r="BV31" i="12"/>
  <c r="CH31" i="12"/>
  <c r="DF31" i="12"/>
  <c r="BJ34" i="12"/>
  <c r="CH42" i="12"/>
  <c r="BS37" i="12"/>
  <c r="CQ45" i="12"/>
  <c r="DF48" i="12"/>
  <c r="CK43" i="12"/>
  <c r="BM35" i="12"/>
  <c r="BP36" i="12"/>
  <c r="CB40" i="12"/>
  <c r="CT46" i="12"/>
  <c r="BY39" i="12"/>
  <c r="BV38" i="12"/>
  <c r="CE41" i="12"/>
  <c r="BV25" i="13"/>
  <c r="BV9" i="13"/>
  <c r="CB5" i="13"/>
  <c r="CZ14" i="13"/>
  <c r="CT21" i="13"/>
  <c r="DC24" i="13"/>
  <c r="CK25" i="13"/>
  <c r="DF45" i="13"/>
  <c r="BV22" i="13"/>
  <c r="CH14" i="13"/>
  <c r="CQ22" i="13"/>
  <c r="CB14" i="13"/>
  <c r="CH22" i="13"/>
  <c r="BY28" i="13"/>
  <c r="CZ9" i="13"/>
  <c r="CZ25" i="13"/>
  <c r="BG22" i="13"/>
  <c r="DF28" i="13"/>
  <c r="DF21" i="13"/>
  <c r="BS22" i="13"/>
  <c r="BJ22" i="13"/>
  <c r="CK28" i="13"/>
  <c r="CK24" i="13"/>
  <c r="BG24" i="13"/>
  <c r="CT18" i="13"/>
  <c r="BJ28" i="13"/>
  <c r="CN21" i="13"/>
  <c r="DC28" i="13"/>
  <c r="CZ21" i="13"/>
  <c r="CW21" i="13"/>
  <c r="CW28" i="13"/>
  <c r="CW24" i="13"/>
  <c r="CE8" i="13"/>
  <c r="CZ8" i="13"/>
  <c r="CH8" i="13"/>
  <c r="BS15" i="13"/>
  <c r="CH15" i="13"/>
  <c r="BS28" i="13"/>
  <c r="BG18" i="13"/>
  <c r="BG14" i="13"/>
  <c r="CE22" i="13"/>
  <c r="CW25" i="13"/>
  <c r="BY21" i="13"/>
  <c r="CT9" i="13"/>
  <c r="BG28" i="13"/>
  <c r="CK21" i="13"/>
  <c r="CN9" i="13"/>
  <c r="BP25" i="13"/>
  <c r="CT6" i="13"/>
  <c r="CB25" i="13"/>
  <c r="CT5" i="13"/>
  <c r="BY25" i="13"/>
  <c r="DC18" i="13"/>
  <c r="CW44" i="13"/>
  <c r="CN28" i="13"/>
  <c r="CN24" i="13"/>
  <c r="BY8" i="13"/>
  <c r="BP8" i="13"/>
  <c r="CQ24" i="13"/>
  <c r="BM15" i="13"/>
  <c r="CN15" i="13"/>
  <c r="BJ24" i="13"/>
  <c r="CQ18" i="13"/>
  <c r="CQ14" i="13"/>
  <c r="CE6" i="13"/>
  <c r="CK18" i="13"/>
  <c r="BG9" i="13"/>
  <c r="CW9" i="13"/>
  <c r="CK5" i="13"/>
  <c r="BY22" i="13"/>
  <c r="CN14" i="13"/>
  <c r="CB6" i="13"/>
  <c r="CH25" i="13"/>
  <c r="BP21" i="13"/>
  <c r="CB28" i="13"/>
  <c r="BS8" i="13"/>
  <c r="BV28" i="13"/>
  <c r="CW15" i="13"/>
  <c r="DF24" i="13"/>
  <c r="BM14" i="13"/>
  <c r="BY6" i="13"/>
  <c r="CN22" i="13"/>
  <c r="CH6" i="13"/>
  <c r="BY9" i="13"/>
  <c r="BY5" i="13"/>
  <c r="DC21" i="13"/>
  <c r="BJ5" i="13"/>
  <c r="CW5" i="13"/>
  <c r="CT24" i="13"/>
  <c r="BP9" i="13"/>
  <c r="DF18" i="13"/>
  <c r="DF14" i="13"/>
  <c r="CZ28" i="13"/>
  <c r="CQ8" i="13"/>
  <c r="BS24" i="13"/>
  <c r="BJ15" i="13"/>
  <c r="CH24" i="13"/>
  <c r="BY14" i="13"/>
  <c r="CK6" i="13"/>
  <c r="CB22" i="13"/>
  <c r="BJ6" i="13"/>
  <c r="CK9" i="13"/>
  <c r="CQ21" i="13"/>
  <c r="BM18" i="13"/>
  <c r="CT22" i="13"/>
  <c r="CZ5" i="13"/>
  <c r="CB18" i="13"/>
  <c r="BM24" i="13"/>
  <c r="DC8" i="13"/>
  <c r="DC15" i="13"/>
  <c r="CK14" i="13"/>
  <c r="CW6" i="13"/>
  <c r="BP22" i="13"/>
  <c r="BG5" i="13"/>
  <c r="DC25" i="13"/>
  <c r="CE21" i="13"/>
  <c r="DF9" i="13"/>
  <c r="CQ9" i="13"/>
  <c r="CH18" i="13"/>
  <c r="DC22" i="13"/>
  <c r="BM21" i="13"/>
  <c r="BJ21" i="13"/>
  <c r="BV5" i="13"/>
  <c r="DF25" i="13"/>
  <c r="BY24" i="13"/>
  <c r="CN8" i="13"/>
  <c r="BG15" i="13"/>
  <c r="BP15" i="13"/>
  <c r="CW14" i="13"/>
  <c r="BG6" i="13"/>
  <c r="CZ18" i="13"/>
  <c r="BS9" i="13"/>
  <c r="BS5" i="13"/>
  <c r="CQ25" i="13"/>
  <c r="BS21" i="13"/>
  <c r="CH9" i="13"/>
  <c r="CT25" i="13"/>
  <c r="CN25" i="13"/>
  <c r="BP24" i="13"/>
  <c r="BM8" i="13"/>
  <c r="BV8" i="13"/>
  <c r="CE15" i="13"/>
  <c r="DF15" i="13"/>
  <c r="CZ15" i="13"/>
  <c r="BS14" i="13"/>
  <c r="BS6" i="13"/>
  <c r="BV18" i="13"/>
  <c r="CE9" i="13"/>
  <c r="CE5" i="13"/>
  <c r="CE25" i="13"/>
  <c r="CW18" i="13"/>
  <c r="BJ9" i="13"/>
  <c r="CT14" i="13"/>
  <c r="CZ6" i="13"/>
  <c r="BP6" i="13"/>
  <c r="CN18" i="13"/>
  <c r="BM25" i="13"/>
  <c r="CN6" i="13"/>
  <c r="BJ25" i="13"/>
  <c r="CZ44" i="13"/>
  <c r="CB24" i="13"/>
  <c r="CK8" i="13"/>
  <c r="CT8" i="13"/>
  <c r="CQ15" i="13"/>
  <c r="BV15" i="13"/>
  <c r="BJ8" i="13"/>
  <c r="CE14" i="13"/>
  <c r="CQ6" i="13"/>
  <c r="CQ5" i="13"/>
  <c r="BS25" i="13"/>
  <c r="CB21" i="13"/>
  <c r="BJ18" i="13"/>
  <c r="CE24" i="13"/>
  <c r="BP5" i="13"/>
  <c r="DF22" i="13"/>
  <c r="BM28" i="13"/>
  <c r="CZ24" i="13"/>
  <c r="CW8" i="13"/>
  <c r="CB8" i="13"/>
  <c r="BY15" i="13"/>
  <c r="CT15" i="13"/>
  <c r="BS18" i="13"/>
  <c r="DC14" i="13"/>
  <c r="DC6" i="13"/>
  <c r="BV14" i="13"/>
  <c r="DC9" i="13"/>
  <c r="DC5" i="13"/>
  <c r="CW22" i="13"/>
  <c r="BP18" i="13"/>
  <c r="DF5" i="13"/>
  <c r="CE28" i="13"/>
  <c r="BV21" i="13"/>
  <c r="CH21" i="13"/>
  <c r="BP28" i="13"/>
  <c r="BG8" i="13"/>
  <c r="CT28" i="13"/>
  <c r="CK15" i="13"/>
  <c r="CQ28" i="13"/>
  <c r="CE18" i="13"/>
  <c r="BM6" i="13"/>
  <c r="CZ22" i="13"/>
  <c r="DF6" i="13"/>
  <c r="BM9" i="13"/>
  <c r="BM5" i="13"/>
  <c r="CK22" i="13"/>
  <c r="BP14" i="13"/>
  <c r="CH5" i="13"/>
  <c r="BP33" i="13"/>
  <c r="CE38" i="13"/>
  <c r="CT43" i="13"/>
  <c r="CN41" i="13"/>
  <c r="CQ42" i="13"/>
  <c r="BM32" i="13"/>
  <c r="CB37" i="13"/>
  <c r="CH28" i="13"/>
  <c r="BV35" i="13"/>
  <c r="CH39" i="13"/>
  <c r="CK40" i="13"/>
  <c r="BY36" i="13"/>
  <c r="BS34" i="13"/>
  <c r="BJ31" i="13"/>
  <c r="DC45" i="13"/>
  <c r="BJ14" i="13"/>
  <c r="CB15" i="13"/>
  <c r="CN5" i="13"/>
  <c r="BY18" i="13"/>
  <c r="BM22" i="13"/>
  <c r="CB9" i="13"/>
  <c r="DF8" i="13"/>
  <c r="BV6" i="13"/>
  <c r="BG25" i="13"/>
  <c r="BV24" i="13"/>
  <c r="BG21" i="13"/>
  <c r="CT40" i="14"/>
  <c r="CQ39" i="14"/>
  <c r="CH36" i="14"/>
  <c r="BG25" i="14"/>
  <c r="CT25" i="14"/>
  <c r="CN25" i="14"/>
  <c r="DF25" i="14"/>
  <c r="CZ25" i="14"/>
  <c r="BV25" i="14"/>
  <c r="BP25" i="14"/>
  <c r="CH25" i="14"/>
  <c r="BJ25" i="14"/>
  <c r="DC25" i="14"/>
  <c r="CW25" i="14"/>
  <c r="DF42" i="14"/>
  <c r="CK25" i="14"/>
  <c r="BY25" i="14"/>
  <c r="CQ25" i="14"/>
  <c r="BM25" i="14"/>
  <c r="CB25" i="14"/>
  <c r="CE25" i="14"/>
  <c r="CZ41" i="14"/>
  <c r="BS25" i="14"/>
  <c r="CB34" i="14"/>
  <c r="CE35" i="14"/>
  <c r="CK37" i="14"/>
  <c r="DC42" i="14"/>
  <c r="BY33" i="14"/>
  <c r="CW41" i="14"/>
  <c r="BJ28" i="14"/>
  <c r="BP30" i="14"/>
  <c r="BS31" i="14"/>
  <c r="CN38" i="14"/>
  <c r="BV32" i="14"/>
  <c r="BM29" i="14"/>
  <c r="DF25" i="9"/>
  <c r="CW25" i="9"/>
  <c r="CQ25" i="9"/>
  <c r="BS31" i="9"/>
  <c r="DF42" i="9"/>
  <c r="CB25" i="9"/>
  <c r="BM29" i="9"/>
  <c r="CZ41" i="9"/>
  <c r="CZ25" i="9"/>
  <c r="CT25" i="9"/>
  <c r="BP30" i="9"/>
  <c r="BY25" i="9"/>
  <c r="CH25" i="9"/>
  <c r="CK25" i="9"/>
  <c r="BV25" i="9"/>
  <c r="BP25" i="9"/>
  <c r="BJ25" i="9"/>
  <c r="CN25" i="9"/>
  <c r="BG25" i="9"/>
  <c r="BS25" i="9"/>
  <c r="CW41" i="9"/>
  <c r="BM25" i="9"/>
  <c r="CE25" i="9"/>
  <c r="DC42" i="9"/>
  <c r="DC25" i="9"/>
  <c r="CB34" i="9"/>
  <c r="BV32" i="9"/>
  <c r="CK37" i="9"/>
  <c r="CE35" i="9"/>
  <c r="CQ39" i="9"/>
  <c r="CT40" i="9"/>
  <c r="BJ28" i="9"/>
  <c r="CH36" i="9"/>
  <c r="BY33" i="9"/>
  <c r="CN38" i="9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ES10" i="7"/>
  <c r="ET10" i="7"/>
  <c r="ER11" i="7"/>
  <c r="EU11" i="7"/>
  <c r="EW13" i="7"/>
  <c r="ET14" i="7"/>
  <c r="ET18" i="7"/>
  <c r="EW20" i="7"/>
  <c r="EW21" i="7"/>
  <c r="ET4" i="7"/>
  <c r="EW7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CN22" i="7" l="1"/>
  <c r="CN14" i="7"/>
  <c r="DC6" i="7"/>
  <c r="CQ6" i="7"/>
  <c r="CT21" i="7"/>
  <c r="CZ13" i="7"/>
  <c r="DF13" i="7"/>
  <c r="DC9" i="7"/>
  <c r="BS22" i="7"/>
  <c r="BG12" i="7"/>
  <c r="BG25" i="7"/>
  <c r="CN25" i="7"/>
  <c r="BG22" i="7"/>
  <c r="CQ9" i="7"/>
  <c r="CB22" i="7"/>
  <c r="BG21" i="7"/>
  <c r="BP5" i="7"/>
  <c r="BY21" i="7"/>
  <c r="BJ20" i="7"/>
  <c r="CW21" i="7"/>
  <c r="CW13" i="7"/>
  <c r="BP14" i="7"/>
  <c r="BJ14" i="7"/>
  <c r="BV23" i="7"/>
  <c r="DC42" i="7"/>
  <c r="DC22" i="7"/>
  <c r="CB17" i="7"/>
  <c r="BV14" i="7"/>
  <c r="BS14" i="7"/>
  <c r="BS17" i="7"/>
  <c r="CN21" i="7"/>
  <c r="CK21" i="7"/>
  <c r="BG5" i="7"/>
  <c r="BJ17" i="7"/>
  <c r="CQ39" i="7"/>
  <c r="CH23" i="7"/>
  <c r="CB21" i="7"/>
  <c r="BV7" i="7"/>
  <c r="BV20" i="7"/>
  <c r="CB6" i="7"/>
  <c r="CW22" i="7"/>
  <c r="CQ17" i="7"/>
  <c r="DF17" i="7"/>
  <c r="DF21" i="7"/>
  <c r="CT5" i="7"/>
  <c r="CK13" i="7"/>
  <c r="BY22" i="7"/>
  <c r="BM17" i="7"/>
  <c r="BM21" i="7"/>
  <c r="CH22" i="7"/>
  <c r="CE16" i="7"/>
  <c r="BS6" i="7"/>
  <c r="CB25" i="7"/>
  <c r="CK25" i="7"/>
  <c r="CW17" i="7"/>
  <c r="CZ9" i="7"/>
  <c r="BV19" i="7"/>
  <c r="DF19" i="7"/>
  <c r="CQ5" i="7"/>
  <c r="CQ13" i="7"/>
  <c r="CH6" i="7"/>
  <c r="DC14" i="7"/>
  <c r="BG13" i="7"/>
  <c r="BM9" i="7"/>
  <c r="CZ22" i="7"/>
  <c r="BV22" i="7"/>
  <c r="BY13" i="7"/>
  <c r="BP25" i="7"/>
  <c r="CZ25" i="7"/>
  <c r="BY25" i="7"/>
  <c r="CK17" i="7"/>
  <c r="CH9" i="7"/>
  <c r="BV15" i="7"/>
  <c r="BJ19" i="7"/>
  <c r="BY5" i="7"/>
  <c r="CE13" i="7"/>
  <c r="BV6" i="7"/>
  <c r="DC5" i="7"/>
  <c r="BV13" i="7"/>
  <c r="BV9" i="7"/>
  <c r="CK22" i="7"/>
  <c r="DF20" i="7"/>
  <c r="CH21" i="7"/>
  <c r="CZ12" i="7"/>
  <c r="CH20" i="7"/>
  <c r="CT19" i="7"/>
  <c r="DF14" i="7"/>
  <c r="BM25" i="7"/>
  <c r="BV17" i="7"/>
  <c r="BS9" i="7"/>
  <c r="DF25" i="7"/>
  <c r="CT7" i="7"/>
  <c r="DF15" i="7"/>
  <c r="BJ5" i="7"/>
  <c r="BS13" i="7"/>
  <c r="CZ5" i="7"/>
  <c r="BY6" i="7"/>
  <c r="CQ22" i="7"/>
  <c r="CE9" i="7"/>
  <c r="CZ21" i="7"/>
  <c r="CQ16" i="7"/>
  <c r="BP21" i="7"/>
  <c r="DF9" i="7"/>
  <c r="BS16" i="7"/>
  <c r="CT15" i="7"/>
  <c r="CQ14" i="7"/>
  <c r="DC21" i="7"/>
  <c r="BG17" i="7"/>
  <c r="DF7" i="7"/>
  <c r="CT25" i="7"/>
  <c r="DC17" i="7"/>
  <c r="CZ14" i="7"/>
  <c r="BM22" i="7"/>
  <c r="CK5" i="7"/>
  <c r="CT17" i="7"/>
  <c r="CN6" i="7"/>
  <c r="BG6" i="7"/>
  <c r="DC16" i="7"/>
  <c r="CE22" i="7"/>
  <c r="CE17" i="7"/>
  <c r="CT9" i="7"/>
  <c r="CN8" i="7"/>
  <c r="CB8" i="7"/>
  <c r="CZ17" i="7"/>
  <c r="BG9" i="7"/>
  <c r="CZ8" i="7"/>
  <c r="CE14" i="7"/>
  <c r="CW6" i="7"/>
  <c r="CE21" i="7"/>
  <c r="CT13" i="7"/>
  <c r="CW5" i="7"/>
  <c r="BV25" i="7"/>
  <c r="CE25" i="7"/>
  <c r="BJ9" i="7"/>
  <c r="CK14" i="7"/>
  <c r="BY9" i="7"/>
  <c r="DC20" i="7"/>
  <c r="BP16" i="7"/>
  <c r="BM8" i="7"/>
  <c r="DF42" i="7"/>
  <c r="CW16" i="7"/>
  <c r="BJ12" i="7"/>
  <c r="CW23" i="7"/>
  <c r="BG14" i="7"/>
  <c r="BG16" i="7"/>
  <c r="CH17" i="7"/>
  <c r="CT14" i="7"/>
  <c r="CE6" i="7"/>
  <c r="BS21" i="7"/>
  <c r="CH25" i="7"/>
  <c r="CB9" i="7"/>
  <c r="CK9" i="7"/>
  <c r="DC23" i="7"/>
  <c r="CZ16" i="7"/>
  <c r="CK8" i="7"/>
  <c r="CK16" i="7"/>
  <c r="CT8" i="7"/>
  <c r="CW20" i="7"/>
  <c r="CQ12" i="7"/>
  <c r="CQ15" i="7"/>
  <c r="BG7" i="7"/>
  <c r="BP15" i="7"/>
  <c r="CW15" i="7"/>
  <c r="CQ23" i="7"/>
  <c r="BY8" i="7"/>
  <c r="BY16" i="7"/>
  <c r="CK20" i="7"/>
  <c r="CZ19" i="7"/>
  <c r="CN20" i="7"/>
  <c r="CZ15" i="7"/>
  <c r="BP13" i="7"/>
  <c r="BP17" i="7"/>
  <c r="CZ6" i="7"/>
  <c r="BP6" i="7"/>
  <c r="CH19" i="7"/>
  <c r="BJ25" i="7"/>
  <c r="CH7" i="7"/>
  <c r="DF6" i="7"/>
  <c r="CN16" i="7"/>
  <c r="CH8" i="7"/>
  <c r="CE15" i="7"/>
  <c r="BS19" i="7"/>
  <c r="CH14" i="7"/>
  <c r="BV5" i="7"/>
  <c r="CN9" i="7"/>
  <c r="CK6" i="7"/>
  <c r="CH15" i="7"/>
  <c r="DF23" i="7"/>
  <c r="DF5" i="7"/>
  <c r="CT6" i="7"/>
  <c r="CE23" i="7"/>
  <c r="CB16" i="7"/>
  <c r="CB23" i="7"/>
  <c r="BM16" i="7"/>
  <c r="BV8" i="7"/>
  <c r="BY20" i="7"/>
  <c r="BS12" i="7"/>
  <c r="DC19" i="7"/>
  <c r="BS15" i="7"/>
  <c r="CN19" i="7"/>
  <c r="CN7" i="7"/>
  <c r="BY15" i="7"/>
  <c r="BY12" i="7"/>
  <c r="CE8" i="7"/>
  <c r="BM6" i="7"/>
  <c r="CB12" i="7"/>
  <c r="BP8" i="7"/>
  <c r="CB13" i="7"/>
  <c r="DC25" i="7"/>
  <c r="BY17" i="7"/>
  <c r="CN5" i="7"/>
  <c r="BS23" i="7"/>
  <c r="CW12" i="7"/>
  <c r="BM23" i="7"/>
  <c r="DF12" i="7"/>
  <c r="BJ8" i="7"/>
  <c r="DF16" i="7"/>
  <c r="DC8" i="7"/>
  <c r="CQ19" i="7"/>
  <c r="BG15" i="7"/>
  <c r="CB19" i="7"/>
  <c r="CB7" i="7"/>
  <c r="CW7" i="7"/>
  <c r="CH12" i="7"/>
  <c r="CW19" i="7"/>
  <c r="BP12" i="7"/>
  <c r="CE5" i="7"/>
  <c r="BM13" i="7"/>
  <c r="CQ25" i="7"/>
  <c r="CW14" i="7"/>
  <c r="CB5" i="7"/>
  <c r="CQ20" i="7"/>
  <c r="CK12" i="7"/>
  <c r="CZ20" i="7"/>
  <c r="CT12" i="7"/>
  <c r="CN23" i="7"/>
  <c r="CT16" i="7"/>
  <c r="CQ8" i="7"/>
  <c r="CE19" i="7"/>
  <c r="DC7" i="7"/>
  <c r="BP19" i="7"/>
  <c r="BP7" i="7"/>
  <c r="CK7" i="7"/>
  <c r="CK23" i="7"/>
  <c r="DF22" i="7"/>
  <c r="CN12" i="7"/>
  <c r="CZ41" i="7"/>
  <c r="BJ7" i="7"/>
  <c r="BS25" i="7"/>
  <c r="BY14" i="7"/>
  <c r="CE20" i="7"/>
  <c r="CQ7" i="7"/>
  <c r="CN13" i="7"/>
  <c r="BP22" i="7"/>
  <c r="CT22" i="7"/>
  <c r="CW25" i="7"/>
  <c r="CH5" i="7"/>
  <c r="CT23" i="7"/>
  <c r="DC13" i="7"/>
  <c r="BS20" i="7"/>
  <c r="BM12" i="7"/>
  <c r="CB20" i="7"/>
  <c r="BV12" i="7"/>
  <c r="BY23" i="7"/>
  <c r="BV16" i="7"/>
  <c r="BS8" i="7"/>
  <c r="BG19" i="7"/>
  <c r="CE7" i="7"/>
  <c r="CN15" i="7"/>
  <c r="CK19" i="7"/>
  <c r="BG23" i="7"/>
  <c r="CZ23" i="7"/>
  <c r="CE12" i="7"/>
  <c r="CZ7" i="7"/>
  <c r="CH16" i="7"/>
  <c r="BY7" i="7"/>
  <c r="BJ13" i="7"/>
  <c r="BV21" i="7"/>
  <c r="CT20" i="7"/>
  <c r="CB14" i="7"/>
  <c r="CQ21" i="7"/>
  <c r="BS5" i="7"/>
  <c r="BJ15" i="7"/>
  <c r="CW9" i="7"/>
  <c r="BG20" i="7"/>
  <c r="CW8" i="7"/>
  <c r="BP20" i="7"/>
  <c r="DF8" i="7"/>
  <c r="BJ23" i="7"/>
  <c r="DC12" i="7"/>
  <c r="DC15" i="7"/>
  <c r="BS7" i="7"/>
  <c r="CB15" i="7"/>
  <c r="BY19" i="7"/>
  <c r="CK15" i="7"/>
  <c r="BY33" i="7"/>
  <c r="CW41" i="7"/>
  <c r="CH36" i="7"/>
  <c r="BS31" i="7"/>
  <c r="BP30" i="7"/>
  <c r="CN38" i="7"/>
  <c r="CK37" i="7"/>
  <c r="CT40" i="7"/>
  <c r="BM29" i="7"/>
  <c r="CB34" i="7"/>
  <c r="BJ28" i="7"/>
  <c r="BV32" i="7"/>
  <c r="CE35" i="7"/>
  <c r="BM15" i="7"/>
  <c r="CH13" i="7"/>
  <c r="BJ16" i="7"/>
  <c r="CN17" i="7"/>
  <c r="BM14" i="7"/>
  <c r="BG8" i="7"/>
  <c r="BP9" i="7"/>
  <c r="BM19" i="7"/>
  <c r="BM7" i="7"/>
  <c r="BJ22" i="7"/>
  <c r="BM5" i="7"/>
  <c r="BM20" i="7"/>
  <c r="BJ21" i="7"/>
  <c r="BJ6" i="7"/>
  <c r="BG4" i="7"/>
  <c r="BP23" i="7"/>
  <c r="Y17" i="28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D27" i="28"/>
  <c r="AL27" i="28"/>
  <c r="AB29" i="28"/>
  <c r="AJ29" i="28"/>
  <c r="AA30" i="28"/>
  <c r="AI30" i="28"/>
  <c r="Z31" i="28"/>
  <c r="AH31" i="28"/>
  <c r="X33" i="28"/>
  <c r="AF33" i="28"/>
  <c r="AN33" i="28"/>
  <c r="AA38" i="28"/>
  <c r="AI38" i="28"/>
  <c r="Z39" i="28"/>
  <c r="AH39" i="28"/>
  <c r="Y40" i="28"/>
  <c r="AG40" i="28"/>
  <c r="AF41" i="28"/>
  <c r="AA46" i="28"/>
  <c r="Y39" i="28"/>
  <c r="Y25" i="28"/>
  <c r="AG25" i="28"/>
  <c r="AE27" i="28"/>
  <c r="AM27" i="28"/>
  <c r="AC29" i="28"/>
  <c r="AK29" i="28"/>
  <c r="AB30" i="28"/>
  <c r="AJ30" i="28"/>
  <c r="AA31" i="28"/>
  <c r="AI31" i="28"/>
  <c r="AG33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X27" i="28"/>
  <c r="AF27" i="28"/>
  <c r="AN27" i="28"/>
  <c r="AD29" i="28"/>
  <c r="AL29" i="28"/>
  <c r="AC30" i="28"/>
  <c r="AK30" i="28"/>
  <c r="AB31" i="28"/>
  <c r="AJ31" i="28"/>
  <c r="Z33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C27" i="28"/>
  <c r="AA29" i="28"/>
  <c r="Z30" i="28"/>
  <c r="Y31" i="28"/>
  <c r="AM33" i="28"/>
  <c r="X40" i="28"/>
  <c r="AA45" i="28"/>
  <c r="W27" i="28"/>
  <c r="AA25" i="28"/>
  <c r="AI25" i="28"/>
  <c r="Y27" i="28"/>
  <c r="AG27" i="28"/>
  <c r="AE29" i="28"/>
  <c r="AM29" i="28"/>
  <c r="AD30" i="28"/>
  <c r="AL30" i="28"/>
  <c r="AC31" i="28"/>
  <c r="AK31" i="28"/>
  <c r="AA33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Z27" i="28"/>
  <c r="AH27" i="28"/>
  <c r="X29" i="28"/>
  <c r="AF29" i="28"/>
  <c r="AN29" i="28"/>
  <c r="AE30" i="28"/>
  <c r="AM30" i="28"/>
  <c r="AD31" i="28"/>
  <c r="AL31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A27" i="28"/>
  <c r="AI27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AH38" i="28"/>
  <c r="AF40" i="28"/>
  <c r="AM41" i="28"/>
  <c r="AD25" i="28"/>
  <c r="AL25" i="28"/>
  <c r="AB27" i="28"/>
  <c r="AJ27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K27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DF4" i="13" l="1"/>
  <c r="CT4" i="13"/>
  <c r="CH4" i="13"/>
  <c r="BV4" i="13"/>
  <c r="BJ4" i="13"/>
  <c r="CZ4" i="13"/>
  <c r="CN4" i="13"/>
  <c r="CB4" i="13"/>
  <c r="BP4" i="13"/>
  <c r="CW4" i="13"/>
  <c r="BY4" i="13"/>
  <c r="CK4" i="13"/>
  <c r="BM4" i="13"/>
  <c r="CE4" i="13"/>
  <c r="BS4" i="13"/>
  <c r="DC4" i="13"/>
  <c r="BG4" i="13"/>
  <c r="CQ4" i="13"/>
  <c r="CZ23" i="12"/>
  <c r="CN23" i="12"/>
  <c r="CB23" i="12"/>
  <c r="BP23" i="12"/>
  <c r="CW23" i="12"/>
  <c r="CK23" i="12"/>
  <c r="BY23" i="12"/>
  <c r="BM23" i="12"/>
  <c r="DF23" i="12"/>
  <c r="CT23" i="12"/>
  <c r="CH23" i="12"/>
  <c r="BV23" i="12"/>
  <c r="BJ23" i="12"/>
  <c r="BS23" i="12"/>
  <c r="DC23" i="12"/>
  <c r="BG23" i="12"/>
  <c r="CQ23" i="12"/>
  <c r="CE23" i="12"/>
  <c r="DF22" i="12"/>
  <c r="CT22" i="12"/>
  <c r="CH22" i="12"/>
  <c r="BV22" i="12"/>
  <c r="BJ22" i="12"/>
  <c r="DC22" i="12"/>
  <c r="CQ22" i="12"/>
  <c r="CE22" i="12"/>
  <c r="BS22" i="12"/>
  <c r="BG22" i="12"/>
  <c r="CZ22" i="12"/>
  <c r="CN22" i="12"/>
  <c r="CB22" i="12"/>
  <c r="BP22" i="12"/>
  <c r="BY22" i="12"/>
  <c r="BM22" i="12"/>
  <c r="CW22" i="12"/>
  <c r="CK22" i="12"/>
  <c r="CW7" i="12"/>
  <c r="CK7" i="12"/>
  <c r="BY7" i="12"/>
  <c r="BM7" i="12"/>
  <c r="DF7" i="12"/>
  <c r="CT7" i="12"/>
  <c r="CH7" i="12"/>
  <c r="BV7" i="12"/>
  <c r="BJ7" i="12"/>
  <c r="CQ7" i="12"/>
  <c r="BS7" i="12"/>
  <c r="CE7" i="12"/>
  <c r="CB7" i="12"/>
  <c r="CN7" i="12"/>
  <c r="BP7" i="12"/>
  <c r="DC7" i="12"/>
  <c r="BG7" i="12"/>
  <c r="CZ7" i="12"/>
  <c r="DF16" i="12"/>
  <c r="CT16" i="12"/>
  <c r="CH16" i="12"/>
  <c r="BV16" i="12"/>
  <c r="BJ16" i="12"/>
  <c r="DC16" i="12"/>
  <c r="CQ16" i="12"/>
  <c r="CE16" i="12"/>
  <c r="BS16" i="12"/>
  <c r="BG16" i="12"/>
  <c r="CZ16" i="12"/>
  <c r="CN16" i="12"/>
  <c r="CB16" i="12"/>
  <c r="BP16" i="12"/>
  <c r="BY16" i="12"/>
  <c r="BM16" i="12"/>
  <c r="CW16" i="12"/>
  <c r="CK16" i="12"/>
  <c r="CZ25" i="12"/>
  <c r="CN25" i="12"/>
  <c r="CB25" i="12"/>
  <c r="BP25" i="12"/>
  <c r="CW25" i="12"/>
  <c r="CK25" i="12"/>
  <c r="BY25" i="12"/>
  <c r="BM25" i="12"/>
  <c r="DF25" i="12"/>
  <c r="CT25" i="12"/>
  <c r="CH25" i="12"/>
  <c r="BV25" i="12"/>
  <c r="BJ25" i="12"/>
  <c r="DC25" i="12"/>
  <c r="BG25" i="12"/>
  <c r="CQ25" i="12"/>
  <c r="CE25" i="12"/>
  <c r="BS25" i="12"/>
  <c r="CZ21" i="12"/>
  <c r="CN21" i="12"/>
  <c r="CB21" i="12"/>
  <c r="BP21" i="12"/>
  <c r="CW21" i="12"/>
  <c r="CK21" i="12"/>
  <c r="BY21" i="12"/>
  <c r="BM21" i="12"/>
  <c r="DF21" i="12"/>
  <c r="CT21" i="12"/>
  <c r="CH21" i="12"/>
  <c r="BV21" i="12"/>
  <c r="BJ21" i="12"/>
  <c r="CE21" i="12"/>
  <c r="BS21" i="12"/>
  <c r="CQ21" i="12"/>
  <c r="DC21" i="12"/>
  <c r="BG21" i="12"/>
  <c r="DF10" i="12"/>
  <c r="CT10" i="12"/>
  <c r="CH10" i="12"/>
  <c r="DC10" i="12"/>
  <c r="CQ10" i="12"/>
  <c r="CE10" i="12"/>
  <c r="BS10" i="12"/>
  <c r="BG10" i="12"/>
  <c r="CZ10" i="12"/>
  <c r="CN10" i="12"/>
  <c r="CB10" i="12"/>
  <c r="BP10" i="12"/>
  <c r="BY10" i="12"/>
  <c r="BM10" i="12"/>
  <c r="CK10" i="12"/>
  <c r="BV10" i="12"/>
  <c r="CW10" i="12"/>
  <c r="BJ10" i="12"/>
  <c r="DC6" i="12"/>
  <c r="CQ6" i="12"/>
  <c r="CE6" i="12"/>
  <c r="BS6" i="12"/>
  <c r="CZ6" i="12"/>
  <c r="DF6" i="12"/>
  <c r="BG6" i="12"/>
  <c r="CW6" i="12"/>
  <c r="CH6" i="12"/>
  <c r="BP6" i="12"/>
  <c r="CN6" i="12"/>
  <c r="BJ6" i="12"/>
  <c r="BV6" i="12"/>
  <c r="CT6" i="12"/>
  <c r="CB6" i="12"/>
  <c r="BM6" i="12"/>
  <c r="BY6" i="12"/>
  <c r="CK6" i="12"/>
  <c r="DF18" i="12"/>
  <c r="CT18" i="12"/>
  <c r="CH18" i="12"/>
  <c r="BV18" i="12"/>
  <c r="BJ18" i="12"/>
  <c r="DC18" i="12"/>
  <c r="CQ18" i="12"/>
  <c r="CE18" i="12"/>
  <c r="BS18" i="12"/>
  <c r="BG18" i="12"/>
  <c r="CZ18" i="12"/>
  <c r="CN18" i="12"/>
  <c r="CB18" i="12"/>
  <c r="BP18" i="12"/>
  <c r="BM18" i="12"/>
  <c r="CW18" i="12"/>
  <c r="CK18" i="12"/>
  <c r="BY18" i="12"/>
  <c r="CZ4" i="12"/>
  <c r="CN4" i="12"/>
  <c r="CB4" i="12"/>
  <c r="BP4" i="12"/>
  <c r="BV4" i="12"/>
  <c r="DC4" i="12"/>
  <c r="CE4" i="12"/>
  <c r="BG4" i="12"/>
  <c r="CW4" i="12"/>
  <c r="CK4" i="12"/>
  <c r="BY4" i="12"/>
  <c r="BM4" i="12"/>
  <c r="DF4" i="12"/>
  <c r="CT4" i="12"/>
  <c r="CH4" i="12"/>
  <c r="BJ4" i="12"/>
  <c r="CQ4" i="12"/>
  <c r="BS4" i="12"/>
  <c r="CZ17" i="12"/>
  <c r="CN17" i="12"/>
  <c r="CB17" i="12"/>
  <c r="BP17" i="12"/>
  <c r="CW17" i="12"/>
  <c r="CK17" i="12"/>
  <c r="BY17" i="12"/>
  <c r="BM17" i="12"/>
  <c r="DF17" i="12"/>
  <c r="CT17" i="12"/>
  <c r="CH17" i="12"/>
  <c r="BV17" i="12"/>
  <c r="BJ17" i="12"/>
  <c r="BS17" i="12"/>
  <c r="DC17" i="12"/>
  <c r="BG17" i="12"/>
  <c r="CE17" i="12"/>
  <c r="CQ17" i="12"/>
  <c r="DF20" i="12"/>
  <c r="CT20" i="12"/>
  <c r="CH20" i="12"/>
  <c r="BV20" i="12"/>
  <c r="BJ20" i="12"/>
  <c r="DC20" i="12"/>
  <c r="CQ20" i="12"/>
  <c r="CE20" i="12"/>
  <c r="BS20" i="12"/>
  <c r="BG20" i="12"/>
  <c r="CZ20" i="12"/>
  <c r="CN20" i="12"/>
  <c r="CB20" i="12"/>
  <c r="BP20" i="12"/>
  <c r="CK20" i="12"/>
  <c r="BY20" i="12"/>
  <c r="CW20" i="12"/>
  <c r="BM20" i="12"/>
  <c r="CZ11" i="12"/>
  <c r="CN11" i="12"/>
  <c r="CB11" i="12"/>
  <c r="BP11" i="12"/>
  <c r="CW11" i="12"/>
  <c r="CK11" i="12"/>
  <c r="BY11" i="12"/>
  <c r="BM11" i="12"/>
  <c r="DF11" i="12"/>
  <c r="CT11" i="12"/>
  <c r="CH11" i="12"/>
  <c r="BV11" i="12"/>
  <c r="BJ11" i="12"/>
  <c r="CE11" i="12"/>
  <c r="BS11" i="12"/>
  <c r="CQ11" i="12"/>
  <c r="DC11" i="12"/>
  <c r="BG11" i="12"/>
  <c r="CZ13" i="12"/>
  <c r="CN13" i="12"/>
  <c r="CB13" i="12"/>
  <c r="BP13" i="12"/>
  <c r="CW13" i="12"/>
  <c r="CK13" i="12"/>
  <c r="BY13" i="12"/>
  <c r="BM13" i="12"/>
  <c r="DF13" i="12"/>
  <c r="CT13" i="12"/>
  <c r="CH13" i="12"/>
  <c r="BV13" i="12"/>
  <c r="BJ13" i="12"/>
  <c r="CQ13" i="12"/>
  <c r="CE13" i="12"/>
  <c r="DC13" i="12"/>
  <c r="BS13" i="12"/>
  <c r="BG13" i="12"/>
  <c r="CZ15" i="12"/>
  <c r="CN15" i="12"/>
  <c r="CB15" i="12"/>
  <c r="BP15" i="12"/>
  <c r="CW15" i="12"/>
  <c r="CK15" i="12"/>
  <c r="BY15" i="12"/>
  <c r="BM15" i="12"/>
  <c r="DF15" i="12"/>
  <c r="CT15" i="12"/>
  <c r="CH15" i="12"/>
  <c r="BV15" i="12"/>
  <c r="BJ15" i="12"/>
  <c r="CE15" i="12"/>
  <c r="BS15" i="12"/>
  <c r="CQ15" i="12"/>
  <c r="DC15" i="12"/>
  <c r="BG15" i="12"/>
  <c r="DF24" i="12"/>
  <c r="CT24" i="12"/>
  <c r="CH24" i="12"/>
  <c r="BV24" i="12"/>
  <c r="BJ24" i="12"/>
  <c r="DC24" i="12"/>
  <c r="CQ24" i="12"/>
  <c r="CE24" i="12"/>
  <c r="BS24" i="12"/>
  <c r="BG24" i="12"/>
  <c r="CZ24" i="12"/>
  <c r="CN24" i="12"/>
  <c r="CB24" i="12"/>
  <c r="BP24" i="12"/>
  <c r="BM24" i="12"/>
  <c r="CW24" i="12"/>
  <c r="BY24" i="12"/>
  <c r="CK24" i="12"/>
  <c r="DF28" i="12"/>
  <c r="CT28" i="12"/>
  <c r="CH28" i="12"/>
  <c r="BV28" i="12"/>
  <c r="BJ28" i="12"/>
  <c r="DC28" i="12"/>
  <c r="CQ28" i="12"/>
  <c r="CE28" i="12"/>
  <c r="BS28" i="12"/>
  <c r="BG28" i="12"/>
  <c r="CZ28" i="12"/>
  <c r="CN28" i="12"/>
  <c r="CB28" i="12"/>
  <c r="BP28" i="12"/>
  <c r="CW28" i="12"/>
  <c r="CK28" i="12"/>
  <c r="BM28" i="12"/>
  <c r="BY28" i="12"/>
  <c r="CW9" i="12"/>
  <c r="CK9" i="12"/>
  <c r="BY9" i="12"/>
  <c r="BM9" i="12"/>
  <c r="DF9" i="12"/>
  <c r="CT9" i="12"/>
  <c r="CH9" i="12"/>
  <c r="BV9" i="12"/>
  <c r="BJ9" i="12"/>
  <c r="CN9" i="12"/>
  <c r="DC9" i="12"/>
  <c r="CE9" i="12"/>
  <c r="BG9" i="12"/>
  <c r="BS9" i="12"/>
  <c r="CZ9" i="12"/>
  <c r="CB9" i="12"/>
  <c r="CQ9" i="12"/>
  <c r="BP9" i="12"/>
  <c r="CK5" i="12"/>
  <c r="DF5" i="12"/>
  <c r="CT5" i="12"/>
  <c r="CH5" i="12"/>
  <c r="BV5" i="12"/>
  <c r="BJ5" i="12"/>
  <c r="CN5" i="12"/>
  <c r="CB5" i="12"/>
  <c r="DC5" i="12"/>
  <c r="CQ5" i="12"/>
  <c r="CE5" i="12"/>
  <c r="BS5" i="12"/>
  <c r="BG5" i="12"/>
  <c r="CZ5" i="12"/>
  <c r="BP5" i="12"/>
  <c r="CW5" i="12"/>
  <c r="BY5" i="12"/>
  <c r="BM5" i="12"/>
  <c r="DF14" i="12"/>
  <c r="CT14" i="12"/>
  <c r="CH14" i="12"/>
  <c r="BV14" i="12"/>
  <c r="BJ14" i="12"/>
  <c r="DC14" i="12"/>
  <c r="CQ14" i="12"/>
  <c r="CE14" i="12"/>
  <c r="BS14" i="12"/>
  <c r="BG14" i="12"/>
  <c r="CZ14" i="12"/>
  <c r="CN14" i="12"/>
  <c r="CB14" i="12"/>
  <c r="BP14" i="12"/>
  <c r="CK14" i="12"/>
  <c r="BY14" i="12"/>
  <c r="BM14" i="12"/>
  <c r="CW14" i="12"/>
  <c r="DC8" i="12"/>
  <c r="CQ8" i="12"/>
  <c r="CE8" i="12"/>
  <c r="BS8" i="12"/>
  <c r="BG8" i="12"/>
  <c r="CZ8" i="12"/>
  <c r="CN8" i="12"/>
  <c r="CB8" i="12"/>
  <c r="BP8" i="12"/>
  <c r="BV8" i="12"/>
  <c r="CK8" i="12"/>
  <c r="BM8" i="12"/>
  <c r="BY8" i="12"/>
  <c r="CT8" i="12"/>
  <c r="DF8" i="12"/>
  <c r="CH8" i="12"/>
  <c r="BJ8" i="12"/>
  <c r="CW8" i="12"/>
  <c r="DF7" i="9"/>
  <c r="CT7" i="9"/>
  <c r="CH7" i="9"/>
  <c r="BV7" i="9"/>
  <c r="BJ7" i="9"/>
  <c r="DC7" i="9"/>
  <c r="CQ7" i="9"/>
  <c r="CE7" i="9"/>
  <c r="BS7" i="9"/>
  <c r="BG7" i="9"/>
  <c r="CZ7" i="9"/>
  <c r="CN7" i="9"/>
  <c r="CB7" i="9"/>
  <c r="BP7" i="9"/>
  <c r="CW7" i="9"/>
  <c r="CK7" i="9"/>
  <c r="BY7" i="9"/>
  <c r="BM7" i="9"/>
  <c r="CZ14" i="9"/>
  <c r="CN14" i="9"/>
  <c r="CB14" i="9"/>
  <c r="BP14" i="9"/>
  <c r="DC14" i="9"/>
  <c r="BG14" i="9"/>
  <c r="CW14" i="9"/>
  <c r="CK14" i="9"/>
  <c r="BY14" i="9"/>
  <c r="BM14" i="9"/>
  <c r="CE14" i="9"/>
  <c r="DF14" i="9"/>
  <c r="CT14" i="9"/>
  <c r="CH14" i="9"/>
  <c r="BV14" i="9"/>
  <c r="BJ14" i="9"/>
  <c r="CQ14" i="9"/>
  <c r="BS14" i="9"/>
  <c r="CZ20" i="9"/>
  <c r="CN20" i="9"/>
  <c r="CB20" i="9"/>
  <c r="BP20" i="9"/>
  <c r="CW20" i="9"/>
  <c r="CK20" i="9"/>
  <c r="BY20" i="9"/>
  <c r="BM20" i="9"/>
  <c r="DF20" i="9"/>
  <c r="CT20" i="9"/>
  <c r="CH20" i="9"/>
  <c r="BV20" i="9"/>
  <c r="BJ20" i="9"/>
  <c r="DC20" i="9"/>
  <c r="CQ20" i="9"/>
  <c r="CE20" i="9"/>
  <c r="BS20" i="9"/>
  <c r="BG20" i="9"/>
  <c r="CZ6" i="9"/>
  <c r="CN6" i="9"/>
  <c r="CB6" i="9"/>
  <c r="BP6" i="9"/>
  <c r="CW6" i="9"/>
  <c r="CK6" i="9"/>
  <c r="BY6" i="9"/>
  <c r="BM6" i="9"/>
  <c r="DF6" i="9"/>
  <c r="CT6" i="9"/>
  <c r="CH6" i="9"/>
  <c r="BV6" i="9"/>
  <c r="BJ6" i="9"/>
  <c r="DC6" i="9"/>
  <c r="BG6" i="9"/>
  <c r="CQ6" i="9"/>
  <c r="BS6" i="9"/>
  <c r="CE6" i="9"/>
  <c r="DF17" i="9"/>
  <c r="CT17" i="9"/>
  <c r="CH17" i="9"/>
  <c r="BV17" i="9"/>
  <c r="BJ17" i="9"/>
  <c r="CK17" i="9"/>
  <c r="DC17" i="9"/>
  <c r="CQ17" i="9"/>
  <c r="CE17" i="9"/>
  <c r="BS17" i="9"/>
  <c r="BG17" i="9"/>
  <c r="BY17" i="9"/>
  <c r="CZ17" i="9"/>
  <c r="CN17" i="9"/>
  <c r="CB17" i="9"/>
  <c r="BP17" i="9"/>
  <c r="CW17" i="9"/>
  <c r="BM17" i="9"/>
  <c r="DF19" i="9"/>
  <c r="CT19" i="9"/>
  <c r="CH19" i="9"/>
  <c r="BV19" i="9"/>
  <c r="BJ19" i="9"/>
  <c r="DC19" i="9"/>
  <c r="CQ19" i="9"/>
  <c r="CE19" i="9"/>
  <c r="BS19" i="9"/>
  <c r="BG19" i="9"/>
  <c r="CZ19" i="9"/>
  <c r="CN19" i="9"/>
  <c r="CB19" i="9"/>
  <c r="BP19" i="9"/>
  <c r="CW19" i="9"/>
  <c r="CK19" i="9"/>
  <c r="BY19" i="9"/>
  <c r="BM19" i="9"/>
  <c r="DF5" i="9"/>
  <c r="CT5" i="9"/>
  <c r="CH5" i="9"/>
  <c r="BV5" i="9"/>
  <c r="BJ5" i="9"/>
  <c r="DC5" i="9"/>
  <c r="CE5" i="9"/>
  <c r="BG5" i="9"/>
  <c r="CQ5" i="9"/>
  <c r="BS5" i="9"/>
  <c r="CZ5" i="9"/>
  <c r="CN5" i="9"/>
  <c r="CB5" i="9"/>
  <c r="BP5" i="9"/>
  <c r="BM5" i="9"/>
  <c r="CK5" i="9"/>
  <c r="BY5" i="9"/>
  <c r="CW5" i="9"/>
  <c r="DF11" i="9"/>
  <c r="CT11" i="9"/>
  <c r="CH11" i="9"/>
  <c r="BV11" i="9"/>
  <c r="BJ11" i="9"/>
  <c r="BG11" i="9"/>
  <c r="DC11" i="9"/>
  <c r="CQ11" i="9"/>
  <c r="CE11" i="9"/>
  <c r="BS11" i="9"/>
  <c r="CZ11" i="9"/>
  <c r="CN11" i="9"/>
  <c r="CB11" i="9"/>
  <c r="BP11" i="9"/>
  <c r="CK11" i="9"/>
  <c r="CW11" i="9"/>
  <c r="BY11" i="9"/>
  <c r="BM11" i="9"/>
  <c r="DF23" i="9"/>
  <c r="CT23" i="9"/>
  <c r="CH23" i="9"/>
  <c r="BV23" i="9"/>
  <c r="BJ23" i="9"/>
  <c r="DC23" i="9"/>
  <c r="CQ23" i="9"/>
  <c r="CE23" i="9"/>
  <c r="BS23" i="9"/>
  <c r="BG23" i="9"/>
  <c r="CZ23" i="9"/>
  <c r="CN23" i="9"/>
  <c r="CB23" i="9"/>
  <c r="BP23" i="9"/>
  <c r="CW23" i="9"/>
  <c r="CK23" i="9"/>
  <c r="BY23" i="9"/>
  <c r="BM23" i="9"/>
  <c r="DF13" i="9"/>
  <c r="CT13" i="9"/>
  <c r="CH13" i="9"/>
  <c r="BV13" i="9"/>
  <c r="BJ13" i="9"/>
  <c r="CK13" i="9"/>
  <c r="DC13" i="9"/>
  <c r="CQ13" i="9"/>
  <c r="CE13" i="9"/>
  <c r="BS13" i="9"/>
  <c r="BG13" i="9"/>
  <c r="CW13" i="9"/>
  <c r="CZ13" i="9"/>
  <c r="CN13" i="9"/>
  <c r="CB13" i="9"/>
  <c r="BP13" i="9"/>
  <c r="BY13" i="9"/>
  <c r="BM13" i="9"/>
  <c r="CZ4" i="9"/>
  <c r="CN4" i="9"/>
  <c r="CB4" i="9"/>
  <c r="BP4" i="9"/>
  <c r="CK4" i="9"/>
  <c r="BM4" i="9"/>
  <c r="CW4" i="9"/>
  <c r="BY4" i="9"/>
  <c r="DF4" i="9"/>
  <c r="CT4" i="9"/>
  <c r="CH4" i="9"/>
  <c r="BV4" i="9"/>
  <c r="BJ4" i="9"/>
  <c r="BS4" i="9"/>
  <c r="DC4" i="9"/>
  <c r="BG4" i="9"/>
  <c r="CQ4" i="9"/>
  <c r="CE4" i="9"/>
  <c r="CZ12" i="9"/>
  <c r="CN12" i="9"/>
  <c r="CB12" i="9"/>
  <c r="BP12" i="9"/>
  <c r="CW12" i="9"/>
  <c r="CK12" i="9"/>
  <c r="BY12" i="9"/>
  <c r="BM12" i="9"/>
  <c r="DF12" i="9"/>
  <c r="CT12" i="9"/>
  <c r="CH12" i="9"/>
  <c r="BV12" i="9"/>
  <c r="BJ12" i="9"/>
  <c r="CE12" i="9"/>
  <c r="BS12" i="9"/>
  <c r="BG12" i="9"/>
  <c r="DC12" i="9"/>
  <c r="CQ12" i="9"/>
  <c r="CZ18" i="9"/>
  <c r="CN18" i="9"/>
  <c r="CB18" i="9"/>
  <c r="BP18" i="9"/>
  <c r="CW18" i="9"/>
  <c r="CK18" i="9"/>
  <c r="BY18" i="9"/>
  <c r="BM18" i="9"/>
  <c r="DF18" i="9"/>
  <c r="CT18" i="9"/>
  <c r="CH18" i="9"/>
  <c r="BV18" i="9"/>
  <c r="BJ18" i="9"/>
  <c r="DC18" i="9"/>
  <c r="CQ18" i="9"/>
  <c r="CE18" i="9"/>
  <c r="BS18" i="9"/>
  <c r="BG18" i="9"/>
  <c r="CZ8" i="9"/>
  <c r="CN8" i="9"/>
  <c r="CB8" i="9"/>
  <c r="BP8" i="9"/>
  <c r="CW8" i="9"/>
  <c r="CK8" i="9"/>
  <c r="BY8" i="9"/>
  <c r="BM8" i="9"/>
  <c r="DF8" i="9"/>
  <c r="CT8" i="9"/>
  <c r="CH8" i="9"/>
  <c r="BV8" i="9"/>
  <c r="BJ8" i="9"/>
  <c r="CQ8" i="9"/>
  <c r="BS8" i="9"/>
  <c r="BG8" i="9"/>
  <c r="CE8" i="9"/>
  <c r="DC8" i="9"/>
  <c r="CZ15" i="8"/>
  <c r="CN15" i="8"/>
  <c r="CB15" i="8"/>
  <c r="BP15" i="8"/>
  <c r="CE15" i="8"/>
  <c r="CW15" i="8"/>
  <c r="CK15" i="8"/>
  <c r="BY15" i="8"/>
  <c r="BM15" i="8"/>
  <c r="DC15" i="8"/>
  <c r="BS15" i="8"/>
  <c r="DF15" i="8"/>
  <c r="CT15" i="8"/>
  <c r="CH15" i="8"/>
  <c r="BV15" i="8"/>
  <c r="BJ15" i="8"/>
  <c r="CQ15" i="8"/>
  <c r="BG15" i="8"/>
  <c r="DF20" i="8"/>
  <c r="CT20" i="8"/>
  <c r="CH20" i="8"/>
  <c r="BV20" i="8"/>
  <c r="BJ20" i="8"/>
  <c r="CW20" i="8"/>
  <c r="BM20" i="8"/>
  <c r="DC20" i="8"/>
  <c r="CQ20" i="8"/>
  <c r="CE20" i="8"/>
  <c r="BS20" i="8"/>
  <c r="BG20" i="8"/>
  <c r="CK20" i="8"/>
  <c r="CZ20" i="8"/>
  <c r="CN20" i="8"/>
  <c r="CB20" i="8"/>
  <c r="BP20" i="8"/>
  <c r="BY20" i="8"/>
  <c r="CZ7" i="8"/>
  <c r="CN7" i="8"/>
  <c r="CB7" i="8"/>
  <c r="BP7" i="8"/>
  <c r="CW7" i="8"/>
  <c r="CK7" i="8"/>
  <c r="BY7" i="8"/>
  <c r="BM7" i="8"/>
  <c r="DF7" i="8"/>
  <c r="CT7" i="8"/>
  <c r="CH7" i="8"/>
  <c r="BV7" i="8"/>
  <c r="BJ7" i="8"/>
  <c r="BS7" i="8"/>
  <c r="DC7" i="8"/>
  <c r="BG7" i="8"/>
  <c r="CE7" i="8"/>
  <c r="CQ7" i="8"/>
  <c r="CZ13" i="8"/>
  <c r="CN13" i="8"/>
  <c r="CB13" i="8"/>
  <c r="BP13" i="8"/>
  <c r="DC13" i="8"/>
  <c r="BS13" i="8"/>
  <c r="CW13" i="8"/>
  <c r="CK13" i="8"/>
  <c r="BY13" i="8"/>
  <c r="BM13" i="8"/>
  <c r="CQ13" i="8"/>
  <c r="BG13" i="8"/>
  <c r="DF13" i="8"/>
  <c r="CT13" i="8"/>
  <c r="CH13" i="8"/>
  <c r="BV13" i="8"/>
  <c r="BJ13" i="8"/>
  <c r="CE13" i="8"/>
  <c r="DF22" i="8"/>
  <c r="CT22" i="8"/>
  <c r="CH22" i="8"/>
  <c r="BV22" i="8"/>
  <c r="BJ22" i="8"/>
  <c r="BY22" i="8"/>
  <c r="DC22" i="8"/>
  <c r="CQ22" i="8"/>
  <c r="CE22" i="8"/>
  <c r="BS22" i="8"/>
  <c r="BG22" i="8"/>
  <c r="CK22" i="8"/>
  <c r="CZ22" i="8"/>
  <c r="CN22" i="8"/>
  <c r="CB22" i="8"/>
  <c r="BP22" i="8"/>
  <c r="CW22" i="8"/>
  <c r="BM22" i="8"/>
  <c r="DF6" i="8"/>
  <c r="CT6" i="8"/>
  <c r="CH6" i="8"/>
  <c r="BV6" i="8"/>
  <c r="BJ6" i="8"/>
  <c r="DC6" i="8"/>
  <c r="CQ6" i="8"/>
  <c r="CE6" i="8"/>
  <c r="BS6" i="8"/>
  <c r="BG6" i="8"/>
  <c r="CZ6" i="8"/>
  <c r="CN6" i="8"/>
  <c r="CB6" i="8"/>
  <c r="BP6" i="8"/>
  <c r="BY6" i="8"/>
  <c r="BM6" i="8"/>
  <c r="CW6" i="8"/>
  <c r="CK6" i="8"/>
  <c r="CZ17" i="8"/>
  <c r="CN17" i="8"/>
  <c r="CB17" i="8"/>
  <c r="BP17" i="8"/>
  <c r="CE17" i="8"/>
  <c r="CW17" i="8"/>
  <c r="CK17" i="8"/>
  <c r="BY17" i="8"/>
  <c r="BM17" i="8"/>
  <c r="DC17" i="8"/>
  <c r="BS17" i="8"/>
  <c r="DF17" i="8"/>
  <c r="CT17" i="8"/>
  <c r="CH17" i="8"/>
  <c r="BV17" i="8"/>
  <c r="BJ17" i="8"/>
  <c r="CQ17" i="8"/>
  <c r="BG17" i="8"/>
  <c r="CZ11" i="8"/>
  <c r="CN11" i="8"/>
  <c r="CB11" i="8"/>
  <c r="BP11" i="8"/>
  <c r="CW11" i="8"/>
  <c r="CK11" i="8"/>
  <c r="BY11" i="8"/>
  <c r="BM11" i="8"/>
  <c r="DF11" i="8"/>
  <c r="CT11" i="8"/>
  <c r="CH11" i="8"/>
  <c r="BV11" i="8"/>
  <c r="BJ11" i="8"/>
  <c r="BS11" i="8"/>
  <c r="DC11" i="8"/>
  <c r="BG11" i="8"/>
  <c r="CQ11" i="8"/>
  <c r="CE11" i="8"/>
  <c r="DF16" i="8"/>
  <c r="CT16" i="8"/>
  <c r="CH16" i="8"/>
  <c r="BV16" i="8"/>
  <c r="BJ16" i="8"/>
  <c r="CW16" i="8"/>
  <c r="BM16" i="8"/>
  <c r="DC16" i="8"/>
  <c r="CQ16" i="8"/>
  <c r="CE16" i="8"/>
  <c r="BS16" i="8"/>
  <c r="BG16" i="8"/>
  <c r="CK16" i="8"/>
  <c r="CZ16" i="8"/>
  <c r="CN16" i="8"/>
  <c r="CB16" i="8"/>
  <c r="BP16" i="8"/>
  <c r="BY16" i="8"/>
  <c r="DF4" i="8"/>
  <c r="CT4" i="8"/>
  <c r="CH4" i="8"/>
  <c r="BV4" i="8"/>
  <c r="BJ4" i="8"/>
  <c r="DC4" i="8"/>
  <c r="CQ4" i="8"/>
  <c r="CE4" i="8"/>
  <c r="BS4" i="8"/>
  <c r="BG4" i="8"/>
  <c r="CZ4" i="8"/>
  <c r="CN4" i="8"/>
  <c r="CB4" i="8"/>
  <c r="BP4" i="8"/>
  <c r="CK4" i="8"/>
  <c r="BY4" i="8"/>
  <c r="CW4" i="8"/>
  <c r="BM4" i="8"/>
  <c r="CZ19" i="8"/>
  <c r="CN19" i="8"/>
  <c r="CB19" i="8"/>
  <c r="BP19" i="8"/>
  <c r="CE19" i="8"/>
  <c r="CW19" i="8"/>
  <c r="CK19" i="8"/>
  <c r="BY19" i="8"/>
  <c r="BM19" i="8"/>
  <c r="DC19" i="8"/>
  <c r="BS19" i="8"/>
  <c r="DF19" i="8"/>
  <c r="CT19" i="8"/>
  <c r="CH19" i="8"/>
  <c r="BV19" i="8"/>
  <c r="BJ19" i="8"/>
  <c r="CQ19" i="8"/>
  <c r="BG19" i="8"/>
  <c r="DF12" i="8"/>
  <c r="CT12" i="8"/>
  <c r="CH12" i="8"/>
  <c r="BV12" i="8"/>
  <c r="BJ12" i="8"/>
  <c r="BY12" i="8"/>
  <c r="DC12" i="8"/>
  <c r="CQ12" i="8"/>
  <c r="CE12" i="8"/>
  <c r="BS12" i="8"/>
  <c r="BG12" i="8"/>
  <c r="CK12" i="8"/>
  <c r="CZ12" i="8"/>
  <c r="CN12" i="8"/>
  <c r="CB12" i="8"/>
  <c r="BP12" i="8"/>
  <c r="CW12" i="8"/>
  <c r="BM12" i="8"/>
  <c r="DF18" i="8"/>
  <c r="CT18" i="8"/>
  <c r="CH18" i="8"/>
  <c r="BV18" i="8"/>
  <c r="BJ18" i="8"/>
  <c r="CW18" i="8"/>
  <c r="BM18" i="8"/>
  <c r="DC18" i="8"/>
  <c r="CQ18" i="8"/>
  <c r="CE18" i="8"/>
  <c r="BS18" i="8"/>
  <c r="BG18" i="8"/>
  <c r="CK18" i="8"/>
  <c r="CZ18" i="8"/>
  <c r="CN18" i="8"/>
  <c r="CB18" i="8"/>
  <c r="BP18" i="8"/>
  <c r="BY18" i="8"/>
  <c r="CZ9" i="8"/>
  <c r="CN9" i="8"/>
  <c r="CB9" i="8"/>
  <c r="BP9" i="8"/>
  <c r="CW9" i="8"/>
  <c r="CK9" i="8"/>
  <c r="BY9" i="8"/>
  <c r="BM9" i="8"/>
  <c r="DF9" i="8"/>
  <c r="CT9" i="8"/>
  <c r="CH9" i="8"/>
  <c r="BV9" i="8"/>
  <c r="BJ9" i="8"/>
  <c r="DC9" i="8"/>
  <c r="BG9" i="8"/>
  <c r="CQ9" i="8"/>
  <c r="CE9" i="8"/>
  <c r="BS9" i="8"/>
  <c r="CZ5" i="8"/>
  <c r="CN5" i="8"/>
  <c r="CB5" i="8"/>
  <c r="BP5" i="8"/>
  <c r="CW5" i="8"/>
  <c r="CK5" i="8"/>
  <c r="BY5" i="8"/>
  <c r="BM5" i="8"/>
  <c r="DF5" i="8"/>
  <c r="CT5" i="8"/>
  <c r="CH5" i="8"/>
  <c r="BV5" i="8"/>
  <c r="BJ5" i="8"/>
  <c r="CE5" i="8"/>
  <c r="CQ5" i="8"/>
  <c r="BS5" i="8"/>
  <c r="DC5" i="8"/>
  <c r="BG5" i="8"/>
  <c r="DF8" i="8"/>
  <c r="CT8" i="8"/>
  <c r="CH8" i="8"/>
  <c r="BV8" i="8"/>
  <c r="BJ8" i="8"/>
  <c r="DC8" i="8"/>
  <c r="CQ8" i="8"/>
  <c r="CE8" i="8"/>
  <c r="BS8" i="8"/>
  <c r="BG8" i="8"/>
  <c r="CZ8" i="8"/>
  <c r="CN8" i="8"/>
  <c r="CB8" i="8"/>
  <c r="BP8" i="8"/>
  <c r="BM8" i="8"/>
  <c r="BY8" i="8"/>
  <c r="CW8" i="8"/>
  <c r="CK8" i="8"/>
  <c r="BJ4" i="7"/>
  <c r="Z13" i="16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6" i="5"/>
  <c r="AF26" i="5"/>
  <c r="AR26" i="5"/>
  <c r="AI26" i="5"/>
  <c r="AU26" i="5"/>
  <c r="AL26" i="5"/>
  <c r="AX26" i="5"/>
  <c r="AO26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DF17" i="21"/>
  <c r="DC17" i="21"/>
  <c r="CH13" i="21"/>
  <c r="CK13" i="21"/>
  <c r="AC4" i="25"/>
  <c r="W4" i="25"/>
  <c r="AI4" i="25"/>
  <c r="W11" i="25"/>
  <c r="AI11" i="25"/>
  <c r="AC17" i="5"/>
  <c r="AO17" i="5"/>
  <c r="AF17" i="5"/>
  <c r="AR17" i="5"/>
  <c r="AI17" i="5"/>
  <c r="AU17" i="5"/>
  <c r="AL17" i="5"/>
  <c r="AX17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EW22" i="7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3" i="5"/>
  <c r="AI23" i="5"/>
  <c r="AU23" i="5"/>
  <c r="AL23" i="5"/>
  <c r="AX23" i="5"/>
  <c r="AO23" i="5"/>
  <c r="AF23" i="5"/>
  <c r="AR23" i="5"/>
  <c r="AC19" i="5"/>
  <c r="AI19" i="5"/>
  <c r="AU19" i="5"/>
  <c r="AL19" i="5"/>
  <c r="AX19" i="5"/>
  <c r="AO19" i="5"/>
  <c r="AF19" i="5"/>
  <c r="AR19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CW16" i="21"/>
  <c r="CZ16" i="21"/>
  <c r="AF8" i="25"/>
  <c r="Z8" i="25"/>
  <c r="AL8" i="25"/>
  <c r="AL10" i="25"/>
  <c r="AC10" i="25"/>
  <c r="AI10" i="25"/>
  <c r="W10" i="25"/>
  <c r="W15" i="25"/>
  <c r="AI15" i="25"/>
  <c r="AC21" i="5"/>
  <c r="AO21" i="5"/>
  <c r="AF21" i="5"/>
  <c r="AR21" i="5"/>
  <c r="AI21" i="5"/>
  <c r="AU21" i="5"/>
  <c r="AL21" i="5"/>
  <c r="AX21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0" i="5"/>
  <c r="AL20" i="5"/>
  <c r="AX20" i="5"/>
  <c r="AO20" i="5"/>
  <c r="AF20" i="5"/>
  <c r="AR20" i="5"/>
  <c r="AI20" i="5"/>
  <c r="AU20" i="5"/>
  <c r="AC37" i="5"/>
  <c r="AL37" i="5"/>
  <c r="AO37" i="5"/>
  <c r="AI37" i="5"/>
  <c r="AX37" i="5"/>
  <c r="AF37" i="5"/>
  <c r="AR37" i="5"/>
  <c r="AU37" i="5"/>
  <c r="AC33" i="5"/>
  <c r="AX33" i="5"/>
  <c r="AO33" i="5"/>
  <c r="AF33" i="5"/>
  <c r="AR33" i="5"/>
  <c r="AU33" i="5"/>
  <c r="AL33" i="5"/>
  <c r="AI33" i="5"/>
  <c r="AC29" i="5"/>
  <c r="AO29" i="5"/>
  <c r="AF29" i="5"/>
  <c r="AR29" i="5"/>
  <c r="AL29" i="5"/>
  <c r="AI29" i="5"/>
  <c r="AU29" i="5"/>
  <c r="AX29" i="5"/>
  <c r="AC25" i="5"/>
  <c r="AO25" i="5"/>
  <c r="AF25" i="5"/>
  <c r="AR25" i="5"/>
  <c r="AI25" i="5"/>
  <c r="AU25" i="5"/>
  <c r="AL25" i="5"/>
  <c r="AX25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8" i="5"/>
  <c r="AL28" i="5"/>
  <c r="AO28" i="5"/>
  <c r="AF28" i="5"/>
  <c r="AR28" i="5"/>
  <c r="AU28" i="5"/>
  <c r="AX28" i="5"/>
  <c r="AI28" i="5"/>
  <c r="AC24" i="5"/>
  <c r="AL24" i="5"/>
  <c r="AX24" i="5"/>
  <c r="AO24" i="5"/>
  <c r="AF24" i="5"/>
  <c r="AR24" i="5"/>
  <c r="AI24" i="5"/>
  <c r="AU24" i="5"/>
  <c r="AC35" i="5"/>
  <c r="AI35" i="5"/>
  <c r="AU35" i="5"/>
  <c r="AF35" i="5"/>
  <c r="AL35" i="5"/>
  <c r="AX35" i="5"/>
  <c r="AO35" i="5"/>
  <c r="AR35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7" i="5"/>
  <c r="AI27" i="5"/>
  <c r="AU27" i="5"/>
  <c r="AL27" i="5"/>
  <c r="AX27" i="5"/>
  <c r="AR27" i="5"/>
  <c r="AO27" i="5"/>
  <c r="AF27" i="5"/>
  <c r="AC32" i="5"/>
  <c r="AL32" i="5"/>
  <c r="AX32" i="5"/>
  <c r="AR32" i="5"/>
  <c r="AU32" i="5"/>
  <c r="AO32" i="5"/>
  <c r="AF32" i="5"/>
  <c r="AI32" i="5"/>
  <c r="AC34" i="5"/>
  <c r="AF34" i="5"/>
  <c r="AR34" i="5"/>
  <c r="AL34" i="5"/>
  <c r="AI34" i="5"/>
  <c r="AU34" i="5"/>
  <c r="AX34" i="5"/>
  <c r="AO34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V4" i="7"/>
  <c r="CH4" i="7"/>
  <c r="CT4" i="7"/>
  <c r="DF4" i="7"/>
  <c r="BM4" i="7"/>
  <c r="BY4" i="7"/>
  <c r="CK4" i="7"/>
  <c r="CW4" i="7"/>
  <c r="BP4" i="7"/>
  <c r="CB4" i="7"/>
  <c r="CN4" i="7"/>
  <c r="CZ4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<sst xmlns="http://schemas.openxmlformats.org/spreadsheetml/2006/main" count="17403" uniqueCount="2161">
  <si>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</si>
  <si>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</si>
  <si>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</si>
  <si>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</si>
  <si>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</si>
  <si>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</si>
  <si>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</si>
  <si>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</si>
  <si>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</si>
  <si>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</si>
  <si>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</si>
  <si>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</si>
  <si>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</si>
  <si>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</si>
  <si>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</si>
  <si>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</si>
  <si>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</si>
  <si>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</si>
  <si>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</si>
  <si>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</si>
  <si>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</si>
  <si>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</si>
  <si>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</si>
  <si>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</si>
  <si>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</si>
  <si>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</si>
  <si>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</si>
  <si>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</si>
  <si>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</si>
  <si>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</si>
  <si>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</si>
  <si>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</si>
  <si>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</si>
  <si>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</si>
  <si>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</si>
  <si>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</si>
  <si>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</si>
  <si>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</si>
  <si>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</si>
  <si>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</si>
  <si>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</si>
  <si>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</si>
  <si>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</si>
  <si>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</si>
  <si>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</si>
  <si>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</si>
  <si>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</si>
  <si>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</si>
  <si>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</si>
  <si>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</si>
  <si>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</si>
  <si>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</si>
  <si>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</si>
  <si>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</si>
  <si>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</si>
  <si>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</si>
  <si>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</si>
  <si>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</si>
  <si>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</si>
  <si>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</si>
  <si>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</si>
  <si>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</si>
  <si>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</si>
  <si>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</si>
  <si>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</si>
  <si>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</si>
  <si>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</si>
  <si>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</si>
  <si>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</si>
  <si>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</si>
  <si>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</si>
  <si>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</si>
  <si>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</si>
  <si>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</si>
  <si>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</si>
  <si>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</si>
  <si>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</si>
  <si>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</si>
  <si>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</si>
  <si>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</si>
  <si>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</si>
  <si>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</si>
  <si>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</si>
  <si>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</si>
  <si>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</si>
  <si>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</si>
  <si>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</si>
  <si>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</si>
  <si>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</si>
  <si>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</si>
  <si>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</si>
  <si>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</si>
  <si>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</si>
  <si>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</si>
  <si>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</si>
  <si>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</si>
  <si>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</si>
  <si>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</si>
  <si>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</si>
  <si>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</si>
  <si>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</si>
  <si>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</si>
  <si>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</si>
  <si>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</si>
  <si>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</si>
  <si>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</si>
  <si>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</si>
  <si>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</si>
  <si>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</si>
  <si>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</si>
  <si>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</si>
  <si>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</si>
  <si>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</si>
  <si>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</si>
  <si>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</si>
  <si>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</si>
  <si>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</si>
  <si>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</si>
  <si>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</si>
  <si>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</si>
  <si>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</si>
  <si>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</si>
  <si>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</si>
  <si>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</si>
  <si>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</si>
  <si>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</si>
  <si>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</si>
  <si>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</si>
  <si>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</si>
  <si>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</si>
  <si>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</si>
  <si>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</si>
  <si>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</si>
  <si>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</si>
  <si>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</si>
  <si>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</si>
  <si>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</si>
  <si>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</si>
  <si>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</si>
  <si>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</si>
  <si>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</si>
  <si>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</si>
  <si>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</si>
  <si>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</si>
  <si>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</si>
  <si>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</si>
  <si>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</si>
  <si>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</si>
  <si>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</si>
  <si>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</si>
  <si>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</si>
  <si>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</si>
  <si>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</si>
  <si>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</si>
  <si>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</si>
  <si>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</si>
  <si>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</si>
  <si>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</si>
  <si>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</si>
  <si>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</si>
  <si>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</si>
  <si>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</si>
  <si>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</si>
  <si>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</si>
  <si>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</si>
  <si>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</si>
  <si>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</si>
  <si>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</si>
  <si>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</si>
  <si>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</si>
  <si>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</si>
  <si>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</si>
  <si>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</si>
  <si>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</si>
  <si>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</si>
  <si>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</si>
  <si>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</si>
  <si>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</si>
  <si>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</si>
  <si>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</si>
  <si>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</si>
  <si>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</si>
  <si>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</si>
  <si>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</si>
  <si>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</si>
  <si>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</si>
  <si>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</si>
  <si>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</si>
  <si>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</si>
  <si>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</si>
  <si>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</si>
  <si>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</si>
  <si>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</si>
  <si>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</si>
  <si>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</si>
  <si>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</si>
  <si>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</si>
  <si>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</si>
  <si>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</si>
  <si>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</si>
  <si>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</si>
  <si>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</si>
  <si>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</si>
  <si>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</si>
  <si>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</si>
  <si>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</si>
  <si>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</si>
  <si>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</si>
  <si>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</si>
  <si>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</si>
  <si>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</si>
  <si>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</si>
  <si>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</si>
  <si>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</si>
  <si>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</si>
  <si>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</si>
  <si>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</si>
  <si>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</si>
  <si>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</si>
  <si>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</si>
  <si>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</si>
  <si>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</si>
  <si>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</si>
  <si>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</si>
  <si>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</si>
  <si>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</si>
  <si>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</si>
  <si>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</si>
  <si>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</si>
  <si>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</si>
  <si>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</si>
  <si>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</si>
  <si>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</si>
  <si>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</si>
  <si>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</si>
  <si>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</si>
  <si>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</si>
  <si>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</si>
  <si>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</si>
  <si>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</si>
  <si>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</si>
  <si>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</si>
  <si>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</si>
  <si>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</si>
  <si>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</si>
  <si>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</si>
  <si>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</si>
  <si>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</si>
  <si>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</si>
  <si>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</si>
  <si>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</si>
  <si>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</si>
  <si>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</si>
  <si>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</si>
  <si>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</si>
  <si>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</si>
  <si>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</si>
  <si>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</si>
  <si>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</si>
  <si>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</si>
  <si>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</si>
  <si>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</si>
  <si>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</si>
  <si>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</si>
  <si>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</si>
  <si>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</si>
  <si>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</si>
  <si>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</si>
  <si>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</si>
  <si>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</si>
  <si>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</si>
  <si>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</si>
  <si>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</si>
  <si>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</si>
  <si>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</si>
  <si>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</si>
  <si>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</si>
  <si>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</si>
  <si>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</si>
  <si>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</si>
  <si>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</si>
  <si>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</si>
  <si>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</si>
  <si>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</si>
  <si>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</si>
  <si>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</si>
  <si>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</si>
  <si>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</si>
  <si>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</si>
  <si>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</si>
  <si>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</si>
  <si>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</si>
  <si>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</si>
  <si>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</si>
  <si>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</si>
  <si>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</si>
  <si>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</si>
  <si>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</si>
  <si>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</si>
  <si>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</si>
  <si>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</si>
  <si>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</si>
  <si>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</si>
  <si>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</si>
  <si>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</si>
  <si>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</si>
  <si>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</si>
  <si>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</si>
  <si>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</si>
  <si>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</si>
  <si>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</si>
  <si>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</si>
  <si>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</si>
  <si>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</si>
  <si>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</si>
  <si>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</si>
  <si>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</si>
  <si>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</si>
  <si>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</si>
  <si>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</si>
  <si>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</si>
  <si>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</si>
  <si>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</si>
  <si>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</si>
  <si>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</si>
  <si>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</si>
  <si>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</si>
  <si>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</si>
  <si>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</si>
  <si>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</si>
  <si>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</si>
  <si>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</si>
  <si>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</si>
  <si>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</si>
  <si>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</si>
  <si>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</si>
  <si>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</si>
  <si>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</si>
  <si>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</si>
  <si>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</si>
  <si>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</si>
  <si>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</si>
  <si>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</si>
  <si>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</si>
  <si>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</si>
  <si>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</si>
  <si>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</si>
  <si>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</si>
  <si>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</si>
  <si>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</si>
  <si>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</si>
  <si>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</si>
  <si>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</si>
  <si>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</si>
  <si>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</si>
  <si>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</si>
  <si>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</si>
  <si>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</si>
  <si>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</si>
  <si>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</si>
  <si>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</si>
  <si>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</si>
  <si>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</si>
  <si>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</si>
  <si>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</si>
  <si>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</si>
  <si>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</si>
  <si>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</si>
  <si>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</si>
  <si>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</si>
  <si>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</si>
  <si>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</si>
  <si>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</si>
  <si>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</si>
  <si>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</si>
  <si>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</si>
  <si>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</si>
  <si>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</si>
  <si>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</si>
  <si>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</si>
  <si>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</si>
  <si>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</si>
  <si>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</si>
  <si>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</si>
  <si>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</si>
  <si>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</si>
  <si>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</si>
  <si>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</si>
  <si>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</si>
  <si>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</si>
  <si>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</si>
  <si>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</si>
  <si>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</si>
  <si>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</si>
  <si>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</si>
  <si>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</si>
  <si>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</si>
  <si>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</si>
  <si>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</si>
  <si>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</si>
  <si>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</si>
  <si>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</si>
  <si>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</si>
  <si>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</si>
  <si>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</si>
  <si>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</si>
  <si>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</si>
  <si>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</si>
  <si>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</si>
  <si>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</si>
  <si>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</si>
  <si>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</si>
  <si>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</si>
  <si>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</si>
  <si>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</si>
  <si>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</si>
  <si>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</si>
  <si>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</si>
  <si>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</si>
  <si>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</si>
  <si>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</si>
  <si>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</si>
  <si>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</si>
  <si>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</si>
  <si>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</si>
  <si>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</si>
  <si>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</si>
  <si>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</si>
  <si>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</si>
  <si>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</si>
  <si>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</si>
  <si>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</si>
  <si>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</si>
  <si>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</si>
  <si>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</si>
  <si>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</si>
  <si>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</si>
  <si>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</si>
  <si>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</si>
  <si>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</si>
  <si>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</si>
  <si>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</si>
  <si>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</si>
  <si>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</si>
  <si>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</si>
  <si>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</si>
  <si>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</si>
  <si>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</si>
  <si>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</si>
  <si>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</si>
  <si>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</si>
  <si>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</si>
  <si>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</si>
  <si>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</si>
  <si>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</si>
  <si>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</si>
  <si>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</si>
  <si>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</si>
  <si>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</si>
  <si>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</si>
  <si>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</si>
  <si>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</si>
  <si>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</si>
  <si>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</si>
  <si>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</si>
  <si>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</si>
  <si>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</si>
  <si>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</si>
  <si>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</si>
  <si>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</si>
  <si>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</si>
  <si>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</si>
  <si>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</si>
  <si>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</si>
  <si>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</si>
  <si>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</si>
  <si>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</si>
  <si>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</si>
  <si>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</si>
  <si>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</si>
  <si>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</si>
  <si>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</si>
  <si>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</si>
  <si>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</si>
  <si>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</si>
  <si>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</si>
  <si>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</si>
  <si>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</si>
  <si>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</si>
  <si>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</si>
  <si>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</si>
  <si>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</si>
  <si>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</si>
  <si>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</si>
  <si>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</si>
  <si>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</si>
  <si>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</si>
  <si>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</si>
  <si>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</si>
  <si>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</si>
  <si>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</si>
  <si>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</si>
  <si>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</si>
  <si>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</si>
  <si>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</si>
  <si>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</si>
  <si>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</si>
  <si>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</si>
  <si>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</si>
  <si>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</si>
  <si>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</si>
  <si>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</si>
  <si>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</si>
  <si>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</si>
  <si>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</si>
  <si>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</si>
  <si>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</si>
  <si>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</si>
  <si>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</si>
  <si>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</si>
  <si>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</si>
  <si>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</si>
  <si>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</si>
  <si>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</si>
  <si>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</si>
  <si>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</si>
  <si>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</si>
  <si>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</si>
  <si>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</si>
  <si>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</si>
  <si>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</si>
  <si>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</si>
  <si>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</si>
  <si>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</si>
  <si>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</si>
  <si>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</si>
  <si>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</si>
  <si>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</si>
  <si>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</si>
  <si>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</si>
  <si>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</si>
  <si>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</si>
  <si>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</si>
  <si>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</si>
  <si>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</si>
  <si>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</si>
  <si>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</si>
  <si>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</si>
  <si>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</si>
  <si>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</si>
  <si>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</si>
  <si>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</si>
  <si>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</si>
  <si>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</si>
  <si>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</si>
  <si>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</si>
  <si>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</si>
  <si>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</si>
  <si>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</si>
  <si>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</si>
  <si>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</si>
  <si>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</si>
  <si>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</si>
  <si>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</si>
  <si>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</si>
  <si>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</si>
  <si>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</si>
  <si>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</si>
  <si>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</si>
  <si>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</si>
  <si>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</si>
  <si>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</si>
  <si>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</si>
  <si>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</si>
  <si>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</si>
  <si>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</si>
  <si>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</si>
  <si>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</si>
  <si>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</si>
  <si>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</si>
  <si>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</si>
  <si>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</si>
  <si>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</si>
  <si>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</si>
  <si>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</si>
  <si>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</si>
  <si>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</si>
  <si>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</si>
  <si>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</si>
  <si>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</si>
  <si>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</si>
  <si>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</si>
  <si>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</si>
  <si>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</si>
  <si>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</si>
  <si>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</si>
  <si>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</si>
  <si>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</si>
  <si>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</si>
  <si>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</si>
  <si>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</si>
  <si>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</si>
  <si>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</si>
  <si>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</si>
  <si>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</si>
  <si>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</si>
  <si>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</si>
  <si>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</si>
  <si>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</si>
  <si>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</si>
  <si>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</si>
  <si>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</si>
  <si>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</si>
  <si>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</si>
  <si>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</si>
  <si>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</si>
  <si>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</si>
  <si>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</si>
  <si>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</si>
  <si>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</si>
  <si>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</si>
  <si>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</si>
  <si>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</si>
  <si>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</si>
  <si>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</si>
  <si>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</si>
  <si>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</si>
  <si>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</si>
  <si>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</si>
  <si>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</si>
  <si>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</si>
  <si>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</si>
  <si>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</si>
  <si>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</si>
  <si>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</si>
  <si>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</si>
  <si>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</si>
  <si>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</si>
  <si>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</si>
  <si>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</si>
  <si>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</si>
  <si>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</si>
  <si>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</si>
  <si>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</si>
  <si>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</si>
  <si>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</si>
  <si>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</si>
  <si>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</si>
  <si>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</si>
  <si>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</si>
  <si>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</si>
  <si>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</si>
  <si>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</si>
  <si>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</si>
  <si>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</si>
  <si>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</si>
  <si>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</si>
  <si>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</si>
  <si>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</si>
  <si>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</si>
  <si>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</si>
  <si>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</si>
  <si>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</si>
  <si>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</si>
  <si>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</si>
  <si>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</si>
  <si>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</si>
  <si>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</si>
  <si>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</si>
  <si>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</si>
  <si>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</si>
  <si>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</si>
  <si>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</si>
  <si>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</si>
  <si>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</si>
  <si>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</si>
  <si>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</si>
  <si>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</si>
  <si>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</si>
  <si>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</si>
  <si>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</si>
  <si>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</si>
  <si>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</si>
  <si>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</si>
  <si>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</si>
  <si>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</si>
  <si>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</si>
  <si>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</si>
  <si>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</si>
  <si>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</si>
  <si>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</si>
  <si>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</si>
  <si>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</si>
  <si>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</si>
  <si>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</si>
  <si>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</si>
  <si>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</si>
  <si>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</si>
  <si>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</si>
  <si>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</si>
  <si>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</si>
  <si>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</si>
  <si>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</si>
  <si>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</si>
  <si>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</si>
  <si>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</si>
  <si>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</si>
  <si>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</si>
  <si>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</si>
  <si>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</si>
  <si>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</si>
  <si>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</si>
  <si>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</si>
  <si>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</si>
  <si>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</si>
  <si>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</si>
  <si>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</si>
  <si>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</si>
  <si>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</si>
  <si>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</si>
  <si>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</si>
  <si>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</si>
  <si>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</si>
  <si>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</si>
  <si>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</si>
  <si>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</si>
  <si>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</si>
  <si>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</si>
  <si>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</si>
  <si>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</si>
  <si>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</si>
  <si>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</si>
  <si>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</si>
  <si>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</si>
  <si>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</si>
  <si>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</si>
  <si>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</si>
  <si>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</si>
  <si>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</si>
  <si>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</si>
  <si>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</si>
  <si>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</si>
  <si>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</si>
  <si>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</si>
  <si>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</si>
  <si>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</si>
  <si>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</si>
  <si>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</si>
  <si>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</si>
  <si>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</si>
  <si>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</si>
  <si>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</si>
  <si>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</si>
  <si>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</si>
  <si>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</si>
  <si>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</si>
  <si>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</si>
  <si>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</si>
  <si>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</si>
  <si>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</si>
  <si>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</si>
  <si>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</si>
  <si>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</si>
  <si>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</si>
  <si>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</si>
  <si>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</si>
  <si>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</si>
  <si>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</si>
  <si>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</si>
  <si>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</si>
  <si>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</si>
  <si>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</si>
  <si>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</si>
  <si>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</si>
  <si>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</si>
  <si>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</si>
  <si>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</si>
  <si>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</si>
  <si>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</si>
  <si>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</si>
  <si>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</si>
  <si>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</si>
  <si>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</si>
  <si>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</si>
  <si>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</si>
  <si>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</si>
  <si>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</si>
  <si>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</si>
  <si>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</si>
  <si>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</si>
  <si>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</si>
  <si>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</si>
  <si>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</si>
  <si>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</si>
  <si>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</si>
  <si>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</si>
  <si>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</si>
  <si>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</si>
  <si>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</si>
  <si>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</si>
  <si>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</si>
  <si>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</si>
  <si>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</si>
  <si>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</si>
  <si>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</si>
  <si>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</si>
  <si>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</si>
  <si>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</si>
  <si>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</si>
  <si>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</si>
  <si>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</si>
  <si>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</si>
  <si>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</si>
  <si>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</si>
  <si>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</si>
  <si>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</si>
  <si>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</si>
  <si>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</si>
  <si>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</si>
  <si>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</si>
  <si>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</si>
  <si>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</si>
  <si>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</si>
  <si>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</si>
  <si>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</si>
  <si>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</si>
  <si>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</si>
  <si>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</si>
  <si>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</si>
  <si>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</si>
  <si>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</si>
  <si>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</si>
  <si>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</si>
  <si>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</si>
  <si>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</si>
  <si>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</si>
  <si>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</si>
  <si>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</si>
  <si>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</si>
  <si>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</si>
  <si>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</si>
  <si>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</si>
  <si>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</si>
  <si>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</si>
  <si>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</si>
  <si>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</si>
  <si>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</si>
  <si>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</si>
  <si>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</si>
  <si>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</si>
  <si>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</si>
  <si>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</si>
  <si>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</si>
  <si>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</si>
  <si>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</si>
  <si>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</si>
  <si>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</si>
  <si>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</si>
  <si>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</si>
  <si>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</si>
  <si>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</si>
  <si>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</si>
  <si>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</si>
  <si>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</si>
  <si>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</si>
  <si>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</si>
  <si>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</si>
  <si>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</si>
  <si>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</si>
  <si>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</si>
  <si>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</si>
  <si>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</si>
  <si>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</si>
  <si>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</si>
  <si>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</si>
  <si>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</si>
  <si>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</si>
  <si>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</si>
  <si>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</si>
  <si>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</si>
  <si>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</si>
  <si>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</si>
  <si>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</si>
  <si>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</si>
  <si>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</si>
  <si>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</si>
  <si>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</si>
  <si>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</si>
  <si>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</si>
  <si>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</si>
  <si>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</si>
  <si>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</si>
  <si>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</si>
  <si>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</si>
  <si>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</si>
  <si>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</si>
  <si>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</si>
  <si>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</si>
  <si>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</si>
  <si>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</si>
  <si>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</si>
  <si>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</si>
  <si>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</si>
  <si>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</si>
  <si>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</si>
  <si>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</si>
  <si>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</si>
  <si>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</si>
  <si>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</si>
  <si>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</si>
  <si>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</si>
  <si>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</si>
  <si>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</si>
  <si>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</si>
  <si>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</si>
  <si>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</si>
  <si>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</si>
  <si>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</si>
  <si>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</si>
  <si>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</si>
  <si>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</si>
  <si>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</si>
  <si>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</si>
  <si>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</si>
  <si>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</si>
  <si>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</si>
  <si>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</si>
  <si>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</si>
  <si>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</si>
  <si>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</si>
  <si>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</si>
  <si>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</si>
  <si>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</si>
  <si>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</si>
  <si>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</si>
  <si>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</si>
  <si>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</si>
  <si>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</si>
  <si>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</si>
  <si>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</si>
  <si>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</si>
  <si>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</si>
  <si>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</si>
  <si>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</si>
  <si>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</si>
  <si>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</si>
  <si>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</si>
  <si>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</si>
  <si>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</si>
  <si>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</si>
  <si>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</si>
  <si>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</si>
  <si>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</si>
  <si>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</si>
  <si>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</si>
  <si>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</si>
  <si>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</si>
  <si>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</si>
  <si>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</si>
  <si>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</si>
  <si>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</si>
  <si>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</si>
  <si>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</si>
  <si>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</si>
  <si>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</si>
  <si>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</si>
  <si>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</si>
  <si>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</si>
  <si>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</si>
  <si>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</si>
  <si>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</si>
  <si>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</si>
  <si>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</si>
  <si>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</si>
  <si>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</si>
  <si>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</si>
  <si>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</si>
  <si>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</si>
  <si>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</si>
  <si>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</si>
  <si>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</si>
  <si>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Habillage FV en bardage bois douglas</t>
  </si>
  <si>
    <t>Habillage FV parpaings - pierre collées</t>
  </si>
  <si>
    <t>Habillage FV en pierre moëllons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</si>
  <si>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</si>
  <si>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</si>
  <si>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</si>
  <si>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</si>
  <si>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</si>
  <si>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</si>
  <si>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Bordure en rondins de bois</t>
  </si>
  <si>
    <t>Bordure métal</t>
  </si>
  <si>
    <t>Bordure béton</t>
  </si>
  <si>
    <t>Bordure en barre de schiste</t>
  </si>
  <si>
    <t>NomSysteme</t>
  </si>
  <si>
    <t>TexteDevis</t>
  </si>
  <si>
    <t>FVBAC3</t>
  </si>
  <si>
    <t>Update SC_Systeme set TexteDevis = '##TEXTE##' Where Nom = '##NOM##';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</si>
  <si>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</si>
  <si>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</si>
  <si>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</si>
  <si>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</si>
  <si>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</si>
  <si>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</si>
  <si>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</si>
  <si>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</si>
  <si>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</si>
  <si>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</si>
  <si>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</si>
  <si>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</si>
  <si>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</si>
  <si>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</si>
  <si>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</si>
  <si>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</si>
  <si>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</si>
  <si>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</si>
  <si>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</si>
  <si>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</si>
  <si>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</si>
  <si>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</si>
  <si>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</si>
  <si>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</si>
  <si>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</si>
  <si>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</si>
  <si>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</si>
  <si>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</si>
  <si>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</si>
  <si>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</si>
  <si>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</si>
  <si>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</si>
  <si>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</si>
  <si>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</si>
  <si>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</si>
  <si>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</si>
  <si>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</si>
  <si>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</si>
  <si>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</si>
  <si>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</si>
  <si>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</si>
  <si>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</si>
  <si>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</si>
  <si>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</si>
  <si>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</si>
  <si>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</si>
  <si>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</si>
  <si>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</si>
  <si>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</si>
  <si>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</si>
  <si>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</si>
  <si>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</si>
  <si>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</si>
  <si>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</si>
  <si>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</si>
  <si>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</si>
  <si>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</si>
  <si>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</si>
  <si>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</si>
  <si>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</si>
  <si>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</si>
  <si>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</si>
  <si>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</si>
  <si>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</si>
  <si>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</si>
  <si>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</si>
  <si>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</si>
  <si>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</si>
  <si>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</si>
  <si>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</si>
  <si>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</si>
  <si>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</si>
  <si>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</si>
  <si>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</si>
  <si>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</si>
  <si>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</si>
  <si>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</si>
  <si>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</si>
  <si>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</si>
  <si>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</si>
  <si>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</si>
  <si>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</si>
  <si>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</si>
  <si>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</si>
  <si>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</si>
  <si>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</si>
  <si>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</si>
  <si>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</si>
  <si>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</si>
  <si>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</si>
  <si>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</si>
  <si>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</si>
  <si>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</si>
  <si>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</si>
  <si>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</si>
  <si>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</si>
  <si>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</si>
  <si>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</si>
  <si>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</si>
  <si>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t>1.1*2*CTE1</t>
  </si>
  <si>
    <t>2*CTE1/1.92</t>
  </si>
  <si>
    <t>Fourniture et pose d'une bande de propreté de 50 cm gravillonées (géotextile+10cm de graviers)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</si>
  <si>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</si>
  <si>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</si>
  <si>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</si>
  <si>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</si>
  <si>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</si>
  <si>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</si>
  <si>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</si>
  <si>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</si>
  <si>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</si>
  <si>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</si>
  <si>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</si>
  <si>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</si>
  <si>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</si>
  <si>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</si>
  <si>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</si>
  <si>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</si>
  <si>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</si>
  <si>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</si>
  <si>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</si>
  <si>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</si>
  <si>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</si>
  <si>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</si>
  <si>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</si>
  <si>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</si>
  <si>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</si>
  <si>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</si>
  <si>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</si>
  <si>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</si>
  <si>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</si>
  <si>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</si>
  <si>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</si>
  <si>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</si>
  <si>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</si>
  <si>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</si>
  <si>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</si>
  <si>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</si>
  <si>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</si>
  <si>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</si>
  <si>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</si>
  <si>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</si>
  <si>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</si>
  <si>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</si>
  <si>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</si>
  <si>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</si>
  <si>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</si>
  <si>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</si>
  <si>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</si>
  <si>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</si>
  <si>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</si>
  <si>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</si>
  <si>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</si>
  <si>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</si>
  <si>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</si>
  <si>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</si>
  <si>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</si>
  <si>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</si>
  <si>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</si>
  <si>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</si>
  <si>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</si>
  <si>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</si>
  <si>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</si>
  <si>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</si>
  <si>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</si>
  <si>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</si>
  <si>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</si>
  <si>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Disjoncteurs</t>
  </si>
  <si>
    <t>DISJONCTEUR MAGNÉTO THERMIQUE 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</si>
  <si>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</si>
  <si>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</si>
  <si>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</si>
  <si>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</si>
  <si>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</si>
  <si>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</si>
  <si>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</si>
  <si>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</si>
  <si>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</si>
  <si>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</si>
  <si>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</si>
  <si>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</si>
  <si>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</si>
  <si>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</si>
  <si>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</si>
  <si>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</si>
  <si>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</si>
  <si>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</si>
  <si>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</si>
  <si>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</si>
  <si>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</si>
  <si>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</si>
  <si>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</si>
  <si>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</si>
  <si>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</si>
  <si>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</si>
  <si>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</si>
  <si>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</si>
  <si>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PVC Evacuation - Ventilation</t>
  </si>
  <si>
    <t>MANCHON A JOINT FF D100</t>
  </si>
  <si>
    <t>CULOTTE Y 87°30 MF 100</t>
  </si>
  <si>
    <t>CULOTTE PVC EVAC 45° MF D,100</t>
  </si>
  <si>
    <t>CHAPEAU DE VENTILATION AVEC MOUSTIQUAIRE D 100</t>
  </si>
  <si>
    <t>CC10M</t>
  </si>
  <si>
    <t>CULOTTE PVC EVAC 45° FF D,100</t>
  </si>
  <si>
    <t>CULOTTE Y  87°30 FF D,100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</si>
  <si>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</si>
  <si>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</si>
  <si>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</si>
  <si>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</si>
  <si>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</si>
  <si>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</si>
  <si>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</si>
  <si>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</si>
  <si>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</si>
  <si>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</si>
  <si>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</si>
  <si>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</si>
  <si>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</si>
  <si>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</si>
  <si>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</si>
  <si>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</si>
  <si>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</si>
  <si>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</si>
  <si>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</si>
  <si>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</si>
  <si>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</si>
  <si>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</si>
  <si>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</si>
  <si>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</si>
  <si>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</si>
  <si>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</si>
  <si>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</si>
  <si>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</si>
  <si>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</si>
  <si>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</si>
  <si>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</si>
  <si>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</si>
  <si>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</si>
  <si>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</si>
  <si>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</si>
  <si>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</si>
  <si>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</si>
  <si>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</si>
  <si>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</si>
  <si>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</si>
  <si>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</si>
  <si>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</si>
  <si>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</si>
  <si>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</si>
  <si>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</si>
  <si>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</si>
  <si>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</si>
  <si>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</si>
  <si>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</si>
  <si>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</si>
  <si>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</si>
  <si>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</si>
  <si>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</si>
  <si>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</si>
  <si>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</si>
  <si>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</si>
  <si>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</si>
  <si>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</si>
  <si>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</si>
  <si>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</si>
  <si>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</si>
  <si>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</si>
  <si>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</si>
  <si>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</si>
  <si>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</si>
  <si>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</si>
  <si>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</si>
  <si>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</si>
  <si>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</si>
  <si>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</si>
  <si>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</si>
  <si>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</si>
  <si>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</si>
  <si>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</si>
  <si>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</si>
  <si>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</si>
  <si>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</si>
  <si>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</si>
  <si>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</si>
  <si>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</si>
  <si>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</si>
  <si>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</si>
  <si>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</si>
  <si>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</si>
  <si>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</si>
  <si>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</si>
  <si>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</si>
  <si>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</si>
  <si>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</si>
  <si>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</si>
  <si>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</si>
  <si>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</si>
  <si>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</si>
  <si>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</si>
  <si>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</si>
  <si>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</si>
  <si>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</si>
  <si>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</si>
  <si>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</si>
  <si>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</si>
  <si>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</si>
  <si>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</si>
  <si>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</si>
  <si>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</si>
  <si>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</si>
  <si>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</si>
  <si>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</si>
  <si>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</si>
  <si>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</si>
  <si>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</si>
  <si>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</si>
  <si>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</si>
  <si>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</si>
  <si>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</si>
  <si>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</si>
  <si>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</si>
  <si>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</si>
  <si>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</si>
  <si>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</si>
  <si>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</si>
  <si>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</si>
  <si>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</si>
  <si>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</si>
  <si>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</si>
  <si>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</si>
  <si>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</si>
  <si>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</si>
  <si>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</si>
  <si>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</si>
  <si>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</si>
  <si>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</si>
  <si>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</si>
  <si>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</si>
  <si>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</si>
  <si>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</si>
  <si>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</si>
  <si>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</si>
  <si>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</si>
  <si>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</si>
  <si>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</si>
  <si>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</si>
  <si>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</si>
  <si>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</si>
  <si>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</si>
  <si>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</si>
  <si>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</si>
  <si>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</si>
  <si>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</si>
  <si>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</si>
  <si>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</si>
  <si>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</si>
  <si>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</si>
  <si>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</si>
  <si>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</si>
  <si>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</si>
  <si>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</si>
  <si>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</si>
  <si>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</si>
  <si>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</si>
  <si>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</si>
  <si>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</si>
  <si>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</si>
  <si>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</si>
  <si>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</si>
  <si>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</si>
  <si>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</si>
  <si>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</si>
  <si>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</si>
  <si>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</si>
  <si>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</si>
  <si>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</si>
  <si>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</si>
  <si>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</si>
  <si>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</si>
  <si>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</si>
  <si>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</si>
  <si>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</si>
  <si>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</si>
  <si>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</si>
  <si>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</si>
  <si>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</si>
  <si>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</si>
  <si>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</si>
  <si>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</si>
  <si>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</si>
  <si>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</si>
  <si>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</si>
  <si>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</si>
  <si>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</si>
  <si>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</si>
  <si>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</si>
  <si>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</si>
  <si>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</si>
  <si>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</si>
  <si>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</si>
  <si>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</si>
  <si>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</si>
  <si>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</si>
  <si>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</si>
  <si>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</si>
  <si>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</si>
  <si>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</si>
  <si>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</si>
  <si>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</si>
  <si>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</si>
  <si>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</si>
  <si>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</si>
  <si>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</si>
  <si>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</si>
  <si>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</si>
  <si>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</si>
  <si>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</si>
  <si>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</si>
  <si>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</si>
  <si>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</si>
  <si>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</si>
  <si>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</si>
  <si>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</si>
  <si>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</si>
  <si>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</si>
  <si>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</si>
  <si>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</si>
  <si>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</si>
  <si>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</si>
  <si>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</si>
  <si>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</si>
  <si>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</si>
  <si>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</si>
  <si>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</si>
  <si>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</si>
  <si>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</si>
  <si>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</si>
  <si>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</si>
  <si>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</si>
  <si>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</si>
  <si>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</si>
  <si>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</si>
  <si>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</si>
  <si>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</si>
  <si>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</si>
  <si>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</si>
  <si>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</si>
  <si>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</si>
  <si>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</si>
  <si>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</si>
  <si>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</si>
  <si>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</si>
  <si>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</si>
  <si>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</si>
  <si>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</si>
  <si>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</si>
  <si>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</si>
  <si>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</si>
  <si>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</si>
  <si>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</si>
  <si>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</si>
  <si>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</si>
  <si>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</si>
  <si>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</si>
  <si>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</si>
  <si>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</si>
  <si>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</si>
  <si>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</si>
  <si>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</si>
  <si>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</si>
  <si>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</si>
  <si>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</si>
  <si>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</si>
  <si>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</si>
  <si>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</si>
  <si>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</si>
  <si>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</si>
  <si>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</si>
  <si>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</si>
  <si>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</si>
  <si>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</si>
  <si>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</si>
  <si>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</si>
  <si>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</si>
  <si>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</si>
  <si>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</si>
  <si>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</si>
  <si>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</si>
  <si>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</si>
  <si>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</si>
  <si>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</si>
  <si>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</si>
  <si>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</si>
  <si>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</si>
  <si>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</si>
  <si>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</si>
  <si>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</si>
  <si>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</si>
  <si>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</si>
  <si>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</si>
  <si>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</si>
  <si>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</si>
  <si>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</si>
  <si>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</si>
  <si>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</si>
  <si>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</si>
  <si>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</si>
  <si>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</si>
  <si>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</si>
  <si>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</si>
  <si>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</si>
  <si>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</si>
  <si>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</si>
  <si>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</si>
  <si>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</si>
  <si>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</si>
  <si>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</si>
  <si>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</si>
  <si>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</si>
  <si>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</si>
  <si>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</si>
  <si>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</si>
  <si>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</si>
  <si>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</si>
  <si>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</si>
  <si>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</si>
  <si>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</si>
  <si>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</si>
  <si>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</si>
  <si>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</si>
  <si>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</si>
  <si>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</si>
  <si>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</si>
  <si>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</si>
  <si>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</si>
  <si>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</si>
  <si>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</si>
  <si>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</si>
  <si>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</si>
  <si>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</si>
  <si>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</si>
  <si>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</si>
  <si>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</si>
  <si>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</si>
  <si>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</si>
  <si>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</si>
  <si>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</si>
  <si>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</si>
  <si>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</si>
  <si>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</si>
  <si>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</si>
  <si>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</si>
  <si>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</si>
  <si>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</si>
  <si>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</si>
  <si>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</si>
  <si>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</si>
  <si>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</si>
  <si>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</si>
  <si>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</si>
  <si>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</si>
  <si>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</si>
  <si>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1.8*0.3*0.4*(DISTANCE_C+DISTANCE_D+DISTANCE_E)+1.8*0.1*0.4*(DISTANCE_B2)</t>
  </si>
  <si>
    <t>DISTANCE_B2</t>
  </si>
  <si>
    <t>DISTANCE_C+DISTANCE_D+DISTANCE_E</t>
  </si>
  <si>
    <t>0.2*(DISTANCE_C+DISTANCE_D+DISTANCE_E)</t>
  </si>
  <si>
    <t>(DISTANCE_C+DISTANCE_D+DISTANCE_E)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</si>
  <si>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</si>
  <si>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</si>
  <si>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</si>
  <si>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</si>
  <si>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</si>
  <si>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</si>
  <si>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</si>
  <si>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</si>
  <si>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</si>
  <si>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</si>
  <si>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</si>
  <si>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</si>
  <si>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</si>
  <si>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</si>
  <si>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</si>
  <si>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</si>
  <si>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</si>
  <si>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</si>
  <si>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</si>
  <si>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</si>
  <si>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</si>
  <si>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</si>
  <si>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</si>
  <si>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</si>
  <si>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</si>
  <si>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</si>
  <si>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</si>
  <si>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</si>
  <si>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</si>
  <si>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</si>
  <si>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</si>
  <si>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</si>
  <si>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</si>
  <si>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</si>
  <si>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</si>
  <si>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</si>
  <si>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</si>
  <si>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</si>
  <si>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</si>
  <si>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</si>
  <si>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</si>
  <si>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</si>
  <si>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</si>
  <si>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</si>
  <si>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</si>
  <si>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</si>
  <si>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</si>
  <si>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</si>
  <si>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</si>
  <si>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</si>
  <si>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</si>
  <si>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</si>
  <si>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</si>
  <si>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</si>
  <si>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</si>
  <si>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</si>
  <si>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</si>
  <si>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</si>
  <si>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</si>
  <si>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</si>
  <si>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</si>
  <si>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</si>
  <si>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</si>
  <si>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</si>
  <si>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</si>
  <si>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</si>
  <si>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</si>
  <si>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</si>
  <si>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</si>
  <si>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</si>
  <si>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</si>
  <si>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</si>
  <si>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</si>
  <si>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</si>
  <si>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</si>
  <si>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</si>
  <si>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</si>
  <si>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</si>
  <si>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</si>
  <si>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</si>
  <si>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</si>
  <si>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</si>
  <si>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</si>
  <si>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</si>
  <si>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</si>
  <si>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</si>
  <si>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</si>
  <si>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</si>
  <si>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DISTANCE_B1</t>
  </si>
  <si>
    <t>DISTANCE_A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</si>
  <si>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</si>
  <si>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</si>
  <si>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</si>
  <si>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</si>
  <si>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</si>
  <si>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</si>
  <si>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</si>
  <si>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</si>
  <si>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</si>
  <si>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</si>
  <si>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</si>
  <si>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</si>
  <si>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</si>
  <si>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</si>
  <si>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</si>
  <si>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1.8*0.3*0.4*(DISTANCE_A)+1.8*0.1*0.4*(DISTANCE_B1)+PR1_OK*0.25+PR2_OK*0.25</t>
  </si>
  <si>
    <t>Update SC_Prestation set temps = #TEMPS#, DateModif = now() where ligne = #LIGNE# and typeresta='MP' ;</t>
  </si>
  <si>
    <t>TUBE PVC DIAMETRE 100 CR4</t>
  </si>
  <si>
    <t>TAMPON DE VISITE PVC DIAMETRE 100</t>
  </si>
  <si>
    <t>CLAPET EVACUATION ANTI-RETOUR PVC DIAMETRE 100</t>
  </si>
  <si>
    <t>TUYAU PE PRESSION DIAMETRE 63 PN12</t>
  </si>
  <si>
    <t>PRESSION_DIA_63</t>
  </si>
  <si>
    <t>CHASSE A OBTURATEUR AIMANTE 35 à 200 L</t>
  </si>
  <si>
    <t>CHASSECLAP</t>
  </si>
  <si>
    <t>POSTE DE RELEVAGE H900 CUVE Ø700 VOX 75 + BOITIER ELECTRIQUE</t>
  </si>
  <si>
    <t>SPR900V75</t>
  </si>
  <si>
    <t>POSTE DE RELEVAGE H1200 CUVE Ø700 VOX 75 + BOITIER ELECTRIQUE</t>
  </si>
  <si>
    <t>SPR1200V75</t>
  </si>
  <si>
    <t>POSTE DE RELEVAGE H1500 CUVE Ø700 VOX 75 + BOITIER ELECTRIQUE</t>
  </si>
  <si>
    <t>SPR1500V75</t>
  </si>
  <si>
    <t>POSTE DE RELEVAGE AVEC BARRES DE GUIDAGE H1900 CUVE Ø700 VOX 75 + BOITIER ELECTRIQUE</t>
  </si>
  <si>
    <t>SPR1900V75BG</t>
  </si>
  <si>
    <t>POSTE DE RELEVAGE AVEC BARRES DE GUIDAGE H900 CUVE Ø700 VOX 75 + BOITIER ELECTRIQUE</t>
  </si>
  <si>
    <t>SPR900V75BG</t>
  </si>
  <si>
    <t>POSTE DE RELEVAGE AVEC BARRES DE GUIDAGE H1200 CUVE Ø700 VOX 75 + BOITIER ELECTRIQUE</t>
  </si>
  <si>
    <t>SPR1200V75BG</t>
  </si>
  <si>
    <t>POSTE DE RELEVAGE AVEC BARRES DE GUIDAGE H1500 CUVE Ø700 VOX 75 + BOITIER ELECTRIQUE</t>
  </si>
  <si>
    <t>SPR1500V75BG</t>
  </si>
  <si>
    <t>POSTE DE RELEVAGE H900 CUVE Ø700 VOX 100 + BOITIER ELECTRIQUE</t>
  </si>
  <si>
    <t>SPR900V100</t>
  </si>
  <si>
    <t>POSTE DE RELEVAGE H1200 CUVE Ø700 VOX 100 + BOITIER ELECTRIQUE</t>
  </si>
  <si>
    <t>SPR1200V100</t>
  </si>
  <si>
    <t>POSTE DE RELEVAGE H1500 CUVE Ø700 VOX 100 + BOITIER ELECTRIQUE</t>
  </si>
  <si>
    <t>SPR1500V100</t>
  </si>
  <si>
    <t>POSTE DE RELEVAGE AVEC BARRES DE GUIDAGE H1900 CUVE Ø700 VOX 100 + BOITIER ELECTRIQUE</t>
  </si>
  <si>
    <t>SPR1900V100BG</t>
  </si>
  <si>
    <t>POSTE DE RELEVAGE AVEC BARRES DE GUIDAGE H900 CUVE Ø700 VOX 100 + BOITIER ELECTRIQUE</t>
  </si>
  <si>
    <t>SPR900V100BG</t>
  </si>
  <si>
    <t>POSTE DE RELEVAGE AVEC BARRES DE GUIDAGE H1200 CUVE Ø700 VOX 100 + BOITIER ELECTRIQUE</t>
  </si>
  <si>
    <t>SPR1200V100BG</t>
  </si>
  <si>
    <t>POSTE DE RELEVAGE AVEC BARRES DE GUIDAGE H1500 CUVE Ø700 VOX 100 + BOITIER ELECTRIQUE</t>
  </si>
  <si>
    <t>SPR1500V100BG</t>
  </si>
  <si>
    <t>POSTE DE RELEVAGE H900 CUVE Ø700 VOX 150 + BOITIER ELECTRIQUE</t>
  </si>
  <si>
    <t>SPR900V150</t>
  </si>
  <si>
    <t>POSTE DE RELEVAGE H1200 CUVE Ø700 VOX 150 + BOITIER ELECTRIQUE</t>
  </si>
  <si>
    <t>SPR1200V150</t>
  </si>
  <si>
    <t>POSTE DE RELEVAGE H1500 CUVE Ø700 VOX 150 + BOITIER ELECTRIQUE</t>
  </si>
  <si>
    <t>SPR1500V150</t>
  </si>
  <si>
    <t>POSTE DE RELEVAGE AVEC BARRES DE GUIDAGE H1900 CUVE Ø700 VOX 150 + BOITIER ELECTRIQUE</t>
  </si>
  <si>
    <t>SPR1900V150BG</t>
  </si>
  <si>
    <t>POSTE DE RELEVAGE AVEC BARRES DE GUIDAGE H900 CUVE Ø700 VOX 150 + BOITIER ELECTRIQUE</t>
  </si>
  <si>
    <t>SPR900V150BG</t>
  </si>
  <si>
    <t>POSTE DE RELEVAGE AVEC BARRES DE GUIDAGE H1200 CUVE Ø700 VOX 150 + BOITIER ELECTRIQUE</t>
  </si>
  <si>
    <t>SPR1200V150BG</t>
  </si>
  <si>
    <t>POSTE DE RELEVAGE AVEC BARRES DE GUIDAGE H1500 CUVE Ø700 VOX 150 + BOITIER ELECTRIQUE</t>
  </si>
  <si>
    <t>SPR1500V150BG</t>
  </si>
  <si>
    <t>poste de relevage eaux brutes 900 - MDWVOX75</t>
  </si>
  <si>
    <t>poste de relevage eaux brutes 900 - MDWVOX75 - BG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</si>
  <si>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</si>
  <si>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</si>
  <si>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</si>
  <si>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</si>
  <si>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</si>
  <si>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</si>
  <si>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</si>
  <si>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</si>
  <si>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</si>
  <si>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</si>
  <si>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</si>
  <si>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</si>
  <si>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</si>
  <si>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</si>
  <si>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</si>
  <si>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</si>
  <si>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MDWVOX75 - BG</t>
  </si>
  <si>
    <t>poste de relevage eaux brutes 1900 - MDWVOX100 - BG</t>
  </si>
  <si>
    <t>poste de relevage eaux brutes 1900 - MDWVOX150 - BG</t>
  </si>
  <si>
    <t>#SPR900V75#</t>
  </si>
  <si>
    <t>#SPR1200V75#</t>
  </si>
  <si>
    <t>#SPR1500V75#</t>
  </si>
  <si>
    <t>#SPR1900V75BG#</t>
  </si>
  <si>
    <t>#SPR900V75BG#</t>
  </si>
  <si>
    <t>#SPR1200V75BG#</t>
  </si>
  <si>
    <t>#SPR1500V75BG#</t>
  </si>
  <si>
    <t>#SPR900V100#</t>
  </si>
  <si>
    <t>#SPR1200V100#</t>
  </si>
  <si>
    <t>#SPR1500V100#</t>
  </si>
  <si>
    <t>#SPR1900V100BG#</t>
  </si>
  <si>
    <t>#SPR900V100BG#</t>
  </si>
  <si>
    <t>#SPR1200V100BG#</t>
  </si>
  <si>
    <t>#SPR1500V100BG#</t>
  </si>
  <si>
    <t>#SPR900V150#</t>
  </si>
  <si>
    <t>#SPR1200V150#</t>
  </si>
  <si>
    <t>#SPR1500V150#</t>
  </si>
  <si>
    <t>#SPR1900V150BG#</t>
  </si>
  <si>
    <t>#SPR900V150BG#</t>
  </si>
  <si>
    <t>#SPR1200V150BG#</t>
  </si>
  <si>
    <t>#SPR1500V150BG#</t>
  </si>
  <si>
    <t>CHASSE_GRAV_NAVES+CHASSE_GRAV_INAUTECH+CHASSE_GRAV_AQUATIRIS+CHASSE_GRAV_CLAPET</t>
  </si>
  <si>
    <t>CHASSE_GRAV_CLAPET</t>
  </si>
  <si>
    <t>TUBE PVC DIAMETRE 100 CR8</t>
  </si>
  <si>
    <t>Fouille poste de relevage 1900</t>
  </si>
  <si>
    <t>(PR1_OK*#POSTE1900#)</t>
  </si>
  <si>
    <t>TCFV15FH</t>
  </si>
  <si>
    <t>1.6*0.30*CTE1</t>
  </si>
  <si>
    <t>1.8*0.10*CTE1</t>
  </si>
  <si>
    <t>TUYAU PE PRESSION DIAMETRE 40 PN12</t>
  </si>
  <si>
    <t>PRESSION_DIA_40</t>
  </si>
  <si>
    <t>KIT COFFRAGE PVC 1,25 m 3 EH</t>
  </si>
  <si>
    <t>PCG3EH</t>
  </si>
  <si>
    <t>KIT COFFRAGE PVC 1,25 m 4 EH</t>
  </si>
  <si>
    <t>PCG4EH</t>
  </si>
  <si>
    <t>KIT COFFRAGE PVC 1,25 m 5 EH</t>
  </si>
  <si>
    <t>PCG5EH</t>
  </si>
  <si>
    <t>KIT COFFRAGE PVC 1,25 m 6 EH 4-3</t>
  </si>
  <si>
    <t>KIT COFFRAGE PVC 1,25 m 6 EH 6-2</t>
  </si>
  <si>
    <t>KIT COFFRAGE PVC 1,25 m 7 EH</t>
  </si>
  <si>
    <t>PCG7EH</t>
  </si>
  <si>
    <t>KIT COFFRAGE PVC 1,25 m 8 EH</t>
  </si>
  <si>
    <t>PCG8EH</t>
  </si>
  <si>
    <t>KIT COFFRAGE PVC 1,25 m 9 EH</t>
  </si>
  <si>
    <t>PCG9EH</t>
  </si>
  <si>
    <t>KIT COFFRAGE PVC 1,25 m 10 EH</t>
  </si>
  <si>
    <t>PCG10EH</t>
  </si>
  <si>
    <t>KIT COFFRAGE PVC 1,25 m 12 EH 6-4</t>
  </si>
  <si>
    <t>KIT COFFRAGE PVC 1,25 m 12 EH 8-3</t>
  </si>
  <si>
    <t>KIT COFFRAGE PVC 1,25 m 14 EH 8-3,5</t>
  </si>
  <si>
    <t>KIT COFFRAGE PVC 1,25 m 14 EH 7-4</t>
  </si>
  <si>
    <t>KIT COFFRAGE PVC 1,25 m 16 EH</t>
  </si>
  <si>
    <t>PCG16EH</t>
  </si>
  <si>
    <t>KIT COFFRAGE PVC 1,25 m 18 EH 8-4,5</t>
  </si>
  <si>
    <t>KIT COFFRAGE PVC 1,25 m 20 EH</t>
  </si>
  <si>
    <t>KIT CLOISON CENTRALE 3 EH</t>
  </si>
  <si>
    <t>KIT CLOISON CENTRALE 4 EH</t>
  </si>
  <si>
    <t>KIT CLOISON CENTRALE 5 EH</t>
  </si>
  <si>
    <t>KIT CLOISON CENTRALE 6 EH 4-3</t>
  </si>
  <si>
    <t>KIT CLOISON CENTRALE 6 EH 6-2</t>
  </si>
  <si>
    <t>KIT CLOISON CENTRALE 7 EH</t>
  </si>
  <si>
    <t>KIT CLOISON CENTRALE 8 EH</t>
  </si>
  <si>
    <t>KIT CLOISON CENTRALE 9 EH</t>
  </si>
  <si>
    <t>KIT CLOISON CENTRALE 10 EH</t>
  </si>
  <si>
    <t>KIT CLOISON CENTRALE 12 EH 6-4</t>
  </si>
  <si>
    <t>KIT CLOISON CENTRALE 12 EH 8-3</t>
  </si>
  <si>
    <t>KIT CLOISON CENTRALE 14 EH 8-3,5</t>
  </si>
  <si>
    <t>KIT CLOISON CENTRALE 14 EH 7-4</t>
  </si>
  <si>
    <t>KIT CLOISON CENTRALE 16 EH</t>
  </si>
  <si>
    <t>KIT CLOISON CENTRALE 18 EH 8-4,5</t>
  </si>
  <si>
    <t>KIT CLOISON CENTRALE 20 EH</t>
  </si>
  <si>
    <t>ECOPLANC 2,5 m</t>
  </si>
  <si>
    <t>ECOP2.5</t>
  </si>
  <si>
    <t>ECOPLANC 2 m</t>
  </si>
  <si>
    <t>ECOP2</t>
  </si>
  <si>
    <t>KIT CLOISON BAC 3 EH</t>
  </si>
  <si>
    <t>CHEVRON 70X70 L 1.80M</t>
  </si>
  <si>
    <t>C70701800</t>
  </si>
  <si>
    <t>VIS CHARPENTE 6*80</t>
  </si>
  <si>
    <t>PCLC3EH</t>
  </si>
  <si>
    <t>PCLC4EH</t>
  </si>
  <si>
    <t>PCLC5EH</t>
  </si>
  <si>
    <t>PCLC6EHA</t>
  </si>
  <si>
    <t>PCLC6EHB</t>
  </si>
  <si>
    <t>PCLC12EHA</t>
  </si>
  <si>
    <t>PCLC12EHB</t>
  </si>
  <si>
    <t>PCLC14EHA</t>
  </si>
  <si>
    <t>PCLC14EHB</t>
  </si>
  <si>
    <t>PCLC7EH</t>
  </si>
  <si>
    <t>PCLC8EH</t>
  </si>
  <si>
    <t>PCLC9EH</t>
  </si>
  <si>
    <t>PCLC10EH</t>
  </si>
  <si>
    <t>PCLC16EH</t>
  </si>
  <si>
    <t>PCLC18EHA</t>
  </si>
  <si>
    <t>PCLC20EHB</t>
  </si>
  <si>
    <t>PCLCB3EH</t>
  </si>
  <si>
    <t>2.8</t>
  </si>
  <si>
    <t>928</t>
  </si>
  <si>
    <t>0</t>
  </si>
  <si>
    <t>50</t>
  </si>
  <si>
    <t>1060.40</t>
  </si>
  <si>
    <t>1139.42</t>
  </si>
  <si>
    <t>1248.16</t>
  </si>
  <si>
    <t>1372.98</t>
  </si>
  <si>
    <t>1398.24</t>
  </si>
  <si>
    <t>1487.92</t>
  </si>
  <si>
    <t>1553.82</t>
  </si>
  <si>
    <t>1706.9</t>
  </si>
  <si>
    <t>1893.06</t>
  </si>
  <si>
    <t>2006.73</t>
  </si>
  <si>
    <t>2143.3</t>
  </si>
  <si>
    <t>2034.8</t>
  </si>
  <si>
    <t>2424.9</t>
  </si>
  <si>
    <t>2516.1</t>
  </si>
  <si>
    <t>2634.3</t>
  </si>
  <si>
    <t>46.99</t>
  </si>
  <si>
    <t>54.24</t>
  </si>
  <si>
    <t>77.5</t>
  </si>
  <si>
    <t>62.37</t>
  </si>
  <si>
    <t>85.75</t>
  </si>
  <si>
    <t>93.1</t>
  </si>
  <si>
    <t>100.2</t>
  </si>
  <si>
    <t>108.4</t>
  </si>
  <si>
    <t>123.7</t>
  </si>
  <si>
    <t>61.1</t>
  </si>
  <si>
    <t>116.5</t>
  </si>
  <si>
    <t>131.01</t>
  </si>
  <si>
    <t>154.29</t>
  </si>
  <si>
    <t>PCG6EHA</t>
  </si>
  <si>
    <t>PCG6EHB</t>
  </si>
  <si>
    <t>PCG12EHA</t>
  </si>
  <si>
    <t>PCG12EHB</t>
  </si>
  <si>
    <t>PCG14EHA</t>
  </si>
  <si>
    <t>PCG14EHB</t>
  </si>
  <si>
    <t>PCG18EHA</t>
  </si>
  <si>
    <t>PCG20EHB</t>
  </si>
  <si>
    <t>UPDATE SC_Prestation SET unite = '#UNITE#', temps = #TEMPS#, DateModif = now() WHERE ligne = #LIGNE# and typePresta = '#TYPE#';</t>
  </si>
  <si>
    <t>POSE CLOISON CENTRALE</t>
  </si>
  <si>
    <t>POSE ECOPLANC</t>
  </si>
  <si>
    <t>JOINT FORSHEDA DIAMETRE 63</t>
  </si>
  <si>
    <t>ECOLAT H 19 CM L 25 M</t>
  </si>
  <si>
    <t>GAINE TPC ROUGE 25M</t>
  </si>
  <si>
    <t>PCR3EH</t>
  </si>
  <si>
    <t>PCR4EH</t>
  </si>
  <si>
    <t>PCR5EH</t>
  </si>
  <si>
    <t>PCR7EH</t>
  </si>
  <si>
    <t>PCR8EH</t>
  </si>
  <si>
    <t>PCR9EH</t>
  </si>
  <si>
    <t>PCR10EH</t>
  </si>
  <si>
    <t>PCR16EH</t>
  </si>
  <si>
    <t>PCR6EHA</t>
  </si>
  <si>
    <t>PCR6EHB</t>
  </si>
  <si>
    <t>PCR12EHA</t>
  </si>
  <si>
    <t>PCR12EHB</t>
  </si>
  <si>
    <t>PCR14EHA</t>
  </si>
  <si>
    <t>PCR14EHB</t>
  </si>
  <si>
    <t>PCR18EHA</t>
  </si>
  <si>
    <t>PCR20EHB</t>
  </si>
  <si>
    <t>PR1_OK+CHASSE_GRAV_NAVES+CHASSE_GRAV_INAUTECH+CHASSE_GRAV_AQUATIRIS+CHASSE_GRAV_CLAPET+CHASSE_GRAV_BROYEUR</t>
  </si>
  <si>
    <t>1-(PR1_OK+CHASSE_GRAV_NAVES+CHASSE_GRAV_INAUTECH+CHASSE_GRAV_AQUATIRIS+CHASSE_GRAV_CLAPET+CHASSE_GRAV_BROYEUR)</t>
  </si>
  <si>
    <t>ECOLAT_OK*(2*SURFACE_ZRV1+2)</t>
  </si>
  <si>
    <t>(2*SURFACE_ZRV1+2)*ECOLAT_OK</t>
  </si>
  <si>
    <t>ECOPLANC_OK*(2*SURFACE_ZRV1+2)</t>
  </si>
  <si>
    <t>(2*SURFACE_ZRV1+2)*ECOPLANC_OK</t>
  </si>
  <si>
    <t>Pose ecoplanc</t>
  </si>
  <si>
    <t>ceil(ECOPLANC_OK*(2*SURFACE_ZRV1+2)*0.4)</t>
  </si>
  <si>
    <t>ceil(ECOPLANC_OK*(2+SURFACE_ZRV1*0.1)*0.55)</t>
  </si>
  <si>
    <t>ceil(ECOPLANC_OK*(8+SURFACE_ZRV1*0.2))</t>
  </si>
  <si>
    <t>ceil(DISTANCE_B2)</t>
  </si>
  <si>
    <t>ceil(DISTANCE_B1+DISTANCE_C)</t>
  </si>
  <si>
    <t>ceil(DISTANCE_C/25)</t>
  </si>
  <si>
    <t>ceil(0.1*(DISTANCE_C+DISTANCE_D+DISTANCE_E))</t>
  </si>
  <si>
    <t>ceil(0.2*(DISTANCE_C+DISTANCE_D+DISTANCE_E))</t>
  </si>
  <si>
    <t>ceil(DISTANCE_C+DISTANCE_D+DISTANCE_E)</t>
  </si>
  <si>
    <t>ceil(DISTANCE_C+DISTANCE_D+DISTANCE_E+DISTANCE_B2)</t>
  </si>
  <si>
    <t>ceil((1.2*DISTANCE_A+DISTANCE_B1)/25)</t>
  </si>
  <si>
    <t>ceil(0.05*DISTANCE_A)</t>
  </si>
  <si>
    <t>ceil(0.1*DISTANCE_A)</t>
  </si>
  <si>
    <t>ceil(NB_SORTIES_MAISON+0.1*DISTANCE_A)</t>
  </si>
  <si>
    <t>ceil(DISTANCE_A+NB_SORTIES_MAISON)</t>
  </si>
  <si>
    <t>ceil(DISTANCE_B1)</t>
  </si>
  <si>
    <t>ECOLAT_OK*(2*SURFACE_ZRV1+2)/25</t>
  </si>
  <si>
    <t>(1*CTE1+4)/25</t>
  </si>
  <si>
    <t>0.3</t>
  </si>
  <si>
    <t>KIT RELEVAGE DIR02 3 VOIES DIAM 63</t>
  </si>
  <si>
    <t>DIR023V63</t>
  </si>
  <si>
    <t>218.0</t>
  </si>
  <si>
    <t>MONTAGE ET POSE KIT ECOPLANC FH</t>
  </si>
  <si>
    <t>Insert into SC_Prestation (ligne,typePresta,designation,categorie,unite,temps,detail,DateModif) values (96,'MOC','MONTAGE ET POSE KIT ECOPLANC FH','MOC_Systèmes_Constructifs','ml',0.15,'',now());</t>
  </si>
  <si>
    <t>Z-MS-2.5/2</t>
  </si>
  <si>
    <t>Z-MS-6.3/2</t>
  </si>
  <si>
    <t>OBLIGATION D'ACHAT</t>
  </si>
  <si>
    <t>CABLE ELECTRIQUE 3G1.5 BOBINE 25 M</t>
  </si>
  <si>
    <t>MCABLE1.5-2-25</t>
  </si>
  <si>
    <t>CABLE ELECTRIQUE 3G1.5 BOBINE 50 M</t>
  </si>
  <si>
    <t>MCABLE1.5-2-50</t>
  </si>
  <si>
    <t>CABLE ELECTRIQUE 3G1.5 BOBINE 100 M</t>
  </si>
  <si>
    <t>MCABLE1.5-2-100</t>
  </si>
  <si>
    <t>29.75</t>
  </si>
  <si>
    <t>57.5</t>
  </si>
  <si>
    <t>Update SC_Matieres set Obligatoire = #OBLIGATOIRE# where ligne = #LIGNE# ;</t>
  </si>
  <si>
    <t>POSE CLOTURE CHANVRE</t>
  </si>
  <si>
    <t>BRANCHEMENT COFFRET ELECTRIQUE</t>
  </si>
  <si>
    <t>POSE CONNECTEUR 3 POLES</t>
  </si>
  <si>
    <t>FV10</t>
  </si>
  <si>
    <t>PAPRAINGS ENTERRE</t>
  </si>
  <si>
    <t>0.4*0.2*CTE1+CTE2*1.2</t>
  </si>
  <si>
    <t>FV11</t>
  </si>
  <si>
    <t>PAPRAINGS SEMI-ENTERRE</t>
  </si>
  <si>
    <t>0.4*0.2*CTE1+CTE2*0.6</t>
  </si>
  <si>
    <t>CLOTCHANVREFV</t>
  </si>
  <si>
    <t>CLOTCHANVREFH</t>
  </si>
  <si>
    <t>CLOT3</t>
  </si>
  <si>
    <t>CLOTURE CHANVRE</t>
  </si>
  <si>
    <t>CLOTURE A LA CHARGE DU CLIENT</t>
  </si>
  <si>
    <t>CLOTURE</t>
  </si>
  <si>
    <t xml:space="preserve">INSERT INTO SC_SystemeProduits(RefDimension,NomSysteme,typePresta,ligne,Quantite,formule,cte1,cte2,DateModif) values (#DIM#,'#SYSTEME#','#TYPE#',#LIGNE#,#Q#,#FORMULE#,#CTE1#,#CTE2#,now());
</t>
  </si>
  <si>
    <t>ceil(2*(CTE1/50))</t>
  </si>
  <si>
    <t>GRAVITAIRE COLLECTE</t>
  </si>
  <si>
    <t>PVC PRESSION D63</t>
  </si>
  <si>
    <t>PVC PRESSION D50</t>
  </si>
  <si>
    <t>PEHD D63</t>
  </si>
  <si>
    <t>PEHD D50</t>
  </si>
  <si>
    <t>FOURREAU + CABLE</t>
  </si>
  <si>
    <t>CONNEXION SORTIES MAISON</t>
  </si>
  <si>
    <t>POSTE DE RELEVAGE</t>
  </si>
  <si>
    <t>CHASSES OU BROYEUR</t>
  </si>
  <si>
    <t>1.8*0.3*0.4*(DISTANCE_A)</t>
  </si>
  <si>
    <t>1.8*0.1*0.4*NB_SORTIES_MAISON</t>
  </si>
  <si>
    <t>PR1_OK*0.25</t>
  </si>
  <si>
    <t>DISTANCE_A*COLLECTE_CR4_OK</t>
  </si>
  <si>
    <t>DISTANCE_A*COLLECTE_CR8_OK</t>
  </si>
  <si>
    <t>2*NB_SORTIES_MAISON</t>
  </si>
  <si>
    <t>3*NB_SORTIES_MAISON</t>
  </si>
  <si>
    <t>TUYAU PE PRESSION DIAMETRE 50 PN12</t>
  </si>
  <si>
    <t>TUBE PVC PRESSION DIAMETRE 40 PN12 - BARRE DE 3 m</t>
  </si>
  <si>
    <t>DISTANCE_FOURREAU/25*1.2</t>
  </si>
  <si>
    <t>DISTANCE_FOURREAU</t>
  </si>
  <si>
    <t>NB_CONNECTEURS3P</t>
  </si>
  <si>
    <t>3.75</t>
  </si>
  <si>
    <t>3.46</t>
  </si>
  <si>
    <t>TUBE PVC DIAMETRE 100 SN8 A JOINT</t>
  </si>
  <si>
    <t>COUDE PVC EVAC 22°30 MF D100 SN8 A JOINT</t>
  </si>
  <si>
    <t>COUDE PVC EVAC 30°MF D100 SN8 A JOINT</t>
  </si>
  <si>
    <t>COUDE PVC EVAC 45° MF D100 SN8 A JOINT</t>
  </si>
  <si>
    <t>CULOTTE Y  87°30 MF D100 SN8 A JOINT</t>
  </si>
  <si>
    <t>2.74</t>
  </si>
  <si>
    <t>2.3</t>
  </si>
  <si>
    <t>4.18</t>
  </si>
  <si>
    <t>DISTANCE_A*COLLECTE_D110_OK</t>
  </si>
  <si>
    <t>COLLECTE_GRAV</t>
  </si>
  <si>
    <t>COLLECTE_ELEC</t>
  </si>
  <si>
    <t>COLLECTE_SM</t>
  </si>
  <si>
    <t>COLLECTE_PR1</t>
  </si>
  <si>
    <t>COLLECTE_CHASSE</t>
  </si>
  <si>
    <t>COLLECTE_PEHD50</t>
  </si>
  <si>
    <t>COLLECTE_PEHD63</t>
  </si>
  <si>
    <t>COLLECTE_PVC50</t>
  </si>
  <si>
    <t>COLLECTE_PVC63</t>
  </si>
  <si>
    <t>1.8*0.1*0.4*(DISTANCE_B1)*COLLECTE_PVC_OK*COLLECTE_63_OK</t>
  </si>
  <si>
    <t>DISTANCE_B1*COLLECTE_PVC_OK*COLLECTE_63_OK</t>
  </si>
  <si>
    <t>DISTANCE_B1*COLLECTE_PEHD_OK*COLLECTE_63_OK</t>
  </si>
  <si>
    <t>ceil(DISTANCE_B1/3)*COLLECTE_PVC_OK*COLLECTE_63_OK</t>
  </si>
  <si>
    <t>DISTANCE_B1/3*COLLECTE_PVC_OK*COLLECTE_63_OK</t>
  </si>
  <si>
    <t>PR1_OK*COLLECTE_PEHD_OK*COLLECTE_63_OK</t>
  </si>
  <si>
    <t>PR1_OK*2*COLLECTE_PEHD_OK*COLLECTE_63_OK</t>
  </si>
  <si>
    <t>1.8*0.1*0.4*(DISTANCE_B1)*COLLECTE_PEHD_OK*COLLECTE_63_OK</t>
  </si>
  <si>
    <t>DISTANCE_B1*COLLECTE_PEHD_OK*COLLECTE_50_OK</t>
  </si>
  <si>
    <t>ceil(DISTANCE_B1/3)*COLLECTE_PVC_OK*COLLECTE_50_OK</t>
  </si>
  <si>
    <t>DISTANCE_B1/3*COLLECTE_PVC_OK*COLLECTE_50_OK</t>
  </si>
  <si>
    <t>DISTANCE_B1*COLLECTE_PVC_OK*COLLECTE_50_OK</t>
  </si>
  <si>
    <t>PR1_OK*2*COLLECTE_PEHD_OK*COLLECTE_50_OK</t>
  </si>
  <si>
    <t>1.8*0.1*0.4*(DISTANCE_B1)*COLLECTE_PVC_OK*COLLECTE_50_OK</t>
  </si>
  <si>
    <t>1.8*0.1*0.4*(DISTANCE_B1)*COLLECTE_PEHD_OK*COLLECTE_50_OK</t>
  </si>
  <si>
    <t>DISTANCE_3G15*BOB_25/25</t>
  </si>
  <si>
    <t>DISTANCE_3G15*BOB_50/50</t>
  </si>
  <si>
    <t>DISTANCE_3G15*BOB_100/100</t>
  </si>
  <si>
    <t>0.3*(DISTANCE_A)*(COLLECTE_CR8_OK+COLLECTE_CR4_OK)</t>
  </si>
  <si>
    <t>GRAVITAIRE CR4</t>
  </si>
  <si>
    <t>PVC PRESSION D40</t>
  </si>
  <si>
    <t>PEHD D40</t>
  </si>
  <si>
    <t>POSTE DE RELEVAGE AVAL</t>
  </si>
  <si>
    <t>grille/clapet+ regards</t>
  </si>
  <si>
    <t>1.8*0.3*0.4*(DISTANCE_C+DISTANCE_D+DISTANCE_E)</t>
  </si>
  <si>
    <t>1.8*0.1*0.4*(DISTANCE_B2)*EXUTOIRE_PVC_OK</t>
  </si>
  <si>
    <t>1.8*0.1*0.4*(DISTANCE_B2)*EXUTOIRE_PEHD_OK</t>
  </si>
  <si>
    <t>DISTANCE_B2*EXUTOIRE_PVC_OK</t>
  </si>
  <si>
    <t>DISTANCE_B2*EXUTOIRE_PEHD_OK</t>
  </si>
  <si>
    <t>ceil(DISTANCE_B2/3)*EXUTOIRE_PVC_OK</t>
  </si>
  <si>
    <t>DISTANCE_B2/3*EXUTOIRE_PVC_OK</t>
  </si>
  <si>
    <t>PR1_OK*1*EXUTOIRE_PEHD_OK</t>
  </si>
  <si>
    <t>EXUTOIRE_E1</t>
  </si>
  <si>
    <t>EXUTOIRE_E2</t>
  </si>
  <si>
    <t>EXUTOIRE_E3</t>
  </si>
  <si>
    <t>EXUTOIRE_PR2</t>
  </si>
  <si>
    <t>EXUTOIRE_REJET</t>
  </si>
  <si>
    <t>ROCHE COUPE</t>
  </si>
  <si>
    <t>&lt;h3 class='nunito'&gt;Fourniture et mise en oeuvre d'une zone d'infiltration des eaux usées à faible profondeur de  #SURFACE_ZRV2# m²  incluant :&lt;/h3&gt;
&lt;ul class='nunito black'&gt;
&lt;li&gt;terrassement&lt;/li&gt;
&lt;li&gt;granulats 30 cm&lt;/li&gt;
&lt;li&gt;géotextile synthétique&lt;/li&gt; 
&lt;li&gt;regard d'alimentation en béton / PEHD Aquatiris avec couvercle&lt;/li&gt;
&lt;li&gt;remise en place des terres excavées&lt;/li&gt;
&lt;/ul&gt;
(implantation possible à proximité d'une haie, plantations d'arbustes envisageable sur demande)</t>
  </si>
  <si>
    <t>&lt;h3 class='nunito'&gt;Fourniture et mise en oeuvre d'une zone d'infiltration peu profonde (&lt;50 cm) des eaux usées peu profonde de #SURFACE_ZI# m² incluant :&lt;/h3&gt;
&lt;ul class='nunito black'&gt;
&lt;li&gt;terrassement&lt;/li&gt;
&lt;li&gt;granulats  (30 cm de graviers)&lt;/li&gt;
&lt;li&gt;drain PVC DN100&lt;/li&gt;
&lt;li&gt;géotextile synthétique&lt;/li&gt;
&lt;li&gt;connexion au réseau : regard d'alimentation et regard de sortie en béton avec réhausse béton et couvercle&lt;/li&gt;
&lt;li&gt;remise en place des terres excavées&lt;/li&gt;
&lt;/ul&gt;</t>
  </si>
  <si>
    <t>&lt;h3 class='nunito'&gt;Fourniture et mise en oeuvre d'une zone d'infiltration profonde (&gt;50cm) des eaux usées #SURFACE_ZI# m² incluant :&lt;/h3&gt;
&lt;ul class='nunito black'&gt;
&lt;li&gt;terrassement&lt;/li&gt;
&lt;li&gt;granulats (30 cm de graviers)&lt;/li&gt;
&lt;li&gt;drain PVC DN100&lt;/li&gt;
&lt;li&gt;géotextile synthétique&lt;/li&gt;
&lt;li&gt;connexion au réseau : regard d'alimentation et regard de sortie en béton avec réhausse béton et couvercle&lt;/li&gt;
&lt;li&gt;remise en place des terres excavées&lt;/li&gt;
&lt;/ul&gt;</t>
  </si>
  <si>
    <t>&lt;h3 class='nunito'&gt;Fourniture et mise en oeuvre d'une zone de rejet végétalisée (modèle Jardin d'Agrément) de #SURFACE_ZRV1# m² incluant :&lt;/h3&gt;
&lt;ul class='nunito black'&gt;
&lt;li&gt;terrassement&lt;/li&gt;
&lt;li&gt;3 couches de granulats (gravier 10 cm/gravillons 10 cm/sable de filtration 10 cm)&lt;/li&gt;
&lt;li&gt;paillage sur 5 cm&lt;/li&gt;
&lt;li&gt;plantes&lt;/li&gt;
#BORDURE#
&lt;li&gt;rehausse sans fond Aquatiris avec couvercle quart de tour en entrée de zone&lt;/li&gt;
&lt;li&gt;remise en place des terres excavées&lt;/li&gt;
&lt;/ul&gt;</t>
  </si>
  <si>
    <t>&lt;h3 class='nunito'&gt;Fourniture et pose d'un regard de distribution (DIR01) étanche équipé de vannes guillotines diamètre 63 mm&lt;/h3&gt;</t>
  </si>
  <si>
    <t>&lt;h3 class='nunito'&gt;Fourniture et pose d'un regard de distribution gravitaire étanche Aquatiris (DIG01) équipé d'une vanne pelle&lt;/h3&gt;</t>
  </si>
  <si>
    <t>&lt;h3 class='nunito'&gt;Fourniture et pose d'un regard de distribution incluant :&lt;/h3&gt;
&lt;ul class='nunito black'&gt;
&lt;li&gt;réhausse Aquatiris en PEHD avec couvercle à visser&lt;/li&gt;
&lt;li&gt;2 vannes guillotines DN110&lt;/li&gt;
&lt;li&gt;raccord Y  PVC DN 100 symétrique&lt;/li&gt;
&lt;li&gt;3 joints Forsheda diamètre 100 mm&lt;/li&gt;
&lt;li&gt;4 réductions 110/100&lt;/li&gt;
/ul&gt;</t>
  </si>
  <si>
    <t>&lt;h3 class='nunito'&gt;Fourniture et pose du réseau de collecte gravitaire des eaux brutes sur #DISTANCE_A# mètres linéaires incluant :&lt;/h3&gt;
&lt;ul class='nunito black'&gt;
&lt;li&gt;tubes et accessoires PVC type  #COLLECTE_D100#&lt;/li&gt;
&lt;li&gt;grillage avertisseur marron (quand la profondeur est &gt;20cm)&lt;/li&gt;
&lt;li&gt;sablage&lt;/li&gt;
&lt;li&gt;remise en place des terres excavées&lt;/li&gt;
&lt;/ul&gt;</t>
  </si>
  <si>
    <t>&lt;h3 class='nunito'&gt;Fourniture et pose du réseau pression eaux brutes #DISTANCE_B1# mètres linéaires incluant :&lt;/h3&gt;
&lt;ul class='nunito black'&gt;
&lt;li&gt;tube PVC pression PN12 D63&lt;/li&gt;
&lt;li&gt;grillage avertisseur marron&lt;/li&gt;
&lt;li&gt;sablage&lt;/li&gt;
&lt;li&gt;remise en place des terres excavées&lt;/li&gt;
&lt;/ul&gt;</t>
  </si>
  <si>
    <t>&lt;h3 class='nunito'&gt;Fourniture et pose du réseau pression eaux brutes sur #DISTANCE_B1# mètres linéaires incluant :&lt;/h3&gt;
&lt;ul class='nunito black'&gt;
&lt;li&gt;tube PVC pression PN12 D50&lt;/li&gt;
&lt;li&gt;grillage avertisseur marron&lt;/li&gt;
&lt;li&gt;sablage&lt;/li&gt;
&lt;li&gt;remise en place des terres excavées&lt;/li&gt;
&lt;/ul&gt;</t>
  </si>
  <si>
    <t>&lt;h3 class='nunito'&gt;Fourniture et pose du réseau pression eaux brutes sur #DISTANCE_B1# mètres linéaires incluant :&lt;/h3&gt;
&lt;ul class='nunito black'&gt;
&lt;li&gt;couronne PEHD souple PN12 diamètre 63 mm&lt;/li&gt;  
&lt;li&gt;grillage avertisseur marron&lt;/li&gt;
&lt;li&gt;sablage&lt;/li&gt;
&lt;li&gt;remise en place des terres excavées&lt;/li&gt;
&lt;/ul&gt;</t>
  </si>
  <si>
    <t>&lt;h3 class='nunito'&gt;Fourniture et pose du réseau d'évacuation gravitaire des eaux traitées sur #DISTANCE_EXUTOIRE# ml incluant :&lt;/h3&gt;
&lt;ul class='nunito black'&gt;
&lt;li&gt;tubes et accessoires PVC type #COLLECTE_D100#&lt;/li&gt;
&lt;li&gt;grillage avertisseur marron (quand la profondeur est &gt;20cm)&lt;/li&gt;
&lt;li&gt;sablage&lt;/li&gt;
&lt;li&gt;remise en place des terres excavées&lt;/li&gt;
&lt;/ul&gt;</t>
  </si>
  <si>
    <t>&lt;h3 class='nunito'&gt;Fourniture et pose du réseau pression des eaux traitées  sur #DISTANCE_B2# mètres linéaires incluant :&lt;/h3&gt;
&lt;ul class='nunito black'&gt;
&lt;li&gt;tubes PVC pression PN12 D40&lt;/li&gt;
&lt;li&gt;grillage avertisseur marron&lt;/li&gt;
&lt;li&gt;sablage&lt;/li&gt;
&lt;li&gt;remise en place des terres excavées&lt;/li&gt;
&lt;/ul&gt;</t>
  </si>
  <si>
    <t>&lt;h3 class='nunito'&gt;Fourniture et pose du réseau pression des eaux traitées sur #DISTANCE_B2# mètres linéaires incluant :&lt;/h3&gt;
&lt;ul class='nunito black'&gt;
&lt;li&gt;couronne PEHD PN12 D40&lt;/li&gt;
&lt;li&gt;grillage avertisseur marron&lt;/li&gt;
&lt;li&gt;sablage&lt;/li&gt;
&lt;li&gt;remise en place des terres excavées&lt;/li&gt;
&lt;/ul&gt;</t>
  </si>
  <si>
    <t>#REJET#</t>
  </si>
  <si>
    <t>&lt;h3 class='nunito'&gt; Fourniture et pose d'une structure en traverses de chêne pour FV EPDM HORS-SOL&lt;/h3&gt;</t>
  </si>
  <si>
    <t>&lt;h3 class='nunito'&gt; Fourniture et pose d'une structure en plaques béton pour FV EPDM HORS-SOL&lt;/h3&gt;</t>
  </si>
  <si>
    <t>&lt;h3 class='nunito'&gt;Fourniture et pose d'une structure en plaques béton (ext.) FV EPDM - semi-enterré&lt;/h3&gt;</t>
  </si>
  <si>
    <t>&lt;h3 class='nunito'&gt;Fourniture et pose d'une structure en plaques béton (ext.) + cadre bois pour FV EPDM enterré&lt;/h3&gt;</t>
  </si>
  <si>
    <t>&lt;h3 class='nunito'&gt;Fourniture et pose d'une structure en plaques béton (int.) pour  FH EPDM -enterré&lt;/h3&gt;</t>
  </si>
  <si>
    <t>&lt;h3 class='nunito'&gt;FH EPDM -enterré - Fourniture et pose d'une structure en plaques béton (ext.) + cadre bois&lt;/h3&gt;</t>
  </si>
  <si>
    <t>&lt;h3 class='nunito'&gt;FH EPDM - semi-enterré - Fourniture et pose d'une structure en plaques béton (ext.)&lt;/h3&gt;</t>
  </si>
  <si>
    <t>&lt;h3 class='nunito'&gt;FH EPDM - semi-enterré - Fourniture et pose d'une structure en bastaings bois douglas&lt;/h3&gt;</t>
  </si>
  <si>
    <t>&lt;h3 class='nunito'&gt;FH EPDM - semi-enterré - Fourniture et pose d'une structure en plaques béton (int.)&lt;/h3&gt;</t>
  </si>
  <si>
    <t>&lt;h3 class='nunito'&gt;FH EPDM - HORS-SOL - Fourniture et pose d'une structure en parpaings&lt;/h3&gt;</t>
  </si>
  <si>
    <t xml:space="preserve"> &lt;h3 class='nunito'&gt;FH EPDM - HORS-SOL - Fourniture et pose d'une structure en plaques béton&lt;/h3&gt;</t>
  </si>
  <si>
    <t>&lt;h3 class='nunito'&gt;FH EPDM - HORS-SOL - Fourniture et pose d'une structure en traverses de chêne&lt;/h3&gt;</t>
  </si>
  <si>
    <t>&lt;h3 class='nunito'&gt;Fourniture et pose d'une structure en bastaings bois douglas pour FH EPDM - HORS-SOL&lt;/h3&gt;</t>
  </si>
  <si>
    <t>&lt;h3 class='nunito'&gt;Terrassement de la zone pour FV BAC ENTERRE&lt;/h3&gt;</t>
  </si>
  <si>
    <t>&lt;h3 class='nunito'&gt;Terrassement de la zone pour FV  BACS - SEMI-ENTERRE&lt;/h3&gt;</t>
  </si>
  <si>
    <t>&lt;h3 class='nunito'&gt;Terrassement de la zone pour FV  BACS - HORS SOL&lt;/h3&gt;</t>
  </si>
  <si>
    <t>&lt;h3 class='nunito'&gt;Fourniture et pose du filtre vertical : sandwich EPDM, granulats, plantes, drains, aération…&lt;/h3&gt;</t>
  </si>
  <si>
    <t>&lt;h3 class='nunito'&gt;Fourniture et pose d'une clôture en cordage chanvre autour du Jardin d'assainissement FV incluant :&lt;/h3&gt;
&lt;ul class='nunito black'&gt;
&lt;li&gt;piquets galvanisés&lt;/li&gt;
&lt;li&gt;2 hauteurs de cordage 8 mm&lt;/li&gt;
&lt;li&gt;serres-câble galva&lt;/li&gt;
&lt;/li&gt;</t>
  </si>
  <si>
    <t>&lt;h3 class='nunito'&gt;Fourniture et pose d'une clôture en cordage chanvre autour du Jardin d'assainissement FH incluant :&lt;/h3&gt;
&lt;ul class='nunito black'&gt;
&lt;li&gt;piquets galvanisés&lt;/li&gt;
&lt;li&gt;2 hauteurs de cordage 8 mm&lt;/li&gt;
&lt;li&gt;serres-câble galva&lt;/li&gt;
&lt;/ul&gt;</t>
  </si>
  <si>
    <t>&lt;h3 class='nunito'&gt;Fourniture et pose de la clôture à la charge du client : &lt;/h3&gt;
&lt;ul class='nunito black'&gt;
&lt;li&gt;sans cet élément&lt;/li&gt;
&lt;li&gt;la station ne pourra être certifiée conforme&lt;/li&gt;
&lt;/ul&gt;</t>
  </si>
  <si>
    <t>&lt;h3 class='nunito'&gt;Fourniture et pose d'un coffrage bastaings bois de type BLOC L, hauteur = 92 cm, incluant : &lt;/h3&gt;
&lt;ul class='nunito black'&gt;
&lt;li&gt;4 cadres de bastaings sur champ section 6x17 cm&lt;/li&gt;
&lt;li&gt;4 cadres de bastaings à plat section 6x17 avec assemblage à mi-bois&lt;/li&gt;
&lt;li&gt;assemblage à l'aide de vis INOX A2&lt;/li&gt;
&lt;li&gt;DELTA MS sur toute la hauteur intérieure&lt;/li&gt;
&lt;li&gt;piquets en PE recyclé&lt;/li&gt;
&lt;li&gt;chevron de renfort central 7/4,5 cm&lt;/li&gt;
&lt;/ul&gt;</t>
  </si>
  <si>
    <t>&lt;h3 class='nunito'&gt;Fourniture et pose d'un coffrage PVC semi-enterré incluant :&lt;/h3&gt;
&lt;ul class='nunito black'&gt;
&lt;li&gt;panneaux PVC recyclés&lt;/li&gt;
&lt;li&gt;poteaux et ceinture en chevron PE recyclés 7x7&lt;/li&gt;
&lt;li&gt;bastaings 7x11 en PE recyclé (jonctions des panneaux)&lt;/li&gt;
&lt;li&gt;KIT d'ancrage de l'EPDM avec barres T et cornières section 40 mm en aluminium&lt;/li&gt;
&lt;li&gt;cales en caoutchouc en support de finition&lt;/li&gt;
&lt;li&gt;assemblage de la structure avec vis INOX A2&lt;/li&gt;
&lt;/ul&gt;</t>
  </si>
  <si>
    <t>&lt;h3 class='nunito'&gt;Fourniture et pose d'un coffrage bastaings bois de type BLOC L, hauteur = 46 cm, incluant :&lt;/h3&gt; 
&lt;ul class='nunito black'&gt;
&lt;li&gt;2 cadres de bastaings sur champ section 6x17 cm&lt;/li&gt;
&lt;li&gt;2 cadres de bastaings à plat section 6x17 avec assemblage à mi-bois&lt;/li&gt;
&lt;li&gt;assemblage à l'aide de vis INOX A2&lt;/li&gt;
&lt;li&gt;DELTA MS sur toute la hauteur intérieure&lt;/li&gt;
&lt;li&gt;piquets en PE recyclé&lt;/li&gt;
&lt;li&gt;chevron de renfort central 7/4,5 cm&lt;/li&gt;
&lt;/ul&gt;</t>
  </si>
  <si>
    <t>&lt;h3 class='nunito'&gt;Fourniture et pose d'un coffrage PVC enterré incluant :&lt;/h3&gt;
&lt;ul class='nunito black'&gt;
&lt;li&gt;panneaux PVC recyclés&lt;/li&gt;
&lt;li&gt;poteaux et ceinture en chevron PE recyclés 7x7&lt;/li&gt;
&lt;li&gt;bastaings 7x11 en PE recyclé (jonctions des panneaux)&lt;/li&gt;
&lt;li&gt;KIT d'ancrage de l'EPDM avec barres T et cornières section 40 mm en aluminium&lt;/li&gt;
&lt;li&gt;cales en caoutchouc en support de finition&lt;/li&gt;
&lt;li&gt;assemblage de la structure avec vis INOX A2&lt;/li&gt;
&lt;/ul&gt;</t>
  </si>
  <si>
    <t>&lt;h3 class='nunito'&gt;Fourniture et pose d'une protection sanitaire réglementaire sur le filtre vertical incluant :&lt;/h3&gt;
&lt;ul class='nunito black'&gt;
&lt;li&gt;caillebotis piétons en acier galvanisé de maille 5x5 cm en panneaux de 1x1 ou 1x1,25 m&lt;/li&gt;
&lt;li&gt;barres T en acier galvanisé section 40 mm pour le support des grilles au dessus du filtre&lt;/li&gt;
&lt;li&gt;intégration des grilles dans la finition&lt;/li&gt;
&lt;/ul&gt;</t>
  </si>
  <si>
    <t>floor(0.05*DISTANCE_A)*(COLLECTE_CR8_OK+COLLECTE_CR4_OK)</t>
  </si>
  <si>
    <t>floor(0.1*DISTANCE_A)*(COLLECTE_CR8_OK+COLLECTE_CR4_OK)</t>
  </si>
  <si>
    <t>ceil(0.1*DISTANCE_A)*(COLLECTE_CR8_OK+COLLECTE_CR4_OK)</t>
  </si>
  <si>
    <t>ceil(0.05*DISTANCE_A)*(COLLECTE_CR8_OK+COLLECTE_CR4_OK)</t>
  </si>
  <si>
    <t>ceil(0.1*DISTANCE_A)*COLLECTE_D110_OK</t>
  </si>
  <si>
    <t>ceil(0.05*DISTANCE_A)*COLLECTE_D110_OK</t>
  </si>
  <si>
    <t>floor(0.05*DISTANCE_A)*COLLECTE_D110_OK</t>
  </si>
  <si>
    <t>(DISTANCE_C+DISTANCE_D+DISTANCE_E)*COLLECTE_CR4_OK</t>
  </si>
  <si>
    <t>(DISTANCE_C+DISTANCE_D+DISTANCE_E)*COLLECTE_CR8_OK</t>
  </si>
  <si>
    <t>(DISTANCE_C+DISTANCE_D+DISTANCE_E)*COLLECTE_D110_OK</t>
  </si>
  <si>
    <t>floor(0.1*(DISTANCE_C+DISTANCE_D+DISTANCE_E))*(COLLECTE_CR8_OK+COLLECTE_CR4_OK)</t>
  </si>
  <si>
    <t>0.3*((DISTANCE_C+DISTANCE_D+DISTANCE_E))*(COLLECTE_CR8_OK+COLLECTE_CR4_OK)</t>
  </si>
  <si>
    <t>ceil(0.1*(DISTANCE_C+DISTANCE_D+DISTANCE_E))*(COLLECTE_CR8_OK+COLLECTE_CR4_OK)</t>
  </si>
  <si>
    <t>ceil(0.05*(DISTANCE_C+DISTANCE_D+DISTANCE_E))*(COLLECTE_CR8_OK+COLLECTE_CR4_OK)</t>
  </si>
  <si>
    <t>ceil(0.1*(DISTANCE_C+DISTANCE_D+DISTANCE_E))*COLLECTE_D110_OK</t>
  </si>
  <si>
    <t>ceil(0.05*(DISTANCE_C+DISTANCE_D+DISTANCE_E))*COLLECTE_D110_OK</t>
  </si>
  <si>
    <t>CONSTRUCTION</t>
  </si>
  <si>
    <t>INFILTRATION</t>
  </si>
  <si>
    <t>TRAVAUX COMPLEMENTAIRES</t>
  </si>
  <si>
    <t>COLLECTE</t>
  </si>
  <si>
    <t>EXUTOIRE</t>
  </si>
  <si>
    <t xml:space="preserve">Update SC_Systeme set Lot = '##LOT##' Where Nom = '##NOM##';
</t>
  </si>
  <si>
    <t>LOT 1 : Réseau de collecte des eaux usées</t>
  </si>
  <si>
    <t>LOT 4 : Infiltration des eaux traitées</t>
  </si>
  <si>
    <t xml:space="preserve">LOT 5 : Travaux complémentaires </t>
  </si>
  <si>
    <t>Position</t>
  </si>
  <si>
    <t>Lot</t>
  </si>
  <si>
    <t>Libelle</t>
  </si>
  <si>
    <t>LOT 2 : Jardin d'assainissement gamme #GAMME#</t>
  </si>
  <si>
    <t>LOT 3 : Réseau d'évacuation des eaux traitées</t>
  </si>
  <si>
    <t>&lt;h3 class='nunito'&gt;Fourniture et pose d'un regard de distribution incluant :&lt;h3&gt;
&lt;ul class='nunito black'&gt;
&lt;li&gt;regard étanche Aquatiris avec couvercle à visser&lt;/li&gt;
&lt;li&gt;vannes 3 voies avec poignée de commande manuelle&lt;/li&gt;
&lt;li&gt;3 joints Forsheda diamètre 63 mm&lt;/li&gt;
&lt;li&gt;raccordement au réseau pression&lt;/li&gt;
&lt;li&gt;gaine TPC en attente pour automatisation future&lt;/li&gt;
&lt;/ul&gt;</t>
  </si>
  <si>
    <t>&lt;h3 class='nunito'&gt;Fourniture et pose d'un regard de distribution incluant :&lt;/h3&gt;
&lt;ul class='nunito black'&gt;
&lt;li&gt;regard étanche Aquatiris (DIR02) 40x40x50 cm avec couvercle à visser&lt;/li&gt;
&lt;li&gt;vannes 3 voies automatisée&lt;/li&gt;
&lt;li&gt;raccordement au réseau électrique et mise en service&lt;/li&gt;
 (ATTENTION - LA VANNE MOTORISEE DOIT RESTER SOUS TENSION EN PERMANENCE POUR ASSURER SA PROTECTION CONTRE LA DONDENSATION)&lt;/ul&gt;</t>
  </si>
  <si>
    <t xml:space="preserve">&lt;h3 class='nunito'&gt;Fourniture et pose du Jardin d'assainissement FH  #NB_EH# EH soit #SURFACE_FV# m² incluant :&lt;/h3&gt;
&lt;ul class='nunito black'&gt;
&lt;li&gt;mise à plat de l'emplacement&lt;/li&gt;
&lt;li&gt;réalisation du fond de forme&lt;/li&gt;
&lt;li&gt;pose géotextile et bâche EPDM (certifiée ASQUAL 1.1 mm) &lt;/li&gt;
&lt;li&gt; réalisation du passage de membrane diamètre 50 mm&lt;/li&gt;
&lt;li&gt;réseau de drainage avec cheminée(s) de visite diamètre 100 mm&lt;/li&gt;
&lt;li&gt; granulats ( 40 cm de gravillons et gabion de graviers )&lt;/li&gt;
&lt;li&gt;regard d'alimentation en entrée&lt;/li&gt;
&lt;li&gt; regard de collecte Aquatiris avec mise en charge &lt;/li&gt;
&lt;li&gt;remise en place ou évacuation des terres excavées autour du filtre&lt;/li&gt;
&lt;li&gt;plantes agrées - 6 pieds/m² &lt;/li&gt;
&lt;/ul&gt;
 </t>
  </si>
  <si>
    <t>&lt;h3 class='nunito'&gt;Fourniture et pose du Jardin d'assainissement FV BAC #NB_EH# EH soit #SURFACE_FV# m² incluant :&lt;/h3&gt;
&lt;ul class='nunito black'&gt;
&lt;li&gt;bacs Aquatiris en poly-éthylène&lt;/li&gt;
&lt;li&gt;mise à plat de l'emplacement&lt;/li&gt;
&lt;li&gt;réalisation du fond de forme&lt;/li&gt;
&lt;li&gt;réseau de drainage avec cheminée de visite et champignon diamètre 100 mm&lt;/li&gt;
&lt;li&gt;3 couches de granulats (20 cm graviers - 20 cm de gravillons et 10 cm de sable de filtration)&lt;/li&gt;
&lt;li&gt;remise en place des terres excavées autour du filtre&lt;/li&gt;
&lt;li&gt;roseaux (Phragmites australis) - 6 pieds/m² &lt;/li&gt;
&lt;li&gt;grilles piétonnes et barres de renfort en acier galvanisée&lt;/li&gt;
&lt;/ul&gt;</t>
  </si>
  <si>
    <t xml:space="preserve">&lt;h3 class='nunito'&gt;Fourniture et pose du Jardin d'assainissement FV GEO 1.52 mm #NB_EH# EH soit #SURFACE_FV# m² incluant :&lt;/h3&gt;
&lt;ul class='nunito black'&gt;
&lt;li&gt;mise à plat de l'emplacement&lt;/li&gt;
&lt;li&gt;réalisation du fond de forme&lt;/li&gt;
&lt;li&gt;pose géotextile et bâche EPDM (certifiée ASQUAL 1.52 mm) &lt;/li&gt;
&lt;li&gt; réalisation du passage de membrane diamètre 110 mm&lt;/li&gt;
&lt;li&gt;réseau de drainage cheminée(s) de visite et champignons diamètre 100 mm&lt;/li&gt; &lt;li&gt;protection sanitaire en grilles piétonnes&lt;/li&gt;
&lt;li&gt;cloison centrale composée d'une planche imputrescible en PE recyclé alvéolaire ainsi que de poteaux de reprise de charge pour les barres de support des grilles piétonnes&lt;/li&gt;
&lt;li&gt;3 couches de granulats (20 cm graviers - 20 cm de gravillons et 10 cm de sable de filtration)&lt;/li&gt;
&lt;li&gt;remise en place ou évacuation des terres excavées autour du filtre&lt;/li&gt;
&lt;li&gt;roseaux (Phragmites australis) - 6 pieds/m² &lt;/li&gt;
&lt;/ul&gt;
 </t>
  </si>
  <si>
    <t>&lt;h3 class='nunito'&gt;Connexion des évacuations d'eaux usées existantes incluant : &lt;/h3&gt;
&lt;ul class='nunito black'&gt;
&lt;li&gt;T de visite à chaque sortie&lt;/li&gt;
&lt;li&gt;grillage avertisseur marron&lt;/li&gt;
&lt;li&gt;sablage&lt;/li&gt;
&lt;li&gt;remise en place des terres excavées&lt;/li&gt;
&lt;/ul&gt;</t>
  </si>
  <si>
    <t>&lt;h3 class='nunito'&gt;Fourniture et pose d'un ouvrage de bâchée :&lt;/h3&gt;
&lt;ul class='nunito black'&gt;
#CHASSE_TEXTE_AQUATIRIS#
#CHASSE_TEXTE_CLAPET#
#CHASSE_TEXTE_BROYEUR#
&lt;/ul&gt;</t>
  </si>
  <si>
    <t>&lt;h3 class='nunito'&gt;Fourniture et pose d'une station de relèvement Aquatiris incluant :&lt;/h3&gt;
&lt;ul class='nunito black'&gt;
&lt;li&gt;cuve diamètre 700 mm  en PEHD, hauteur = #PR2_HAUTEUR#&lt;/li&gt;
&lt;li&gt;pompe EBARA eaux traitées &lt;/li&gt;
#PR1_TEXTE_BG#
&lt;li&gt;raccordement au réseau &lt;/li&gt;
&lt;li&gt;mise en service&lt;/li&gt;
&lt;/ul&gt;</t>
  </si>
  <si>
    <t>&lt;h3 class='nunito'&gt;Fourniture et pose d'un coffrage parpaings enterrée, hauteur = 1m :&lt;/h3&gt;
&lt;ul class='nunito black'&gt;
&lt;li&gt;Fondations : semelle fillante #PERIMETRE_FV# ml&lt;/li&gt;
&lt;li&gt;Poteaux ferraillés&lt;/li&gt; 
&lt;li&gt;3 rangs de 25 cm et un rang de chainage supérieur&lt;/li&gt;
&lt;/ul&gt;</t>
  </si>
  <si>
    <t>&lt;h3 class='nunito'&gt;Fourniture et pose d'un coffrage parpaings semi-enterré, hauteur = 1m :&lt;/h3&gt;
&lt;ul class='nunito black'&gt;
&lt;li&gt;Fondations : semelle fillante #PERIMETRE_FV# ml&lt;/li&gt;
&lt;li&gt;Poteaux ferraillés&lt;/li&gt; 
&lt;li&gt;3 rangs de 25 cm et un rang de chainage supérieur&lt;/li&gt;
&lt;/ul&gt;</t>
  </si>
  <si>
    <t>&lt;h3 class='nunito'&gt;Fourniture et pose d'un coffrage parpaings hors-sol, hauteur = 1m :&lt;/h3&gt;
&lt;ul class='nunito black'&gt;
&lt;li&gt;Fondations : semelle fillante #PERIMETRE_FV# ml&lt;/li&gt;
&lt;li&gt;Poteaux ferraillés&lt;/li&gt; 
&lt;li&gt;3 rangs de 25 cm et un rang de chainage supérieur&lt;/li&gt;
&lt;/ul&gt;</t>
  </si>
  <si>
    <t>&lt;h3 class='nunito'&gt;Talutage du filtre vertical en terre végétal :&lt;/h3&gt;</t>
  </si>
  <si>
    <t>&lt;h3 class='nunito'&gt;Fourniture et pose d'un bardage bois sur le filtre vertical incluant :&lt;/h3&gt;
&lt;ul class='nunito black'&gt;
&lt;li&gt;chevrons douglas&lt;/li&gt;
&lt;li&gt;lame bois douglas section &lt;/li&gt;
&lt;li&gt;visserie inox&lt;/li&gt;
&lt;/ul&gt;</t>
  </si>
  <si>
    <t>&lt;h3 class='nunito'&gt;Fourniture et pose d'un cadre bois de finition sur le filtre vertical incluant :&lt;/h3&gt;
&lt;ul class='nunito black'&gt;
&lt;li&gt;bastaings bois douglas section 6*17 cm&lt;/li&gt;
&lt;li&gt;découpe et assemblage des pièces&lt;/li&gt;
&lt;li&gt;assemblage et fixation avec visserie INOX A2&lt;/li&gt;
&lt;/ul&gt;</t>
  </si>
  <si>
    <t>&lt;h3 class='nunito'&gt;Fourniture et pose d'un cadre bois de finition sur le filtre horizontal incluant :&lt;/h3&gt;
&lt;ul class='nunito black'&gt;
&lt;li&gt;bastaings bois douglas section 6*17 cm&lt;/li&gt;
&lt;li&gt;découpe et assemblage des pièces&lt;/li&gt;
&lt;li&gt;assemblage et fixation avec visserie INOX A2&lt;/li&gt;
&lt;/ul&gt;</t>
  </si>
  <si>
    <t>&lt;h3 class='nunito'&gt;Fourniture et pose du réseau d'alimentation du Jardin d'assainissement allant du regard de distribution jusqu'à la répartition des eaux sur le filtre :&lt;/h3&gt;
&lt;ul class='nunito black'&gt;
&lt;li&gt;tranchée sablée avec tuyaux et coudes PVC pression diamètre 63 mm&lt;/li&gt;
&lt;li&gt;répartition : #NB_REPARTITEURS_REL# répartiteurs Aquatiris lestés de sable&lt;/li&gt;
&lt;li&gt;remise en place des terres&lt;/li&gt;
&lt;/ul&gt;</t>
  </si>
  <si>
    <t>&lt;h3 class='nunito'&gt;Fourniture et pose du réseau d'alimentation du Jardin d'assainissement allant du regard de distribution jusqu'à la répartition des eaux sur le filtre :&lt;/h3&gt;
&lt;ul class='nunito black'&gt;
&lt;li&gt;tranchée sablée avec tuyaux et coudes PVC diamètre 100 mm&lt;/li&gt;
&lt;li&gt;répartition : #GRAV_REPARTITEURS_FV# répartiteurs Aquatiris lestés de sable&lt;/li&gt;
&lt;li&gt;remise en place des terres&lt;/li&gt;
&lt;/ul&gt;</t>
  </si>
  <si>
    <t>&lt;h3 class='nunito'&gt;Fourniture et pose des fourreaux électriques :&lt;/h3&gt;
&lt;ul class='nunito black'&gt;
&lt;li&gt;#DISTANCE_FOURREAU# mètres linéaires gaine TPC rouge D50&lt;/li&gt;
&lt;li&gt;#DISTANCE_3G15# mètres linéaires de câble électrique 3G 1.5&lt;/li&gt;
#TEXTE_NB_CONNECTEURS3P#
&lt;/ul&gt;</t>
  </si>
  <si>
    <t xml:space="preserve">&lt;h3 class='nunito'&gt;Fourniture et pose d'une pompe de relevage incluant :&lt;/h3&gt;
&lt;ul class='nunito black'&gt;
&lt;li&gt;pompe EBARA toutes eaux à roue vortex  (VOX #PR1_PUISSANCE#)&lt;/li&gt;
#PR1_TEXTE_BG#
&lt;li&gt;alarme intégrée avec signalisation visuelle et sonore&lt;/li&gt;
&lt;li&gt;boitier éléctrique avec protections adaptées&lt;/li&gt;
&lt;/ul&gt;
</t>
  </si>
  <si>
    <t>COLLECTE_PR1_REL</t>
  </si>
  <si>
    <t>COLLECTE_ELEC_REL</t>
  </si>
  <si>
    <t>COLLECTE_PEHD63_REL</t>
  </si>
  <si>
    <t>ELECTRICITE</t>
  </si>
  <si>
    <t>&lt;h3 class='nunito'&gt;Fourniture et pose des fourreaux électriques :&lt;/h3&gt;
&lt;ul class='nunito black'&gt;
&lt;li&gt;#DISTANCE_3G15# mètres linéaires de câble électrique 3G 1.5&lt;/li&gt;
&lt;/ul&gt;</t>
  </si>
  <si>
    <t>&lt;h3 class='nunito'&gt;Fourniture et pose du réseau pression eaux brutes sur #DISTANCE_B1# mètres linéaires incluant :&lt;/h3&gt;
&lt;ul class='nunito black'&gt;
&lt;li&gt;couronne PEHD souple PN12 diamètre 63 mm&lt;/li&gt;  
&lt;/ul&gt;</t>
  </si>
  <si>
    <t>COLLECTE_PEHD50_REL</t>
  </si>
  <si>
    <t>&lt;h3 class='nunito'&gt;Fourniture et pose du réseau pression eaux brutes sur #DISTANCE_B1# mètres linéaires incluant :&lt;/h3&gt;
&lt;ul class='nunito black'&gt;
&lt;li&gt;couronne PEHD souple PN12 diamètre 50 mm&lt;/li&gt;
&lt;li&gt;grillage avertisseur marron&lt;/li&gt;
&lt;li&gt;sablage&lt;/li&gt;
&lt;li&gt;remise en place des terres excavées&lt;/li&gt;
&lt;/ul&gt;</t>
  </si>
  <si>
    <t>&lt;h3 class='nunito'&gt;Fourniture et pose du réseau pression eaux brutes sur #DISTANCE_B1# mètres linéaires incluant :&lt;/h3&gt;
&lt;ul class='nunito black'&gt;
&lt;li&gt;couronne PEHD souple PN12 diamètre 50 mm&lt;/li&gt;
&lt;/ul&gt;</t>
  </si>
  <si>
    <t>COLLECTE_PVC63_REL</t>
  </si>
  <si>
    <t>COLLECTE_PVC50_REL</t>
  </si>
  <si>
    <t>&lt;h3 class='nunito'&gt;Fourniture et pose du réseau pression eaux brutes #DISTANCE_B1# mètres linéaires incluant :&lt;/h3&gt;
&lt;ul class='nunito black'&gt;
&lt;li&gt;tube PVC pression PN12 D63&lt;/li&gt;
&lt;/ul&gt;</t>
  </si>
  <si>
    <t>&lt;h3 class='nunito'&gt;Fourniture et pose du réseau pression eaux brutes sur #DISTANCE_B1# mètres linéaires incluant :&lt;/h3&gt;
&lt;ul class='nunito black'&gt;
&lt;li&gt;tube PVC pression PN12 D50&lt;/li&gt;
&lt;/ul&gt;</t>
  </si>
  <si>
    <t>&lt;h3 class='nunito'&gt;Fourniture et pose d'une bande de propreté gravillonnées de 60 cm en périphérie du filtre vertical incluant :&lt;/h3&gt;
&lt;ul class='nunito black'&gt;
&lt;li&gt;10 cm de graviers&lt;/li&gt;
&lt;li&gt;géotextile (permet de limiter la présence d'adventices et de contenir les granulats)&lt;/li&gt;
&lt;/ul&gt;</t>
  </si>
  <si>
    <t>&lt;h3 class='nunito'&gt;Fourniture et pose d'une bande de propreté gravillonnées de 60 cm en périphérie des bacs PE incluant :&lt;/h3&gt;
&lt;ul class='nunito black'&gt;
&lt;li&gt;10 cm de graviers&lt;/li&gt;
&lt;li&gt;géotextile (permet de limiter la présence d'adventices et de contenir les granulats)&lt;/li&gt;
&lt;/ul&gt;</t>
  </si>
  <si>
    <t>&lt;h3 class='nunito'&gt;Fourniture et pose d'une bande de propreté gravillonnées de 60 cm en périphérie du filtre horizontal incluant :&lt;/h3&gt;
&lt;ul class='nunito black'&gt;
&lt;li&gt;10 cm de graviers&lt;/li&gt;
&lt;li&gt;géotextile (permet de limiter la présence d'adventices et de contenir les granulats)&lt;/li&gt;
&lt;/ul&gt;</t>
  </si>
  <si>
    <t>&lt;h3 class='nunito'&gt;Fourniture et pose d'une bordure en plastique recyclé :&lt;/h3&gt;
&lt;ul class='nunito black'&gt;
&lt;li&gt;permet de séparer la bande de propreté du filtre vertical de la surface engazonnée&lt;/li&gt;
&lt;li&gt;facilite l'entretien autour du filtre&lt;/li&gt;
&lt;/ul&gt;</t>
  </si>
  <si>
    <t>&lt;h3 class='nunito'&gt;Fourniture et pose d'une bordure en plastique recyclé :&lt;/h3&gt;
&lt;ul class='nunito black'&gt;
&lt;li&gt;permet de séparer la bande de propreté des bacs PE de la surface engazonnée&lt;/li&gt;
&lt;li&gt;facilite l'entretien autour du filtre&lt;/li&gt;
&lt;/ul&gt;</t>
  </si>
  <si>
    <t>&lt;h3 class='nunito'&gt;Fourniture et pose d'une bordure en plastique recyclé :&lt;/h3&gt;
&lt;ul class='nunito black'&gt;
&lt;li&gt;permet de séparer la bande de propreté du filtre horizontal de la surface engazonnée&lt;/li&gt;
&lt;li&gt;facilite l'entretien autour du filtre&lt;/li&gt;
&lt;/ul&gt;</t>
  </si>
  <si>
    <t xml:space="preserve">&lt;h3 class='nunito'&gt;Fourniture et pose d'une station de relèvement Aquatiris incluant :&lt;/h3&gt;
&lt;ul class='nunito black'&gt;
&lt;li&gt;cuve diamètre 700 mm  en PEHD, hauteur = #PR1_HAUTEUR# mm&lt;/li&gt;
&lt;li&gt;pompe EBARA toutes eaux à roue vortex  (VOX #PR1_PUISSANCE#)&lt;/li&gt;
#PR1_TEXTE_BG#
&lt;li&gt;alarme intégrée avec signalisation visuelle et sonore&lt;/li&gt;
&lt;li&gt;boitier électrique avec protections adaptées&lt;/li&gt;
&lt;li&gt;raccordement au réseau pression&lt;/li&gt;
&lt;li&gt;mise en service&lt;/li&gt;
&lt;/ul&gt;
</t>
  </si>
  <si>
    <t xml:space="preserve">&lt;h3 class='nunito'&gt;Pose d'une station de relèvement Aquatiris incluant :&lt;/h3&gt;
&lt;ul class='nunito black'&gt;
&lt;li&gt;raccordement au réseau pression&lt;/li&gt;
&lt;li&gt;mise en service&lt;/li&gt;
&lt;/ul&gt;
</t>
  </si>
  <si>
    <t>COLLECTE_PR1_HREL</t>
  </si>
  <si>
    <t>COLLECTE_ELEC_HREL</t>
  </si>
  <si>
    <t>COLLECTE_PEHD50_HREL</t>
  </si>
  <si>
    <t>COLLECTE_PEHD63_HREL</t>
  </si>
  <si>
    <t>COLLECTE_PVC50_HREL</t>
  </si>
  <si>
    <t>COLLECTE_PVC63_HREL</t>
  </si>
  <si>
    <t>&lt;h3 class='nunito'&gt;Pose du réseau pression eaux brutes #DISTANCE_B1# mètres linéaires incluant :&lt;/h3&gt;
&lt;ul class='nunito black'&gt;
&lt;li&gt;grillage avertisseur marron&lt;/li&gt;
&lt;li&gt;sablage&lt;/li&gt;
&lt;li&gt;remise en place des terres excavées&lt;/li&gt;
&lt;/ul&gt;</t>
  </si>
  <si>
    <t>&lt;h3 class='nunito'&gt;Pose du réseau pression eaux brutes sur #DISTANCE_B1# mètres linéaires incluant :&lt;/h3&gt;
&lt;ul class='nunito black'&gt;
&lt;li&gt;grillage avertisseur marron&lt;/li&gt;
&lt;li&gt;sablage&lt;/li&gt;
&lt;li&gt;remise en place des terres excavées&lt;/li&gt;
&lt;/ul&gt;</t>
  </si>
  <si>
    <t>&lt;h3 class='nunito'&gt;Pose des fourreaux électriques :&lt;/h3&gt;
&lt;ul class='nunito black'&gt;
&lt;li&gt;#DISTANCE_FOURREAU# mètres linéaires gaine TPC rouge D50&lt;/li&gt;
&lt;/ul&gt;</t>
  </si>
  <si>
    <t>CHASSEAQUA</t>
  </si>
  <si>
    <t>DIR023VMHI63PAP</t>
  </si>
  <si>
    <t>KIT RELEVAGE 3 VOIES MOTORISEE DIAM 63 PRÊT A POSER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</si>
</sst>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65F91"/>
      <name val="Lato Light"/>
      <family val="2"/>
    </font>
    <font>
      <b/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rgb="FFFFFF00"/>
        <bgColor rgb="FFDAE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7E6E6"/>
      </patternFill>
    </fill>
    <fill>
      <patternFill patternType="solid">
        <fgColor theme="7" tint="0.59999389629810485"/>
        <bgColor rgb="FFFFCCCC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7" tint="0.59999389629810485"/>
        <bgColor rgb="FFCFE7F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/>
      <top/>
      <bottom/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1" fillId="27" borderId="0"/>
    <xf numFmtId="0" fontId="12" fillId="0" borderId="0"/>
  </cellStyleXfs>
  <cellXfs count="304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8" borderId="0" xfId="1" applyFill="1" applyAlignment="1">
      <alignment horizontal="center" vertical="center"/>
    </xf>
    <xf numFmtId="164" fontId="4" fillId="8" borderId="0" xfId="1" applyFont="1" applyFill="1" applyAlignment="1">
      <alignment horizontal="center" vertical="center"/>
    </xf>
    <xf numFmtId="164" fontId="5" fillId="8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9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0" borderId="1" xfId="1" applyFont="1" applyFill="1" applyBorder="1" applyAlignment="1">
      <alignment horizontal="center" vertical="center" wrapText="1"/>
    </xf>
    <xf numFmtId="164" fontId="8" fillId="11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1" borderId="4" xfId="1" applyNumberFormat="1" applyFont="1" applyFill="1" applyBorder="1" applyAlignment="1">
      <alignment horizontal="center" vertical="center" wrapText="1"/>
    </xf>
    <xf numFmtId="164" fontId="8" fillId="12" borderId="6" xfId="1" applyFont="1" applyFill="1" applyBorder="1" applyAlignment="1">
      <alignment horizontal="center" vertical="center" wrapText="1"/>
    </xf>
    <xf numFmtId="164" fontId="8" fillId="13" borderId="4" xfId="1" applyFont="1" applyFill="1" applyBorder="1" applyAlignment="1">
      <alignment horizontal="center" vertical="center" wrapText="1"/>
    </xf>
    <xf numFmtId="168" fontId="7" fillId="14" borderId="6" xfId="1" applyNumberFormat="1" applyFont="1" applyFill="1" applyBorder="1" applyAlignment="1">
      <alignment horizontal="center" vertical="center" wrapText="1"/>
    </xf>
    <xf numFmtId="168" fontId="7" fillId="13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5" borderId="6" xfId="1" applyNumberFormat="1" applyFont="1" applyFill="1" applyBorder="1" applyAlignment="1">
      <alignment horizontal="center" vertical="center" wrapText="1"/>
    </xf>
    <xf numFmtId="169" fontId="8" fillId="16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7" borderId="6" xfId="1" applyNumberFormat="1" applyFont="1" applyFill="1" applyBorder="1" applyAlignment="1">
      <alignment horizontal="center" vertical="center" wrapText="1"/>
    </xf>
    <xf numFmtId="168" fontId="7" fillId="17" borderId="6" xfId="1" applyNumberFormat="1" applyFont="1" applyFill="1" applyBorder="1" applyAlignment="1">
      <alignment horizontal="center" vertical="center" wrapText="1"/>
    </xf>
    <xf numFmtId="169" fontId="7" fillId="18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0" borderId="0" xfId="1" applyFill="1" applyAlignment="1">
      <alignment horizontal="center" vertical="center"/>
    </xf>
    <xf numFmtId="0" fontId="0" fillId="21" borderId="0" xfId="0" applyFill="1"/>
    <xf numFmtId="164" fontId="1" fillId="15" borderId="9" xfId="1" applyFont="1" applyFill="1" applyBorder="1" applyAlignment="1">
      <alignment horizontal="center" vertical="center" wrapText="1"/>
    </xf>
    <xf numFmtId="164" fontId="1" fillId="15" borderId="1" xfId="1" applyFont="1" applyFill="1" applyBorder="1" applyAlignment="1">
      <alignment horizontal="center" vertical="center" wrapText="1"/>
    </xf>
    <xf numFmtId="0" fontId="0" fillId="23" borderId="0" xfId="0" applyFill="1"/>
    <xf numFmtId="0" fontId="0" fillId="22" borderId="0" xfId="0" applyFill="1"/>
    <xf numFmtId="0" fontId="0" fillId="23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2" borderId="0" xfId="0" applyFill="1"/>
    <xf numFmtId="0" fontId="0" fillId="7" borderId="0" xfId="0" applyFill="1"/>
    <xf numFmtId="0" fontId="0" fillId="23" borderId="0" xfId="0" applyFill="1"/>
    <xf numFmtId="164" fontId="1" fillId="15" borderId="1" xfId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164" fontId="1" fillId="28" borderId="10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2" borderId="0" xfId="0" applyFill="1"/>
    <xf numFmtId="164" fontId="7" fillId="30" borderId="4" xfId="1" applyFont="1" applyFill="1" applyBorder="1" applyAlignment="1">
      <alignment horizontal="center" vertical="center" wrapText="1"/>
    </xf>
    <xf numFmtId="164" fontId="1" fillId="15" borderId="10" xfId="1" applyFill="1" applyBorder="1" applyAlignment="1">
      <alignment horizontal="center" vertical="center" wrapText="1"/>
    </xf>
    <xf numFmtId="164" fontId="10" fillId="24" borderId="11" xfId="1" applyFont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164" fontId="2" fillId="32" borderId="1" xfId="2" applyFill="1" applyBorder="1" applyAlignment="1">
      <alignment horizontal="center" vertical="center" wrapText="1"/>
    </xf>
    <xf numFmtId="164" fontId="1" fillId="32" borderId="1" xfId="1" applyFill="1" applyBorder="1" applyAlignment="1">
      <alignment horizontal="center" vertical="center" wrapText="1"/>
    </xf>
    <xf numFmtId="165" fontId="1" fillId="33" borderId="1" xfId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horizontal="center" vertical="center"/>
    </xf>
    <xf numFmtId="167" fontId="7" fillId="30" borderId="1" xfId="1" applyNumberFormat="1" applyFont="1" applyFill="1" applyBorder="1" applyAlignment="1">
      <alignment horizontal="center" vertical="center" wrapText="1"/>
    </xf>
    <xf numFmtId="0" fontId="0" fillId="35" borderId="7" xfId="0" applyFont="1" applyFill="1" applyBorder="1"/>
    <xf numFmtId="0" fontId="14" fillId="34" borderId="7" xfId="0" applyFont="1" applyFill="1" applyBorder="1"/>
    <xf numFmtId="0" fontId="3" fillId="34" borderId="7" xfId="0" applyFont="1" applyFill="1" applyBorder="1"/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7" xfId="0" applyFill="1" applyBorder="1"/>
    <xf numFmtId="164" fontId="10" fillId="5" borderId="1" xfId="1" applyFont="1" applyFill="1" applyBorder="1" applyAlignment="1">
      <alignment horizontal="center" vertical="center" wrapText="1"/>
    </xf>
    <xf numFmtId="0" fontId="15" fillId="0" borderId="0" xfId="0" applyFont="1"/>
    <xf numFmtId="0" fontId="15" fillId="7" borderId="0" xfId="0" applyFont="1" applyFill="1"/>
    <xf numFmtId="0" fontId="15" fillId="0" borderId="0" xfId="0" applyFont="1" applyFill="1"/>
    <xf numFmtId="0" fontId="17" fillId="0" borderId="0" xfId="0" applyFont="1" applyFill="1"/>
    <xf numFmtId="0" fontId="17" fillId="7" borderId="0" xfId="0" applyFont="1" applyFill="1"/>
    <xf numFmtId="164" fontId="1" fillId="36" borderId="1" xfId="1" applyFill="1" applyBorder="1" applyAlignment="1">
      <alignment horizontal="center" vertical="center" wrapText="1"/>
    </xf>
    <xf numFmtId="164" fontId="1" fillId="7" borderId="1" xfId="1" applyFill="1" applyBorder="1" applyAlignment="1">
      <alignment horizontal="center" vertical="center" wrapText="1"/>
    </xf>
    <xf numFmtId="164" fontId="16" fillId="7" borderId="1" xfId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15" fillId="7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/>
    <xf numFmtId="0" fontId="0" fillId="7" borderId="0" xfId="0" applyFont="1" applyFill="1"/>
    <xf numFmtId="164" fontId="15" fillId="7" borderId="1" xfId="1" applyFont="1" applyFill="1" applyBorder="1" applyAlignment="1">
      <alignment horizontal="center" vertical="center" wrapText="1"/>
    </xf>
    <xf numFmtId="49" fontId="15" fillId="0" borderId="4" xfId="2" applyNumberFormat="1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 wrapText="1"/>
    </xf>
    <xf numFmtId="164" fontId="18" fillId="0" borderId="4" xfId="1" applyFont="1" applyFill="1" applyBorder="1" applyAlignment="1">
      <alignment horizontal="center" vertical="center" wrapText="1"/>
    </xf>
    <xf numFmtId="167" fontId="15" fillId="7" borderId="1" xfId="1" applyNumberFormat="1" applyFont="1" applyFill="1" applyBorder="1" applyAlignment="1">
      <alignment horizontal="center" vertical="center" wrapText="1"/>
    </xf>
    <xf numFmtId="164" fontId="15" fillId="0" borderId="4" xfId="1" applyFont="1" applyFill="1" applyBorder="1" applyAlignment="1">
      <alignment horizontal="center" vertical="center" wrapText="1"/>
    </xf>
    <xf numFmtId="164" fontId="18" fillId="0" borderId="0" xfId="1" applyFont="1" applyFill="1" applyAlignment="1">
      <alignment horizontal="center" vertical="center" wrapText="1"/>
    </xf>
    <xf numFmtId="164" fontId="19" fillId="36" borderId="1" xfId="1" applyFont="1" applyFill="1" applyBorder="1" applyAlignment="1">
      <alignment horizontal="center" vertical="center" wrapText="1"/>
    </xf>
    <xf numFmtId="0" fontId="15" fillId="0" borderId="7" xfId="0" applyFont="1" applyFill="1" applyBorder="1"/>
    <xf numFmtId="168" fontId="18" fillId="0" borderId="6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169" fontId="15" fillId="7" borderId="6" xfId="1" applyNumberFormat="1" applyFont="1" applyFill="1" applyBorder="1" applyAlignment="1">
      <alignment horizontal="center" vertical="center" wrapText="1"/>
    </xf>
    <xf numFmtId="164" fontId="15" fillId="0" borderId="0" xfId="1" applyFont="1" applyFill="1" applyAlignment="1">
      <alignment horizontal="center" vertical="center" wrapText="1"/>
    </xf>
    <xf numFmtId="0" fontId="15" fillId="0" borderId="11" xfId="0" applyFont="1" applyFill="1" applyBorder="1"/>
    <xf numFmtId="0" fontId="15" fillId="0" borderId="0" xfId="0" applyFont="1" applyFill="1" applyBorder="1"/>
    <xf numFmtId="2" fontId="15" fillId="7" borderId="0" xfId="0" applyNumberFormat="1" applyFont="1" applyFill="1"/>
    <xf numFmtId="0" fontId="15" fillId="7" borderId="7" xfId="0" applyFont="1" applyFill="1" applyBorder="1"/>
    <xf numFmtId="0" fontId="15" fillId="7" borderId="11" xfId="0" applyFont="1" applyFill="1" applyBorder="1"/>
    <xf numFmtId="0" fontId="0" fillId="22" borderId="7" xfId="0" applyFont="1" applyFill="1" applyBorder="1"/>
    <xf numFmtId="0" fontId="0" fillId="22" borderId="0" xfId="0" applyFont="1" applyFill="1"/>
    <xf numFmtId="164" fontId="0" fillId="22" borderId="1" xfId="1" applyFont="1" applyFill="1" applyBorder="1" applyAlignment="1">
      <alignment horizontal="center" vertical="center" wrapText="1"/>
    </xf>
    <xf numFmtId="164" fontId="20" fillId="22" borderId="4" xfId="1" applyFont="1" applyFill="1" applyBorder="1" applyAlignment="1">
      <alignment horizontal="center" vertical="center" wrapText="1"/>
    </xf>
    <xf numFmtId="0" fontId="0" fillId="0" borderId="7" xfId="0" applyFont="1" applyFill="1" applyBorder="1"/>
    <xf numFmtId="0" fontId="15" fillId="22" borderId="7" xfId="0" applyFont="1" applyFill="1" applyBorder="1"/>
    <xf numFmtId="0" fontId="15" fillId="22" borderId="0" xfId="0" applyFont="1" applyFill="1"/>
    <xf numFmtId="0" fontId="12" fillId="0" borderId="0" xfId="4" applyFill="1" applyAlignment="1">
      <alignment horizontal="center" vertical="center"/>
    </xf>
    <xf numFmtId="1" fontId="12" fillId="0" borderId="0" xfId="4" applyNumberFormat="1" applyFill="1" applyAlignment="1">
      <alignment horizontal="center" vertical="center" wrapText="1"/>
    </xf>
    <xf numFmtId="164" fontId="1" fillId="0" borderId="0" xfId="1" applyFill="1" applyAlignment="1">
      <alignment horizontal="center" vertical="center"/>
    </xf>
    <xf numFmtId="164" fontId="1" fillId="0" borderId="1" xfId="1" applyFill="1" applyBorder="1" applyAlignment="1">
      <alignment horizontal="center" vertical="center" wrapText="1"/>
    </xf>
    <xf numFmtId="0" fontId="3" fillId="0" borderId="0" xfId="0" applyFont="1" applyFill="1"/>
    <xf numFmtId="49" fontId="15" fillId="22" borderId="4" xfId="2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0" fillId="22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15" fillId="0" borderId="7" xfId="1" applyFont="1" applyFill="1" applyBorder="1" applyAlignment="1">
      <alignment horizontal="center" vertical="center" wrapText="1"/>
    </xf>
    <xf numFmtId="164" fontId="15" fillId="0" borderId="8" xfId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/>
    </xf>
    <xf numFmtId="164" fontId="20" fillId="0" borderId="4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left"/>
    </xf>
    <xf numFmtId="0" fontId="15" fillId="7" borderId="0" xfId="0" applyFont="1" applyFill="1" applyAlignment="1">
      <alignment horizontal="left"/>
    </xf>
    <xf numFmtId="167" fontId="15" fillId="7" borderId="1" xfId="1" applyNumberFormat="1" applyFont="1" applyFill="1" applyBorder="1" applyAlignment="1">
      <alignment horizontal="left" vertical="center" wrapText="1"/>
    </xf>
    <xf numFmtId="167" fontId="0" fillId="22" borderId="1" xfId="1" applyNumberFormat="1" applyFont="1" applyFill="1" applyBorder="1" applyAlignment="1">
      <alignment horizontal="left" vertical="center" wrapText="1"/>
    </xf>
    <xf numFmtId="164" fontId="15" fillId="7" borderId="7" xfId="1" applyFont="1" applyFill="1" applyBorder="1" applyAlignment="1">
      <alignment horizontal="left" vertical="center" wrapText="1"/>
    </xf>
    <xf numFmtId="164" fontId="15" fillId="7" borderId="1" xfId="1" applyFont="1" applyFill="1" applyBorder="1" applyAlignment="1">
      <alignment horizontal="left" vertical="center" wrapText="1"/>
    </xf>
    <xf numFmtId="164" fontId="19" fillId="37" borderId="7" xfId="1" applyFont="1" applyFill="1" applyBorder="1" applyAlignment="1">
      <alignment horizontal="left" vertical="center" wrapText="1"/>
    </xf>
    <xf numFmtId="0" fontId="0" fillId="7" borderId="0" xfId="0" applyFont="1" applyFill="1" applyAlignment="1">
      <alignment horizontal="left"/>
    </xf>
    <xf numFmtId="49" fontId="0" fillId="0" borderId="4" xfId="2" applyNumberFormat="1" applyFont="1" applyFill="1" applyBorder="1" applyAlignment="1">
      <alignment horizontal="center" vertical="center" wrapText="1"/>
    </xf>
    <xf numFmtId="164" fontId="20" fillId="0" borderId="0" xfId="1" applyFont="1" applyFill="1" applyBorder="1" applyAlignment="1">
      <alignment horizontal="center" vertical="center" wrapText="1"/>
    </xf>
    <xf numFmtId="167" fontId="0" fillId="7" borderId="1" xfId="1" applyNumberFormat="1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164" fontId="19" fillId="3" borderId="7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4" fontId="15" fillId="22" borderId="1" xfId="1" applyFont="1" applyFill="1" applyBorder="1" applyAlignment="1">
      <alignment horizontal="center" vertical="center" wrapText="1"/>
    </xf>
    <xf numFmtId="0" fontId="3" fillId="22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7" fillId="0" borderId="4" xfId="2" applyNumberFormat="1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/>
    </xf>
    <xf numFmtId="49" fontId="7" fillId="0" borderId="4" xfId="2" applyNumberFormat="1" applyFont="1" applyFill="1" applyBorder="1" applyAlignment="1">
      <alignment horizontal="center" vertical="center" wrapText="1"/>
    </xf>
    <xf numFmtId="164" fontId="10" fillId="30" borderId="1" xfId="1" applyFont="1" applyFill="1" applyBorder="1" applyAlignment="1">
      <alignment horizontal="center" vertical="center" wrapText="1"/>
    </xf>
    <xf numFmtId="0" fontId="15" fillId="26" borderId="0" xfId="0" applyFont="1" applyFill="1" applyBorder="1"/>
    <xf numFmtId="164" fontId="8" fillId="38" borderId="4" xfId="1" applyFont="1" applyFill="1" applyBorder="1" applyAlignment="1">
      <alignment horizontal="center" vertical="center" wrapText="1"/>
    </xf>
    <xf numFmtId="164" fontId="21" fillId="11" borderId="6" xfId="1" applyFont="1" applyFill="1" applyBorder="1" applyAlignment="1">
      <alignment horizontal="center" vertical="center" wrapText="1"/>
    </xf>
    <xf numFmtId="49" fontId="7" fillId="9" borderId="6" xfId="2" applyNumberFormat="1" applyFont="1" applyFill="1" applyBorder="1" applyAlignment="1">
      <alignment horizontal="center" vertical="center" wrapText="1"/>
    </xf>
    <xf numFmtId="164" fontId="8" fillId="11" borderId="6" xfId="1" applyFont="1" applyFill="1" applyBorder="1" applyAlignment="1">
      <alignment horizontal="center" vertical="center" wrapText="1"/>
    </xf>
    <xf numFmtId="167" fontId="7" fillId="5" borderId="4" xfId="1" applyNumberFormat="1" applyFont="1" applyFill="1" applyBorder="1" applyAlignment="1">
      <alignment horizontal="center" vertical="center" wrapText="1"/>
    </xf>
    <xf numFmtId="167" fontId="7" fillId="30" borderId="4" xfId="1" applyNumberFormat="1" applyFont="1" applyFill="1" applyBorder="1" applyAlignment="1">
      <alignment horizontal="center" vertical="center" wrapText="1"/>
    </xf>
    <xf numFmtId="164" fontId="7" fillId="30" borderId="1" xfId="1" applyFont="1" applyFill="1" applyBorder="1" applyAlignment="1">
      <alignment horizontal="center" vertical="center" wrapText="1"/>
    </xf>
    <xf numFmtId="164" fontId="7" fillId="0" borderId="1" xfId="1" applyFont="1" applyFill="1" applyBorder="1" applyAlignment="1">
      <alignment horizontal="center" vertical="center" wrapText="1"/>
    </xf>
    <xf numFmtId="0" fontId="0" fillId="0" borderId="0" xfId="0"/>
    <xf numFmtId="0" fontId="0" fillId="22" borderId="0" xfId="0" applyFill="1"/>
    <xf numFmtId="0" fontId="0" fillId="0" borderId="0" xfId="0" applyFill="1"/>
    <xf numFmtId="164" fontId="2" fillId="9" borderId="2" xfId="2" applyFill="1" applyBorder="1" applyAlignment="1">
      <alignment horizontal="center" vertical="center" wrapText="1"/>
    </xf>
    <xf numFmtId="166" fontId="1" fillId="29" borderId="2" xfId="1" applyNumberFormat="1" applyFill="1" applyBorder="1" applyAlignment="1">
      <alignment horizontal="center" vertical="center" wrapText="1"/>
    </xf>
    <xf numFmtId="164" fontId="1" fillId="28" borderId="2" xfId="1" applyFill="1" applyBorder="1" applyAlignment="1">
      <alignment horizontal="center" vertical="center" wrapText="1"/>
    </xf>
    <xf numFmtId="164" fontId="1" fillId="9" borderId="2" xfId="1" applyFill="1" applyBorder="1" applyAlignment="1">
      <alignment horizontal="center" vertical="center" wrapText="1"/>
    </xf>
    <xf numFmtId="164" fontId="1" fillId="22" borderId="0" xfId="1" applyFill="1" applyBorder="1"/>
    <xf numFmtId="0" fontId="0" fillId="40" borderId="0" xfId="0" applyFill="1"/>
    <xf numFmtId="164" fontId="1" fillId="0" borderId="10" xfId="1" applyFill="1" applyBorder="1" applyAlignment="1">
      <alignment horizontal="center" vertical="center" wrapText="1"/>
    </xf>
    <xf numFmtId="164" fontId="2" fillId="0" borderId="1" xfId="2" applyFill="1" applyBorder="1" applyAlignment="1">
      <alignment horizontal="center" vertical="center" wrapText="1"/>
    </xf>
    <xf numFmtId="165" fontId="1" fillId="0" borderId="10" xfId="1" applyNumberFormat="1" applyFill="1" applyBorder="1" applyAlignment="1">
      <alignment horizontal="center" vertical="center" wrapText="1"/>
    </xf>
    <xf numFmtId="164" fontId="2" fillId="0" borderId="2" xfId="2" applyFill="1" applyBorder="1" applyAlignment="1">
      <alignment horizontal="center" vertical="center" wrapText="1"/>
    </xf>
    <xf numFmtId="166" fontId="1" fillId="0" borderId="2" xfId="1" applyNumberFormat="1" applyFill="1" applyBorder="1" applyAlignment="1">
      <alignment horizontal="center" vertical="center" wrapText="1"/>
    </xf>
    <xf numFmtId="164" fontId="0" fillId="0" borderId="1" xfId="1" applyFont="1" applyFill="1" applyBorder="1" applyAlignment="1">
      <alignment horizontal="center" vertical="center" wrapText="1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167" fontId="0" fillId="0" borderId="1" xfId="1" applyNumberFormat="1" applyFont="1" applyFill="1" applyBorder="1" applyAlignment="1">
      <alignment horizontal="center" vertical="center" wrapText="1"/>
    </xf>
    <xf numFmtId="0" fontId="0" fillId="39" borderId="0" xfId="0" applyFont="1" applyFill="1" applyAlignment="1">
      <alignment horizontal="left"/>
    </xf>
    <xf numFmtId="0" fontId="15" fillId="0" borderId="0" xfId="0" applyFont="1" applyFill="1"/>
    <xf numFmtId="0" fontId="0" fillId="0" borderId="0" xfId="0" applyFont="1" applyFill="1"/>
    <xf numFmtId="49" fontId="15" fillId="0" borderId="4" xfId="2" applyNumberFormat="1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 wrapText="1"/>
    </xf>
    <xf numFmtId="164" fontId="18" fillId="0" borderId="4" xfId="1" applyFont="1" applyFill="1" applyBorder="1" applyAlignment="1">
      <alignment horizontal="center" vertical="center" wrapText="1"/>
    </xf>
    <xf numFmtId="164" fontId="15" fillId="0" borderId="4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164" fontId="15" fillId="40" borderId="1" xfId="1" applyFont="1" applyFill="1" applyBorder="1" applyAlignment="1">
      <alignment horizontal="center" vertical="center" wrapText="1"/>
    </xf>
    <xf numFmtId="0" fontId="0" fillId="40" borderId="0" xfId="0" applyFont="1" applyFill="1"/>
    <xf numFmtId="0" fontId="3" fillId="40" borderId="7" xfId="0" applyFont="1" applyFill="1" applyBorder="1"/>
    <xf numFmtId="164" fontId="0" fillId="40" borderId="1" xfId="1" applyFont="1" applyFill="1" applyBorder="1" applyAlignment="1">
      <alignment horizontal="center" vertical="center" wrapText="1"/>
    </xf>
    <xf numFmtId="164" fontId="20" fillId="40" borderId="4" xfId="1" applyFont="1" applyFill="1" applyBorder="1" applyAlignment="1">
      <alignment horizontal="center" vertical="center" wrapText="1"/>
    </xf>
    <xf numFmtId="0" fontId="0" fillId="40" borderId="0" xfId="0" applyFont="1" applyFill="1" applyAlignment="1">
      <alignment horizontal="center"/>
    </xf>
    <xf numFmtId="164" fontId="18" fillId="40" borderId="4" xfId="1" applyFont="1" applyFill="1" applyBorder="1" applyAlignment="1">
      <alignment horizontal="center" vertical="center" wrapText="1"/>
    </xf>
    <xf numFmtId="0" fontId="15" fillId="40" borderId="0" xfId="0" applyFont="1" applyFill="1"/>
    <xf numFmtId="0" fontId="0" fillId="0" borderId="12" xfId="0" applyFill="1" applyBorder="1"/>
    <xf numFmtId="164" fontId="8" fillId="0" borderId="4" xfId="1" applyFont="1" applyFill="1" applyBorder="1" applyAlignment="1">
      <alignment horizontal="center" vertical="center" wrapText="1"/>
    </xf>
    <xf numFmtId="0" fontId="0" fillId="0" borderId="0" xfId="0" applyFill="1"/>
    <xf numFmtId="0" fontId="15" fillId="0" borderId="7" xfId="0" applyFont="1" applyFill="1" applyBorder="1"/>
    <xf numFmtId="164" fontId="1" fillId="41" borderId="1" xfId="1" applyFill="1" applyBorder="1" applyAlignment="1">
      <alignment horizontal="center" vertical="center" wrapText="1"/>
    </xf>
    <xf numFmtId="0" fontId="22" fillId="40" borderId="0" xfId="0" applyFont="1" applyFill="1" applyAlignment="1">
      <alignment vertical="center"/>
    </xf>
    <xf numFmtId="164" fontId="8" fillId="40" borderId="4" xfId="1" applyFont="1" applyFill="1" applyBorder="1" applyAlignment="1">
      <alignment horizontal="center" vertical="center" wrapText="1"/>
    </xf>
    <xf numFmtId="0" fontId="0" fillId="7" borderId="0" xfId="0" applyFill="1"/>
    <xf numFmtId="0" fontId="0" fillId="39" borderId="0" xfId="0" applyFill="1"/>
    <xf numFmtId="0" fontId="0" fillId="0" borderId="0" xfId="0" applyAlignment="1">
      <alignment wrapText="1"/>
    </xf>
    <xf numFmtId="0" fontId="15" fillId="45" borderId="0" xfId="0" applyFont="1" applyFill="1"/>
    <xf numFmtId="0" fontId="15" fillId="0" borderId="0" xfId="0" applyFont="1" applyFill="1"/>
    <xf numFmtId="0" fontId="0" fillId="0" borderId="0" xfId="0"/>
    <xf numFmtId="164" fontId="2" fillId="3" borderId="1" xfId="2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0" fontId="0" fillId="7" borderId="0" xfId="0" applyFill="1"/>
    <xf numFmtId="0" fontId="0" fillId="21" borderId="0" xfId="0" applyFill="1"/>
    <xf numFmtId="0" fontId="0" fillId="22" borderId="0" xfId="0" applyFill="1"/>
    <xf numFmtId="0" fontId="0" fillId="0" borderId="0" xfId="0" applyFill="1"/>
    <xf numFmtId="0" fontId="17" fillId="0" borderId="0" xfId="0" applyFont="1" applyFill="1"/>
    <xf numFmtId="164" fontId="1" fillId="42" borderId="2" xfId="1" applyFill="1" applyBorder="1" applyAlignment="1">
      <alignment horizontal="center" vertical="center" wrapText="1"/>
    </xf>
    <xf numFmtId="164" fontId="2" fillId="43" borderId="2" xfId="2" applyFill="1" applyBorder="1" applyAlignment="1">
      <alignment horizontal="center" vertical="center" wrapText="1"/>
    </xf>
    <xf numFmtId="164" fontId="1" fillId="43" borderId="2" xfId="1" applyFill="1" applyBorder="1" applyAlignment="1">
      <alignment horizontal="center" vertical="center" wrapText="1"/>
    </xf>
    <xf numFmtId="166" fontId="1" fillId="44" borderId="2" xfId="1" applyNumberFormat="1" applyFill="1" applyBorder="1" applyAlignment="1">
      <alignment horizontal="center" vertical="center" wrapText="1"/>
    </xf>
    <xf numFmtId="164" fontId="2" fillId="43" borderId="1" xfId="2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2" borderId="0" xfId="0" applyFill="1"/>
    <xf numFmtId="164" fontId="1" fillId="28" borderId="10" xfId="1" applyFill="1" applyBorder="1" applyAlignment="1">
      <alignment horizontal="center" vertical="center" wrapText="1"/>
    </xf>
    <xf numFmtId="0" fontId="0" fillId="0" borderId="0" xfId="0" applyFill="1"/>
    <xf numFmtId="0" fontId="17" fillId="0" borderId="0" xfId="0" applyFont="1" applyFill="1"/>
    <xf numFmtId="0" fontId="15" fillId="22" borderId="7" xfId="0" applyFont="1" applyFill="1" applyBorder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2" borderId="0" xfId="0" applyFill="1"/>
    <xf numFmtId="164" fontId="1" fillId="28" borderId="10" xfId="1" applyFill="1" applyBorder="1" applyAlignment="1">
      <alignment horizontal="center" vertical="center" wrapText="1"/>
    </xf>
    <xf numFmtId="0" fontId="0" fillId="0" borderId="0" xfId="0" applyFill="1"/>
    <xf numFmtId="0" fontId="17" fillId="0" borderId="0" xfId="0" applyFont="1" applyFill="1"/>
    <xf numFmtId="0" fontId="15" fillId="0" borderId="7" xfId="0" applyFont="1" applyFill="1" applyBorder="1"/>
    <xf numFmtId="0" fontId="15" fillId="22" borderId="7" xfId="0" applyFont="1" applyFill="1" applyBorder="1"/>
    <xf numFmtId="164" fontId="1" fillId="0" borderId="1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15" fillId="0" borderId="7" xfId="0" applyFont="1" applyFill="1" applyBorder="1"/>
    <xf numFmtId="0" fontId="0" fillId="0" borderId="0" xfId="0"/>
    <xf numFmtId="164" fontId="1" fillId="2" borderId="2" xfId="1" applyFill="1" applyBorder="1" applyAlignment="1">
      <alignment horizontal="center" vertical="center" wrapText="1"/>
    </xf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1" borderId="0" xfId="0" applyFill="1"/>
    <xf numFmtId="164" fontId="1" fillId="15" borderId="9" xfId="1" applyFont="1" applyFill="1" applyBorder="1" applyAlignment="1">
      <alignment horizontal="center" vertical="center" wrapText="1"/>
    </xf>
    <xf numFmtId="0" fontId="0" fillId="22" borderId="0" xfId="0" applyFill="1"/>
    <xf numFmtId="164" fontId="1" fillId="15" borderId="1" xfId="1" applyFill="1" applyBorder="1" applyAlignment="1">
      <alignment horizontal="center" vertical="center" wrapText="1"/>
    </xf>
    <xf numFmtId="0" fontId="0" fillId="0" borderId="0" xfId="0" applyFill="1"/>
    <xf numFmtId="0" fontId="15" fillId="7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vertical="center" wrapText="1"/>
    </xf>
    <xf numFmtId="0" fontId="0" fillId="0" borderId="0" xfId="0" applyFont="1" applyFill="1"/>
    <xf numFmtId="0" fontId="15" fillId="0" borderId="7" xfId="0" applyFont="1" applyFill="1" applyBorder="1"/>
    <xf numFmtId="0" fontId="15" fillId="0" borderId="11" xfId="0" applyFont="1" applyFill="1" applyBorder="1"/>
    <xf numFmtId="0" fontId="15" fillId="0" borderId="0" xfId="0" applyFont="1" applyFill="1" applyBorder="1"/>
    <xf numFmtId="0" fontId="15" fillId="7" borderId="7" xfId="0" applyFont="1" applyFill="1" applyBorder="1"/>
    <xf numFmtId="0" fontId="15" fillId="7" borderId="11" xfId="0" applyFont="1" applyFill="1" applyBorder="1"/>
    <xf numFmtId="0" fontId="0" fillId="0" borderId="7" xfId="0" applyFont="1" applyFill="1" applyBorder="1"/>
    <xf numFmtId="0" fontId="15" fillId="22" borderId="0" xfId="0" applyFont="1" applyFill="1"/>
    <xf numFmtId="0" fontId="15" fillId="0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 applyAlignment="1">
      <alignment horizontal="left"/>
    </xf>
    <xf numFmtId="0" fontId="15" fillId="45" borderId="0" xfId="0" applyFont="1" applyFill="1"/>
    <xf numFmtId="0" fontId="0" fillId="0" borderId="0" xfId="0" applyFill="1" applyBorder="1"/>
    <xf numFmtId="164" fontId="1" fillId="47" borderId="1" xfId="1" applyFill="1" applyBorder="1" applyAlignment="1">
      <alignment horizontal="center" vertical="center" wrapText="1"/>
    </xf>
    <xf numFmtId="0" fontId="0" fillId="26" borderId="0" xfId="0" applyFill="1"/>
    <xf numFmtId="0" fontId="0" fillId="0" borderId="0" xfId="0" applyBorder="1"/>
    <xf numFmtId="0" fontId="24" fillId="0" borderId="0" xfId="0" applyFont="1" applyAlignment="1">
      <alignment vertical="center"/>
    </xf>
    <xf numFmtId="0" fontId="24" fillId="22" borderId="0" xfId="0" applyFont="1" applyFill="1" applyAlignment="1">
      <alignment vertical="center"/>
    </xf>
    <xf numFmtId="0" fontId="3" fillId="26" borderId="0" xfId="0" applyFont="1" applyFill="1" applyAlignment="1">
      <alignment wrapText="1"/>
    </xf>
    <xf numFmtId="0" fontId="3" fillId="26" borderId="0" xfId="0" applyFont="1" applyFill="1"/>
    <xf numFmtId="2" fontId="15" fillId="0" borderId="0" xfId="0" applyNumberFormat="1" applyFont="1" applyFill="1"/>
    <xf numFmtId="0" fontId="22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64" fontId="1" fillId="15" borderId="0" xfId="1" applyFont="1" applyFill="1" applyBorder="1" applyAlignment="1">
      <alignment horizontal="center" vertical="center" wrapText="1"/>
    </xf>
    <xf numFmtId="0" fontId="26" fillId="23" borderId="0" xfId="0" applyFont="1" applyFill="1"/>
    <xf numFmtId="0" fontId="26" fillId="23" borderId="7" xfId="0" applyFont="1" applyFill="1" applyBorder="1"/>
    <xf numFmtId="0" fontId="26" fillId="45" borderId="0" xfId="0" applyFont="1" applyFill="1"/>
    <xf numFmtId="0" fontId="26" fillId="0" borderId="0" xfId="0" applyFont="1" applyFill="1"/>
    <xf numFmtId="0" fontId="0" fillId="22" borderId="0" xfId="0" applyFill="1" applyAlignment="1">
      <alignment wrapText="1"/>
    </xf>
    <xf numFmtId="164" fontId="10" fillId="49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23" fillId="39" borderId="13" xfId="0" applyFont="1" applyFill="1" applyBorder="1" applyAlignment="1">
      <alignment horizontal="center" vertical="center"/>
    </xf>
    <xf numFmtId="0" fontId="23" fillId="39" borderId="0" xfId="0" applyFont="1" applyFill="1" applyBorder="1" applyAlignment="1">
      <alignment horizontal="center" vertical="center"/>
    </xf>
    <xf numFmtId="0" fontId="23" fillId="45" borderId="0" xfId="0" applyFont="1" applyFill="1" applyBorder="1" applyAlignment="1">
      <alignment horizontal="center" vertical="center"/>
    </xf>
    <xf numFmtId="0" fontId="25" fillId="48" borderId="0" xfId="0" applyFont="1" applyFill="1" applyAlignment="1">
      <alignment horizontal="center" vertical="center"/>
    </xf>
    <xf numFmtId="164" fontId="9" fillId="19" borderId="3" xfId="1" applyFont="1" applyFill="1" applyBorder="1" applyAlignment="1">
      <alignment horizontal="center" vertical="center" wrapText="1"/>
    </xf>
    <xf numFmtId="164" fontId="9" fillId="19" borderId="4" xfId="1" applyFont="1" applyFill="1" applyBorder="1" applyAlignment="1">
      <alignment horizontal="center" vertical="center" wrapText="1"/>
    </xf>
    <xf numFmtId="0" fontId="15" fillId="23" borderId="7" xfId="0" applyFont="1" applyFill="1" applyBorder="1"/>
    <xf numFmtId="0" fontId="15" fillId="23" borderId="0" xfId="0" applyFont="1" applyFill="1"/>
    <xf numFmtId="164" fontId="8" fillId="23" borderId="4" xfId="1" applyFont="1" applyFill="1" applyBorder="1" applyAlignment="1">
      <alignment horizontal="center" vertical="center" wrapText="1"/>
    </xf>
    <xf numFmtId="164" fontId="1" fillId="31" borderId="2" xfId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4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3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</xdr:row>
      <xdr:rowOff>1905</xdr:rowOff>
    </xdr:from>
    <xdr:to>
      <xdr:col>10</xdr:col>
      <xdr:colOff>4083</xdr:colOff>
      <xdr:row>4</xdr:row>
      <xdr:rowOff>4624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3282556" y="2476164"/>
          <a:ext cx="6139080" cy="2719"/>
          <a:chOff x="18505714" y="1099458"/>
          <a:chExt cx="5519058" cy="1469569"/>
        </a:xfrm>
      </xdr:grpSpPr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  <xdr:twoCellAnchor>
    <xdr:from>
      <xdr:col>6</xdr:col>
      <xdr:colOff>739589</xdr:colOff>
      <xdr:row>3</xdr:row>
      <xdr:rowOff>112059</xdr:rowOff>
    </xdr:from>
    <xdr:to>
      <xdr:col>9</xdr:col>
      <xdr:colOff>1848908</xdr:colOff>
      <xdr:row>3</xdr:row>
      <xdr:rowOff>1581628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12859871" y="757518"/>
          <a:ext cx="5546849" cy="1469569"/>
          <a:chOff x="18505714" y="1099458"/>
          <a:chExt cx="5519058" cy="1469569"/>
        </a:xfrm>
      </xdr:grpSpPr>
      <xdr:sp macro="" textlink="">
        <xdr:nvSpPr>
          <xdr:cNvPr id="8" name="Rectangle : coins arrondis 2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9" name="Rectangle : coins arrondis 3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10" name="Rectangle : coins arrondis 4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  <xdr:twoCellAnchor>
    <xdr:from>
      <xdr:col>7</xdr:col>
      <xdr:colOff>373380</xdr:colOff>
      <xdr:row>4</xdr:row>
      <xdr:rowOff>1905</xdr:rowOff>
    </xdr:from>
    <xdr:to>
      <xdr:col>10</xdr:col>
      <xdr:colOff>4083</xdr:colOff>
      <xdr:row>4</xdr:row>
      <xdr:rowOff>4624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13282556" y="2476164"/>
          <a:ext cx="6139080" cy="2719"/>
          <a:chOff x="18505714" y="1099458"/>
          <a:chExt cx="5519058" cy="1469569"/>
        </a:xfrm>
      </xdr:grpSpPr>
      <xdr:sp macro="" textlink="">
        <xdr:nvSpPr>
          <xdr:cNvPr id="12" name="Rectangle : coins arrondis 2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B2 (Couronne PEHD doit être le paramètre de base sélectionné) qui conditionnent 2 variables EXUTOIRE_PEHD_OK et EXUTOIRE_PVC_OK</a:t>
            </a:r>
          </a:p>
        </xdr:txBody>
      </xdr:sp>
      <xdr:sp macro="" textlink="">
        <xdr:nvSpPr>
          <xdr:cNvPr id="13" name="Rectangle : coins arrondis 3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20503242" y="194200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 D40</a:t>
            </a:r>
          </a:p>
        </xdr:txBody>
      </xdr:sp>
      <xdr:sp macro="" textlink="">
        <xdr:nvSpPr>
          <xdr:cNvPr id="14" name="Rectangle : coins arrondis 4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21488399" y="1937655"/>
            <a:ext cx="1170215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 D40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481693</xdr:colOff>
      <xdr:row>31</xdr:row>
      <xdr:rowOff>174172</xdr:rowOff>
    </xdr:from>
    <xdr:to>
      <xdr:col>19</xdr:col>
      <xdr:colOff>2247900</xdr:colOff>
      <xdr:row>43</xdr:row>
      <xdr:rowOff>76200</xdr:rowOff>
    </xdr:to>
    <xdr:sp macro="" textlink="">
      <xdr:nvSpPr>
        <xdr:cNvPr id="2" name="Légende : encadré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723568" y="7775122"/>
          <a:ext cx="5309507" cy="2235653"/>
        </a:xfrm>
        <a:prstGeom prst="borderCallout1">
          <a:avLst>
            <a:gd name="adj1" fmla="val 53533"/>
            <a:gd name="adj2" fmla="val 4384"/>
            <a:gd name="adj3" fmla="val 18398"/>
            <a:gd name="adj4" fmla="val -3733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>
              <a:solidFill>
                <a:srgbClr val="FF0000"/>
              </a:solidFill>
            </a:rPr>
            <a:t>BOB_25 = 1 si DISTANCE_CABLE3G15 &lt; 25</a:t>
          </a:r>
          <a:r>
            <a:rPr lang="fr-FR" sz="1400" baseline="0">
              <a:solidFill>
                <a:srgbClr val="FF0000"/>
              </a:solidFill>
            </a:rPr>
            <a:t> /=0 si &gt;25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BOB_50 = 1 si DISTANCE_CABLE3G15 &gt; 25 / =0 si &gt;50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BOB_100 = 1 si DISTANCE_CABLE3G15 &gt; 50 / =0 si &lt; 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TROP_COURT = 1 si DISTANCE_A&gt;15 / =0 si &lt;15</a:t>
          </a:r>
          <a:endParaRPr lang="fr-F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32656</xdr:colOff>
      <xdr:row>24</xdr:row>
      <xdr:rowOff>0</xdr:rowOff>
    </xdr:from>
    <xdr:to>
      <xdr:col>19</xdr:col>
      <xdr:colOff>2275114</xdr:colOff>
      <xdr:row>32</xdr:row>
      <xdr:rowOff>66675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9512531" y="6267450"/>
          <a:ext cx="6547758" cy="160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Formule</a:t>
          </a:r>
          <a:r>
            <a:rPr lang="fr-FR" sz="1100" baseline="0"/>
            <a:t> pour quantité semi-automatique (modifiable par l'utilisateur)</a:t>
          </a:r>
          <a:br>
            <a:rPr lang="fr-FR" sz="1100" baseline="0"/>
          </a:br>
          <a:r>
            <a:rPr lang="fr-FR" sz="1100" baseline="0"/>
            <a:t>DISTANCE_FOURREAU = PR1_OK*DISTANCE_A+DISTANCE_B1+ PR2_OK*DISTANCE_C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DISTANCE_CABLE3G15 = 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PR1_OK*(DISTANCE_A+DISTANCE_B1)+ PR2_OK*(DISTANCE_A+DISTANCE_B1+DISTANCE_C)+PR1_OK*TROP_COURT*2*(DISTANCE_A+5)</a:t>
          </a: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NB_CONNECTEURS3P=2*PR1_OK*TROP_COURT+PR2_OK</a:t>
          </a:r>
          <a:endParaRPr lang="fr-FR" sz="1100"/>
        </a:p>
      </xdr:txBody>
    </xdr:sp>
    <xdr:clientData/>
  </xdr:twoCellAnchor>
  <xdr:twoCellAnchor>
    <xdr:from>
      <xdr:col>11</xdr:col>
      <xdr:colOff>740228</xdr:colOff>
      <xdr:row>4</xdr:row>
      <xdr:rowOff>2723</xdr:rowOff>
    </xdr:from>
    <xdr:to>
      <xdr:col>18</xdr:col>
      <xdr:colOff>0</xdr:colOff>
      <xdr:row>4</xdr:row>
      <xdr:rowOff>4084</xdr:rowOff>
    </xdr:to>
    <xdr:grpSp>
      <xdr:nvGrpSpPr>
        <xdr:cNvPr id="4" name="Group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12330248" y="2631623"/>
          <a:ext cx="13044352" cy="1361"/>
          <a:chOff x="24090085" y="576944"/>
          <a:chExt cx="11723915" cy="1306286"/>
        </a:xfrm>
      </xdr:grpSpPr>
      <xdr:sp macro="" textlink="">
        <xdr:nvSpPr>
          <xdr:cNvPr id="5" name="Rectangle : coins arrondis 7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6" name="Rectangle : coins arrondis 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7" name="Rectangle : coins arrondis 4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8" name="Rectangle : coins arrondis 11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933449</xdr:colOff>
      <xdr:row>3</xdr:row>
      <xdr:rowOff>93891</xdr:rowOff>
    </xdr:from>
    <xdr:to>
      <xdr:col>9</xdr:col>
      <xdr:colOff>1826078</xdr:colOff>
      <xdr:row>3</xdr:row>
      <xdr:rowOff>1887310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9650729" y="733971"/>
          <a:ext cx="1151709" cy="1793419"/>
          <a:chOff x="8894766" y="982383"/>
          <a:chExt cx="5519058" cy="1469569"/>
        </a:xfrm>
      </xdr:grpSpPr>
      <xdr:sp macro="" textlink="">
        <xdr:nvSpPr>
          <xdr:cNvPr id="10" name="Rectangle : coins arrondis 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8894766" y="982383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type de tuyaux : "Couronne PEHD" "Tube PVC pression"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11" name="Rectangle : coins arrondis 5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/>
        </xdr:nvSpPr>
        <xdr:spPr>
          <a:xfrm>
            <a:off x="10070268" y="1864329"/>
            <a:ext cx="1218347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Couronne PEHD</a:t>
            </a:r>
          </a:p>
        </xdr:txBody>
      </xdr:sp>
      <xdr:sp macro="" textlink="">
        <xdr:nvSpPr>
          <xdr:cNvPr id="12" name="Rectangle : coins arrondis 6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11758944" y="1875215"/>
            <a:ext cx="1045028" cy="5225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Tube PVC PRESSION</a:t>
            </a:r>
          </a:p>
        </xdr:txBody>
      </xdr:sp>
    </xdr:grpSp>
    <xdr:clientData/>
  </xdr:twoCellAnchor>
  <xdr:twoCellAnchor>
    <xdr:from>
      <xdr:col>4</xdr:col>
      <xdr:colOff>97971</xdr:colOff>
      <xdr:row>4</xdr:row>
      <xdr:rowOff>1</xdr:rowOff>
    </xdr:from>
    <xdr:to>
      <xdr:col>7</xdr:col>
      <xdr:colOff>65315</xdr:colOff>
      <xdr:row>4</xdr:row>
      <xdr:rowOff>2720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pSpPr/>
      </xdr:nvGrpSpPr>
      <xdr:grpSpPr>
        <a:xfrm>
          <a:off x="7428411" y="2628901"/>
          <a:ext cx="1704704" cy="2719"/>
          <a:chOff x="18505714" y="1099458"/>
          <a:chExt cx="5519058" cy="1469569"/>
        </a:xfrm>
      </xdr:grpSpPr>
      <xdr:sp macro="" textlink="">
        <xdr:nvSpPr>
          <xdr:cNvPr id="17" name="Rectangle : coins arrondis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  <xdr:twoCellAnchor>
    <xdr:from>
      <xdr:col>4</xdr:col>
      <xdr:colOff>466725</xdr:colOff>
      <xdr:row>3</xdr:row>
      <xdr:rowOff>323850</xdr:rowOff>
    </xdr:from>
    <xdr:to>
      <xdr:col>7</xdr:col>
      <xdr:colOff>435429</xdr:colOff>
      <xdr:row>3</xdr:row>
      <xdr:rowOff>1793419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pSpPr/>
      </xdr:nvGrpSpPr>
      <xdr:grpSpPr>
        <a:xfrm>
          <a:off x="7797165" y="963930"/>
          <a:ext cx="1706064" cy="1469569"/>
          <a:chOff x="18505714" y="1099458"/>
          <a:chExt cx="5519058" cy="1469569"/>
        </a:xfrm>
      </xdr:grpSpPr>
      <xdr:sp macro="" textlink="">
        <xdr:nvSpPr>
          <xdr:cNvPr id="22" name="Rectangle : coins arrondis 16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23" name="Rectangle : coins arrondis 17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24" name="Rectangle : coins arrondis 18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25" name="Rectangle : coins arrondis 19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  <xdr:twoCellAnchor>
    <xdr:from>
      <xdr:col>11</xdr:col>
      <xdr:colOff>371475</xdr:colOff>
      <xdr:row>3</xdr:row>
      <xdr:rowOff>342900</xdr:rowOff>
    </xdr:from>
    <xdr:to>
      <xdr:col>17</xdr:col>
      <xdr:colOff>1138918</xdr:colOff>
      <xdr:row>3</xdr:row>
      <xdr:rowOff>1649186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pSpPr/>
      </xdr:nvGrpSpPr>
      <xdr:grpSpPr>
        <a:xfrm>
          <a:off x="11961495" y="982980"/>
          <a:ext cx="11694523" cy="1306286"/>
          <a:chOff x="24090085" y="576944"/>
          <a:chExt cx="11723915" cy="1306286"/>
        </a:xfrm>
      </xdr:grpSpPr>
      <xdr:sp macro="" textlink="">
        <xdr:nvSpPr>
          <xdr:cNvPr id="27" name="Rectangle : coins arrondis 7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28" name="Rectangle : coins arrondis 3"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29" name="Rectangle : coins arrondis 4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30" name="Rectangle : coins arrondis 11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717097</xdr:colOff>
      <xdr:row>3</xdr:row>
      <xdr:rowOff>1040948</xdr:rowOff>
    </xdr:from>
    <xdr:to>
      <xdr:col>15</xdr:col>
      <xdr:colOff>510268</xdr:colOff>
      <xdr:row>3</xdr:row>
      <xdr:rowOff>1389291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26653672" y="1660073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1675040</xdr:colOff>
      <xdr:row>3</xdr:row>
      <xdr:rowOff>1002847</xdr:rowOff>
    </xdr:from>
    <xdr:to>
      <xdr:col>15</xdr:col>
      <xdr:colOff>2230211</xdr:colOff>
      <xdr:row>3</xdr:row>
      <xdr:rowOff>1351190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28373615" y="1621972"/>
          <a:ext cx="555171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627290</xdr:colOff>
      <xdr:row>3</xdr:row>
      <xdr:rowOff>1049111</xdr:rowOff>
    </xdr:from>
    <xdr:to>
      <xdr:col>17</xdr:col>
      <xdr:colOff>398689</xdr:colOff>
      <xdr:row>3</xdr:row>
      <xdr:rowOff>1397454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30107165" y="1668236"/>
          <a:ext cx="533399" cy="3483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481693</xdr:colOff>
      <xdr:row>31</xdr:row>
      <xdr:rowOff>174172</xdr:rowOff>
    </xdr:from>
    <xdr:to>
      <xdr:col>19</xdr:col>
      <xdr:colOff>2247900</xdr:colOff>
      <xdr:row>43</xdr:row>
      <xdr:rowOff>76200</xdr:rowOff>
    </xdr:to>
    <xdr:sp macro="" textlink="">
      <xdr:nvSpPr>
        <xdr:cNvPr id="43" name="Légende : encadrée 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30723568" y="7965622"/>
          <a:ext cx="5309507" cy="2235653"/>
        </a:xfrm>
        <a:prstGeom prst="borderCallout1">
          <a:avLst>
            <a:gd name="adj1" fmla="val 53533"/>
            <a:gd name="adj2" fmla="val 4384"/>
            <a:gd name="adj3" fmla="val 18398"/>
            <a:gd name="adj4" fmla="val -3733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>
              <a:solidFill>
                <a:srgbClr val="FF0000"/>
              </a:solidFill>
            </a:rPr>
            <a:t>BOB_25 = 1 si DISTANCE_CABLE3G15 &lt; 25</a:t>
          </a:r>
          <a:r>
            <a:rPr lang="fr-FR" sz="1400" baseline="0">
              <a:solidFill>
                <a:srgbClr val="FF0000"/>
              </a:solidFill>
            </a:rPr>
            <a:t> /=0 si &gt;25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BOB_50 = 1 si DISTANCE_CABLE3G15 &gt; 25 / =0 si &gt;50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BOB_100 = 1 si DISTANCE_CABLE3G15 &gt; 50 / =0 si &lt; 50</a:t>
          </a:r>
          <a:br>
            <a:rPr lang="fr-FR" sz="1400" baseline="0">
              <a:solidFill>
                <a:srgbClr val="FF0000"/>
              </a:solidFill>
            </a:rPr>
          </a:br>
          <a:r>
            <a:rPr lang="fr-FR" sz="1400" baseline="0">
              <a:solidFill>
                <a:srgbClr val="FF0000"/>
              </a:solidFill>
            </a:rPr>
            <a:t>TROP_COURT = 1 si DISTANCE_A&gt;15 / =0 si &lt;15</a:t>
          </a:r>
          <a:endParaRPr lang="fr-F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32656</xdr:colOff>
      <xdr:row>24</xdr:row>
      <xdr:rowOff>0</xdr:rowOff>
    </xdr:from>
    <xdr:to>
      <xdr:col>19</xdr:col>
      <xdr:colOff>2275114</xdr:colOff>
      <xdr:row>32</xdr:row>
      <xdr:rowOff>66675</xdr:rowOff>
    </xdr:to>
    <xdr:sp macro="" textlink="">
      <xdr:nvSpPr>
        <xdr:cNvPr id="44" name="Rectangle : coins arrondis 2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29512531" y="6457950"/>
          <a:ext cx="6547758" cy="160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Formule</a:t>
          </a:r>
          <a:r>
            <a:rPr lang="fr-FR" sz="1100" baseline="0"/>
            <a:t> pour quantité semi-automatique (modifiable par l'utilisateur)</a:t>
          </a:r>
          <a:br>
            <a:rPr lang="fr-FR" sz="1100" baseline="0"/>
          </a:br>
          <a:r>
            <a:rPr lang="fr-FR" sz="1100" baseline="0"/>
            <a:t>DISTANCE_FOURREAU = PR1_OK*DISTANCE_A+DISTANCE_B1+ PR2_OK*DISTANCE_C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DISTANCE_CABLE3G15 = 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PR1_OK*(DISTANCE_A+DISTANCE_B1)+ PR2_OK*(DISTANCE_A+DISTANCE_B1+DISTANCE_C)+PR1_OK*TROP_COURT*2*(DISTANCE_A+5)</a:t>
          </a: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NB_CONNECTEURS3P=2*PR1_OK*TROP_COURT+PR2_OK</a:t>
          </a:r>
          <a:endParaRPr lang="fr-FR" sz="1100"/>
        </a:p>
      </xdr:txBody>
    </xdr:sp>
    <xdr:clientData/>
  </xdr:twoCellAnchor>
  <xdr:twoCellAnchor>
    <xdr:from>
      <xdr:col>11</xdr:col>
      <xdr:colOff>740228</xdr:colOff>
      <xdr:row>4</xdr:row>
      <xdr:rowOff>2723</xdr:rowOff>
    </xdr:from>
    <xdr:to>
      <xdr:col>18</xdr:col>
      <xdr:colOff>0</xdr:colOff>
      <xdr:row>4</xdr:row>
      <xdr:rowOff>4084</xdr:rowOff>
    </xdr:to>
    <xdr:grpSp>
      <xdr:nvGrpSpPr>
        <xdr:cNvPr id="45" name="Group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GrpSpPr/>
      </xdr:nvGrpSpPr>
      <xdr:grpSpPr>
        <a:xfrm>
          <a:off x="12330248" y="2631623"/>
          <a:ext cx="13044352" cy="1361"/>
          <a:chOff x="24090085" y="576944"/>
          <a:chExt cx="11723915" cy="1306286"/>
        </a:xfrm>
      </xdr:grpSpPr>
      <xdr:sp macro="" textlink="">
        <xdr:nvSpPr>
          <xdr:cNvPr id="46" name="Rectangle : coins arrondis 7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24090085" y="664030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2 boutons diamètres D50 et D63 au dessus de la case distance B1 (D63 doit être le paramètre de base sélectionné) qui conditionnent 2 variables COLLECTE_D50_OK et COLLECTE_D63_OK</a:t>
            </a:r>
          </a:p>
        </xdr:txBody>
      </xdr:sp>
      <xdr:sp macro="" textlink="">
        <xdr:nvSpPr>
          <xdr:cNvPr id="47" name="Rectangle : coins arrondis 3"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SpPr/>
        </xdr:nvSpPr>
        <xdr:spPr>
          <a:xfrm>
            <a:off x="28226657" y="1393371"/>
            <a:ext cx="566056" cy="359228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D63</a:t>
            </a:r>
          </a:p>
        </xdr:txBody>
      </xdr:sp>
      <xdr:sp macro="" textlink="">
        <xdr:nvSpPr>
          <xdr:cNvPr id="48" name="Rectangle : coins arrondis 4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/>
        </xdr:nvSpPr>
        <xdr:spPr>
          <a:xfrm>
            <a:off x="28879799" y="1393371"/>
            <a:ext cx="566056" cy="35922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/>
              <a:t>D50</a:t>
            </a:r>
          </a:p>
        </xdr:txBody>
      </xdr:sp>
      <xdr:sp macro="" textlink="">
        <xdr:nvSpPr>
          <xdr:cNvPr id="49" name="Rectangle : coins arrondis 11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SpPr/>
        </xdr:nvSpPr>
        <xdr:spPr>
          <a:xfrm>
            <a:off x="30294942" y="576944"/>
            <a:ext cx="5519058" cy="12192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cases pour saisie de données : </a:t>
            </a:r>
            <a:br>
              <a:rPr lang="fr-FR" sz="1400">
                <a:solidFill>
                  <a:schemeClr val="tx1"/>
                </a:solidFill>
              </a:rPr>
            </a:br>
            <a:r>
              <a:rPr lang="fr-FR" sz="1400">
                <a:solidFill>
                  <a:schemeClr val="tx1"/>
                </a:solidFill>
              </a:rPr>
              <a:t>Distance</a:t>
            </a:r>
            <a:r>
              <a:rPr lang="fr-FR" sz="1400" baseline="0">
                <a:solidFill>
                  <a:schemeClr val="tx1"/>
                </a:solidFill>
              </a:rPr>
              <a:t> Fourreau    Distance Cables 3G15  Nombre de connecteurs</a:t>
            </a:r>
            <a:br>
              <a:rPr lang="fr-FR" sz="1400">
                <a:solidFill>
                  <a:schemeClr val="tx1"/>
                </a:solidFill>
              </a:rPr>
            </a:b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97971</xdr:colOff>
      <xdr:row>4</xdr:row>
      <xdr:rowOff>1</xdr:rowOff>
    </xdr:from>
    <xdr:to>
      <xdr:col>7</xdr:col>
      <xdr:colOff>65315</xdr:colOff>
      <xdr:row>4</xdr:row>
      <xdr:rowOff>2720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GrpSpPr/>
      </xdr:nvGrpSpPr>
      <xdr:grpSpPr>
        <a:xfrm>
          <a:off x="7428411" y="2628901"/>
          <a:ext cx="1704704" cy="2719"/>
          <a:chOff x="18505714" y="1099458"/>
          <a:chExt cx="5519058" cy="1469569"/>
        </a:xfrm>
      </xdr:grpSpPr>
      <xdr:sp macro="" textlink="">
        <xdr:nvSpPr>
          <xdr:cNvPr id="51" name="Rectangle : coins arrondis 16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SpPr/>
        </xdr:nvSpPr>
        <xdr:spPr>
          <a:xfrm>
            <a:off x="18505714" y="1099458"/>
            <a:ext cx="5519058" cy="146956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>
                <a:solidFill>
                  <a:schemeClr val="tx1"/>
                </a:solidFill>
              </a:rPr>
              <a:t>3 boutons type de tuyaux : "D100 CR4" "D100 CR8"  au dessus de la case distance B1 (Couronne PEHD doit être le paramètre de base sélectionné) qui conditionnent 2 variables COLLECTE_PEHD_OK et PVC_OK</a:t>
            </a:r>
          </a:p>
        </xdr:txBody>
      </xdr:sp>
      <xdr:sp macro="" textlink="">
        <xdr:nvSpPr>
          <xdr:cNvPr id="52" name="Rectangle : coins arrondis 17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SpPr/>
        </xdr:nvSpPr>
        <xdr:spPr>
          <a:xfrm>
            <a:off x="20084142" y="1926769"/>
            <a:ext cx="859971" cy="522517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100"/>
              <a:t>D100 CR4</a:t>
            </a:r>
          </a:p>
        </xdr:txBody>
      </xdr:sp>
      <xdr:sp macro="" textlink="">
        <xdr:nvSpPr>
          <xdr:cNvPr id="53" name="Rectangle : coins arrondis 18">
            <a:extLst>
              <a:ext uri="{FF2B5EF4-FFF2-40B4-BE49-F238E27FC236}">
                <a16:creationId xmlns:a16="http://schemas.microsoft.com/office/drawing/2014/main" id="{00000000-0008-0000-0800-000035000000}"/>
              </a:ext>
            </a:extLst>
          </xdr:cNvPr>
          <xdr:cNvSpPr/>
        </xdr:nvSpPr>
        <xdr:spPr>
          <a:xfrm>
            <a:off x="21063856" y="1959429"/>
            <a:ext cx="1045029" cy="381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D100 CR8</a:t>
            </a:r>
          </a:p>
        </xdr:txBody>
      </xdr:sp>
      <xdr:sp macro="" textlink="">
        <xdr:nvSpPr>
          <xdr:cNvPr id="54" name="Rectangle : coins arrondis 19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SpPr/>
        </xdr:nvSpPr>
        <xdr:spPr>
          <a:xfrm>
            <a:off x="22272170" y="2002971"/>
            <a:ext cx="1132116" cy="48985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fr-FR" sz="1100"/>
              <a:t>D110 CR/SN8 A JOINT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13</xdr:col>
      <xdr:colOff>395883</xdr:colOff>
      <xdr:row>26</xdr:row>
      <xdr:rowOff>186461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714500"/>
          <a:ext cx="13854708" cy="3491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</xdr:colOff>
      <xdr:row>27</xdr:row>
      <xdr:rowOff>32385</xdr:rowOff>
    </xdr:from>
    <xdr:to>
      <xdr:col>9</xdr:col>
      <xdr:colOff>152400</xdr:colOff>
      <xdr:row>38</xdr:row>
      <xdr:rowOff>17145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4465320" y="5261610"/>
          <a:ext cx="6869430" cy="2080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CREATION DE DEUX VARIABLES CONDITIONNEE PAR UN BOUTON DE CHOIX AU NIVEAU DES ZRV</a:t>
          </a:r>
          <a:r>
            <a:rPr lang="fr-FR" sz="1100" baseline="0"/>
            <a:t> : BORDURE EN ECOPLANC OU EN ECOLAT. Jusqu'a maintenant c'était l'écolat par défaut, suite à la présentation de solène sur les ZRV, Marc a besoin qu'on inclut la version avec ECOPLANC.</a:t>
          </a:r>
          <a:br>
            <a:rPr lang="fr-FR" sz="1100" baseline="0"/>
          </a:br>
          <a:br>
            <a:rPr lang="fr-FR" sz="1100" baseline="0"/>
          </a:br>
          <a:r>
            <a:rPr lang="fr-FR" sz="1100" baseline="0"/>
            <a:t>J'ai donc créer les variables ECOPLANC_OK et ECOLAT_OK </a:t>
          </a:r>
          <a:br>
            <a:rPr lang="fr-FR" sz="1100" baseline="0"/>
          </a:br>
          <a:r>
            <a:rPr lang="fr-FR" sz="1100" baseline="0"/>
            <a:t>Si une ZRV est sélectionnée, l'utilisateur à alors le choix entre écolat ou écoplanc en bordure. On pourrait presque faire comme pour les postes de relevage : </a:t>
          </a:r>
          <a:r>
            <a:rPr lang="fr-FR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une liste déroulante pour choisir le type de ZRV (jardin d'agrément, d'automne ect...), et une autre liste pour choisir la bordure. CA te semble jouable ?</a:t>
          </a:r>
          <a:br>
            <a:rPr lang="fr-FR" sz="1100" baseline="0"/>
          </a:b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19_01_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29-01-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27_03_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17-04-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Prestations_20_12_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OutilChiffrage\SC\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>
        <row r="13"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14">
          <cell r="J14">
            <v>0</v>
          </cell>
        </row>
        <row r="70">
          <cell r="P70">
            <v>0</v>
          </cell>
        </row>
      </sheetData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/>
      <sheetData sheetId="12"/>
      <sheetData sheetId="13"/>
      <sheetData sheetId="14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MATIERE"/>
      <sheetName val="CHANTIER"/>
      <sheetName val="DISTRI"/>
      <sheetName val="COLLECTE"/>
      <sheetName val="EXUTOIRE_FCE"/>
      <sheetName val="FV10"/>
      <sheetName val="FV11"/>
      <sheetName val="CLOTURE"/>
      <sheetName val="ATELIER"/>
      <sheetName val="MINIPELLE"/>
      <sheetName val="FH1"/>
      <sheetName val="CALCUL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2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Ventilation','SASKIT','pc',3,56,'-',3,56,'ENFC45100');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Ventilation','SASKIT','pc',3,82,'-',3,82,'ENFC87100');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C71" t="str">
            <v>ECOLAT19</v>
          </cell>
          <cell r="D71" t="str">
            <v>BORDURES</v>
          </cell>
          <cell r="E71" t="str">
            <v>SASKIT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M','BORDURES','SASKIT','pc',91.2,'',,'ECOLAT19');</v>
          </cell>
          <cell r="K71">
            <v>71</v>
          </cell>
        </row>
        <row r="72">
          <cell r="B72" t="str">
            <v>ECOLAT H 14 CM L 25 M</v>
          </cell>
          <cell r="C72" t="str">
            <v>ECOLAT14</v>
          </cell>
          <cell r="D72" t="str">
            <v>BORDURES</v>
          </cell>
          <cell r="E72" t="str">
            <v>SASKIT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M','BORDURES','SASKIT','pc',71.62,'-',2.9752,'ECOLAT14');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F74">
            <v>0</v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>
            <v>0</v>
          </cell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H519">
            <v>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H520">
            <v>0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H521">
            <v>0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H522">
            <v>0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H523">
            <v>0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H524">
            <v>0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H525">
            <v>0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H526">
            <v>0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H527">
            <v>0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H528">
            <v>0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H529">
            <v>0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H530">
            <v>0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H531">
            <v>0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H532">
            <v>0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H533">
            <v>0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H534">
            <v>0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H535">
            <v>0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H536">
            <v>0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H537">
            <v>0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H538">
            <v>0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H539">
            <v>0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H540">
            <v>0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C541">
            <v>0</v>
          </cell>
          <cell r="D541" t="str">
            <v>PRESSION_DIA_40</v>
          </cell>
          <cell r="E541" t="str">
            <v>PUM</v>
          </cell>
          <cell r="F541">
            <v>7.11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m','PRESSION_DIA_40','PUM','pc',7,11,'',null,'');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C578">
            <v>0</v>
          </cell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G580" t="str">
            <v>pc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G581" t="str">
            <v>pc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G582" t="str">
            <v>pc</v>
          </cell>
          <cell r="K582">
            <v>582</v>
          </cell>
        </row>
        <row r="583">
          <cell r="B583" t="str">
            <v>TUYAU PE PRESSION DIAMETRE 50 PN12</v>
          </cell>
          <cell r="E583" t="str">
            <v>PUM</v>
          </cell>
          <cell r="F583" t="str">
            <v>3.75</v>
          </cell>
          <cell r="G583" t="str">
            <v>ml</v>
          </cell>
          <cell r="K583">
            <v>583</v>
          </cell>
        </row>
        <row r="584">
          <cell r="B584" t="str">
            <v>TUYAU PE PRESSION DIAMETRE 40 PN12</v>
          </cell>
          <cell r="E584" t="str">
            <v>PUM</v>
          </cell>
          <cell r="F584" t="str">
            <v>3.46</v>
          </cell>
          <cell r="G584" t="str">
            <v>ml</v>
          </cell>
          <cell r="K584">
            <v>584</v>
          </cell>
        </row>
        <row r="585">
          <cell r="B585" t="str">
            <v>TUBE PVC DIAMETRE 100 SN8 A JOINT</v>
          </cell>
          <cell r="E585" t="str">
            <v>PUM</v>
          </cell>
          <cell r="F585">
            <v>2.74</v>
          </cell>
          <cell r="G585" t="str">
            <v>ml</v>
          </cell>
          <cell r="K585">
            <v>585</v>
          </cell>
        </row>
        <row r="586">
          <cell r="B586" t="str">
            <v>COUDE PVC EVAC 22°30 MF D100 SN8 A JOINT</v>
          </cell>
          <cell r="E586" t="str">
            <v>PUM</v>
          </cell>
          <cell r="F586">
            <v>2.2999999999999998</v>
          </cell>
          <cell r="G586" t="str">
            <v>pc</v>
          </cell>
          <cell r="K586">
            <v>586</v>
          </cell>
        </row>
        <row r="587">
          <cell r="B587" t="str">
            <v>COUDE PVC EVAC 30°MF D100 SN8 A JOINT</v>
          </cell>
          <cell r="E587" t="str">
            <v>PUM</v>
          </cell>
          <cell r="F587">
            <v>2.2999999999999998</v>
          </cell>
          <cell r="G587" t="str">
            <v>pc</v>
          </cell>
          <cell r="K587">
            <v>587</v>
          </cell>
        </row>
        <row r="588">
          <cell r="B588" t="str">
            <v>COUDE PVC EVAC 45° MF D100 SN8 A JOINT</v>
          </cell>
          <cell r="E588" t="str">
            <v>PUM</v>
          </cell>
          <cell r="F588">
            <v>2.2999999999999998</v>
          </cell>
          <cell r="G588" t="str">
            <v>pc</v>
          </cell>
          <cell r="K588">
            <v>588</v>
          </cell>
        </row>
        <row r="589">
          <cell r="B589" t="str">
            <v>CULOTTE Y  87°30 MF D100 SN8 A JOINT</v>
          </cell>
          <cell r="E589" t="str">
            <v>PUM</v>
          </cell>
          <cell r="F589">
            <v>4.18</v>
          </cell>
          <cell r="G589" t="str">
            <v>pc</v>
          </cell>
          <cell r="K589">
            <v>589</v>
          </cell>
        </row>
        <row r="590">
          <cell r="K590">
            <v>590</v>
          </cell>
        </row>
        <row r="591">
          <cell r="K591">
            <v>591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G81">
            <v>0</v>
          </cell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G82">
            <v>0</v>
          </cell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>
            <v>0</v>
          </cell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G84">
            <v>0</v>
          </cell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G85">
            <v>0</v>
          </cell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G86">
            <v>0</v>
          </cell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G87">
            <v>0</v>
          </cell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G88">
            <v>0</v>
          </cell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G89">
            <v>0</v>
          </cell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G90">
            <v>0</v>
          </cell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G91">
            <v>0</v>
          </cell>
          <cell r="H91" t="str">
            <v>Insert into SC_Prestation (ligne,typePresta,designation,categorie,unite,temps,detail,DateModif) values (91,'MOC','ASSEMBLAGE ANGLES PVC','MOC_Collecte_Exutoire','forfait',0,'',now());</v>
          </cell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G92">
            <v>0</v>
          </cell>
          <cell r="H92" t="str">
            <v>Insert into SC_Prestation (ligne,typePresta,designation,categorie,unite,temps,detail,DateModif) values (92,'MOC','JONCTIONS PVC','MOC_Collecte_Exutoire','forfait',0,'',now());</v>
          </cell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G93">
            <v>0</v>
          </cell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G94">
            <v>0</v>
          </cell>
          <cell r="H94" t="str">
            <v>Insert into SC_Prestation (ligne,typePresta,designation,categorie,unite,temps,detail,DateModif) values (94,'MOC','POSE CLOISON CENTRALE','MOC_Systèmes_Constructifs','ml',0.15,'',now());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G95">
            <v>0</v>
          </cell>
          <cell r="H95" t="str">
            <v>Insert into SC_Prestation (ligne,typePresta,designation,categorie,unite,temps,detail,DateModif) values (95,'MOC','POSE ECOPLANC','MOC_Bordures','ml',0.1,'',now());</v>
          </cell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G96">
            <v>0</v>
          </cell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G97">
            <v>0</v>
          </cell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G98">
            <v>0</v>
          </cell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G99">
            <v>0</v>
          </cell>
          <cell r="K99">
            <v>99</v>
          </cell>
        </row>
        <row r="100">
          <cell r="B100" t="str">
            <v/>
          </cell>
          <cell r="C100">
            <v>0</v>
          </cell>
          <cell r="D100">
            <v>0</v>
          </cell>
          <cell r="E100">
            <v>0</v>
          </cell>
          <cell r="G100">
            <v>0</v>
          </cell>
        </row>
        <row r="101">
          <cell r="B101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10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0.2</v>
          </cell>
          <cell r="H27" t="str">
            <v>Insert into SC_Prestation (ligne,typePresta,designation,categorie,poste,unite,temps,detail, DateModif) values (27,'MP','Habillage Talus ','MP_TERRASSEMENT','','ml',0.2,'',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MATIERE"/>
      <sheetName val="CHANTIER"/>
      <sheetName val="DISTRI"/>
      <sheetName val="EXUTOIRE_FCE"/>
      <sheetName val="EXUTOIRE_FCE_new"/>
      <sheetName val="COLLECTE"/>
      <sheetName val="COLLECTE_new"/>
      <sheetName val="FV10"/>
      <sheetName val="FV11"/>
      <sheetName val="CLOTURE"/>
      <sheetName val="ATELIER"/>
      <sheetName val="MINIPELLE"/>
      <sheetName val="CALCUL"/>
      <sheetName val="TCFV"/>
      <sheetName val="ALIM_REL_DN63_BAC"/>
      <sheetName val="TCFV15"/>
      <sheetName val="TCFV15FH"/>
      <sheetName val="TCFVBAC"/>
      <sheetName val="TCFVBACFH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ZI_ZRV"/>
      <sheetName val="BORDURE"/>
      <sheetName val="PS1"/>
      <sheetName val="ALIM_REL_DN63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P"/>
      <sheetName val="FINITION"/>
      <sheetName val="SYSTEME_CALCUL"/>
    </sheetNames>
    <sheetDataSet>
      <sheetData sheetId="0"/>
      <sheetData sheetId="1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Ventilation','SASKIT','pc',4,74,'-',4,74,'ENFC22MF100');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Ventilation','SASKIT','pc',6,11,'-',6,11,'ENFC22100');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Ventilation','SASKIT','pc',5,18,'-',5,18,'ENFC30MF100');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Ventilation','SASKIT','pc',7,02,'-',7,02,'ENFC30100');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Ventilation','SASKIT','pc',2,93,'-',2,93,'ENFC45MF100');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Ventilation','SASKIT','pc',3,56,'-',3,56,'ENFC45100');</v>
          </cell>
          <cell r="K7">
            <v>7</v>
          </cell>
        </row>
        <row r="8">
          <cell r="B8" t="str">
            <v>COUDE 67°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67°','EVACUATION_DIA_100','PUM','pc',3,12,'-',3,12,'');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Ventilation','SASKIT','pc',3,34,'-',3,34,'ENFC87MF100');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Ventilation','SASKIT','pc',3,82,'-',3,82,'ENFC87100');</v>
          </cell>
          <cell r="K10">
            <v>10</v>
          </cell>
        </row>
        <row r="11">
          <cell r="B11" t="str">
            <v>T45° MF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MF','EVACUATION_DIA_100','PUM','pc',4,21,'-',4,21,'');</v>
          </cell>
          <cell r="K11">
            <v>11</v>
          </cell>
        </row>
        <row r="12">
          <cell r="B12" t="str">
            <v>T67° MF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MF','EVACUATION_DIA_100','PUM','pc',5,43,'-',5,43,'');</v>
          </cell>
          <cell r="K12">
            <v>12</v>
          </cell>
        </row>
        <row r="13">
          <cell r="B13" t="str">
            <v>T90° MF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MF','EVACUATION_DIA_100','PUM','pc',4,21,'-',4,21,'');</v>
          </cell>
          <cell r="K13">
            <v>13</v>
          </cell>
        </row>
        <row r="14">
          <cell r="B14" t="str">
            <v>T90° FF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FF','EVACUATION_DIA_100','PUM','pc',4,12,'-',4,12,'');</v>
          </cell>
          <cell r="K14">
            <v>14</v>
          </cell>
        </row>
        <row r="15">
          <cell r="B15" t="str">
            <v>MANCHONS À BUTÉE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BUTÉE','EVACUATION_DIA_100','PUM','pc',1,49,'-',1,49,'');</v>
          </cell>
          <cell r="K15">
            <v>15</v>
          </cell>
        </row>
        <row r="16">
          <cell r="B16" t="str">
            <v>COULISSE DIA 100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100','EVACUATION_DIA_100','PUM','pc',2,17,'-',2,17,'');</v>
          </cell>
          <cell r="K16">
            <v>16</v>
          </cell>
        </row>
        <row r="17">
          <cell r="B17" t="str">
            <v>TAMPON DE VISITE PVC DIAMETRE 100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100','EVACUATION_DIA_100','PUM','pc',3,12,'-',3,12,'');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PRESSION','SASKIT','pc',1,7,'-',1,7,'C9063');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Ventilation','SASKIT','pc',1,76,'-',1,76,'C4563');</v>
          </cell>
          <cell r="K19">
            <v>19</v>
          </cell>
        </row>
        <row r="20">
          <cell r="B20" t="str">
            <v>T 90°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90°','Accessoires','PUM','pc',2,62,'-',2,62,'');</v>
          </cell>
          <cell r="K20">
            <v>20</v>
          </cell>
        </row>
        <row r="21">
          <cell r="B21" t="str">
            <v>BARRE PVC DIA 50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50','Accessoires','PUM','pc',5,85,'-',5,85,'');</v>
          </cell>
          <cell r="K21">
            <v>21</v>
          </cell>
        </row>
        <row r="22">
          <cell r="B22" t="str">
            <v>RÉDUCTION 63/50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63/50','Accessoires','PUM','pc',1,36,'-',1,36,'');</v>
          </cell>
          <cell r="K22">
            <v>22</v>
          </cell>
        </row>
        <row r="23">
          <cell r="B23" t="str">
            <v>MANCHON PRESSION 50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50','Accessoires','PUM','pc',2,36,'-',2,36,'');</v>
          </cell>
          <cell r="K23">
            <v>23</v>
          </cell>
        </row>
        <row r="24">
          <cell r="B24" t="str">
            <v>BOUCHON PRESSION 50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50','Accessoires','PUM','pc',2,36,'-',2,36,'');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50','Accessoires_au_détail','SASKIT','pc',6,02,'-',null,'MTEP50');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ANTI-AFFOUILLEMENT','Accessoires_au_détail','SASKIT','pc',6,08,'-',null,'MTOILE');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63','Accessoires_au_détail','SASKIT','pc',2,84,'-',null,'MTEP63');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45°','Accessoires_au_détail','SASKIT','pc',3,2,'-',null,'MCOUD45');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1,5','Accessoires_au_détail','SASKIT','ml',1,12,'',null,'MCABLE');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RACINE','Accessoires_au_détail','SASKIT','pc',3,25,'-',null,'MANTIR');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100/50','Accessoires_au_détail','SASKIT','pc',3,99,'-',null,'MRED10050');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100','Accessoires_au_détail','SASKIT','pc',4,36,'-',null,'MJOI100');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50','Accessoires_au_détail','SASKIT','pc',4,42,'-',null,'MJOI50');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63','Accessoires_au_détail','SASKIT','pc',4,42,'-',null,'MJOI63');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DILATATION','Accessoires_au_détail','SASKIT','pc',5,03,'-',null,'MMANCH');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110/100','Accessoires_au_détail','SASKIT','pc',5,43,'-',null,'MRED110100');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100','Accessoires_au_détail','SASKIT','pc',6,72,'-',null,'MVANTRAPPE');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50','Accessoires_au_détail','SASKIT','pc',19,89,'-',null,'MVANGUI50');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63','Accessoires_au_détail','SASKIT','pc',29,12,'-',null,'MVANGUI63');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D71" t="str">
            <v>BORDURES</v>
          </cell>
          <cell r="E71" t="str">
            <v>ROCHE COUPE</v>
          </cell>
          <cell r="F71">
            <v>91.2</v>
          </cell>
          <cell r="G71" t="str">
            <v>pc</v>
          </cell>
          <cell r="J71" t="str">
            <v>Insert into SC_Matieres (ligne,typePresta,designation,categorie,fournisseur,unite,prix,detail,prixHorsTransport,Reference) values (71,'MATIERE','ECOLAT H 19 CM L 25 M','BORDURES','ROCHE COUPE','pc',91.2,'',,'');</v>
          </cell>
          <cell r="K71">
            <v>71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71.62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COUPE','pc',71.62,'-',2.9752,'');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POSTES_DE_RELEVAGES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POSTES_DE_RELEVAGES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HORLOGE','POSTES_DE_RELEVAGES','SASKIT','pc',520.06,'-',null,'DIR023VMHI63');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Z-MS-2.5/2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2,5/2','Disjoncteurs','SASKIT','pc',42.9,'',null,'Z-MS-2.5/2');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Z-MS-6.3/2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6,3/2','Disjoncteurs','SASKIT','pc',41.83,'',null,'Z-MS-6.3/2');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785</v>
          </cell>
          <cell r="G503" t="str">
            <v>pc</v>
          </cell>
          <cell r="I503" t="str">
            <v>null</v>
          </cell>
          <cell r="J503" t="str">
            <v/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896</v>
          </cell>
          <cell r="G504" t="str">
            <v>pc</v>
          </cell>
          <cell r="I504" t="str">
            <v>null</v>
          </cell>
          <cell r="J504" t="str">
            <v/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959</v>
          </cell>
          <cell r="G505" t="str">
            <v>pc</v>
          </cell>
          <cell r="I505" t="str">
            <v>null</v>
          </cell>
          <cell r="J505" t="str">
            <v/>
          </cell>
          <cell r="K505">
            <v>505</v>
          </cell>
        </row>
        <row r="506">
          <cell r="B506" t="str">
            <v>KIT COFFRAGE PVC 6 EH 4-3</v>
          </cell>
          <cell r="C506" t="str">
            <v>PCR6EHA</v>
          </cell>
          <cell r="D506" t="str">
            <v>COFFRAGE</v>
          </cell>
          <cell r="E506" t="str">
            <v>SASKIT</v>
          </cell>
          <cell r="F506">
            <v>1107</v>
          </cell>
          <cell r="G506" t="str">
            <v>pc</v>
          </cell>
          <cell r="I506" t="str">
            <v>null</v>
          </cell>
          <cell r="J506" t="str">
            <v/>
          </cell>
          <cell r="K506">
            <v>506</v>
          </cell>
        </row>
        <row r="507">
          <cell r="B507" t="str">
            <v>KIT COFFRAGE PVC 6 EH 6-2</v>
          </cell>
          <cell r="C507" t="str">
            <v>PCR6EHB</v>
          </cell>
          <cell r="D507" t="str">
            <v>COFFRAGE</v>
          </cell>
          <cell r="E507" t="str">
            <v>SASKIT</v>
          </cell>
          <cell r="F507">
            <v>1202</v>
          </cell>
          <cell r="G507" t="str">
            <v>pc</v>
          </cell>
          <cell r="I507" t="str">
            <v>null</v>
          </cell>
          <cell r="J507" t="str">
            <v/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1240</v>
          </cell>
          <cell r="G508" t="str">
            <v>pc</v>
          </cell>
          <cell r="I508" t="str">
            <v>null</v>
          </cell>
          <cell r="J508" t="str">
            <v/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1312</v>
          </cell>
          <cell r="G509" t="str">
            <v>pc</v>
          </cell>
          <cell r="I509" t="str">
            <v>null</v>
          </cell>
          <cell r="J509" t="str">
            <v/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1375</v>
          </cell>
          <cell r="G510" t="str">
            <v>pc</v>
          </cell>
          <cell r="I510" t="str">
            <v>null</v>
          </cell>
          <cell r="J510" t="str">
            <v/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1508</v>
          </cell>
          <cell r="G511" t="str">
            <v>pc</v>
          </cell>
          <cell r="I511" t="str">
            <v>null</v>
          </cell>
          <cell r="J511" t="str">
            <v/>
          </cell>
          <cell r="K511">
            <v>511</v>
          </cell>
        </row>
        <row r="512">
          <cell r="B512" t="str">
            <v>KIT COFFRAGE PVC 12 EH 6-4</v>
          </cell>
          <cell r="C512" t="str">
            <v>PCR12EHA</v>
          </cell>
          <cell r="D512" t="str">
            <v>COFFRAGE</v>
          </cell>
          <cell r="E512" t="str">
            <v>SASKIT</v>
          </cell>
          <cell r="F512">
            <v>1716</v>
          </cell>
          <cell r="G512" t="str">
            <v>pc</v>
          </cell>
          <cell r="I512" t="str">
            <v>null</v>
          </cell>
          <cell r="J512" t="str">
            <v/>
          </cell>
          <cell r="K512">
            <v>512</v>
          </cell>
        </row>
        <row r="513">
          <cell r="B513" t="str">
            <v>KIT COFFRAGE PVC 12 EH 8-3</v>
          </cell>
          <cell r="C513" t="str">
            <v>PCR12EHB</v>
          </cell>
          <cell r="D513" t="str">
            <v>COFFRAGE</v>
          </cell>
          <cell r="E513" t="str">
            <v>SASKIT</v>
          </cell>
          <cell r="F513">
            <v>1860</v>
          </cell>
          <cell r="G513" t="str">
            <v>pc</v>
          </cell>
          <cell r="I513" t="str">
            <v>null</v>
          </cell>
          <cell r="J513" t="str">
            <v/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PCR14EHA</v>
          </cell>
          <cell r="D514" t="str">
            <v>COFFRAGE</v>
          </cell>
          <cell r="E514" t="str">
            <v>SASKIT</v>
          </cell>
          <cell r="F514">
            <v>1976</v>
          </cell>
          <cell r="G514" t="str">
            <v>pc</v>
          </cell>
          <cell r="I514" t="str">
            <v>null</v>
          </cell>
          <cell r="J514" t="str">
            <v/>
          </cell>
          <cell r="K514">
            <v>514</v>
          </cell>
        </row>
        <row r="515">
          <cell r="B515" t="str">
            <v>KIT COFFRAGE PVC 14 EH 7-4</v>
          </cell>
          <cell r="C515" t="str">
            <v>PCR14EHB</v>
          </cell>
          <cell r="D515" t="str">
            <v>COFFRAGE</v>
          </cell>
          <cell r="E515" t="str">
            <v>SASKIT</v>
          </cell>
          <cell r="F515">
            <v>1840</v>
          </cell>
          <cell r="G515" t="str">
            <v>pc</v>
          </cell>
          <cell r="I515" t="str">
            <v>null</v>
          </cell>
          <cell r="J515" t="str">
            <v/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2251</v>
          </cell>
          <cell r="G516" t="str">
            <v>pc</v>
          </cell>
          <cell r="I516" t="str">
            <v>null</v>
          </cell>
          <cell r="J516" t="str">
            <v/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PCR18EHA</v>
          </cell>
          <cell r="D517" t="str">
            <v>COFFRAGE</v>
          </cell>
          <cell r="E517" t="str">
            <v>SASKIT</v>
          </cell>
          <cell r="F517">
            <v>2328</v>
          </cell>
          <cell r="G517" t="str">
            <v>pc</v>
          </cell>
          <cell r="I517" t="str">
            <v>null</v>
          </cell>
          <cell r="J517" t="str">
            <v/>
          </cell>
          <cell r="K517">
            <v>517</v>
          </cell>
        </row>
        <row r="518">
          <cell r="B518" t="str">
            <v>KIT COFFRAGE PVC 20 EH</v>
          </cell>
          <cell r="C518" t="str">
            <v>PCR20EHB</v>
          </cell>
          <cell r="D518" t="str">
            <v>COFFRAGE</v>
          </cell>
          <cell r="E518" t="str">
            <v>SASKIT</v>
          </cell>
          <cell r="F518">
            <v>2425</v>
          </cell>
          <cell r="G518" t="str">
            <v>pc</v>
          </cell>
          <cell r="I518" t="str">
            <v>null</v>
          </cell>
          <cell r="J518" t="str">
            <v/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 t="str">
            <v>pc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L','COFFRAGE','SASKIT','pc',980,'',null,'CHASSECLAP');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 t="str">
            <v>pc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 t="str">
            <v>pc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 t="str">
            <v>pc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 t="str">
            <v>pc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 t="str">
            <v>pc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 t="str">
            <v>pc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 t="str">
            <v>pc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 t="str">
            <v>pc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 t="str">
            <v>pc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 t="str">
            <v>pc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 t="str">
            <v>pc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 t="str">
            <v>pc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 t="str">
            <v>pc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 t="str">
            <v>pc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 t="str">
            <v>pc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 t="str">
            <v>pc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 t="str">
            <v>pc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 t="str">
            <v>pc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 t="str">
            <v>pc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 t="str">
            <v>pc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 t="str">
            <v>pc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    </cell>
          <cell r="K540">
            <v>540</v>
          </cell>
        </row>
        <row r="541">
          <cell r="B541" t="str">
            <v>TUBE PVC PRESSION DIAMETRE 40 PN12 - BARRE DE 3 m</v>
          </cell>
          <cell r="D541" t="str">
            <v>PRESSION_DIA_40</v>
          </cell>
          <cell r="E541" t="str">
            <v>PUM</v>
          </cell>
          <cell r="F541" t="str">
            <v>2.8</v>
          </cell>
          <cell r="G541" t="str">
            <v>pc</v>
          </cell>
          <cell r="I541" t="str">
            <v>null</v>
          </cell>
          <cell r="J541" t="str">
            <v>Insert into SC_Matieres (ligne,typePresta,designation,categorie,fournisseur,unite,prix,detail,prixHorsTransport,Reference) values (541,'MATIERE','TUBE PVC PRESSION DIAMETRE 40 PN12 - BARRE DE 3 m','PRESSION_DIA_40','PUM','pc',2.8,'',null,'');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 t="str">
            <v>928</v>
          </cell>
          <cell r="G542" t="str">
            <v>pc</v>
          </cell>
          <cell r="I542" t="str">
            <v>null</v>
          </cell>
          <cell r="J542" t="str">
            <v>Insert into SC_Matieres (ligne,typePresta,designation,categorie,fournisseur,unite,prix,detail,prixHorsTransport,Reference) values (542,'MATIERE','KIT COFFRAGE PVC 1,25 m 3 EH','COFFRAGE','SASKIT','pc',928,'',null,'PCG3EH');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 t="str">
            <v>1060.40</v>
          </cell>
          <cell r="G543" t="str">
            <v>pc</v>
          </cell>
          <cell r="I543" t="str">
            <v>null</v>
          </cell>
          <cell r="J543" t="str">
            <v>Insert into SC_Matieres (ligne,typePresta,designation,categorie,fournisseur,unite,prix,detail,prixHorsTransport,Reference) values (543,'MATIERE','KIT COFFRAGE PVC 1,25 m 4 EH','COFFRAGE','SASKIT','pc',1060.40,'',null,'PCG4EH');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 t="str">
            <v>1139.42</v>
          </cell>
          <cell r="G544" t="str">
            <v>pc</v>
          </cell>
          <cell r="I544" t="str">
            <v>null</v>
          </cell>
          <cell r="J544" t="str">
            <v>Insert into SC_Matieres (ligne,typePresta,designation,categorie,fournisseur,unite,prix,detail,prixHorsTransport,Reference) values (544,'MATIERE','KIT COFFRAGE PVC 1,25 m 5 EH','COFFRAGE','SASKIT','pc',1139.42,'',null,'PCG5EH');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PCG6EHA</v>
          </cell>
          <cell r="D545" t="str">
            <v>COFFRAGE</v>
          </cell>
          <cell r="E545" t="str">
            <v>SASKIT</v>
          </cell>
          <cell r="F545" t="str">
            <v>1248.16</v>
          </cell>
          <cell r="G545" t="str">
            <v>pc</v>
          </cell>
          <cell r="I545" t="str">
            <v>null</v>
          </cell>
          <cell r="J545" t="str">
            <v>Insert into SC_Matieres (ligne,typePresta,designation,categorie,fournisseur,unite,prix,detail,prixHorsTransport,Reference) values (545,'MATIERE','KIT COFFRAGE PVC 1,25 m 6 EH 4-3','COFFRAGE','SASKIT','pc',1248.16,'',null,'PCG6EHA');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PCG6EHB</v>
          </cell>
          <cell r="D546" t="str">
            <v>COFFRAGE</v>
          </cell>
          <cell r="E546" t="str">
            <v>SASKIT</v>
          </cell>
          <cell r="F546" t="str">
            <v>1372.98</v>
          </cell>
          <cell r="G546" t="str">
            <v>pc</v>
          </cell>
          <cell r="I546" t="str">
            <v>null</v>
          </cell>
          <cell r="J546" t="str">
            <v>Insert into SC_Matieres (ligne,typePresta,designation,categorie,fournisseur,unite,prix,detail,prixHorsTransport,Reference) values (546,'MATIERE','KIT COFFRAGE PVC 1,25 m 6 EH 6-2','COFFRAGE','SASKIT','pc',1372.98,'',null,'PCG6EHB');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 t="str">
            <v>1398.24</v>
          </cell>
          <cell r="G547" t="str">
            <v>pc</v>
          </cell>
          <cell r="I547" t="str">
            <v>null</v>
          </cell>
          <cell r="J547" t="str">
            <v>Insert into SC_Matieres (ligne,typePresta,designation,categorie,fournisseur,unite,prix,detail,prixHorsTransport,Reference) values (547,'MATIERE','KIT COFFRAGE PVC 1,25 m 7 EH','COFFRAGE','SASKIT','pc',1398.24,'',null,'PCG7EH');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 t="str">
            <v>1487.92</v>
          </cell>
          <cell r="G548" t="str">
            <v>pc</v>
          </cell>
          <cell r="I548" t="str">
            <v>null</v>
          </cell>
          <cell r="J548" t="str">
            <v>Insert into SC_Matieres (ligne,typePresta,designation,categorie,fournisseur,unite,prix,detail,prixHorsTransport,Reference) values (548,'MATIERE','KIT COFFRAGE PVC 1,25 m 8 EH','COFFRAGE','SASKIT','pc',1487.92,'',null,'PCG8EH');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 t="str">
            <v>1553.82</v>
          </cell>
          <cell r="G549" t="str">
            <v>pc</v>
          </cell>
          <cell r="I549" t="str">
            <v>null</v>
          </cell>
          <cell r="J549" t="str">
            <v>Insert into SC_Matieres (ligne,typePresta,designation,categorie,fournisseur,unite,prix,detail,prixHorsTransport,Reference) values (549,'MATIERE','KIT COFFRAGE PVC 1,25 m 9 EH','COFFRAGE','SASKIT','pc',1553.82,'',null,'PCG9EH');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 t="str">
            <v>1706.9</v>
          </cell>
          <cell r="G550" t="str">
            <v>pc</v>
          </cell>
          <cell r="I550" t="str">
            <v>null</v>
          </cell>
          <cell r="J550" t="str">
            <v>Insert into SC_Matieres (ligne,typePresta,designation,categorie,fournisseur,unite,prix,detail,prixHorsTransport,Reference) values (550,'MATIERE','KIT COFFRAGE PVC 1,25 m 10 EH','COFFRAGE','SASKIT','pc',1706.9,'',null,'PCG10EH');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PCG12EHA</v>
          </cell>
          <cell r="D551" t="str">
            <v>COFFRAGE</v>
          </cell>
          <cell r="E551" t="str">
            <v>SASKIT</v>
          </cell>
          <cell r="F551" t="str">
            <v>1893.06</v>
          </cell>
          <cell r="G551" t="str">
            <v>pc</v>
          </cell>
          <cell r="I551" t="str">
            <v>null</v>
          </cell>
          <cell r="J551" t="str">
            <v>Insert into SC_Matieres (ligne,typePresta,designation,categorie,fournisseur,unite,prix,detail,prixHorsTransport,Reference) values (551,'MATIERE','KIT COFFRAGE PVC 1,25 m 12 EH 6-4','COFFRAGE','SASKIT','pc',1893.06,'',null,'PCG12EHA');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PCG12EHB</v>
          </cell>
          <cell r="D552" t="str">
            <v>COFFRAGE</v>
          </cell>
          <cell r="E552" t="str">
            <v>SASKIT</v>
          </cell>
          <cell r="F552" t="str">
            <v>2006.73</v>
          </cell>
          <cell r="G552" t="str">
            <v>pc</v>
          </cell>
          <cell r="I552" t="str">
            <v>null</v>
          </cell>
          <cell r="J552" t="str">
            <v>Insert into SC_Matieres (ligne,typePresta,designation,categorie,fournisseur,unite,prix,detail,prixHorsTransport,Reference) values (552,'MATIERE','KIT COFFRAGE PVC 1,25 m 12 EH 8-3','COFFRAGE','SASKIT','pc',2006.73,'',null,'PCG12EHB');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PCG14EHA</v>
          </cell>
          <cell r="D553" t="str">
            <v>COFFRAGE</v>
          </cell>
          <cell r="E553" t="str">
            <v>SASKIT</v>
          </cell>
          <cell r="F553" t="str">
            <v>2143.3</v>
          </cell>
          <cell r="G553" t="str">
            <v>pc</v>
          </cell>
          <cell r="I553" t="str">
            <v>null</v>
          </cell>
          <cell r="J553" t="str">
            <v>Insert into SC_Matieres (ligne,typePresta,designation,categorie,fournisseur,unite,prix,detail,prixHorsTransport,Reference) values (553,'MATIERE','KIT COFFRAGE PVC 1,25 m 14 EH 8-3,5','COFFRAGE','SASKIT','pc',2143.3,'',null,'PCG14EHA');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PCG14EHB</v>
          </cell>
          <cell r="D554" t="str">
            <v>COFFRAGE</v>
          </cell>
          <cell r="E554" t="str">
            <v>SASKIT</v>
          </cell>
          <cell r="F554" t="str">
            <v>2034.8</v>
          </cell>
          <cell r="G554" t="str">
            <v>pc</v>
          </cell>
          <cell r="I554" t="str">
            <v>null</v>
          </cell>
          <cell r="J554" t="str">
            <v>Insert into SC_Matieres (ligne,typePresta,designation,categorie,fournisseur,unite,prix,detail,prixHorsTransport,Reference) values (554,'MATIERE','KIT COFFRAGE PVC 1,25 m 14 EH 7-4','COFFRAGE','SASKIT','pc',2034.8,'',null,'PCG14EHB');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 t="str">
            <v>2424.9</v>
          </cell>
          <cell r="G555" t="str">
            <v>pc</v>
          </cell>
          <cell r="I555" t="str">
            <v>null</v>
          </cell>
          <cell r="J555" t="str">
            <v>Insert into SC_Matieres (ligne,typePresta,designation,categorie,fournisseur,unite,prix,detail,prixHorsTransport,Reference) values (555,'MATIERE','KIT COFFRAGE PVC 1,25 m 16 EH','COFFRAGE','SASKIT','pc',2424.9,'',null,'PCG16EH');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PCG18EHA</v>
          </cell>
          <cell r="D556" t="str">
            <v>COFFRAGE</v>
          </cell>
          <cell r="E556" t="str">
            <v>SASKIT</v>
          </cell>
          <cell r="F556" t="str">
            <v>2516.1</v>
          </cell>
          <cell r="G556" t="str">
            <v>pc</v>
          </cell>
          <cell r="I556" t="str">
            <v>null</v>
          </cell>
          <cell r="J556" t="str">
            <v>Insert into SC_Matieres (ligne,typePresta,designation,categorie,fournisseur,unite,prix,detail,prixHorsTransport,Reference) values (556,'MATIERE','KIT COFFRAGE PVC 1,25 m 18 EH 8-4,5','COFFRAGE','SASKIT','pc',2516.1,'',null,'PCG18EHA');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PCG20EHB</v>
          </cell>
          <cell r="D557" t="str">
            <v>COFFRAGE</v>
          </cell>
          <cell r="E557" t="str">
            <v>SASKIT</v>
          </cell>
          <cell r="F557" t="str">
            <v>2634.3</v>
          </cell>
          <cell r="G557" t="str">
            <v>pc</v>
          </cell>
          <cell r="I557" t="str">
            <v>null</v>
          </cell>
          <cell r="J557" t="str">
            <v>Insert into SC_Matieres (ligne,typePresta,designation,categorie,fournisseur,unite,prix,detail,prixHorsTransport,Reference) values (557,'MATIERE','KIT COFFRAGE PVC 1,25 m 20 EH','COFFRAGE','SASKIT','pc',2634.3,'',null,'PCG20EHB');</v>
          </cell>
          <cell r="K557">
            <v>557</v>
          </cell>
        </row>
        <row r="558">
          <cell r="B558" t="str">
            <v>KIT CLOISON CENTRALE 3 EH</v>
          </cell>
          <cell r="C558" t="str">
            <v>PCLC3EH</v>
          </cell>
          <cell r="D558" t="str">
            <v>COFFRAGE</v>
          </cell>
          <cell r="E558" t="str">
            <v>SASKIT</v>
          </cell>
          <cell r="F558" t="str">
            <v>46.99</v>
          </cell>
          <cell r="G558" t="str">
            <v>pc</v>
          </cell>
          <cell r="I558" t="str">
            <v>null</v>
          </cell>
          <cell r="J558" t="str">
            <v>Insert into SC_Matieres (ligne,typePresta,designation,categorie,fournisseur,unite,prix,detail,prixHorsTransport,Reference) values (558,'MATIERE','KIT CLOISON CENTRALE 3 EH','COFFRAGE','SASKIT','pc',46.99,'',null,'PCLC3EH');</v>
          </cell>
          <cell r="K558">
            <v>558</v>
          </cell>
        </row>
        <row r="559">
          <cell r="B559" t="str">
            <v>KIT CLOISON CENTRALE 4 EH</v>
          </cell>
          <cell r="C559" t="str">
            <v>PCLC4EH</v>
          </cell>
          <cell r="D559" t="str">
            <v>COFFRAGE</v>
          </cell>
          <cell r="E559" t="str">
            <v>SASKIT</v>
          </cell>
          <cell r="F559" t="str">
            <v>46.99</v>
          </cell>
          <cell r="G559" t="str">
            <v>pc</v>
          </cell>
          <cell r="I559" t="str">
            <v>null</v>
          </cell>
          <cell r="J559" t="str">
            <v>Insert into SC_Matieres (ligne,typePresta,designation,categorie,fournisseur,unite,prix,detail,prixHorsTransport,Reference) values (559,'MATIERE','KIT CLOISON CENTRALE 4 EH','COFFRAGE','SASKIT','pc',46.99,'',null,'PCLC4EH');</v>
          </cell>
          <cell r="K559">
            <v>559</v>
          </cell>
        </row>
        <row r="560">
          <cell r="B560" t="str">
            <v>KIT CLOISON CENTRALE 5 EH</v>
          </cell>
          <cell r="C560" t="str">
            <v>PCLC5EH</v>
          </cell>
          <cell r="D560" t="str">
            <v>COFFRAGE</v>
          </cell>
          <cell r="E560" t="str">
            <v>SASKIT</v>
          </cell>
          <cell r="F560" t="str">
            <v>54.24</v>
          </cell>
          <cell r="G560" t="str">
            <v>pc</v>
          </cell>
          <cell r="I560" t="str">
            <v>null</v>
          </cell>
          <cell r="J560" t="str">
            <v>Insert into SC_Matieres (ligne,typePresta,designation,categorie,fournisseur,unite,prix,detail,prixHorsTransport,Reference) values (560,'MATIERE','KIT CLOISON CENTRALE 5 EH','COFFRAGE','SASKIT','pc',54.24,'',null,'PCLC5EH');</v>
          </cell>
          <cell r="K560">
            <v>560</v>
          </cell>
        </row>
        <row r="561">
          <cell r="B561" t="str">
            <v>KIT CLOISON CENTRALE 6 EH 4-3</v>
          </cell>
          <cell r="C561" t="str">
            <v>PCLC6EHA</v>
          </cell>
          <cell r="D561" t="str">
            <v>COFFRAGE</v>
          </cell>
          <cell r="E561" t="str">
            <v>SASKIT</v>
          </cell>
          <cell r="F561" t="str">
            <v>77.5</v>
          </cell>
          <cell r="G561" t="str">
            <v>pc</v>
          </cell>
          <cell r="I561" t="str">
            <v>null</v>
          </cell>
          <cell r="J561" t="str">
            <v>Insert into SC_Matieres (ligne,typePresta,designation,categorie,fournisseur,unite,prix,detail,prixHorsTransport,Reference) values (561,'MATIERE','KIT CLOISON CENTRALE 6 EH 4-3','COFFRAGE','SASKIT','pc',77.5,'',null,'PCLC6EHA');</v>
          </cell>
          <cell r="K561">
            <v>561</v>
          </cell>
        </row>
        <row r="562">
          <cell r="B562" t="str">
            <v>KIT CLOISON CENTRALE 6 EH 6-2</v>
          </cell>
          <cell r="C562" t="str">
            <v>PCLC6EHB</v>
          </cell>
          <cell r="D562" t="str">
            <v>COFFRAGE</v>
          </cell>
          <cell r="E562" t="str">
            <v>SASKIT</v>
          </cell>
          <cell r="F562" t="str">
            <v>62.37</v>
          </cell>
          <cell r="G562" t="str">
            <v>pc</v>
          </cell>
          <cell r="I562" t="str">
            <v>null</v>
          </cell>
          <cell r="J562" t="str">
            <v>Insert into SC_Matieres (ligne,typePresta,designation,categorie,fournisseur,unite,prix,detail,prixHorsTransport,Reference) values (562,'MATIERE','KIT CLOISON CENTRALE 6 EH 6-2','COFFRAGE','SASKIT','pc',62.37,'',null,'PCLC6EHB');</v>
          </cell>
          <cell r="K562">
            <v>562</v>
          </cell>
        </row>
        <row r="563">
          <cell r="B563" t="str">
            <v>KIT CLOISON CENTRALE 7 EH</v>
          </cell>
          <cell r="C563" t="str">
            <v>PCLC7EH</v>
          </cell>
          <cell r="D563" t="str">
            <v>COFFRAGE</v>
          </cell>
          <cell r="E563" t="str">
            <v>SASKIT</v>
          </cell>
          <cell r="F563" t="str">
            <v>85.75</v>
          </cell>
          <cell r="G563" t="str">
            <v>pc</v>
          </cell>
          <cell r="I563" t="str">
            <v>null</v>
          </cell>
          <cell r="J563" t="str">
            <v>Insert into SC_Matieres (ligne,typePresta,designation,categorie,fournisseur,unite,prix,detail,prixHorsTransport,Reference) values (563,'MATIERE','KIT CLOISON CENTRALE 7 EH','COFFRAGE','SASKIT','pc',85.75,'',null,'PCLC7EH');</v>
          </cell>
          <cell r="K563">
            <v>563</v>
          </cell>
        </row>
        <row r="564">
          <cell r="B564" t="str">
            <v>KIT CLOISON CENTRALE 8 EH</v>
          </cell>
          <cell r="C564" t="str">
            <v>PCLC8EH</v>
          </cell>
          <cell r="D564" t="str">
            <v>COFFRAGE</v>
          </cell>
          <cell r="E564" t="str">
            <v>SASKIT</v>
          </cell>
          <cell r="F564" t="str">
            <v>93.1</v>
          </cell>
          <cell r="G564" t="str">
            <v>pc</v>
          </cell>
          <cell r="I564" t="str">
            <v>null</v>
          </cell>
          <cell r="J564" t="str">
            <v>Insert into SC_Matieres (ligne,typePresta,designation,categorie,fournisseur,unite,prix,detail,prixHorsTransport,Reference) values (564,'MATIERE','KIT CLOISON CENTRALE 8 EH','COFFRAGE','SASKIT','pc',93.1,'',null,'PCLC8EH');</v>
          </cell>
          <cell r="K564">
            <v>564</v>
          </cell>
        </row>
        <row r="565">
          <cell r="B565" t="str">
            <v>KIT CLOISON CENTRALE 9 EH</v>
          </cell>
          <cell r="C565" t="str">
            <v>PCLC9EH</v>
          </cell>
          <cell r="D565" t="str">
            <v>COFFRAGE</v>
          </cell>
          <cell r="E565" t="str">
            <v>SASKIT</v>
          </cell>
          <cell r="F565" t="str">
            <v>100.2</v>
          </cell>
          <cell r="G565" t="str">
            <v>pc</v>
          </cell>
          <cell r="I565" t="str">
            <v>null</v>
          </cell>
          <cell r="J565" t="str">
            <v>Insert into SC_Matieres (ligne,typePresta,designation,categorie,fournisseur,unite,prix,detail,prixHorsTransport,Reference) values (565,'MATIERE','KIT CLOISON CENTRALE 9 EH','COFFRAGE','SASKIT','pc',100.2,'',null,'PCLC9EH');</v>
          </cell>
          <cell r="K565">
            <v>565</v>
          </cell>
        </row>
        <row r="566">
          <cell r="B566" t="str">
            <v>KIT CLOISON CENTRALE 10 EH</v>
          </cell>
          <cell r="C566" t="str">
            <v>PCLC10EH</v>
          </cell>
          <cell r="D566" t="str">
            <v>COFFRAGE</v>
          </cell>
          <cell r="E566" t="str">
            <v>SASKIT</v>
          </cell>
          <cell r="F566" t="str">
            <v>108.4</v>
          </cell>
          <cell r="G566" t="str">
            <v>pc</v>
          </cell>
          <cell r="I566" t="str">
            <v>null</v>
          </cell>
          <cell r="J566" t="str">
            <v>Insert into SC_Matieres (ligne,typePresta,designation,categorie,fournisseur,unite,prix,detail,prixHorsTransport,Reference) values (566,'MATIERE','KIT CLOISON CENTRALE 10 EH','COFFRAGE','SASKIT','pc',108.4,'',null,'PCLC10EH');</v>
          </cell>
          <cell r="K566">
            <v>566</v>
          </cell>
        </row>
        <row r="567">
          <cell r="B567" t="str">
            <v>KIT CLOISON CENTRALE 12 EH 6-4</v>
          </cell>
          <cell r="C567" t="str">
            <v>PCLC12EHA</v>
          </cell>
          <cell r="D567" t="str">
            <v>COFFRAGE</v>
          </cell>
          <cell r="E567" t="str">
            <v>SASKIT</v>
          </cell>
          <cell r="F567" t="str">
            <v>123.7</v>
          </cell>
          <cell r="G567" t="str">
            <v>pc</v>
          </cell>
          <cell r="I567" t="str">
            <v>null</v>
          </cell>
          <cell r="J567" t="str">
            <v>Insert into SC_Matieres (ligne,typePresta,designation,categorie,fournisseur,unite,prix,detail,prixHorsTransport,Reference) values (567,'MATIERE','KIT CLOISON CENTRALE 12 EH 6-4','COFFRAGE','SASKIT','pc',123.7,'',null,'PCLC12EHA');</v>
          </cell>
          <cell r="K567">
            <v>567</v>
          </cell>
        </row>
        <row r="568">
          <cell r="B568" t="str">
            <v>KIT CLOISON CENTRALE 12 EH 8-3</v>
          </cell>
          <cell r="C568" t="str">
            <v>PCLC12EHB</v>
          </cell>
          <cell r="D568" t="str">
            <v>COFFRAGE</v>
          </cell>
          <cell r="E568" t="str">
            <v>SASKIT</v>
          </cell>
          <cell r="F568" t="str">
            <v>61.1</v>
          </cell>
          <cell r="G568" t="str">
            <v>pc</v>
          </cell>
          <cell r="I568" t="str">
            <v>null</v>
          </cell>
          <cell r="J568" t="str">
            <v>Insert into SC_Matieres (ligne,typePresta,designation,categorie,fournisseur,unite,prix,detail,prixHorsTransport,Reference) values (568,'MATIERE','KIT CLOISON CENTRALE 12 EH 8-3','COFFRAGE','SASKIT','pc',61.1,'',null,'PCLC12EHB');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PCLC14EHA</v>
          </cell>
          <cell r="D569" t="str">
            <v>COFFRAGE</v>
          </cell>
          <cell r="E569" t="str">
            <v>SASKIT</v>
          </cell>
          <cell r="F569" t="str">
            <v>116.5</v>
          </cell>
          <cell r="G569" t="str">
            <v>pc</v>
          </cell>
          <cell r="I569" t="str">
            <v>null</v>
          </cell>
          <cell r="J569" t="str">
            <v>Insert into SC_Matieres (ligne,typePresta,designation,categorie,fournisseur,unite,prix,detail,prixHorsTransport,Reference) values (569,'MATIERE','KIT CLOISON CENTRALE 14 EH 8-3,5','COFFRAGE','SASKIT','pc',116.5,'',null,'PCLC14EHA');</v>
          </cell>
          <cell r="K569">
            <v>569</v>
          </cell>
        </row>
        <row r="570">
          <cell r="B570" t="str">
            <v>KIT CLOISON CENTRALE 14 EH 7-4</v>
          </cell>
          <cell r="C570" t="str">
            <v>PCLC14EHB</v>
          </cell>
          <cell r="D570" t="str">
            <v>COFFRAGE</v>
          </cell>
          <cell r="E570" t="str">
            <v>SASKIT</v>
          </cell>
          <cell r="F570" t="str">
            <v>123.7</v>
          </cell>
          <cell r="G570" t="str">
            <v>pc</v>
          </cell>
          <cell r="I570" t="str">
            <v>null</v>
          </cell>
          <cell r="J570" t="str">
            <v>Insert into SC_Matieres (ligne,typePresta,designation,categorie,fournisseur,unite,prix,detail,prixHorsTransport,Reference) values (570,'MATIERE','KIT CLOISON CENTRALE 14 EH 7-4','COFFRAGE','SASKIT','pc',123.7,'',null,'PCLC14EHB');</v>
          </cell>
          <cell r="K570">
            <v>570</v>
          </cell>
        </row>
        <row r="571">
          <cell r="B571" t="str">
            <v>KIT CLOISON CENTRALE 16 EH</v>
          </cell>
          <cell r="C571" t="str">
            <v>PCLC16EH</v>
          </cell>
          <cell r="D571" t="str">
            <v>COFFRAGE</v>
          </cell>
          <cell r="E571" t="str">
            <v>SASKIT</v>
          </cell>
          <cell r="F571" t="str">
            <v>123.7</v>
          </cell>
          <cell r="G571" t="str">
            <v>pc</v>
          </cell>
          <cell r="I571" t="str">
            <v>null</v>
          </cell>
          <cell r="J571" t="str">
            <v>Insert into SC_Matieres (ligne,typePresta,designation,categorie,fournisseur,unite,prix,detail,prixHorsTransport,Reference) values (571,'MATIERE','KIT CLOISON CENTRALE 16 EH','COFFRAGE','SASKIT','pc',123.7,'',null,'PCLC16EH');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PCLC18EHA</v>
          </cell>
          <cell r="D572" t="str">
            <v>COFFRAGE</v>
          </cell>
          <cell r="E572" t="str">
            <v>SASKIT</v>
          </cell>
          <cell r="F572" t="str">
            <v>131.01</v>
          </cell>
          <cell r="G572" t="str">
            <v>pc</v>
          </cell>
          <cell r="I572" t="str">
            <v>null</v>
          </cell>
          <cell r="J572" t="str">
            <v>Insert into SC_Matieres (ligne,typePresta,designation,categorie,fournisseur,unite,prix,detail,prixHorsTransport,Reference) values (572,'MATIERE','KIT CLOISON CENTRALE 18 EH 8-4,5','COFFRAGE','SASKIT','pc',131.01,'',null,'PCLC18EHA');</v>
          </cell>
          <cell r="K572">
            <v>572</v>
          </cell>
        </row>
        <row r="573">
          <cell r="B573" t="str">
            <v>KIT CLOISON CENTRALE 20 EH</v>
          </cell>
          <cell r="C573" t="str">
            <v>PCLC20EHB</v>
          </cell>
          <cell r="D573" t="str">
            <v>COFFRAGE</v>
          </cell>
          <cell r="E573" t="str">
            <v>SASKIT</v>
          </cell>
          <cell r="F573" t="str">
            <v>154.29</v>
          </cell>
          <cell r="G573" t="str">
            <v>pc</v>
          </cell>
          <cell r="I573" t="str">
            <v>null</v>
          </cell>
          <cell r="J573" t="str">
            <v>Insert into SC_Matieres (ligne,typePresta,designation,categorie,fournisseur,unite,prix,detail,prixHorsTransport,Reference) values (573,'MATIERE','KIT CLOISON CENTRALE 20 EH','COFFRAGE','SASKIT','pc',154.29,'',null,'PCLC20EHB');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F574" t="str">
            <v>0</v>
          </cell>
          <cell r="G574" t="str">
            <v>pc</v>
          </cell>
          <cell r="I574" t="str">
            <v>null</v>
          </cell>
          <cell r="J574" t="str">
            <v>Insert into SC_Matieres (ligne,typePresta,designation,categorie,fournisseur,unite,prix,detail,prixHorsTransport,Reference) values (574,'MATIERE','ECOPLANC 2,5 m','BORDURES','SASKIT','pc',0,'',null,'ECOP2.5');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F575" t="str">
            <v>0</v>
          </cell>
          <cell r="G575" t="str">
            <v>pc</v>
          </cell>
          <cell r="I575" t="str">
            <v>null</v>
          </cell>
          <cell r="J575" t="str">
            <v>Insert into SC_Matieres (ligne,typePresta,designation,categorie,fournisseur,unite,prix,detail,prixHorsTransport,Reference) values (575,'MATIERE','ECOPLANC 2 m','BORDURES','SASKIT','pc',0,'',null,'ECOP2');</v>
          </cell>
          <cell r="K575">
            <v>575</v>
          </cell>
        </row>
        <row r="576">
          <cell r="B576" t="str">
            <v>KIT CLOISON BAC 3 EH</v>
          </cell>
          <cell r="C576" t="str">
            <v>PCLCB3EH</v>
          </cell>
          <cell r="D576" t="str">
            <v>COFFRAGE</v>
          </cell>
          <cell r="E576" t="str">
            <v>SASKIT</v>
          </cell>
          <cell r="F576" t="str">
            <v>50</v>
          </cell>
          <cell r="G576" t="str">
            <v>pc</v>
          </cell>
          <cell r="I576" t="str">
            <v>null</v>
          </cell>
          <cell r="J576" t="str">
            <v>Insert into SC_Matieres (ligne,typePresta,designation,categorie,fournisseur,unite,prix,detail,prixHorsTransport,Reference) values (576,'MATIERE','KIT CLOISON BAC 3 EH','COFFRAGE','SASKIT','pc',50,'',null,'PCLCB3EH');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F577" t="str">
            <v>0</v>
          </cell>
          <cell r="G577" t="str">
            <v>pc</v>
          </cell>
          <cell r="I577" t="str">
            <v>null</v>
          </cell>
          <cell r="J577" t="str">
            <v>Insert into SC_Matieres (ligne,typePresta,designation,categorie,fournisseur,unite,prix,detail,prixHorsTransport,Reference) values (577,'MATIERE','CHEVRON 70X70 L 1.80M','BORDURES','SASKIT','pc',0,'',null,'C70701800');</v>
          </cell>
          <cell r="K577">
            <v>577</v>
          </cell>
        </row>
        <row r="578">
          <cell r="B578" t="str">
            <v>VIS CHARPENTE 6*80</v>
          </cell>
          <cell r="D578" t="str">
            <v>QUINCAILLERIE</v>
          </cell>
          <cell r="F578" t="str">
            <v>0.3</v>
          </cell>
          <cell r="G578" t="str">
            <v>pc</v>
          </cell>
          <cell r="I578" t="str">
            <v>null</v>
          </cell>
          <cell r="J578" t="str">
            <v>Insert into SC_Matieres (ligne,typePresta,designation,categorie,fournisseur,unite,prix,detail,prixHorsTransport,Reference) values (578,'MATIERE','VIS CHARPENTE 6*80','QUINCAILLERIE','','pc',0.3,'',null,'');</v>
          </cell>
          <cell r="K578">
            <v>578</v>
          </cell>
        </row>
        <row r="579">
          <cell r="B579" t="str">
            <v>KIT RELEVAGE DIR02 3 VOIES DIAM 63</v>
          </cell>
          <cell r="C579" t="str">
            <v>DIR023V63</v>
          </cell>
          <cell r="D579" t="str">
            <v>Distribution relevage</v>
          </cell>
          <cell r="E579" t="str">
            <v>SASKIT</v>
          </cell>
          <cell r="F579" t="str">
            <v>218.0</v>
          </cell>
          <cell r="G579" t="str">
            <v>pc</v>
          </cell>
          <cell r="I579" t="str">
            <v>null</v>
          </cell>
          <cell r="J579" t="str">
            <v>Insert into SC_Matieres (ligne,typePresta,designation,categorie,fournisseur,unite,prix,detail,prixHorsTransport,Reference) values (579,'MATIERE','KIT RELEVAGE DIR02 3 VOIES DIAM 63','Distribution relevage','SASKIT','pc',218.0,'',null,'DIR023V63');</v>
          </cell>
          <cell r="K579">
            <v>579</v>
          </cell>
        </row>
        <row r="580">
          <cell r="B580" t="str">
            <v>CABLE ELECTRIQUE 3G1.5 BOBINE 25 M</v>
          </cell>
          <cell r="C580" t="str">
            <v>MCABLE1.5-2-25</v>
          </cell>
          <cell r="D580" t="str">
            <v>Autres</v>
          </cell>
          <cell r="E580" t="str">
            <v>SASKIT</v>
          </cell>
          <cell r="F580" t="str">
            <v>29.75</v>
          </cell>
          <cell r="G580" t="str">
            <v>pc</v>
          </cell>
          <cell r="I580" t="str">
            <v>null</v>
          </cell>
          <cell r="J580" t="str">
            <v>Insert into SC_Matieres (ligne,typePresta,designation,categorie,fournisseur,unite,prix,detail,prixHorsTransport,Reference) values (580,'MATIERE','CABLE ELECTRIQUE 3G1.5 BOBINE 25 M','Autres','SASKIT','pc',29.75,'',null,'MCABLE1.5-2-25');</v>
          </cell>
          <cell r="K580">
            <v>580</v>
          </cell>
        </row>
        <row r="581">
          <cell r="B581" t="str">
            <v>CABLE ELECTRIQUE 3G1.5 BOBINE 50 M</v>
          </cell>
          <cell r="C581" t="str">
            <v>MCABLE1.5-2-50</v>
          </cell>
          <cell r="D581" t="str">
            <v>Autres</v>
          </cell>
          <cell r="E581" t="str">
            <v>SASKIT</v>
          </cell>
          <cell r="F581" t="str">
            <v>57.5</v>
          </cell>
          <cell r="G581" t="str">
            <v>pc</v>
          </cell>
          <cell r="I581" t="str">
            <v>null</v>
          </cell>
          <cell r="J581" t="str">
            <v>Insert into SC_Matieres (ligne,typePresta,designation,categorie,fournisseur,unite,prix,detail,prixHorsTransport,Reference) values (581,'MATIERE','CABLE ELECTRIQUE 3G1.5 BOBINE 50 M','Autres','SASKIT','pc',57.5,'',null,'MCABLE1.5-2-50');</v>
          </cell>
          <cell r="K581">
            <v>581</v>
          </cell>
        </row>
        <row r="582">
          <cell r="B582" t="str">
            <v>CABLE ELECTRIQUE 3G1.5 BOBINE 100 M</v>
          </cell>
          <cell r="C582" t="str">
            <v>MCABLE1.5-2-100</v>
          </cell>
          <cell r="D582" t="str">
            <v>Autres</v>
          </cell>
          <cell r="E582" t="str">
            <v>SASKIT</v>
          </cell>
          <cell r="F582">
            <v>110</v>
          </cell>
          <cell r="G582" t="str">
            <v>pc</v>
          </cell>
          <cell r="I582" t="str">
            <v>null</v>
          </cell>
          <cell r="J582" t="str">
            <v>Insert into SC_Matieres (ligne,typePresta,designation,categorie,fournisseur,unite,prix,detail,prixHorsTransport,Reference) values (582,'MATIERE','CABLE ELECTRIQUE 3G1.5 BOBINE 100 M','Autres','SASKIT','pc',110,'',null,'MCABLE1.5-2-100');</v>
          </cell>
          <cell r="K582">
            <v>582</v>
          </cell>
        </row>
        <row r="583">
          <cell r="B583" t="str">
            <v>TUYAU PE PRESSION DIAMETRE 50 PN12</v>
          </cell>
          <cell r="D583" t="str">
            <v>PVC Evacuation - Ventilation</v>
          </cell>
          <cell r="E583" t="str">
            <v>PUM</v>
          </cell>
          <cell r="F583" t="str">
            <v>3.75</v>
          </cell>
          <cell r="G583" t="str">
            <v>ml</v>
          </cell>
          <cell r="I583" t="str">
            <v>null</v>
          </cell>
          <cell r="J583" t="str">
            <v>Insert into SC_Matieres (ligne,typePresta,designation,categorie,fournisseur,unite,prix,detail,prixHorsTransport,Reference) values (583,'MATIERE','TUYAU PE PRESSION DIAMETRE 50 PN12','PVC Evacuation - Ventilation','PUM','ml',3.75,'',null,'');</v>
          </cell>
          <cell r="K583">
            <v>583</v>
          </cell>
        </row>
        <row r="584">
          <cell r="B584" t="str">
            <v>TUYAU PE PRESSION DIAMETRE 40 PN12</v>
          </cell>
          <cell r="D584" t="str">
            <v>PVC Evacuation - Ventilation</v>
          </cell>
          <cell r="E584" t="str">
            <v>PUM</v>
          </cell>
          <cell r="F584" t="str">
            <v>3.46</v>
          </cell>
          <cell r="G584" t="str">
            <v>ml</v>
          </cell>
          <cell r="I584" t="str">
            <v>null</v>
          </cell>
          <cell r="J584" t="str">
            <v>Insert into SC_Matieres (ligne,typePresta,designation,categorie,fournisseur,unite,prix,detail,prixHorsTransport,Reference) values (584,'MATIERE','TUYAU PE PRESSION DIAMETRE 40 PN12','PVC Evacuation - Ventilation','PUM','ml',3.46,'',null,'');</v>
          </cell>
          <cell r="K584">
            <v>584</v>
          </cell>
        </row>
        <row r="585">
          <cell r="B585" t="str">
            <v>TUBE PVC DIAMETRE 100 SN8 A JOINT</v>
          </cell>
          <cell r="D585" t="str">
            <v>PVC Evacuation - Ventilation</v>
          </cell>
          <cell r="E585" t="str">
            <v>PUM</v>
          </cell>
          <cell r="F585" t="str">
            <v>2.74</v>
          </cell>
          <cell r="G585" t="str">
            <v>ml</v>
          </cell>
          <cell r="I585" t="str">
            <v>null</v>
          </cell>
          <cell r="J585" t="str">
            <v>Insert into SC_Matieres (ligne,typePresta,designation,categorie,fournisseur,unite,prix,detail,prixHorsTransport,Reference) values (585,'MATIERE','TUBE PVC DIAMETRE 100 SN8 A JOINT','PVC Evacuation - Ventilation','PUM','ml',2.74,'',null,'');</v>
          </cell>
          <cell r="K585">
            <v>585</v>
          </cell>
        </row>
        <row r="586">
          <cell r="B586" t="str">
            <v>COUDE PVC EVAC 22°30 MF D100 SN8 A JOINT</v>
          </cell>
          <cell r="D586" t="str">
            <v>PVC Evacuation - Ventilation</v>
          </cell>
          <cell r="E586" t="str">
            <v>PUM</v>
          </cell>
          <cell r="F586" t="str">
            <v>2.3</v>
          </cell>
          <cell r="G586" t="str">
            <v>pc</v>
          </cell>
          <cell r="I586" t="str">
            <v>null</v>
          </cell>
          <cell r="J586" t="str">
            <v>Insert into SC_Matieres (ligne,typePresta,designation,categorie,fournisseur,unite,prix,detail,prixHorsTransport,Reference) values (586,'MATIERE','COUDE PVC EVAC 22°30 MF D100 SN8 A JOINT','PVC Evacuation - Ventilation','PUM','pc',2.3,'',null,'');</v>
          </cell>
          <cell r="K586">
            <v>586</v>
          </cell>
        </row>
        <row r="587">
          <cell r="B587" t="str">
            <v>COUDE PVC EVAC 30°MF D100 SN8 A JOINT</v>
          </cell>
          <cell r="D587" t="str">
            <v>PVC Evacuation - Ventilation</v>
          </cell>
          <cell r="E587" t="str">
            <v>PUM</v>
          </cell>
          <cell r="F587" t="str">
            <v>2.3</v>
          </cell>
          <cell r="G587" t="str">
            <v>pc</v>
          </cell>
          <cell r="I587" t="str">
            <v>null</v>
          </cell>
          <cell r="J587" t="str">
            <v>Insert into SC_Matieres (ligne,typePresta,designation,categorie,fournisseur,unite,prix,detail,prixHorsTransport,Reference) values (587,'MATIERE','COUDE PVC EVAC 30°MF D100 SN8 A JOINT','PVC Evacuation - Ventilation','PUM','pc',2.3,'',null,'');</v>
          </cell>
          <cell r="K587">
            <v>587</v>
          </cell>
        </row>
        <row r="588">
          <cell r="B588" t="str">
            <v>COUDE PVC EVAC 45° MF D100 SN8 A JOINT</v>
          </cell>
          <cell r="D588" t="str">
            <v>PVC Evacuation - Ventilation</v>
          </cell>
          <cell r="E588" t="str">
            <v>PUM</v>
          </cell>
          <cell r="F588" t="str">
            <v>2.3</v>
          </cell>
          <cell r="G588" t="str">
            <v>pc</v>
          </cell>
          <cell r="I588" t="str">
            <v>null</v>
          </cell>
          <cell r="J588" t="str">
            <v>Insert into SC_Matieres (ligne,typePresta,designation,categorie,fournisseur,unite,prix,detail,prixHorsTransport,Reference) values (588,'MATIERE','COUDE PVC EVAC 45° MF D100 SN8 A JOINT','PVC Evacuation - Ventilation','PUM','pc',2.3,'',null,'');</v>
          </cell>
          <cell r="K588">
            <v>588</v>
          </cell>
        </row>
        <row r="589">
          <cell r="B589" t="str">
            <v>CULOTTE Y  87°30 MF D100 SN8 A JOINT</v>
          </cell>
          <cell r="D589" t="str">
            <v>PVC Evacuation - Ventilation</v>
          </cell>
          <cell r="E589" t="str">
            <v>PUM</v>
          </cell>
          <cell r="F589" t="str">
            <v>4.18</v>
          </cell>
          <cell r="G589" t="str">
            <v>pc</v>
          </cell>
          <cell r="I589" t="str">
            <v>null</v>
          </cell>
          <cell r="J589" t="str">
            <v>Insert into SC_Matieres (ligne,typePresta,designation,categorie,fournisseur,unite,prix,detail,prixHorsTransport,Reference) values (589,'MATIERE','CULOTTE Y  87°30 MF D100 SN8 A JOINT','PVC Evacuation - Ventilation','PUM','pc',4.18,'',null,'');</v>
          </cell>
          <cell r="K589">
            <v>589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(2,'MOC','AÉRATION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(3,'MOC','CÂBLE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(4,'MOC','FIXATION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(5,'MOC','POSE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UPDATE SC_Prestation SET unite = 'pc', temps = 2, DateModif = now() WHERE ligne = 6 and typePresta = 'MOC';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(7,'MOC','REGARD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(8,'MOC','REGARD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(9,'MOC','SCELLEMENT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(10,'MOC','RÉPARTITEURS','MOC_ALIM','pc',0.35,'remplir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(12,'MOC','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(13,'MOC','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(14,'MOC','BARRE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(15,'MOC','CLAPET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(16,'MOC','REGARD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(17,'MOC','COLLAGE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(18,'MOC','COLLAGE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(19,'MOC','EPDM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(20,'MOC','GÉOTEXTILE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(21,'MOC','GÉOTEXTILE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(22,'MOC','GRILLAGE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(23,'MOC','POSE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(24,'MOC','POSE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(25,'MOC','RACCORD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(26,'MOC','REMPLISSAGE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(27,'MOC','TRANCHÉE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(28,'MOC','TUBE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(29,'MOC','TUYAUX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(30,'MOC','INSTALLATION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(31,'MOC','PIQUETAGE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(32,'MOC','BARRE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(33,'MOC','POSE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(34,'MOC','CAILLEBOTIS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(35,'MOC','CAILLEBOTIS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(36,'MOC','CADRE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(37,'MOC','POSE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(38,'MOC','POSE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(39,'MOC','POSE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(40,'MOC','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(41,'MOC','GABION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(43,'MOC','PASSAGE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(44,'MOC','PLANTER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(45,'MOC','POSE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(46,'MOC','POSE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(47,'MOC','POSE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(48,'MOC','SABLE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(49,'MOC','DÉCOUPE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(50,'MOC','TERRASSEMENT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(51,'MOC','TIGE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(53,'MOC','TRAVERSE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(54,'MOC','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(55,'MOC','POSE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(56,'MOC','POSE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(57,'MOC','POSE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(58,'MOC','POSE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(59,'MOC','POSE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(60,'MOC','POSE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(61,'MOC','PLANTATION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(62,'MOC','PLANTATION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(63,'MOC','PLANTES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(64,'MOC','BARRIÈRE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(65,'MOC','PLIAGE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(66,'MOC','POSE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(67,'MOC','FOND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(68,'MOC','MISE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(69,'MOC','POSE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(70,'MOC','POSE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(71,'MOC','POSE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(72,'MOC','REMPLISSAGE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(73,'MOC','POSE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(74,'MOC','POSE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(75,'MOC','POSE ÉCOLAT','MOC_Bordures','ml',0.05,'Bordure + piquet',now());</v>
          </cell>
          <cell r="K75">
            <v>75</v>
          </cell>
        </row>
        <row r="76">
          <cell r="B76" t="str">
            <v/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H77" t="str">
            <v>Insert into SC_Prestation (ligne,typePresta,designation,categorie,unite,temps,detail,DateModif) values (77,'MOC','POSE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H78" t="str">
            <v>Insert into SC_Prestation (ligne,typePresta,designation,categorie,unite,temps,detail,DateModif) values (78,'MOC','POSE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H79" t="str">
            <v>Insert into SC_Prestation (ligne,typePresta,designation,categorie,unite,temps,detail,DateModif) values (79,'MOC','POSE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H80" t="str">
            <v>Insert into SC_Prestation (ligne,typePresta,designation,categorie,unite,temps,detail,DateModif) values (80,'MOC','POSE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(81,'MOC','POSE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(82,'MOC','POSE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(83,'MOC','POSE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(84,'MOC','ASSEMBLAGE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(85,'MOC','PERCEMENT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(86,'MOC','ASSEMBLAGE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(87,'MOC','POSE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(88,'MOC','PARPAINGS','MOC_Systèmes_Constructifs','m²',1.25,'',now());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(89,'MOC','FERRAILLAGE','MOC_Systèmes_Constructifs','m²',0.2,'',now());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(90,'MOC','POSE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MOC_Collecte_Exutoire</v>
          </cell>
          <cell r="D91" t="str">
            <v>forfait</v>
          </cell>
          <cell r="E91">
            <v>0</v>
          </cell>
          <cell r="H91" t="str">
            <v>Insert into SC_Prestation (ligne,typePresta,designation,categorie,unite,temps,detail,DateModif) values (91,'MOC','ASSEMBLAGE ANGLES PVC','MOC_Collecte_Exutoire','forfait',0,'',now());</v>
          </cell>
          <cell r="K91">
            <v>91</v>
          </cell>
        </row>
        <row r="92">
          <cell r="B92" t="str">
            <v>JONCTIONS PVC</v>
          </cell>
          <cell r="C92" t="str">
            <v>MOC_Collecte_Exutoire</v>
          </cell>
          <cell r="D92" t="str">
            <v>forfait</v>
          </cell>
          <cell r="E92">
            <v>0</v>
          </cell>
          <cell r="H92" t="str">
            <v>Insert into SC_Prestation (ligne,typePresta,designation,categorie,unite,temps,detail,DateModif) values (92,'MOC','JONCTIONS PVC','MOC_Collecte_Exutoire','forfait',0,'',now());</v>
          </cell>
          <cell r="K92">
            <v>92</v>
          </cell>
        </row>
        <row r="93">
          <cell r="B93" t="str">
            <v>FIXATION CORNIERES ET BARRES T</v>
          </cell>
          <cell r="C93" t="str">
            <v>MOC_Collecte_Exutoire</v>
          </cell>
          <cell r="D93" t="str">
            <v>forfait</v>
          </cell>
          <cell r="E93">
            <v>0</v>
          </cell>
          <cell r="H93" t="str">
            <v>Insert into SC_Prestation (ligne,typePresta,designation,categorie,unite,temps,detail,DateModif) values (93,'MOC','FIXATION CORNIERES ET BARRES T','MOC_Collecte_Exutoire','forfait',0,'',now());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H94" t="str">
            <v>Insert into SC_Prestation (ligne,typePresta,designation,categorie,unite,temps,detail,DateModif) values (94,'MOC','POSE CLOISON CENTRALE','MOC_Systèmes_Constructifs','ml',0.15,'',now());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  <cell r="H95" t="str">
            <v>Insert into SC_Prestation (ligne,typePresta,designation,categorie,unite,temps,detail,DateModif) values (95,'MOC','POSE ECOPLANC','MOC_Bordures','ml',0.1,'',now());</v>
          </cell>
          <cell r="K95">
            <v>95</v>
          </cell>
        </row>
        <row r="96">
          <cell r="B96" t="str">
            <v>MONTAGE ET POSE KIT ECOPLANC FH</v>
          </cell>
          <cell r="C96" t="str">
            <v>MOC_Systèmes_Constructifs</v>
          </cell>
          <cell r="D96" t="str">
            <v>ml</v>
          </cell>
          <cell r="E96">
            <v>0.15</v>
          </cell>
          <cell r="H96" t="str">
            <v>Insert into SC_Prestation (ligne,typePresta,designation,categorie,unite,temps,detail,DateModif) values (96,'MOC','MONTAGE ET POSE KIT ECOPLANC FH','MOC_Systèmes_Constructifs','ml',0.15,'',now());</v>
          </cell>
          <cell r="K96">
            <v>96</v>
          </cell>
        </row>
        <row r="97">
          <cell r="B97" t="str">
            <v>POSE CLOTURE CHANVRE</v>
          </cell>
          <cell r="C97" t="str">
            <v>MOC_Bordures</v>
          </cell>
          <cell r="D97" t="str">
            <v>ml</v>
          </cell>
          <cell r="E97">
            <v>0.05</v>
          </cell>
          <cell r="H97" t="str">
            <v>Insert into SC_Prestation (ligne,typePresta,designation,categorie,unite,temps,detail,DateModif) values (97,'MOC','POSE CLOTURE CHANVRE','MOC_Bordures','ml',0.05,'',now());</v>
          </cell>
          <cell r="K97">
            <v>97</v>
          </cell>
        </row>
        <row r="98">
          <cell r="B98" t="str">
            <v>BRANCHEMENT COFFRET ELECTRIQUE</v>
          </cell>
          <cell r="C98" t="str">
            <v>MOC_Collecte_Exutoire</v>
          </cell>
          <cell r="D98" t="str">
            <v>forfait</v>
          </cell>
          <cell r="E98">
            <v>1</v>
          </cell>
          <cell r="H98" t="str">
            <v>Insert into SC_Prestation (ligne,typePresta,designation,categorie,unite,temps,detail,DateModif) values (96,'MOC','MONTAGE ET POSE KIT ECOPLANC FH','MOC_Systèmes_Constructifs','ml',0.15,'',now());</v>
          </cell>
          <cell r="K98">
            <v>98</v>
          </cell>
        </row>
        <row r="99">
          <cell r="B99" t="str">
            <v>POSE CONNECTEUR 3 POLES</v>
          </cell>
          <cell r="C99" t="str">
            <v>MOC_Collecte_Exutoire</v>
          </cell>
          <cell r="D99" t="str">
            <v>forfait</v>
          </cell>
          <cell r="E99">
            <v>0.25</v>
          </cell>
          <cell r="H99" t="str">
            <v>Insert into SC_Prestation (ligne,typePresta,designation,categorie,unite,temps,detail,DateModif) values (99,'MOC','POSE CONNECTEUR 3 POLES','MOC_Collecte_Exutoire','forfait',0.25,'',now());</v>
          </cell>
          <cell r="K99">
            <v>99</v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12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TCFV15"/>
      <sheetName val="TCFV15FH"/>
      <sheetName val="EXUTOIRE_FCE"/>
      <sheetName val="COLLECTE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CALCUL"/>
      <sheetName val="ALIM_REL_DN63"/>
      <sheetName val="ALIM_REL_DN63_BAC"/>
      <sheetName val="DISTRI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H91">
            <v>0</v>
          </cell>
        </row>
        <row r="92">
          <cell r="B92" t="str">
            <v>JONCTIONS PVC</v>
          </cell>
        </row>
        <row r="93">
          <cell r="B93" t="str">
            <v>FIXATION CORNIERES ET BARRES T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 DIAMETRE 63','Accessoires_au_détail','SASKIT','pc',4.42,'-',null,'MJOI50');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50','Accessoires_au_détail','SASKIT','pc',4.42,'-',null,'MJOI63');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COUPE','pc',2.9752,'-',2.9752,'');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>
            <v>0</v>
          </cell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50M','Autres','SASKIT','pc',21.5,'',null,'MGAINE');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EH','COFFRAGE','SASKIT','',700,'',null,'');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EH','COFFRAGE','SASKIT','',800,'',null,'');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EH','COFFRAGE','SASKIT','',850,'',null,'');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4-3','COFFRAGE','SASKIT','',920,'',null,'');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6-2','COFFRAGE','SASKIT','',1100,'',null,'');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EH','COFFRAGE','SASKIT','',1050,'',null,'');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EH','COFFRAGE','SASKIT','',1100,'',null,'');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EH','COFFRAGE','SASKIT','',1200,'',null,'');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EH','COFFRAGE','SASKIT','',1300,'',null,'');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G519">
            <v>0</v>
          </cell>
          <cell r="H519">
            <v>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G520">
            <v>0</v>
          </cell>
          <cell r="H520">
            <v>0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G521">
            <v>0</v>
          </cell>
          <cell r="H521">
            <v>0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G522">
            <v>0</v>
          </cell>
          <cell r="H522">
            <v>0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G523">
            <v>0</v>
          </cell>
          <cell r="H523">
            <v>0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G524">
            <v>0</v>
          </cell>
          <cell r="H524">
            <v>0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G525">
            <v>0</v>
          </cell>
          <cell r="H525">
            <v>0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G526">
            <v>0</v>
          </cell>
          <cell r="H526">
            <v>0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G527">
            <v>0</v>
          </cell>
          <cell r="H527">
            <v>0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G528">
            <v>0</v>
          </cell>
          <cell r="H528">
            <v>0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G529">
            <v>0</v>
          </cell>
          <cell r="H529">
            <v>0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G530">
            <v>0</v>
          </cell>
          <cell r="H530">
            <v>0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G531">
            <v>0</v>
          </cell>
          <cell r="H531">
            <v>0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G532">
            <v>0</v>
          </cell>
          <cell r="H532">
            <v>0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G533">
            <v>0</v>
          </cell>
          <cell r="H533">
            <v>0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G534">
            <v>0</v>
          </cell>
          <cell r="H534">
            <v>0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G535">
            <v>0</v>
          </cell>
          <cell r="H535">
            <v>0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G536">
            <v>0</v>
          </cell>
          <cell r="H536">
            <v>0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G537">
            <v>0</v>
          </cell>
          <cell r="H537">
            <v>0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G538">
            <v>0</v>
          </cell>
          <cell r="H538">
            <v>0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G539">
            <v>0</v>
          </cell>
          <cell r="H539">
            <v>0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G540">
            <v>0</v>
          </cell>
          <cell r="H540">
            <v>0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DISTRI"/>
      <sheetName val="COLLECTE"/>
      <sheetName val="EXUTOIRE_FCE"/>
      <sheetName val="ALIM_REL_DN63_BAC"/>
      <sheetName val="ALIM_REL_DN63"/>
      <sheetName val="TCFV15"/>
      <sheetName val="TCFV15FH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F81">
            <v>0</v>
          </cell>
          <cell r="G81">
            <v>0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I81">
            <v>0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F82">
            <v>0</v>
          </cell>
          <cell r="G82">
            <v>0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I82">
            <v>0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F83">
            <v>0</v>
          </cell>
          <cell r="G83">
            <v>0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I83">
            <v>0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F84">
            <v>0</v>
          </cell>
          <cell r="G84">
            <v>0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I84">
            <v>0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F85">
            <v>0</v>
          </cell>
          <cell r="G85">
            <v>0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I85">
            <v>0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F86">
            <v>0</v>
          </cell>
          <cell r="G86">
            <v>0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I86">
            <v>0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F87">
            <v>0</v>
          </cell>
          <cell r="G87">
            <v>0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I87">
            <v>0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F88">
            <v>0</v>
          </cell>
          <cell r="G88">
            <v>0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I88">
            <v>0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F89">
            <v>0</v>
          </cell>
          <cell r="G89">
            <v>0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I89">
            <v>0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F90">
            <v>0</v>
          </cell>
          <cell r="G90">
            <v>0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I90">
            <v>0</v>
          </cell>
          <cell r="K90">
            <v>90</v>
          </cell>
        </row>
        <row r="91">
          <cell r="B91" t="str">
            <v>ASSEMBLAGE ANGLES PVC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K91">
            <v>91</v>
          </cell>
        </row>
        <row r="92">
          <cell r="B92" t="str">
            <v>JONCTIONS PVC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K92">
            <v>92</v>
          </cell>
        </row>
        <row r="93">
          <cell r="B93" t="str">
            <v>FIXATION CORNIERES ET BARRES T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K93">
            <v>93</v>
          </cell>
        </row>
        <row r="94">
          <cell r="B94" t="str">
            <v>POSE CLOISON CENTRALE</v>
          </cell>
          <cell r="C94" t="str">
            <v>MOC_Systèmes_Constructifs</v>
          </cell>
          <cell r="D94" t="str">
            <v>ml</v>
          </cell>
          <cell r="E94">
            <v>0.15</v>
          </cell>
          <cell r="K94">
            <v>94</v>
          </cell>
        </row>
        <row r="95">
          <cell r="B95" t="str">
            <v>POSE ECOPLANC</v>
          </cell>
          <cell r="C95" t="str">
            <v>MOC_Bordures</v>
          </cell>
          <cell r="D95" t="str">
            <v>ml</v>
          </cell>
          <cell r="E95">
            <v>0.1</v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DIAMETRE 50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DIAMETRE 50','Accessoires_au_détail','SASKIT','pc',4.42,'-',null,'MJOI50');</v>
          </cell>
          <cell r="K33">
            <v>33</v>
          </cell>
        </row>
        <row r="34">
          <cell r="B34" t="str">
            <v>JOINT FORSHEDA DIAMETRE 63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63','Accessoires_au_détail','SASKIT','pc',4.42,'-',null,'MJOI63');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C56">
            <v>0</v>
          </cell>
          <cell r="D56" t="str">
            <v>BOIS</v>
          </cell>
          <cell r="E56">
            <v>0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C57">
            <v>0</v>
          </cell>
          <cell r="D57" t="str">
            <v>BOIS</v>
          </cell>
          <cell r="E57">
            <v>0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C58">
            <v>0</v>
          </cell>
          <cell r="D58" t="str">
            <v>BOIS</v>
          </cell>
          <cell r="E58">
            <v>0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C59">
            <v>0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C60">
            <v>0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C61">
            <v>0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C62">
            <v>0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C63">
            <v>0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C64">
            <v>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C65">
            <v>0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C66">
            <v>0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C67">
            <v>0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C68">
            <v>0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C69">
            <v>0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C70">
            <v>0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B71" t="str">
            <v>ECOLAT H 19 CM L 25 M</v>
          </cell>
          <cell r="C71" t="str">
            <v>ECOLAT19</v>
          </cell>
          <cell r="D71" t="str">
            <v>BORDURES</v>
          </cell>
          <cell r="E71" t="str">
            <v>SASKIT</v>
          </cell>
          <cell r="K71">
            <v>71</v>
          </cell>
        </row>
        <row r="72">
          <cell r="B72" t="str">
            <v>ECOLAT H 14 CM L 25 M</v>
          </cell>
          <cell r="C72" t="str">
            <v>ECOLAT14</v>
          </cell>
          <cell r="D72" t="str">
            <v>BORDURES</v>
          </cell>
          <cell r="E72" t="str">
            <v>SASKIT</v>
          </cell>
          <cell r="F72">
            <v>2.9751999999999996</v>
          </cell>
          <cell r="G72" t="str">
            <v>ml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M','BORDURES','SASKIT','ml',2.9752,'-',2.9752,'ECOLAT14');</v>
          </cell>
          <cell r="K72">
            <v>72</v>
          </cell>
        </row>
        <row r="73">
          <cell r="B73" t="str">
            <v>PIQUET ECOPIC POUR ECOLAT</v>
          </cell>
          <cell r="C73">
            <v>0</v>
          </cell>
          <cell r="D73" t="str">
            <v>BORDURES</v>
          </cell>
          <cell r="E73">
            <v>0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C74">
            <v>0</v>
          </cell>
          <cell r="D74">
            <v>0</v>
          </cell>
          <cell r="E74">
            <v>0</v>
          </cell>
          <cell r="K74">
            <v>0</v>
          </cell>
        </row>
        <row r="75">
          <cell r="B75" t="str">
            <v>METAL BORDURE ENTERRÉE 2MM H 125</v>
          </cell>
          <cell r="C75">
            <v>0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K76">
            <v>0</v>
          </cell>
        </row>
        <row r="77">
          <cell r="B77" t="str">
            <v>DEMI RONDIN</v>
          </cell>
          <cell r="C77">
            <v>0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C78">
            <v>0</v>
          </cell>
          <cell r="D78">
            <v>0</v>
          </cell>
          <cell r="E78">
            <v>0</v>
          </cell>
          <cell r="K78">
            <v>0</v>
          </cell>
        </row>
        <row r="79">
          <cell r="B79" t="str">
            <v>BETON H 20 CM L 1M</v>
          </cell>
          <cell r="C79">
            <v>0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C80">
            <v>0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C81">
            <v>0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C82">
            <v>0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C83">
            <v>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C84">
            <v>0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C85">
            <v>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C86">
            <v>0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C87">
            <v>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C88">
            <v>0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C90">
            <v>0</v>
          </cell>
          <cell r="D90" t="str">
            <v>DIVERS</v>
          </cell>
          <cell r="E90">
            <v>0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C91">
            <v>0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C92">
            <v>0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C93">
            <v>0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C94">
            <v>0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C132">
            <v>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C133">
            <v>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C134">
            <v>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C135">
            <v>0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C136">
            <v>0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C137">
            <v>0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C138">
            <v>0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C139">
            <v>0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C140">
            <v>0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C141">
            <v>0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C142">
            <v>0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C143">
            <v>0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C144">
            <v>0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C145">
            <v>0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K146">
            <v>0</v>
          </cell>
        </row>
        <row r="147">
          <cell r="B147" t="str">
            <v>COLLE</v>
          </cell>
          <cell r="C147">
            <v>0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C148">
            <v>0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C149">
            <v>0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C150">
            <v>0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C151">
            <v>0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C152">
            <v>0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C154">
            <v>0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C155">
            <v>0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C156">
            <v>0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C157">
            <v>0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C158">
            <v>0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C159">
            <v>0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C160">
            <v>0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C163">
            <v>0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C164">
            <v>0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C165">
            <v>0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C166">
            <v>0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C167">
            <v>0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C168">
            <v>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C169">
            <v>0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C170">
            <v>0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C171">
            <v>0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C172">
            <v>0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C173">
            <v>0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C174">
            <v>0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C175">
            <v>0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C176">
            <v>0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C177">
            <v>0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C178">
            <v>0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C179">
            <v>0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C180">
            <v>0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C181">
            <v>0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C182">
            <v>0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C183">
            <v>0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C184">
            <v>0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C185">
            <v>0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C186">
            <v>0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C187">
            <v>0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C188">
            <v>0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C189">
            <v>0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C190">
            <v>0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C191">
            <v>0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C192">
            <v>0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C193">
            <v>0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C194">
            <v>0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C195">
            <v>0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C196">
            <v>0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C197">
            <v>0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C198">
            <v>0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C199">
            <v>0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C200">
            <v>0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C201">
            <v>0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C202">
            <v>0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C203">
            <v>0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C204">
            <v>0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C205">
            <v>0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C206">
            <v>0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C207">
            <v>0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C208">
            <v>0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C209">
            <v>0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C210">
            <v>0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C211">
            <v>0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C212">
            <v>0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C213">
            <v>0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C214">
            <v>0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C215">
            <v>0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C216">
            <v>0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C217">
            <v>0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C218">
            <v>0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C219">
            <v>0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C220">
            <v>0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K221">
            <v>0</v>
          </cell>
        </row>
        <row r="222">
          <cell r="B222" t="str">
            <v>ANGELICA GIGAS</v>
          </cell>
          <cell r="C222">
            <v>0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C223">
            <v>0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C224">
            <v>0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C225">
            <v>0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C226">
            <v>0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C227">
            <v>0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C228">
            <v>0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C229">
            <v>0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C230">
            <v>0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C231">
            <v>0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C232">
            <v>0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C233">
            <v>0</v>
          </cell>
          <cell r="D233">
            <v>0</v>
          </cell>
          <cell r="E233">
            <v>0</v>
          </cell>
          <cell r="K233">
            <v>0</v>
          </cell>
        </row>
        <row r="234">
          <cell r="B234" t="str">
            <v>ACANTHUS SPINOSUS</v>
          </cell>
          <cell r="C234">
            <v>0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C235">
            <v>0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C236">
            <v>0</v>
          </cell>
          <cell r="D236">
            <v>0</v>
          </cell>
          <cell r="E236">
            <v>0</v>
          </cell>
          <cell r="K236">
            <v>0</v>
          </cell>
        </row>
        <row r="237">
          <cell r="B237" t="str">
            <v>CAMASSIA BLAUWE DONAU</v>
          </cell>
          <cell r="C237">
            <v>0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C238">
            <v>0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C239">
            <v>0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C240">
            <v>0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C241">
            <v>0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C242">
            <v>0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C243">
            <v>0</v>
          </cell>
          <cell r="D243" t="str">
            <v>PLANTES_SOL_FRAIS</v>
          </cell>
          <cell r="E243">
            <v>0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C244">
            <v>0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C245">
            <v>0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C246">
            <v>0</v>
          </cell>
          <cell r="D246">
            <v>0</v>
          </cell>
          <cell r="E246">
            <v>0</v>
          </cell>
          <cell r="K246">
            <v>0</v>
          </cell>
        </row>
        <row r="247">
          <cell r="B247" t="str">
            <v>LIGULARIA DENTALA DESDEMONA</v>
          </cell>
          <cell r="C247">
            <v>0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C248">
            <v>0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C249">
            <v>0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C250">
            <v>0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C251">
            <v>0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C255" t="str">
            <v>SBG01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AQUATIRIS','POSTES_DE_RELEVAGES','SASKIT','pc',497.35,'',null,'SBG01');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K269">
            <v>0</v>
          </cell>
        </row>
        <row r="270">
          <cell r="B270" t="str">
            <v>TUYAU PE PRESSION DIAMETRE 63 PN12</v>
          </cell>
          <cell r="C270">
            <v>0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C271">
            <v>0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C272">
            <v>0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C273">
            <v>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C274">
            <v>0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C275">
            <v>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C276">
            <v>0</v>
          </cell>
          <cell r="D276" t="str">
            <v>PROTECTIONS_SANITAIRES</v>
          </cell>
          <cell r="E276">
            <v>0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C277">
            <v>0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C278">
            <v>0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K294">
            <v>0</v>
          </cell>
        </row>
        <row r="295">
          <cell r="B295" t="str">
            <v>VIS PENTURE</v>
          </cell>
          <cell r="C295">
            <v>0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C296">
            <v>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C297">
            <v>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C298">
            <v>0</v>
          </cell>
          <cell r="D298" t="str">
            <v>QUINCAILLERIE</v>
          </cell>
          <cell r="E298">
            <v>0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C299">
            <v>0</v>
          </cell>
          <cell r="D299" t="str">
            <v>QUINCAILLERIE</v>
          </cell>
          <cell r="E299">
            <v>0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C300">
            <v>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C301">
            <v>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C302">
            <v>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C303">
            <v>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C304">
            <v>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C305">
            <v>0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C306">
            <v>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C307">
            <v>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C308">
            <v>0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C309">
            <v>0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C310">
            <v>0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C311">
            <v>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C312">
            <v>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C326">
            <v>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C328">
            <v>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C331">
            <v>0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C360">
            <v>0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C361">
            <v>0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C362">
            <v>0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C363">
            <v>0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C364">
            <v>0</v>
          </cell>
          <cell r="D364">
            <v>0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C365">
            <v>0</v>
          </cell>
          <cell r="D365">
            <v>0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C366">
            <v>0</v>
          </cell>
          <cell r="D366">
            <v>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C367">
            <v>0</v>
          </cell>
          <cell r="D367">
            <v>0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C368">
            <v>0</v>
          </cell>
          <cell r="D368">
            <v>0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C369">
            <v>0</v>
          </cell>
          <cell r="D369">
            <v>0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C370">
            <v>0</v>
          </cell>
          <cell r="D370">
            <v>0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C371">
            <v>0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C372">
            <v>0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C373">
            <v>0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C374">
            <v>0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C375">
            <v>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C376">
            <v>0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C377">
            <v>0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C378">
            <v>0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C393">
            <v>0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C394">
            <v>0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C395">
            <v>0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C396">
            <v>0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C397">
            <v>0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C398">
            <v>0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C399">
            <v>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C400">
            <v>0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C401">
            <v>0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C402">
            <v>0</v>
          </cell>
          <cell r="D402" t="str">
            <v>PLANTES_EPURATRICES</v>
          </cell>
          <cell r="E402">
            <v>0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C403">
            <v>0</v>
          </cell>
          <cell r="D403" t="str">
            <v>PLANTES_EPURATRICES</v>
          </cell>
          <cell r="E403">
            <v>0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C404">
            <v>0</v>
          </cell>
          <cell r="D404" t="str">
            <v>PLANTES_EPURATRICES</v>
          </cell>
          <cell r="E404">
            <v>0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C405">
            <v>0</v>
          </cell>
          <cell r="D405" t="str">
            <v>PLANTES_EPURATRICES</v>
          </cell>
          <cell r="E405">
            <v>0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C406">
            <v>0</v>
          </cell>
          <cell r="D406" t="str">
            <v>PLANTES_EPURATRICES</v>
          </cell>
          <cell r="E406">
            <v>0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C407">
            <v>0</v>
          </cell>
          <cell r="D407" t="str">
            <v>PLANTES_EPURATRICES</v>
          </cell>
          <cell r="E407">
            <v>0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C408">
            <v>0</v>
          </cell>
          <cell r="D408" t="str">
            <v>PLANTES_EPURATRICES</v>
          </cell>
          <cell r="E408">
            <v>0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C409">
            <v>0</v>
          </cell>
          <cell r="D409" t="str">
            <v>PLANTES_EPURATRICES</v>
          </cell>
          <cell r="E409">
            <v>0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C410">
            <v>0</v>
          </cell>
          <cell r="D410" t="str">
            <v>PLANTES_EPURATRICES</v>
          </cell>
          <cell r="E410">
            <v>0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C411">
            <v>0</v>
          </cell>
          <cell r="D411" t="str">
            <v>PLANTES_EPURATRICES</v>
          </cell>
          <cell r="E411">
            <v>0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C412">
            <v>0</v>
          </cell>
          <cell r="D412" t="str">
            <v>PLANTES_EPURATRICES</v>
          </cell>
          <cell r="E412">
            <v>0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C413">
            <v>0</v>
          </cell>
          <cell r="D413" t="str">
            <v>PLANTES_EPURATRICES</v>
          </cell>
          <cell r="E413">
            <v>0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C414">
            <v>0</v>
          </cell>
          <cell r="D414" t="str">
            <v>PLANTES_EPURATRICES</v>
          </cell>
          <cell r="E414">
            <v>0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C415">
            <v>0</v>
          </cell>
          <cell r="D415" t="str">
            <v>PLANTES_EPURATRICES</v>
          </cell>
          <cell r="E415">
            <v>0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C416">
            <v>0</v>
          </cell>
          <cell r="D416" t="str">
            <v>PLANTES_EPURATRICES</v>
          </cell>
          <cell r="E416">
            <v>0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C417">
            <v>0</v>
          </cell>
          <cell r="D417" t="str">
            <v>PLANTES_EPURATRICES</v>
          </cell>
          <cell r="E417">
            <v>0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C418">
            <v>0</v>
          </cell>
          <cell r="D418" t="str">
            <v>PLANTES_EPURATRICES</v>
          </cell>
          <cell r="E418">
            <v>0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C419">
            <v>0</v>
          </cell>
          <cell r="D419" t="str">
            <v>PLANTES_EPURATRICES</v>
          </cell>
          <cell r="E419">
            <v>0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C420">
            <v>0</v>
          </cell>
          <cell r="D420" t="str">
            <v>PLANTES_EPURATRICES</v>
          </cell>
          <cell r="E420">
            <v>0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C421">
            <v>0</v>
          </cell>
          <cell r="D421" t="str">
            <v>PLANTES_EPURATRICES</v>
          </cell>
          <cell r="E421">
            <v>0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C422">
            <v>0</v>
          </cell>
          <cell r="D422" t="str">
            <v>PLANTES_EPURATRICES</v>
          </cell>
          <cell r="E422">
            <v>0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C423">
            <v>0</v>
          </cell>
          <cell r="D423" t="str">
            <v>PLANTES_EPURATRICES</v>
          </cell>
          <cell r="E423">
            <v>0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C424">
            <v>0</v>
          </cell>
          <cell r="D424" t="str">
            <v>PLANTES_EPURATRICES</v>
          </cell>
          <cell r="E424">
            <v>0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C425">
            <v>0</v>
          </cell>
          <cell r="D425" t="str">
            <v>PLANTES_EPURATRICES</v>
          </cell>
          <cell r="E425">
            <v>0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C426">
            <v>0</v>
          </cell>
          <cell r="D426" t="str">
            <v>PLANTES_EPURATRICES</v>
          </cell>
          <cell r="E426">
            <v>0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C427">
            <v>0</v>
          </cell>
          <cell r="D427" t="str">
            <v>PLANTES_EPURATRICES</v>
          </cell>
          <cell r="E427">
            <v>0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C428">
            <v>0</v>
          </cell>
          <cell r="D428" t="str">
            <v>PLANTES_EPURATRICES</v>
          </cell>
          <cell r="E428">
            <v>0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C429">
            <v>0</v>
          </cell>
          <cell r="D429" t="str">
            <v>PLANTES_EPURATRICES</v>
          </cell>
          <cell r="E429">
            <v>0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C430">
            <v>0</v>
          </cell>
          <cell r="D430" t="str">
            <v>Paysage</v>
          </cell>
          <cell r="E430">
            <v>0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C431">
            <v>0</v>
          </cell>
          <cell r="D431" t="str">
            <v>Paysage</v>
          </cell>
          <cell r="E431">
            <v>0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25M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25M','Autres','SASKIT','pc',21.5,'',null,'MGAINE');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C503" t="str">
            <v>PCR3EH</v>
          </cell>
          <cell r="D503" t="str">
            <v>COFFRAGE</v>
          </cell>
          <cell r="E503" t="str">
            <v>SASKIT</v>
          </cell>
          <cell r="F503">
            <v>777.69580666666673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EH','COFFRAGE','SASKIT','',777,695806666667,'',null,'PCR3EH');</v>
          </cell>
          <cell r="K503">
            <v>503</v>
          </cell>
        </row>
        <row r="504">
          <cell r="B504" t="str">
            <v>KIT COFFRAGE PVC 4 EH</v>
          </cell>
          <cell r="C504" t="str">
            <v>PCR4EH</v>
          </cell>
          <cell r="D504" t="str">
            <v>COFFRAGE</v>
          </cell>
          <cell r="E504" t="str">
            <v>SASKIT</v>
          </cell>
          <cell r="F504">
            <v>892.88446571428562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EH','COFFRAGE','SASKIT','',892,884465714286,'',null,'PCR4EH');</v>
          </cell>
          <cell r="K504">
            <v>504</v>
          </cell>
        </row>
        <row r="505">
          <cell r="B505" t="str">
            <v>KIT COFFRAGE PVC 5 EH</v>
          </cell>
          <cell r="C505" t="str">
            <v>PCR5EH</v>
          </cell>
          <cell r="D505" t="str">
            <v>COFFRAGE</v>
          </cell>
          <cell r="E505" t="str">
            <v>SASKIT</v>
          </cell>
          <cell r="F505">
            <v>956.08358952380968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EH','COFFRAGE','SASKIT','',956,08358952381,'',null,'PCR5EH');</v>
          </cell>
          <cell r="K505">
            <v>505</v>
          </cell>
        </row>
        <row r="506">
          <cell r="B506" t="str">
            <v>KIT COFFRAGE PVC 6 EH 4-3</v>
          </cell>
          <cell r="C506" t="str">
            <v>PCR6EH4*3</v>
          </cell>
          <cell r="D506" t="str">
            <v>COFFRAGE</v>
          </cell>
          <cell r="E506" t="str">
            <v>SASKIT</v>
          </cell>
          <cell r="F506">
            <v>1056.732203809524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4-3','COFFRAGE','SASKIT','',1056,73220380952,'',null,'PCR6EH4*3');</v>
          </cell>
          <cell r="K506">
            <v>506</v>
          </cell>
        </row>
        <row r="507">
          <cell r="B507" t="str">
            <v>KIT COFFRAGE PVC 6 EH 6-2</v>
          </cell>
          <cell r="C507" t="str">
            <v>PCR6EH6*2</v>
          </cell>
          <cell r="D507" t="str">
            <v>COFFRAGE</v>
          </cell>
          <cell r="E507" t="str">
            <v>SASKIT</v>
          </cell>
          <cell r="F507">
            <v>1155.5744628571429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6-2','COFFRAGE','SASKIT','',1155,57446285714,'',null,'PCR6EH6*2');</v>
          </cell>
          <cell r="K507">
            <v>507</v>
          </cell>
        </row>
        <row r="508">
          <cell r="B508" t="str">
            <v>KIT COFFRAGE PVC 7 EH</v>
          </cell>
          <cell r="C508" t="str">
            <v>PCR7EH</v>
          </cell>
          <cell r="D508" t="str">
            <v>COFFRAGE</v>
          </cell>
          <cell r="E508" t="str">
            <v>SASKIT</v>
          </cell>
          <cell r="F508">
            <v>1190.9047887619045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EH','COFFRAGE','SASKIT','',1190,9047887619,'',null,'PCR7EH');</v>
          </cell>
          <cell r="K508">
            <v>508</v>
          </cell>
        </row>
        <row r="509">
          <cell r="B509" t="str">
            <v>KIT COFFRAGE PVC 8 EH</v>
          </cell>
          <cell r="C509" t="str">
            <v>PCR8EH</v>
          </cell>
          <cell r="D509" t="str">
            <v>COFFRAGE</v>
          </cell>
          <cell r="E509" t="str">
            <v>SASKIT</v>
          </cell>
          <cell r="F509">
            <v>1265.1758921904764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EH','COFFRAGE','SASKIT','',1265,17589219048,'',null,'PCR8EH');</v>
          </cell>
          <cell r="K509">
            <v>509</v>
          </cell>
        </row>
        <row r="510">
          <cell r="B510" t="str">
            <v>KIT COFFRAGE PVC 9 EH</v>
          </cell>
          <cell r="C510" t="str">
            <v>PCR9EH</v>
          </cell>
          <cell r="D510" t="str">
            <v>COFFRAGE</v>
          </cell>
          <cell r="E510" t="str">
            <v>SASKIT</v>
          </cell>
          <cell r="F510">
            <v>1330.2142445714285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EH','COFFRAGE','SASKIT','',1330,21424457143,'',null,'PCR9EH');</v>
          </cell>
          <cell r="K510">
            <v>510</v>
          </cell>
        </row>
        <row r="511">
          <cell r="B511" t="str">
            <v>KIT COFFRAGE PVC 10 EH</v>
          </cell>
          <cell r="C511" t="str">
            <v>PCR10EH</v>
          </cell>
          <cell r="D511" t="str">
            <v>COFFRAGE</v>
          </cell>
          <cell r="E511" t="str">
            <v>SASKIT</v>
          </cell>
          <cell r="F511">
            <v>1466.1117720000002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EH','COFFRAGE','SASKIT','',1466,111772,'',null,'PCR10EH');</v>
          </cell>
          <cell r="K511">
            <v>511</v>
          </cell>
        </row>
        <row r="512">
          <cell r="B512" t="str">
            <v>KIT COFFRAGE PVC 12 EH 6-4</v>
          </cell>
          <cell r="C512" t="str">
            <v>PCR12EH6*4</v>
          </cell>
          <cell r="D512" t="str">
            <v>COFFRAGE</v>
          </cell>
          <cell r="E512" t="str">
            <v>SASKIT</v>
          </cell>
          <cell r="F512">
            <v>1626.9235015238094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C513" t="str">
            <v>PCR12EH8*3</v>
          </cell>
          <cell r="D513" t="str">
            <v>COFFRAGE</v>
          </cell>
          <cell r="E513" t="str">
            <v>SASKIT</v>
          </cell>
          <cell r="F513">
            <v>1724.4716792380952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C514" t="str">
            <v>PCR14EH8*3,5</v>
          </cell>
          <cell r="D514" t="str">
            <v>COFFRAGE</v>
          </cell>
          <cell r="E514" t="str">
            <v>SASKIT</v>
          </cell>
          <cell r="F514">
            <v>1840.5307758095241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C515" t="str">
            <v>PCR14EH7*4</v>
          </cell>
          <cell r="D515" t="str">
            <v>COFFRAGE</v>
          </cell>
          <cell r="E515" t="str">
            <v>SASKIT</v>
          </cell>
          <cell r="F515">
            <v>1754.993796952381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C516" t="str">
            <v>PCR16EH</v>
          </cell>
          <cell r="D516" t="str">
            <v>COFFRAGE</v>
          </cell>
          <cell r="E516" t="str">
            <v>SASKIT</v>
          </cell>
          <cell r="F516">
            <v>2119.7566262857144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C517" t="str">
            <v>PCR18EH8*4,5</v>
          </cell>
          <cell r="D517" t="str">
            <v>COFFRAGE</v>
          </cell>
          <cell r="E517" t="str">
            <v>SASKIT</v>
          </cell>
          <cell r="F517">
            <v>2197.2465120000002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C518" t="str">
            <v>PCR20EH</v>
          </cell>
          <cell r="D518" t="str">
            <v>COFFRAGE</v>
          </cell>
          <cell r="E518" t="str">
            <v>SASKIT</v>
          </cell>
          <cell r="F518">
            <v>2297.2393194285719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  <row r="541">
          <cell r="B541" t="str">
            <v>TUYAU PE PRESSION DIAMETRE 40 PN12</v>
          </cell>
          <cell r="C541">
            <v>0</v>
          </cell>
          <cell r="D541" t="str">
            <v>PRESSION_DIA_40</v>
          </cell>
          <cell r="E541" t="str">
            <v>PUM</v>
          </cell>
          <cell r="F541">
            <v>2.8</v>
          </cell>
          <cell r="K541">
            <v>541</v>
          </cell>
        </row>
        <row r="542">
          <cell r="B542" t="str">
            <v>KIT COFFRAGE PVC 1,25 m 3 EH</v>
          </cell>
          <cell r="C542" t="str">
            <v>PCG3EH</v>
          </cell>
          <cell r="D542" t="str">
            <v>COFFRAGE</v>
          </cell>
          <cell r="E542" t="str">
            <v>SASKIT</v>
          </cell>
          <cell r="F542">
            <v>928.98377542857156</v>
          </cell>
          <cell r="K542">
            <v>542</v>
          </cell>
        </row>
        <row r="543">
          <cell r="B543" t="str">
            <v>KIT COFFRAGE PVC 1,25 m 4 EH</v>
          </cell>
          <cell r="C543" t="str">
            <v>PCG4EH</v>
          </cell>
          <cell r="D543" t="str">
            <v>COFFRAGE</v>
          </cell>
          <cell r="E543" t="str">
            <v>SASKIT</v>
          </cell>
          <cell r="F543">
            <v>1060.4002325714287</v>
          </cell>
          <cell r="K543">
            <v>543</v>
          </cell>
        </row>
        <row r="544">
          <cell r="B544" t="str">
            <v>KIT COFFRAGE PVC 1,25 m 5 EH</v>
          </cell>
          <cell r="C544" t="str">
            <v>PCG5EH</v>
          </cell>
          <cell r="D544" t="str">
            <v>COFFRAGE</v>
          </cell>
          <cell r="E544" t="str">
            <v>SASKIT</v>
          </cell>
          <cell r="F544">
            <v>1139.4246897142857</v>
          </cell>
          <cell r="K544">
            <v>544</v>
          </cell>
        </row>
        <row r="545">
          <cell r="B545" t="str">
            <v>KIT COFFRAGE PVC 1,25 m 6 EH 4-3</v>
          </cell>
          <cell r="C545" t="str">
            <v>PCG6EH4*3</v>
          </cell>
          <cell r="D545" t="str">
            <v>COFFRAGE</v>
          </cell>
          <cell r="E545" t="str">
            <v>SASKIT</v>
          </cell>
          <cell r="F545">
            <v>1248.1656857142859</v>
          </cell>
          <cell r="K545">
            <v>545</v>
          </cell>
        </row>
        <row r="546">
          <cell r="B546" t="str">
            <v>KIT COFFRAGE PVC 1,25 m 6 EH 6-2</v>
          </cell>
          <cell r="C546" t="str">
            <v>PCG6EH6*2</v>
          </cell>
          <cell r="D546" t="str">
            <v>COFFRAGE</v>
          </cell>
          <cell r="E546" t="str">
            <v>SASKIT</v>
          </cell>
          <cell r="F546">
            <v>1372.9866</v>
          </cell>
          <cell r="K546">
            <v>546</v>
          </cell>
        </row>
        <row r="547">
          <cell r="B547" t="str">
            <v>KIT COFFRAGE PVC 1,25 m 7 EH</v>
          </cell>
          <cell r="C547" t="str">
            <v>PCG7EH</v>
          </cell>
          <cell r="D547" t="str">
            <v>COFFRAGE</v>
          </cell>
          <cell r="E547" t="str">
            <v>SASKIT</v>
          </cell>
          <cell r="F547">
            <v>1398.2408262857141</v>
          </cell>
          <cell r="K547">
            <v>547</v>
          </cell>
        </row>
        <row r="548">
          <cell r="B548" t="str">
            <v>KIT COFFRAGE PVC 1,25 m 8 EH</v>
          </cell>
          <cell r="C548" t="str">
            <v>PCG8EH</v>
          </cell>
          <cell r="D548" t="str">
            <v>COFFRAGE</v>
          </cell>
          <cell r="E548" t="str">
            <v>SASKIT</v>
          </cell>
          <cell r="F548">
            <v>1487.929592</v>
          </cell>
          <cell r="K548">
            <v>548</v>
          </cell>
        </row>
        <row r="549">
          <cell r="B549" t="str">
            <v>KIT COFFRAGE PVC 1,25 m 9 EH</v>
          </cell>
          <cell r="C549" t="str">
            <v>PCG9EH</v>
          </cell>
          <cell r="D549" t="str">
            <v>COFFRAGE</v>
          </cell>
          <cell r="E549" t="str">
            <v>SASKIT</v>
          </cell>
          <cell r="F549">
            <v>1553.8263919999999</v>
          </cell>
          <cell r="K549">
            <v>549</v>
          </cell>
        </row>
        <row r="550">
          <cell r="B550" t="str">
            <v>KIT COFFRAGE PVC 1,25 m 10 EH</v>
          </cell>
          <cell r="C550" t="str">
            <v>PCG10EH</v>
          </cell>
          <cell r="D550" t="str">
            <v>COFFRAGE</v>
          </cell>
          <cell r="E550" t="str">
            <v>SASKIT</v>
          </cell>
          <cell r="F550">
            <v>1706.9090434285717</v>
          </cell>
          <cell r="K550">
            <v>550</v>
          </cell>
        </row>
        <row r="551">
          <cell r="B551" t="str">
            <v>KIT COFFRAGE PVC 1,25 m 12 EH 6-4</v>
          </cell>
          <cell r="C551" t="str">
            <v>PCG12EH6*4</v>
          </cell>
          <cell r="D551" t="str">
            <v>COFFRAGE</v>
          </cell>
          <cell r="E551" t="str">
            <v>SASKIT</v>
          </cell>
          <cell r="F551">
            <v>1893.0695348571428</v>
          </cell>
          <cell r="K551">
            <v>551</v>
          </cell>
        </row>
        <row r="552">
          <cell r="B552" t="str">
            <v>KIT COFFRAGE PVC 1,25 m 12 EH 8-3</v>
          </cell>
          <cell r="C552" t="str">
            <v>PCG12EH8*3</v>
          </cell>
          <cell r="D552" t="str">
            <v>COFFRAGE</v>
          </cell>
          <cell r="E552" t="str">
            <v>SASKIT</v>
          </cell>
          <cell r="F552">
            <v>2006.7317982857137</v>
          </cell>
          <cell r="K552">
            <v>552</v>
          </cell>
        </row>
        <row r="553">
          <cell r="B553" t="str">
            <v>KIT COFFRAGE PVC 1,25 m 14 EH 8-3,5</v>
          </cell>
          <cell r="C553" t="str">
            <v>PCG14EH8*3,5</v>
          </cell>
          <cell r="D553" t="str">
            <v>COFFRAGE</v>
          </cell>
          <cell r="E553" t="str">
            <v>SASKIT</v>
          </cell>
          <cell r="F553">
            <v>2143.3212377142863</v>
          </cell>
          <cell r="K553">
            <v>553</v>
          </cell>
        </row>
        <row r="554">
          <cell r="B554" t="str">
            <v>KIT COFFRAGE PVC 1,25 m 14 EH 7-4</v>
          </cell>
          <cell r="C554" t="str">
            <v>PCG14EH7*4</v>
          </cell>
          <cell r="D554" t="str">
            <v>COFFRAGE</v>
          </cell>
          <cell r="E554" t="str">
            <v>SASKIT</v>
          </cell>
          <cell r="F554">
            <v>2034.8339302857144</v>
          </cell>
          <cell r="K554">
            <v>554</v>
          </cell>
        </row>
        <row r="555">
          <cell r="B555" t="str">
            <v>KIT COFFRAGE PVC 1,25 m 16 EH</v>
          </cell>
          <cell r="C555" t="str">
            <v>PCG16EH</v>
          </cell>
          <cell r="D555" t="str">
            <v>COFFRAGE</v>
          </cell>
          <cell r="E555" t="str">
            <v>SASKIT</v>
          </cell>
          <cell r="F555">
            <v>2424.9416948571429</v>
          </cell>
          <cell r="K555">
            <v>555</v>
          </cell>
        </row>
        <row r="556">
          <cell r="B556" t="str">
            <v>KIT COFFRAGE PVC 1,25 m 18 EH 8-4,5</v>
          </cell>
          <cell r="C556" t="str">
            <v>PCG18EH8*4,5</v>
          </cell>
          <cell r="D556" t="str">
            <v>COFFRAGE</v>
          </cell>
          <cell r="E556" t="str">
            <v>SASKIT</v>
          </cell>
          <cell r="F556">
            <v>2516.109580571429</v>
          </cell>
          <cell r="K556">
            <v>556</v>
          </cell>
        </row>
        <row r="557">
          <cell r="B557" t="str">
            <v>KIT COFFRAGE PVC 1,25 m 20 EH</v>
          </cell>
          <cell r="C557" t="str">
            <v>PCG20EH</v>
          </cell>
          <cell r="D557" t="str">
            <v>COFFRAGE</v>
          </cell>
          <cell r="E557" t="str">
            <v>SASKIT</v>
          </cell>
          <cell r="F557">
            <v>2634.3403822857144</v>
          </cell>
          <cell r="K557">
            <v>557</v>
          </cell>
        </row>
        <row r="558">
          <cell r="B558" t="str">
            <v>KIT CLOISON CENTRALE 3 EH</v>
          </cell>
          <cell r="C558" t="str">
            <v>CC3EH</v>
          </cell>
          <cell r="D558" t="str">
            <v>COFFRAGE</v>
          </cell>
          <cell r="E558" t="str">
            <v>SASKIT</v>
          </cell>
          <cell r="F558">
            <v>46.993700000000011</v>
          </cell>
          <cell r="K558">
            <v>558</v>
          </cell>
        </row>
        <row r="559">
          <cell r="B559" t="str">
            <v>KIT CLOISON CENTRALE 4 EH</v>
          </cell>
          <cell r="C559" t="str">
            <v>CC4EH</v>
          </cell>
          <cell r="D559" t="str">
            <v>COFFRAGE</v>
          </cell>
          <cell r="E559" t="str">
            <v>SASKIT</v>
          </cell>
          <cell r="F559">
            <v>46.993700000000011</v>
          </cell>
          <cell r="K559">
            <v>559</v>
          </cell>
        </row>
        <row r="560">
          <cell r="B560" t="str">
            <v>KIT CLOISON CENTRALE 5 EH</v>
          </cell>
          <cell r="C560" t="str">
            <v>CC5EH</v>
          </cell>
          <cell r="D560" t="str">
            <v>COFFRAGE</v>
          </cell>
          <cell r="E560" t="str">
            <v>SASKIT</v>
          </cell>
          <cell r="F560">
            <v>54.242500000000014</v>
          </cell>
          <cell r="K560">
            <v>560</v>
          </cell>
        </row>
        <row r="561">
          <cell r="B561" t="str">
            <v>KIT CLOISON CENTRALE 6 EH 4-3</v>
          </cell>
          <cell r="C561" t="str">
            <v>CC6EH4*3</v>
          </cell>
          <cell r="D561" t="str">
            <v>COFFRAGE</v>
          </cell>
          <cell r="E561" t="str">
            <v>SASKIT</v>
          </cell>
          <cell r="F561">
            <v>77.524200000000008</v>
          </cell>
          <cell r="K561">
            <v>561</v>
          </cell>
        </row>
        <row r="562">
          <cell r="B562" t="str">
            <v>KIT CLOISON CENTRALE 6 EH 6-2</v>
          </cell>
          <cell r="C562" t="str">
            <v>CC6EH6*2</v>
          </cell>
          <cell r="D562" t="str">
            <v>COFFRAGE</v>
          </cell>
          <cell r="E562" t="str">
            <v>SASKIT</v>
          </cell>
          <cell r="F562">
            <v>62.371400000000001</v>
          </cell>
          <cell r="K562">
            <v>562</v>
          </cell>
        </row>
        <row r="563">
          <cell r="B563" t="str">
            <v>KIT CLOISON CENTRALE 7 EH</v>
          </cell>
          <cell r="C563" t="str">
            <v>CC7EH</v>
          </cell>
          <cell r="D563" t="str">
            <v>COFFRAGE</v>
          </cell>
          <cell r="E563" t="str">
            <v>SASKIT</v>
          </cell>
          <cell r="F563">
            <v>85.755799999999994</v>
          </cell>
          <cell r="K563">
            <v>563</v>
          </cell>
        </row>
        <row r="564">
          <cell r="B564" t="str">
            <v>KIT CLOISON CENTRALE 8 EH</v>
          </cell>
          <cell r="C564" t="str">
            <v>CC8EH</v>
          </cell>
          <cell r="D564" t="str">
            <v>COFFRAGE</v>
          </cell>
          <cell r="E564" t="str">
            <v>SASKIT</v>
          </cell>
          <cell r="F564">
            <v>93.004600000000011</v>
          </cell>
          <cell r="K564">
            <v>564</v>
          </cell>
        </row>
        <row r="565">
          <cell r="B565" t="str">
            <v>KIT CLOISON CENTRALE 9 EH</v>
          </cell>
          <cell r="C565" t="str">
            <v>CC9EH</v>
          </cell>
          <cell r="D565" t="str">
            <v>COFFRAGE</v>
          </cell>
          <cell r="E565" t="str">
            <v>SASKIT</v>
          </cell>
          <cell r="F565">
            <v>100.2534</v>
          </cell>
          <cell r="K565">
            <v>565</v>
          </cell>
        </row>
        <row r="566">
          <cell r="B566" t="str">
            <v>KIT CLOISON CENTRALE 10 EH</v>
          </cell>
          <cell r="C566" t="str">
            <v>CC10EH</v>
          </cell>
          <cell r="D566" t="str">
            <v>COFFRAGE</v>
          </cell>
          <cell r="E566" t="str">
            <v>SASKIT</v>
          </cell>
          <cell r="F566">
            <v>108.48500000000001</v>
          </cell>
          <cell r="K566">
            <v>566</v>
          </cell>
        </row>
        <row r="567">
          <cell r="B567" t="str">
            <v>KIT CLOISON CENTRALE 12 EH 6-4</v>
          </cell>
          <cell r="C567" t="str">
            <v>CC12EH6*4</v>
          </cell>
          <cell r="D567" t="str">
            <v>COFFRAGE</v>
          </cell>
          <cell r="E567" t="str">
            <v>SASKIT</v>
          </cell>
          <cell r="F567">
            <v>123.76</v>
          </cell>
          <cell r="K567">
            <v>567</v>
          </cell>
        </row>
        <row r="568">
          <cell r="B568" t="str">
            <v>KIT CLOISON CENTRALE 12 EH 8-3</v>
          </cell>
          <cell r="C568" t="str">
            <v>CC12EH8*3</v>
          </cell>
          <cell r="D568" t="str">
            <v>COFFRAGE</v>
          </cell>
          <cell r="E568" t="str">
            <v>SASKIT</v>
          </cell>
          <cell r="F568">
            <v>61.163700000000013</v>
          </cell>
          <cell r="K568">
            <v>568</v>
          </cell>
        </row>
        <row r="569">
          <cell r="B569" t="str">
            <v>KIT CLOISON CENTRALE 14 EH 8-3,5</v>
          </cell>
          <cell r="C569" t="str">
            <v>CC14EH8*3,5</v>
          </cell>
          <cell r="D569" t="str">
            <v>COFFRAGE</v>
          </cell>
          <cell r="E569" t="str">
            <v>SASKIT</v>
          </cell>
          <cell r="F569">
            <v>116.5112</v>
          </cell>
          <cell r="K569">
            <v>569</v>
          </cell>
        </row>
        <row r="570">
          <cell r="B570" t="str">
            <v>KIT CLOISON CENTRALE 14 EH 7-4</v>
          </cell>
          <cell r="C570" t="str">
            <v>CC14EH7*4</v>
          </cell>
          <cell r="D570" t="str">
            <v>COFFRAGE</v>
          </cell>
          <cell r="E570" t="str">
            <v>SASKIT</v>
          </cell>
          <cell r="F570">
            <v>123.76</v>
          </cell>
          <cell r="K570">
            <v>570</v>
          </cell>
        </row>
        <row r="571">
          <cell r="B571" t="str">
            <v>KIT CLOISON CENTRALE 16 EH</v>
          </cell>
          <cell r="C571" t="str">
            <v>CC16EH</v>
          </cell>
          <cell r="D571" t="str">
            <v>COFFRAGE</v>
          </cell>
          <cell r="E571" t="str">
            <v>SASKIT</v>
          </cell>
          <cell r="F571">
            <v>123.76</v>
          </cell>
          <cell r="K571">
            <v>571</v>
          </cell>
        </row>
        <row r="572">
          <cell r="B572" t="str">
            <v>KIT CLOISON CENTRALE 18 EH 8-4,5</v>
          </cell>
          <cell r="C572" t="str">
            <v>CC18EH8*4,5</v>
          </cell>
          <cell r="D572" t="str">
            <v>COFFRAGE</v>
          </cell>
          <cell r="E572" t="str">
            <v>SASKIT</v>
          </cell>
          <cell r="F572">
            <v>131.00880000000001</v>
          </cell>
          <cell r="K572">
            <v>572</v>
          </cell>
        </row>
        <row r="573">
          <cell r="B573" t="str">
            <v>KIT CLOISON CENTRALE 20 EH</v>
          </cell>
          <cell r="C573" t="str">
            <v>CC20EH</v>
          </cell>
          <cell r="D573" t="str">
            <v>COFFRAGE</v>
          </cell>
          <cell r="E573" t="str">
            <v>SASKIT</v>
          </cell>
          <cell r="F573">
            <v>154.29050000000001</v>
          </cell>
          <cell r="K573">
            <v>573</v>
          </cell>
        </row>
        <row r="574">
          <cell r="B574" t="str">
            <v>ECOPLANC 2,5 m</v>
          </cell>
          <cell r="C574" t="str">
            <v>ECOP2.5</v>
          </cell>
          <cell r="D574" t="str">
            <v>BORDURES</v>
          </cell>
          <cell r="E574" t="str">
            <v>SASKIT</v>
          </cell>
          <cell r="K574">
            <v>574</v>
          </cell>
        </row>
        <row r="575">
          <cell r="B575" t="str">
            <v>ECOPLANC 2 m</v>
          </cell>
          <cell r="C575" t="str">
            <v>ECOP2</v>
          </cell>
          <cell r="D575" t="str">
            <v>BORDURES</v>
          </cell>
          <cell r="E575" t="str">
            <v>SASKIT</v>
          </cell>
          <cell r="K575">
            <v>575</v>
          </cell>
        </row>
        <row r="576">
          <cell r="B576" t="str">
            <v>KIT CLOISON BAC 3 EH</v>
          </cell>
          <cell r="C576" t="str">
            <v>CCB3EH</v>
          </cell>
          <cell r="D576" t="str">
            <v>COFFRAGE</v>
          </cell>
          <cell r="E576" t="str">
            <v>SASKIT</v>
          </cell>
          <cell r="F576">
            <v>50</v>
          </cell>
          <cell r="K576">
            <v>576</v>
          </cell>
        </row>
        <row r="577">
          <cell r="B577" t="str">
            <v>CHEVRON 70X70 L 1.80M</v>
          </cell>
          <cell r="C577" t="str">
            <v>C70701800</v>
          </cell>
          <cell r="D577" t="str">
            <v>BORDURES</v>
          </cell>
          <cell r="E577" t="str">
            <v>SASKIT</v>
          </cell>
          <cell r="K577">
            <v>577</v>
          </cell>
        </row>
        <row r="578">
          <cell r="B578" t="str">
            <v>VIS CHARPENTE 6*80</v>
          </cell>
          <cell r="C578">
            <v>8110608018</v>
          </cell>
          <cell r="D578" t="str">
            <v>QUINCAILLERIE</v>
          </cell>
          <cell r="E578" t="str">
            <v>SASKIT</v>
          </cell>
          <cell r="K578">
            <v>578</v>
          </cell>
        </row>
        <row r="579">
          <cell r="C579">
            <v>0</v>
          </cell>
          <cell r="E579">
            <v>0</v>
          </cell>
        </row>
        <row r="580">
          <cell r="E580">
            <v>0</v>
          </cell>
        </row>
        <row r="581">
          <cell r="E581">
            <v>0</v>
          </cell>
        </row>
        <row r="582">
          <cell r="E58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>
            <v>0</v>
          </cell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>
            <v>0</v>
          </cell>
          <cell r="D402" t="str">
            <v>PLANTES_EPURATRICES</v>
          </cell>
          <cell r="E402">
            <v>0</v>
          </cell>
          <cell r="F402">
            <v>7.416666666666667</v>
          </cell>
          <cell r="G402" t="str">
            <v>pc</v>
          </cell>
          <cell r="H402">
            <v>0</v>
          </cell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>
            <v>0</v>
          </cell>
          <cell r="D403" t="str">
            <v>PLANTES_EPURATRICES</v>
          </cell>
          <cell r="E403">
            <v>0</v>
          </cell>
          <cell r="F403">
            <v>5.416666666666667</v>
          </cell>
          <cell r="G403" t="str">
            <v>pc</v>
          </cell>
          <cell r="H403">
            <v>0</v>
          </cell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>
            <v>0</v>
          </cell>
          <cell r="D404" t="str">
            <v>PLANTES_EPURATRICES</v>
          </cell>
          <cell r="E404">
            <v>0</v>
          </cell>
          <cell r="F404">
            <v>3.75</v>
          </cell>
          <cell r="G404" t="str">
            <v>pc</v>
          </cell>
          <cell r="H404">
            <v>0</v>
          </cell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>
            <v>0</v>
          </cell>
          <cell r="D405" t="str">
            <v>PLANTES_EPURATRICES</v>
          </cell>
          <cell r="E405">
            <v>0</v>
          </cell>
          <cell r="F405">
            <v>1.825</v>
          </cell>
          <cell r="G405" t="str">
            <v>pc</v>
          </cell>
          <cell r="H405">
            <v>0</v>
          </cell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>
            <v>0</v>
          </cell>
          <cell r="D406" t="str">
            <v>PLANTES_EPURATRICES</v>
          </cell>
          <cell r="E406">
            <v>0</v>
          </cell>
          <cell r="F406">
            <v>6.791666666666667</v>
          </cell>
          <cell r="G406" t="str">
            <v>pc</v>
          </cell>
          <cell r="H406">
            <v>0</v>
          </cell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>
            <v>0</v>
          </cell>
          <cell r="D407" t="str">
            <v>PLANTES_EPURATRICES</v>
          </cell>
          <cell r="E407">
            <v>0</v>
          </cell>
          <cell r="F407">
            <v>4.1583333333333341</v>
          </cell>
          <cell r="G407" t="str">
            <v>pc</v>
          </cell>
          <cell r="H407">
            <v>0</v>
          </cell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>
            <v>0</v>
          </cell>
          <cell r="D408" t="str">
            <v>PLANTES_EPURATRICES</v>
          </cell>
          <cell r="E408">
            <v>0</v>
          </cell>
          <cell r="F408">
            <v>4.125</v>
          </cell>
          <cell r="G408" t="str">
            <v>pc</v>
          </cell>
          <cell r="H408">
            <v>0</v>
          </cell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>
            <v>0</v>
          </cell>
          <cell r="D409" t="str">
            <v>PLANTES_EPURATRICES</v>
          </cell>
          <cell r="E409">
            <v>0</v>
          </cell>
          <cell r="F409">
            <v>35.416666666666671</v>
          </cell>
          <cell r="G409" t="str">
            <v>pc</v>
          </cell>
          <cell r="H409">
            <v>0</v>
          </cell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>
            <v>0</v>
          </cell>
          <cell r="D410" t="str">
            <v>PLANTES_EPURATRICES</v>
          </cell>
          <cell r="E410">
            <v>0</v>
          </cell>
          <cell r="F410">
            <v>10.833333333333334</v>
          </cell>
          <cell r="G410" t="str">
            <v>pc</v>
          </cell>
          <cell r="H410">
            <v>0</v>
          </cell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>
            <v>0</v>
          </cell>
          <cell r="D411" t="str">
            <v>PLANTES_EPURATRICES</v>
          </cell>
          <cell r="E411">
            <v>0</v>
          </cell>
          <cell r="F411">
            <v>7.416666666666667</v>
          </cell>
          <cell r="G411" t="str">
            <v>pc</v>
          </cell>
          <cell r="H411">
            <v>0</v>
          </cell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>
            <v>0</v>
          </cell>
          <cell r="D412" t="str">
            <v>PLANTES_EPURATRICES</v>
          </cell>
          <cell r="E412">
            <v>0</v>
          </cell>
          <cell r="F412">
            <v>8.3333333333333339</v>
          </cell>
          <cell r="G412" t="str">
            <v>pc</v>
          </cell>
          <cell r="H412">
            <v>0</v>
          </cell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>
            <v>0</v>
          </cell>
          <cell r="D413" t="str">
            <v>PLANTES_EPURATRICES</v>
          </cell>
          <cell r="E413">
            <v>0</v>
          </cell>
          <cell r="F413">
            <v>2.916666666666667</v>
          </cell>
          <cell r="G413" t="str">
            <v>pc</v>
          </cell>
          <cell r="H413">
            <v>0</v>
          </cell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>
            <v>0</v>
          </cell>
          <cell r="D414" t="str">
            <v>PLANTES_EPURATRICES</v>
          </cell>
          <cell r="E414">
            <v>0</v>
          </cell>
          <cell r="F414">
            <v>2.916666666666667</v>
          </cell>
          <cell r="G414" t="str">
            <v>pc</v>
          </cell>
          <cell r="H414">
            <v>0</v>
          </cell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>
            <v>0</v>
          </cell>
          <cell r="D415" t="str">
            <v>PLANTES_EPURATRICES</v>
          </cell>
          <cell r="E415">
            <v>0</v>
          </cell>
          <cell r="F415">
            <v>6.791666666666667</v>
          </cell>
          <cell r="G415" t="str">
            <v>pc</v>
          </cell>
          <cell r="H415">
            <v>0</v>
          </cell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>
            <v>0</v>
          </cell>
          <cell r="D416" t="str">
            <v>PLANTES_EPURATRICES</v>
          </cell>
          <cell r="E416">
            <v>0</v>
          </cell>
          <cell r="F416">
            <v>3.75</v>
          </cell>
          <cell r="G416" t="str">
            <v>pc</v>
          </cell>
          <cell r="H416">
            <v>0</v>
          </cell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>
            <v>0</v>
          </cell>
          <cell r="D417" t="str">
            <v>PLANTES_EPURATRICES</v>
          </cell>
          <cell r="E417">
            <v>0</v>
          </cell>
          <cell r="F417">
            <v>3</v>
          </cell>
          <cell r="G417" t="str">
            <v>pc</v>
          </cell>
          <cell r="H417">
            <v>0</v>
          </cell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>
            <v>0</v>
          </cell>
          <cell r="D418" t="str">
            <v>PLANTES_EPURATRICES</v>
          </cell>
          <cell r="E418">
            <v>0</v>
          </cell>
          <cell r="F418">
            <v>8.25</v>
          </cell>
          <cell r="G418" t="str">
            <v>pc</v>
          </cell>
          <cell r="H418">
            <v>0</v>
          </cell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>
            <v>0</v>
          </cell>
          <cell r="D419" t="str">
            <v>PLANTES_EPURATRICES</v>
          </cell>
          <cell r="E419">
            <v>0</v>
          </cell>
          <cell r="F419">
            <v>2.3333333333333335</v>
          </cell>
          <cell r="G419" t="str">
            <v>pc</v>
          </cell>
          <cell r="H419">
            <v>0</v>
          </cell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>
            <v>0</v>
          </cell>
          <cell r="D420" t="str">
            <v>PLANTES_EPURATRICES</v>
          </cell>
          <cell r="E420">
            <v>0</v>
          </cell>
          <cell r="F420">
            <v>6.791666666666667</v>
          </cell>
          <cell r="G420" t="str">
            <v>pc</v>
          </cell>
          <cell r="H420">
            <v>0</v>
          </cell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>
            <v>0</v>
          </cell>
          <cell r="D421" t="str">
            <v>PLANTES_EPURATRICES</v>
          </cell>
          <cell r="E421">
            <v>0</v>
          </cell>
          <cell r="F421">
            <v>5.5</v>
          </cell>
          <cell r="G421" t="str">
            <v>pc</v>
          </cell>
          <cell r="H421">
            <v>0</v>
          </cell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>
            <v>0</v>
          </cell>
          <cell r="D422" t="str">
            <v>PLANTES_EPURATRICES</v>
          </cell>
          <cell r="E422">
            <v>0</v>
          </cell>
          <cell r="F422">
            <v>3.75</v>
          </cell>
          <cell r="G422" t="str">
            <v>pc</v>
          </cell>
          <cell r="H422">
            <v>0</v>
          </cell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>
            <v>0</v>
          </cell>
          <cell r="D423" t="str">
            <v>PLANTES_EPURATRICES</v>
          </cell>
          <cell r="E423">
            <v>0</v>
          </cell>
          <cell r="F423">
            <v>5.5</v>
          </cell>
          <cell r="G423" t="str">
            <v>pc</v>
          </cell>
          <cell r="H423">
            <v>0</v>
          </cell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>
            <v>0</v>
          </cell>
          <cell r="D424" t="str">
            <v>PLANTES_EPURATRICES</v>
          </cell>
          <cell r="E424">
            <v>0</v>
          </cell>
          <cell r="F424">
            <v>16.583333333333332</v>
          </cell>
          <cell r="G424" t="str">
            <v>pc</v>
          </cell>
          <cell r="H424">
            <v>0</v>
          </cell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>
            <v>0</v>
          </cell>
          <cell r="D425" t="str">
            <v>PLANTES_EPURATRICES</v>
          </cell>
          <cell r="E425">
            <v>0</v>
          </cell>
          <cell r="F425">
            <v>8.25</v>
          </cell>
          <cell r="G425" t="str">
            <v>pc</v>
          </cell>
          <cell r="H425">
            <v>0</v>
          </cell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>
            <v>0</v>
          </cell>
          <cell r="D426" t="str">
            <v>PLANTES_EPURATRICES</v>
          </cell>
          <cell r="E426">
            <v>0</v>
          </cell>
          <cell r="F426">
            <v>7.416666666666667</v>
          </cell>
          <cell r="G426" t="str">
            <v>pc</v>
          </cell>
          <cell r="H426">
            <v>0</v>
          </cell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>
            <v>0</v>
          </cell>
          <cell r="D427" t="str">
            <v>PLANTES_EPURATRICES</v>
          </cell>
          <cell r="E427">
            <v>0</v>
          </cell>
          <cell r="F427">
            <v>6.5833333333333339</v>
          </cell>
          <cell r="G427" t="str">
            <v>pc</v>
          </cell>
          <cell r="H427">
            <v>0</v>
          </cell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>
            <v>0</v>
          </cell>
          <cell r="D428" t="str">
            <v>PLANTES_EPURATRICES</v>
          </cell>
          <cell r="E428">
            <v>0</v>
          </cell>
          <cell r="F428">
            <v>7.416666666666667</v>
          </cell>
          <cell r="G428" t="str">
            <v>pc</v>
          </cell>
          <cell r="H428">
            <v>0</v>
          </cell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>
            <v>0</v>
          </cell>
          <cell r="D429" t="str">
            <v>PLANTES_EPURATRICES</v>
          </cell>
          <cell r="E429">
            <v>0</v>
          </cell>
          <cell r="F429">
            <v>6.791666666666667</v>
          </cell>
          <cell r="G429" t="str">
            <v>pc</v>
          </cell>
          <cell r="H429">
            <v>0</v>
          </cell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>
            <v>0</v>
          </cell>
        </row>
        <row r="520">
          <cell r="B520">
            <v>0</v>
          </cell>
          <cell r="K520">
            <v>0</v>
          </cell>
        </row>
        <row r="521">
          <cell r="B521">
            <v>0</v>
          </cell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6" sqref="C6"/>
    </sheetView>
  </sheetViews>
  <sheetFormatPr baseColWidth="10" defaultRowHeight="14.4" x14ac:dyDescent="0.3"/>
  <cols>
    <col min="1" max="1" width="11.44140625" style="248"/>
    <col min="2" max="2" width="19.109375" customWidth="1"/>
    <col min="3" max="3" width="55.88671875" customWidth="1"/>
  </cols>
  <sheetData>
    <row r="1" spans="1:4" s="248" customFormat="1" x14ac:dyDescent="0.3">
      <c r="A1" s="248" t="s">
        <v>2104</v>
      </c>
      <c r="B1" s="248" t="s">
        <v>2105</v>
      </c>
      <c r="C1" s="248" t="s">
        <v>2106</v>
      </c>
      <c r="D1" s="248" t="str">
        <f>CONCATENATE("INSERT INTO SC_Lots(Position,Lot,Libelle) values (#POS#,'#LOT#','#LIBELLE#');",CHAR(10))</f>
        <v xml:space="preserve">INSERT INTO SC_Lots(Position,Lot,Libelle) values (#POS#,'#LOT#','#LIBELLE#');
</v>
      </c>
    </row>
    <row r="2" spans="1:4" ht="28.5" customHeight="1" x14ac:dyDescent="0.3">
      <c r="A2" s="248">
        <v>1</v>
      </c>
      <c r="B2" s="283" t="s">
        <v>2098</v>
      </c>
      <c r="C2" s="288" t="s">
        <v>2101</v>
      </c>
      <c r="D2" t="str">
        <f>SUBSTITUTE(SUBSTITUTE(SUBSTITUTE($D$1,"#POS#",A2),"#LOT#",$B2),"#LIBELLE#",C2)</f>
        <v xml:space="preserve">INSERT INTO SC_Lots(Position,Lot,Libelle) values (1,'COLLECTE','LOT 1 : Réseau de collecte des eaux usées');
</v>
      </c>
    </row>
    <row r="3" spans="1:4" ht="28.5" customHeight="1" x14ac:dyDescent="0.3">
      <c r="A3" s="248">
        <v>2</v>
      </c>
      <c r="B3" s="283" t="s">
        <v>2095</v>
      </c>
      <c r="C3" s="288" t="s">
        <v>2107</v>
      </c>
      <c r="D3" s="248" t="str">
        <f>SUBSTITUTE(SUBSTITUTE(SUBSTITUTE($D$1,"#POS#",A3),"#LOT#",$B3),"#LIBELLE#",C3)</f>
        <v xml:space="preserve">INSERT INTO SC_Lots(Position,Lot,Libelle) values (2,'CONSTRUCTION','LOT 2 : Jardin d'assainissement gamme #GAMME#');
</v>
      </c>
    </row>
    <row r="4" spans="1:4" ht="28.5" customHeight="1" x14ac:dyDescent="0.3">
      <c r="A4" s="248">
        <v>3</v>
      </c>
      <c r="B4" s="283" t="s">
        <v>2099</v>
      </c>
      <c r="C4" s="288" t="s">
        <v>2108</v>
      </c>
      <c r="D4" s="248" t="str">
        <f t="shared" ref="D4:D6" si="0">SUBSTITUTE(SUBSTITUTE(SUBSTITUTE($D$1,"#POS#",A4),"#LOT#",$B4),"#LIBELLE#",C4)</f>
        <v xml:space="preserve">INSERT INTO SC_Lots(Position,Lot,Libelle) values (3,'EXUTOIRE','LOT 3 : Réseau d'évacuation des eaux traitées');
</v>
      </c>
    </row>
    <row r="5" spans="1:4" ht="28.5" customHeight="1" x14ac:dyDescent="0.3">
      <c r="A5" s="248">
        <v>4</v>
      </c>
      <c r="B5" s="283" t="s">
        <v>2096</v>
      </c>
      <c r="C5" s="288" t="s">
        <v>2102</v>
      </c>
      <c r="D5" s="248" t="str">
        <f t="shared" si="0"/>
        <v xml:space="preserve">INSERT INTO SC_Lots(Position,Lot,Libelle) values (4,'INFILTRATION','LOT 4 : Infiltration des eaux traitées');
</v>
      </c>
    </row>
    <row r="6" spans="1:4" ht="28.5" customHeight="1" x14ac:dyDescent="0.3">
      <c r="A6" s="248">
        <v>5</v>
      </c>
      <c r="B6" s="283" t="s">
        <v>2097</v>
      </c>
      <c r="C6" s="288" t="s">
        <v>2103</v>
      </c>
      <c r="D6" s="248" t="str">
        <f t="shared" si="0"/>
        <v xml:space="preserve">INSERT INTO SC_Lots(Position,Lot,Libelle) values (5,'TRAVAUX COMPLEMENTAIRES','LOT 5 : Travaux complémentaires ');
</v>
      </c>
    </row>
    <row r="11" spans="1:4" x14ac:dyDescent="0.3">
      <c r="C11">
        <f>3160.32</f>
        <v>3160.32</v>
      </c>
      <c r="D11">
        <f>C11</f>
        <v>3160.32</v>
      </c>
    </row>
    <row r="12" spans="1:4" x14ac:dyDescent="0.3">
      <c r="C12">
        <v>1949.84</v>
      </c>
      <c r="D12">
        <v>1768.5</v>
      </c>
    </row>
    <row r="13" spans="1:4" x14ac:dyDescent="0.3">
      <c r="C13">
        <v>870</v>
      </c>
      <c r="D13">
        <v>248.36</v>
      </c>
    </row>
    <row r="14" spans="1:4" x14ac:dyDescent="0.3">
      <c r="C14">
        <f>C11-C12-C13</f>
        <v>340.48000000000025</v>
      </c>
      <c r="D14">
        <f>SUM(D11:D13)</f>
        <v>5177.1799999999994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EQ68"/>
  <sheetViews>
    <sheetView topLeftCell="BQ1" workbookViewId="0">
      <selection activeCell="CE4" sqref="CE4"/>
    </sheetView>
  </sheetViews>
  <sheetFormatPr baseColWidth="10" defaultColWidth="11.44140625" defaultRowHeight="14.4" x14ac:dyDescent="0.3"/>
  <cols>
    <col min="1" max="1" width="7.109375" style="216" customWidth="1"/>
    <col min="2" max="4" width="11.44140625" style="211"/>
    <col min="5" max="5" width="8.88671875" style="211" bestFit="1" customWidth="1"/>
    <col min="6" max="6" width="51.88671875" style="216" bestFit="1" customWidth="1"/>
    <col min="7" max="7" width="5.33203125" style="216" customWidth="1"/>
    <col min="8" max="8" width="5.33203125" style="211" customWidth="1"/>
    <col min="9" max="10" width="5.33203125" style="216" customWidth="1"/>
    <col min="11" max="11" width="5.33203125" style="211" customWidth="1"/>
    <col min="12" max="13" width="5.33203125" style="216" customWidth="1"/>
    <col min="14" max="14" width="5.33203125" style="211" customWidth="1"/>
    <col min="15" max="16" width="5.33203125" style="216" customWidth="1"/>
    <col min="17" max="17" width="5.33203125" style="211" customWidth="1"/>
    <col min="18" max="19" width="5.33203125" style="216" customWidth="1"/>
    <col min="20" max="20" width="5.33203125" style="211" customWidth="1"/>
    <col min="21" max="22" width="5.33203125" style="216" customWidth="1"/>
    <col min="23" max="23" width="5.33203125" style="211" customWidth="1"/>
    <col min="24" max="25" width="5.33203125" style="216" customWidth="1"/>
    <col min="26" max="26" width="5.33203125" style="211" customWidth="1"/>
    <col min="27" max="28" width="5.33203125" style="216" customWidth="1"/>
    <col min="29" max="29" width="5.33203125" style="211" customWidth="1"/>
    <col min="30" max="31" width="5.33203125" style="216" customWidth="1"/>
    <col min="32" max="32" width="5.33203125" style="211" customWidth="1"/>
    <col min="33" max="34" width="5.33203125" style="216" customWidth="1"/>
    <col min="35" max="35" width="5.33203125" style="211" customWidth="1"/>
    <col min="36" max="37" width="5.33203125" style="216" customWidth="1"/>
    <col min="38" max="38" width="5.33203125" style="211" customWidth="1"/>
    <col min="39" max="40" width="5.33203125" style="216" customWidth="1"/>
    <col min="41" max="41" width="5.33203125" style="211" customWidth="1"/>
    <col min="42" max="43" width="5.33203125" style="216" customWidth="1"/>
    <col min="44" max="44" width="5.33203125" style="211" customWidth="1"/>
    <col min="45" max="46" width="5.33203125" style="216" customWidth="1"/>
    <col min="47" max="47" width="5.33203125" style="211" customWidth="1"/>
    <col min="48" max="49" width="5.33203125" style="216" customWidth="1"/>
    <col min="50" max="50" width="5.33203125" style="211" customWidth="1"/>
    <col min="51" max="52" width="5.33203125" style="216" customWidth="1"/>
    <col min="53" max="53" width="5.33203125" style="211" customWidth="1"/>
    <col min="54" max="55" width="5.33203125" style="216" customWidth="1"/>
    <col min="56" max="56" width="5.33203125" style="211" customWidth="1"/>
    <col min="57" max="58" width="5.33203125" style="216" customWidth="1"/>
    <col min="59" max="59" width="5.33203125" style="211" customWidth="1"/>
    <col min="60" max="61" width="5.33203125" style="216" customWidth="1"/>
    <col min="62" max="62" width="5.33203125" style="211" customWidth="1"/>
    <col min="63" max="64" width="5.33203125" style="216" customWidth="1"/>
    <col min="65" max="65" width="5.33203125" style="211" customWidth="1"/>
    <col min="66" max="67" width="5.33203125" style="216" customWidth="1"/>
    <col min="68" max="68" width="5.33203125" style="211" customWidth="1"/>
    <col min="69" max="70" width="5.33203125" style="216" customWidth="1"/>
    <col min="71" max="71" width="5.33203125" style="211" customWidth="1"/>
    <col min="72" max="73" width="5.33203125" style="216" customWidth="1"/>
    <col min="74" max="74" width="5.33203125" style="211" customWidth="1"/>
    <col min="75" max="76" width="5.33203125" style="216" customWidth="1"/>
    <col min="77" max="77" width="3.33203125" style="211" customWidth="1"/>
    <col min="78" max="78" width="3.33203125" style="216" customWidth="1"/>
    <col min="79" max="79" width="3.33203125" style="251" customWidth="1"/>
    <col min="80" max="80" width="3.33203125" style="216" customWidth="1"/>
    <col min="81" max="81" width="5.44140625" style="211" customWidth="1"/>
    <col min="82" max="82" width="5.44140625" style="216" customWidth="1"/>
    <col min="83" max="83" width="5.44140625" style="251" customWidth="1"/>
    <col min="84" max="84" width="5.44140625" style="216" customWidth="1"/>
    <col min="85" max="85" width="5.44140625" style="211" customWidth="1"/>
    <col min="86" max="86" width="5.44140625" style="216" customWidth="1"/>
    <col min="87" max="87" width="5.44140625" style="251" customWidth="1"/>
    <col min="88" max="88" width="5.44140625" style="216" customWidth="1"/>
    <col min="89" max="89" width="5.44140625" style="211" customWidth="1"/>
    <col min="90" max="90" width="5.44140625" style="216" customWidth="1"/>
    <col min="91" max="91" width="5.44140625" style="251" customWidth="1"/>
    <col min="92" max="92" width="5.44140625" style="216" customWidth="1"/>
    <col min="93" max="93" width="5.44140625" style="211" customWidth="1"/>
    <col min="94" max="94" width="5.44140625" style="216" customWidth="1"/>
    <col min="95" max="95" width="5.44140625" style="251" customWidth="1"/>
    <col min="96" max="96" width="5.44140625" style="216" customWidth="1"/>
    <col min="97" max="97" width="5.44140625" style="211" customWidth="1"/>
    <col min="98" max="98" width="5.44140625" style="216" customWidth="1"/>
    <col min="99" max="99" width="5.44140625" style="251" customWidth="1"/>
    <col min="100" max="100" width="5.44140625" style="216" customWidth="1"/>
    <col min="101" max="101" width="5.44140625" style="211" customWidth="1"/>
    <col min="102" max="102" width="5.44140625" style="216" customWidth="1"/>
    <col min="103" max="103" width="5.44140625" style="251" customWidth="1"/>
    <col min="104" max="104" width="5.44140625" style="216" customWidth="1"/>
    <col min="105" max="105" width="5.44140625" style="211" customWidth="1"/>
    <col min="106" max="106" width="5.44140625" style="216" customWidth="1"/>
    <col min="107" max="107" width="5.44140625" style="251" customWidth="1"/>
    <col min="108" max="108" width="5.44140625" style="216" customWidth="1"/>
    <col min="109" max="109" width="5.44140625" style="211" customWidth="1"/>
    <col min="110" max="110" width="5.44140625" style="216" customWidth="1"/>
    <col min="111" max="111" width="5.44140625" style="251" customWidth="1"/>
    <col min="112" max="112" width="5.44140625" style="216" customWidth="1"/>
    <col min="113" max="113" width="5.44140625" style="211" customWidth="1"/>
    <col min="114" max="114" width="5.44140625" style="216" customWidth="1"/>
    <col min="115" max="115" width="5.44140625" style="251" customWidth="1"/>
    <col min="116" max="116" width="5.44140625" style="216" customWidth="1"/>
    <col min="117" max="117" width="5.44140625" style="211" customWidth="1"/>
    <col min="118" max="118" width="5.44140625" style="216" customWidth="1"/>
    <col min="119" max="119" width="5.44140625" style="251" customWidth="1"/>
    <col min="120" max="120" width="5.44140625" style="216" customWidth="1"/>
    <col min="121" max="121" width="5.44140625" style="211" customWidth="1"/>
    <col min="122" max="122" width="5.44140625" style="216" customWidth="1"/>
    <col min="123" max="123" width="5.44140625" style="251" customWidth="1"/>
    <col min="124" max="124" width="5.44140625" style="216" customWidth="1"/>
    <col min="125" max="126" width="5.44140625" style="211" customWidth="1"/>
    <col min="127" max="127" width="5.44140625" style="248" customWidth="1"/>
    <col min="128" max="129" width="5.44140625" style="211" customWidth="1"/>
    <col min="130" max="130" width="6.109375" style="211" customWidth="1"/>
    <col min="131" max="131" width="5.44140625" style="248" customWidth="1"/>
    <col min="132" max="134" width="5.44140625" style="211" customWidth="1"/>
    <col min="135" max="135" width="5.44140625" style="248" customWidth="1"/>
    <col min="136" max="138" width="5.44140625" style="211" customWidth="1"/>
    <col min="139" max="139" width="5.44140625" style="248" customWidth="1"/>
    <col min="140" max="141" width="5.44140625" style="211" customWidth="1"/>
    <col min="142" max="142" width="5.88671875" style="211" customWidth="1"/>
    <col min="143" max="143" width="5.44140625" style="248" customWidth="1"/>
    <col min="144" max="145" width="5.44140625" style="211" customWidth="1"/>
    <col min="146" max="16384" width="11.44140625" style="211"/>
  </cols>
  <sheetData>
    <row r="1" spans="1:147" ht="15.75" customHeight="1" x14ac:dyDescent="0.3">
      <c r="A1" s="226" t="s">
        <v>1946</v>
      </c>
      <c r="B1" s="226"/>
      <c r="C1" s="226" t="s">
        <v>1947</v>
      </c>
      <c r="D1" s="226" t="s">
        <v>296</v>
      </c>
      <c r="E1" s="226">
        <v>1</v>
      </c>
      <c r="F1" s="226"/>
      <c r="G1" s="226"/>
      <c r="H1" s="226"/>
      <c r="I1" s="226">
        <v>2</v>
      </c>
      <c r="J1" s="226"/>
      <c r="K1" s="226"/>
      <c r="L1" s="226"/>
      <c r="M1" s="226">
        <v>3</v>
      </c>
      <c r="N1" s="226"/>
      <c r="O1" s="226"/>
      <c r="P1" s="226"/>
      <c r="Q1" s="226">
        <v>4</v>
      </c>
      <c r="R1" s="226"/>
      <c r="S1" s="226"/>
      <c r="T1" s="226"/>
      <c r="U1" s="226">
        <v>5</v>
      </c>
      <c r="V1" s="226"/>
      <c r="W1" s="226"/>
      <c r="X1" s="226"/>
      <c r="Y1" s="226">
        <v>6</v>
      </c>
      <c r="Z1" s="226"/>
      <c r="AA1" s="226"/>
      <c r="AB1" s="226"/>
      <c r="AC1" s="226">
        <v>7</v>
      </c>
      <c r="AD1" s="226"/>
      <c r="AE1" s="226"/>
      <c r="AF1" s="226"/>
      <c r="AG1" s="226">
        <v>8</v>
      </c>
      <c r="AH1" s="226"/>
      <c r="AI1" s="226"/>
      <c r="AJ1" s="226"/>
      <c r="AK1" s="226">
        <v>9</v>
      </c>
      <c r="AL1" s="226"/>
      <c r="AM1" s="226"/>
      <c r="AN1" s="226"/>
      <c r="AO1" s="226">
        <v>10</v>
      </c>
      <c r="AP1" s="226"/>
      <c r="AQ1" s="226"/>
      <c r="AR1" s="226"/>
      <c r="AS1" s="226">
        <v>11</v>
      </c>
      <c r="AT1" s="226"/>
      <c r="AU1" s="226"/>
      <c r="AV1" s="226"/>
      <c r="AW1" s="226">
        <v>12</v>
      </c>
      <c r="AX1" s="226"/>
      <c r="AY1" s="226"/>
      <c r="AZ1" s="226"/>
      <c r="BA1" s="226">
        <v>13</v>
      </c>
      <c r="BB1" s="226"/>
      <c r="BC1" s="226"/>
      <c r="BD1" s="226"/>
      <c r="BE1" s="226">
        <v>14</v>
      </c>
      <c r="BF1" s="226"/>
      <c r="BG1" s="226"/>
      <c r="BH1" s="226"/>
      <c r="BI1" s="226">
        <v>15</v>
      </c>
      <c r="BJ1" s="226"/>
      <c r="BK1" s="226"/>
      <c r="BL1" s="226"/>
      <c r="BM1" s="226">
        <v>16</v>
      </c>
      <c r="BN1" s="226"/>
      <c r="BO1" s="226"/>
      <c r="BP1" s="226"/>
      <c r="BQ1" s="226">
        <v>17</v>
      </c>
      <c r="BR1" s="226"/>
      <c r="BS1" s="226"/>
      <c r="BT1" s="226"/>
      <c r="BU1" s="226">
        <v>18</v>
      </c>
      <c r="BV1" s="226"/>
      <c r="BW1" s="226"/>
      <c r="BX1" s="226"/>
      <c r="BY1" s="208" t="s">
        <v>1958</v>
      </c>
      <c r="BZ1" s="226"/>
      <c r="CA1" s="248"/>
      <c r="CB1" s="226"/>
      <c r="CC1" s="226"/>
      <c r="CD1" s="226"/>
      <c r="CE1" s="248"/>
      <c r="CF1" s="226"/>
      <c r="CG1" s="226"/>
      <c r="CH1" s="226"/>
      <c r="CI1" s="248"/>
      <c r="CJ1" s="226"/>
      <c r="CK1" s="226"/>
      <c r="CL1" s="226"/>
      <c r="CM1" s="248"/>
      <c r="CN1" s="226"/>
      <c r="CO1" s="226"/>
      <c r="CP1" s="226"/>
      <c r="CQ1" s="248"/>
      <c r="CR1" s="226"/>
      <c r="CS1" s="226"/>
      <c r="CT1" s="226"/>
      <c r="CU1" s="248"/>
      <c r="CV1" s="226"/>
      <c r="CW1" s="226"/>
      <c r="CX1" s="226"/>
      <c r="CY1" s="248"/>
      <c r="CZ1" s="226"/>
      <c r="DA1" s="226"/>
      <c r="DB1" s="226"/>
      <c r="DC1" s="248"/>
      <c r="DD1" s="226"/>
      <c r="DE1" s="226"/>
      <c r="DF1" s="226"/>
      <c r="DG1" s="248"/>
      <c r="DH1" s="226"/>
      <c r="DI1" s="226"/>
      <c r="DJ1" s="226"/>
      <c r="DK1" s="248"/>
      <c r="DL1" s="226"/>
      <c r="DM1" s="226"/>
      <c r="DN1" s="226"/>
      <c r="DO1" s="248"/>
      <c r="DP1" s="226"/>
      <c r="DQ1" s="226"/>
      <c r="DR1" s="226"/>
      <c r="DS1" s="248"/>
      <c r="DT1" s="226"/>
      <c r="DU1" s="226"/>
      <c r="DV1" s="226"/>
      <c r="DX1" s="226"/>
      <c r="DY1" s="226"/>
      <c r="DZ1" s="226"/>
      <c r="EB1" s="226"/>
      <c r="EC1" s="226"/>
      <c r="ED1" s="226"/>
      <c r="EF1" s="226"/>
      <c r="EG1" s="226"/>
      <c r="EH1" s="226"/>
      <c r="EJ1" s="226"/>
      <c r="EK1" s="226"/>
      <c r="EL1" s="226"/>
      <c r="EN1" s="226"/>
      <c r="EO1" s="226"/>
      <c r="EP1" s="226"/>
      <c r="EQ1" s="226"/>
    </row>
    <row r="2" spans="1:147" x14ac:dyDescent="0.3">
      <c r="A2" s="226"/>
      <c r="B2" s="226"/>
      <c r="C2" s="226" t="s">
        <v>242</v>
      </c>
      <c r="D2" s="226" t="s">
        <v>243</v>
      </c>
      <c r="E2" s="226">
        <v>2</v>
      </c>
      <c r="F2" s="226"/>
      <c r="G2" s="226"/>
      <c r="H2" s="226"/>
      <c r="I2" s="226">
        <v>3</v>
      </c>
      <c r="J2" s="226"/>
      <c r="K2" s="226"/>
      <c r="L2" s="226"/>
      <c r="M2" s="226">
        <v>4</v>
      </c>
      <c r="N2" s="226"/>
      <c r="O2" s="226"/>
      <c r="P2" s="226"/>
      <c r="Q2" s="226">
        <v>5</v>
      </c>
      <c r="R2" s="226"/>
      <c r="S2" s="226"/>
      <c r="T2" s="226"/>
      <c r="U2" s="226">
        <v>6</v>
      </c>
      <c r="V2" s="226"/>
      <c r="W2" s="226"/>
      <c r="X2" s="226"/>
      <c r="Y2" s="226">
        <v>7</v>
      </c>
      <c r="Z2" s="226"/>
      <c r="AA2" s="226"/>
      <c r="AB2" s="226"/>
      <c r="AC2" s="226">
        <v>8</v>
      </c>
      <c r="AD2" s="226"/>
      <c r="AE2" s="226"/>
      <c r="AF2" s="226"/>
      <c r="AG2" s="226">
        <v>9</v>
      </c>
      <c r="AH2" s="226"/>
      <c r="AI2" s="226"/>
      <c r="AJ2" s="226"/>
      <c r="AK2" s="226">
        <v>10</v>
      </c>
      <c r="AL2" s="226"/>
      <c r="AM2" s="226"/>
      <c r="AN2" s="226"/>
      <c r="AO2" s="226">
        <v>12</v>
      </c>
      <c r="AP2" s="226"/>
      <c r="AQ2" s="226"/>
      <c r="AR2" s="226"/>
      <c r="AS2" s="226">
        <v>12</v>
      </c>
      <c r="AT2" s="226"/>
      <c r="AU2" s="226"/>
      <c r="AV2" s="226"/>
      <c r="AW2" s="226">
        <v>14</v>
      </c>
      <c r="AX2" s="226"/>
      <c r="AY2" s="226"/>
      <c r="AZ2" s="226"/>
      <c r="BA2" s="226">
        <v>14</v>
      </c>
      <c r="BB2" s="226"/>
      <c r="BC2" s="226"/>
      <c r="BD2" s="226"/>
      <c r="BE2" s="226">
        <v>16</v>
      </c>
      <c r="BF2" s="226"/>
      <c r="BG2" s="226"/>
      <c r="BH2" s="226"/>
      <c r="BI2" s="226">
        <v>18</v>
      </c>
      <c r="BJ2" s="226"/>
      <c r="BK2" s="226"/>
      <c r="BL2" s="226"/>
      <c r="BM2" s="226">
        <v>18</v>
      </c>
      <c r="BN2" s="226"/>
      <c r="BO2" s="226"/>
      <c r="BP2" s="226"/>
      <c r="BQ2" s="226">
        <v>20</v>
      </c>
      <c r="BR2" s="226"/>
      <c r="BS2" s="226"/>
      <c r="BT2" s="226"/>
      <c r="BU2" s="226">
        <v>20</v>
      </c>
      <c r="BV2" s="226"/>
      <c r="BW2" s="226"/>
      <c r="BX2" s="226"/>
      <c r="BY2" s="226">
        <v>2</v>
      </c>
      <c r="BZ2" s="226"/>
      <c r="CA2" s="248"/>
      <c r="CB2" s="226"/>
      <c r="CC2" s="226">
        <v>3</v>
      </c>
      <c r="CD2" s="226"/>
      <c r="CE2" s="248"/>
      <c r="CF2" s="226"/>
      <c r="CG2" s="226">
        <v>4</v>
      </c>
      <c r="CH2" s="228"/>
      <c r="CJ2" s="228"/>
      <c r="CK2" s="226">
        <v>5</v>
      </c>
      <c r="CL2" s="228"/>
      <c r="CN2" s="228"/>
      <c r="CO2" s="226">
        <v>6</v>
      </c>
      <c r="CP2" s="228"/>
      <c r="CR2" s="228"/>
      <c r="CS2" s="226">
        <v>7</v>
      </c>
      <c r="CT2" s="228"/>
      <c r="CV2" s="228"/>
      <c r="CW2" s="226">
        <v>8</v>
      </c>
      <c r="CX2" s="228"/>
      <c r="CZ2" s="228"/>
      <c r="DA2" s="226">
        <v>9</v>
      </c>
      <c r="DB2" s="228"/>
      <c r="DD2" s="228"/>
      <c r="DE2" s="226">
        <v>10</v>
      </c>
      <c r="DF2" s="228"/>
      <c r="DH2" s="228"/>
      <c r="DI2" s="226" t="s">
        <v>286</v>
      </c>
      <c r="DJ2" s="228"/>
      <c r="DL2" s="228"/>
      <c r="DM2" s="226" t="s">
        <v>287</v>
      </c>
      <c r="DN2" s="228"/>
      <c r="DP2" s="228"/>
      <c r="DQ2" s="226" t="s">
        <v>288</v>
      </c>
      <c r="DR2" s="228"/>
      <c r="DT2" s="228"/>
      <c r="DU2" s="226" t="s">
        <v>289</v>
      </c>
      <c r="DV2" s="228"/>
      <c r="DW2" s="251"/>
      <c r="DX2" s="228"/>
      <c r="DY2" s="226">
        <v>16</v>
      </c>
      <c r="DZ2" s="228"/>
      <c r="EA2" s="251"/>
      <c r="EB2" s="228"/>
      <c r="EC2" s="226" t="s">
        <v>290</v>
      </c>
      <c r="ED2" s="228"/>
      <c r="EE2" s="251"/>
      <c r="EF2" s="228"/>
      <c r="EG2" s="226" t="s">
        <v>291</v>
      </c>
      <c r="EH2" s="228"/>
      <c r="EI2" s="251"/>
      <c r="EJ2" s="228"/>
      <c r="EK2" s="226" t="s">
        <v>292</v>
      </c>
      <c r="EL2" s="228"/>
      <c r="EM2" s="251"/>
      <c r="EN2" s="228"/>
      <c r="EO2" s="226" t="s">
        <v>293</v>
      </c>
      <c r="EP2" s="228"/>
      <c r="EQ2" s="228"/>
    </row>
    <row r="3" spans="1:147" x14ac:dyDescent="0.3">
      <c r="A3" s="226"/>
      <c r="B3" s="226"/>
      <c r="C3" s="226"/>
      <c r="D3" s="226" t="s">
        <v>244</v>
      </c>
      <c r="E3" s="226" t="s">
        <v>245</v>
      </c>
      <c r="F3" s="226"/>
      <c r="G3" s="226"/>
      <c r="H3" s="226"/>
      <c r="I3" s="226" t="s">
        <v>245</v>
      </c>
      <c r="J3" s="226"/>
      <c r="K3" s="226"/>
      <c r="L3" s="226"/>
      <c r="M3" s="226" t="s">
        <v>245</v>
      </c>
      <c r="N3" s="226"/>
      <c r="O3" s="226"/>
      <c r="P3" s="226"/>
      <c r="Q3" s="226" t="s">
        <v>245</v>
      </c>
      <c r="R3" s="226"/>
      <c r="S3" s="226"/>
      <c r="T3" s="226"/>
      <c r="U3" s="226" t="s">
        <v>245</v>
      </c>
      <c r="V3" s="226"/>
      <c r="W3" s="226"/>
      <c r="X3" s="226"/>
      <c r="Y3" s="226" t="s">
        <v>245</v>
      </c>
      <c r="Z3" s="226"/>
      <c r="AA3" s="226"/>
      <c r="AB3" s="226"/>
      <c r="AC3" s="226" t="s">
        <v>245</v>
      </c>
      <c r="AD3" s="226"/>
      <c r="AE3" s="226"/>
      <c r="AF3" s="226"/>
      <c r="AG3" s="226" t="s">
        <v>245</v>
      </c>
      <c r="AH3" s="226"/>
      <c r="AI3" s="226"/>
      <c r="AJ3" s="226"/>
      <c r="AK3" s="226" t="s">
        <v>245</v>
      </c>
      <c r="AL3" s="226"/>
      <c r="AM3" s="226"/>
      <c r="AN3" s="226"/>
      <c r="AO3" s="226" t="s">
        <v>245</v>
      </c>
      <c r="AP3" s="226"/>
      <c r="AQ3" s="226"/>
      <c r="AR3" s="226"/>
      <c r="AS3" s="226" t="s">
        <v>245</v>
      </c>
      <c r="AT3" s="226"/>
      <c r="AU3" s="226"/>
      <c r="AV3" s="226"/>
      <c r="AW3" s="226" t="s">
        <v>245</v>
      </c>
      <c r="AX3" s="226"/>
      <c r="AY3" s="226"/>
      <c r="AZ3" s="226"/>
      <c r="BA3" s="226" t="s">
        <v>245</v>
      </c>
      <c r="BB3" s="226"/>
      <c r="BC3" s="226"/>
      <c r="BD3" s="226"/>
      <c r="BE3" s="226" t="s">
        <v>245</v>
      </c>
      <c r="BF3" s="226"/>
      <c r="BG3" s="226"/>
      <c r="BH3" s="226"/>
      <c r="BI3" s="226" t="s">
        <v>245</v>
      </c>
      <c r="BJ3" s="226"/>
      <c r="BK3" s="226"/>
      <c r="BL3" s="226"/>
      <c r="BM3" s="226" t="s">
        <v>245</v>
      </c>
      <c r="BN3" s="226"/>
      <c r="BO3" s="226"/>
      <c r="BP3" s="226"/>
      <c r="BQ3" s="226" t="s">
        <v>245</v>
      </c>
      <c r="BR3" s="226"/>
      <c r="BS3" s="226"/>
      <c r="BT3" s="226"/>
      <c r="BU3" s="226" t="s">
        <v>245</v>
      </c>
      <c r="BV3" s="226"/>
      <c r="BW3" s="226"/>
      <c r="BX3" s="226"/>
      <c r="BY3" s="226"/>
      <c r="BZ3" s="226"/>
      <c r="CA3" s="248"/>
      <c r="CB3" s="226"/>
      <c r="CC3" s="226"/>
      <c r="CD3" s="226"/>
      <c r="CE3" s="248"/>
      <c r="CF3" s="226"/>
      <c r="CG3" s="226"/>
      <c r="CH3" s="226"/>
      <c r="CI3" s="248"/>
      <c r="CJ3" s="226"/>
      <c r="CK3" s="226"/>
      <c r="CL3" s="226"/>
      <c r="CM3" s="248"/>
      <c r="CN3" s="226"/>
      <c r="CO3" s="226"/>
      <c r="CP3" s="226"/>
      <c r="CQ3" s="248"/>
      <c r="CR3" s="226"/>
      <c r="CS3" s="226"/>
      <c r="CT3" s="226"/>
      <c r="CU3" s="248"/>
      <c r="CV3" s="226"/>
      <c r="CW3" s="226"/>
      <c r="CX3" s="226"/>
      <c r="CY3" s="248"/>
      <c r="CZ3" s="226"/>
      <c r="DA3" s="226"/>
      <c r="DB3" s="226"/>
      <c r="DC3" s="248"/>
      <c r="DD3" s="226"/>
      <c r="DE3" s="226"/>
      <c r="DF3" s="226"/>
      <c r="DG3" s="248"/>
      <c r="DH3" s="226"/>
      <c r="DI3" s="226"/>
      <c r="DJ3" s="226"/>
      <c r="DK3" s="248"/>
      <c r="DL3" s="226"/>
      <c r="DM3" s="226"/>
      <c r="DN3" s="226"/>
      <c r="DO3" s="248"/>
      <c r="DP3" s="226"/>
      <c r="DQ3" s="226"/>
      <c r="DR3" s="226"/>
      <c r="DS3" s="248"/>
      <c r="DT3" s="226"/>
      <c r="DU3" s="226"/>
      <c r="DV3" s="226"/>
      <c r="DX3" s="226"/>
      <c r="DY3" s="226"/>
      <c r="DZ3" s="226"/>
      <c r="EB3" s="226"/>
      <c r="EC3" s="226"/>
      <c r="ED3" s="226"/>
      <c r="EF3" s="226"/>
      <c r="EG3" s="226"/>
      <c r="EH3" s="226"/>
      <c r="EJ3" s="226"/>
      <c r="EK3" s="226"/>
      <c r="EL3" s="226"/>
      <c r="EN3" s="226"/>
      <c r="EO3" s="226"/>
      <c r="EP3" s="226"/>
      <c r="EQ3" s="226"/>
    </row>
    <row r="4" spans="1:147" x14ac:dyDescent="0.3">
      <c r="A4" s="227">
        <f>IF(B4="MATIERE",VLOOKUP($C4,MATIERE!$B$2:$K$601,10,0),IF(B4="MOA",VLOOKUP($C4,ATELIER!$B$2:$K$291,10,0),IF(B4="MOC",VLOOKUP($C4,CHANTIER!$B$2:$K$291,10,0),IF(B4="MP",VLOOKUP($C4,MINIPELLE!$B$2:$K$291,10,0),""))))</f>
        <v>377</v>
      </c>
      <c r="B4" s="226" t="s">
        <v>294</v>
      </c>
      <c r="C4" s="226" t="s">
        <v>345</v>
      </c>
      <c r="D4" s="226" t="s">
        <v>8</v>
      </c>
      <c r="E4" s="226"/>
      <c r="F4" s="228" t="s">
        <v>1023</v>
      </c>
      <c r="G4" s="228" t="s">
        <v>629</v>
      </c>
      <c r="H4" s="226"/>
      <c r="I4" s="226"/>
      <c r="J4" s="228" t="s">
        <v>1023</v>
      </c>
      <c r="K4" s="228" t="s">
        <v>629</v>
      </c>
      <c r="L4" s="226"/>
      <c r="M4" s="226"/>
      <c r="N4" s="228" t="s">
        <v>1023</v>
      </c>
      <c r="O4" s="228" t="s">
        <v>629</v>
      </c>
      <c r="P4" s="226"/>
      <c r="Q4" s="226"/>
      <c r="R4" s="228" t="s">
        <v>1023</v>
      </c>
      <c r="S4" s="228" t="s">
        <v>629</v>
      </c>
      <c r="T4" s="226"/>
      <c r="U4" s="226"/>
      <c r="V4" s="228" t="s">
        <v>1023</v>
      </c>
      <c r="W4" s="228" t="s">
        <v>629</v>
      </c>
      <c r="X4" s="226"/>
      <c r="Y4" s="226"/>
      <c r="Z4" s="228" t="s">
        <v>1023</v>
      </c>
      <c r="AA4" s="228" t="s">
        <v>629</v>
      </c>
      <c r="AB4" s="226"/>
      <c r="AC4" s="226"/>
      <c r="AD4" s="228" t="s">
        <v>1023</v>
      </c>
      <c r="AE4" s="228" t="s">
        <v>629</v>
      </c>
      <c r="AF4" s="226"/>
      <c r="AG4" s="226"/>
      <c r="AH4" s="228" t="s">
        <v>1023</v>
      </c>
      <c r="AI4" s="228" t="s">
        <v>629</v>
      </c>
      <c r="AJ4" s="226"/>
      <c r="AK4" s="226"/>
      <c r="AL4" s="228" t="s">
        <v>1023</v>
      </c>
      <c r="AM4" s="228" t="s">
        <v>629</v>
      </c>
      <c r="AN4" s="226"/>
      <c r="AO4" s="226"/>
      <c r="AP4" s="228" t="s">
        <v>1023</v>
      </c>
      <c r="AQ4" s="228" t="s">
        <v>629</v>
      </c>
      <c r="AR4" s="226"/>
      <c r="AS4" s="226"/>
      <c r="AT4" s="228" t="s">
        <v>1023</v>
      </c>
      <c r="AU4" s="228" t="s">
        <v>629</v>
      </c>
      <c r="AV4" s="226"/>
      <c r="AW4" s="226"/>
      <c r="AX4" s="228" t="s">
        <v>1023</v>
      </c>
      <c r="AY4" s="228" t="s">
        <v>629</v>
      </c>
      <c r="AZ4" s="226"/>
      <c r="BA4" s="226"/>
      <c r="BB4" s="228" t="s">
        <v>1023</v>
      </c>
      <c r="BC4" s="228" t="s">
        <v>629</v>
      </c>
      <c r="BD4" s="226"/>
      <c r="BE4" s="226"/>
      <c r="BF4" s="228" t="s">
        <v>1023</v>
      </c>
      <c r="BG4" s="228" t="s">
        <v>629</v>
      </c>
      <c r="BH4" s="226"/>
      <c r="BI4" s="226"/>
      <c r="BJ4" s="228" t="s">
        <v>1023</v>
      </c>
      <c r="BK4" s="228" t="s">
        <v>629</v>
      </c>
      <c r="BL4" s="226"/>
      <c r="BM4" s="226"/>
      <c r="BN4" s="228" t="s">
        <v>1023</v>
      </c>
      <c r="BO4" s="228" t="s">
        <v>629</v>
      </c>
      <c r="BP4" s="226"/>
      <c r="BQ4" s="226"/>
      <c r="BR4" s="228" t="s">
        <v>1023</v>
      </c>
      <c r="BS4" s="228" t="s">
        <v>629</v>
      </c>
      <c r="BT4" s="226"/>
      <c r="BU4" s="226"/>
      <c r="BV4" s="228" t="s">
        <v>1023</v>
      </c>
      <c r="BW4" s="228" t="s">
        <v>629</v>
      </c>
      <c r="BX4" s="226"/>
      <c r="BY4" s="226" t="str">
        <f>IF(AND(E4="",F4=""),"",SUBSTITUTE(SUBSTITUTE(SUBSTITUTE(SUBSTITUTE(SUBSTITUTE(SUBSTITUTE(SUBSTITUTE(SUBSTITUTE($BY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 xml:space="preserve">INSERT INTO SC_SystemeProduits(RefDimension,NomSysteme,typePresta,ligne,Quantite,formule,cte1,cte2,DateModif) values (1,'FV10','MATIERE',377,null,'3*2*CTE1','PERIMETRE',null,now());
</v>
      </c>
      <c r="BZ4" s="248"/>
      <c r="CA4" s="248"/>
      <c r="CB4" s="248"/>
      <c r="CC4" s="248" t="str">
        <f t="shared" ref="CC4:EK4" si="0">IF(AND(I4="",J4=""),"",SUBSTITUTE(SUBSTITUTE(SUBSTITUTE(SUBSTITUTE(SUBSTITUTE(SUBSTITUTE(SUBSTITUTE(SUBSTITUTE($BY$1,"#SYSTEME#",$A$1),"#DIM#",I$1),"#TYPE#",$B4),"#LIGNE#",$A4),"#Q#",IF(J4="",SUBSTITUTE(I4,",","."),"null")),"#FORMULE#",IF(J4="","null",CONCATENATE("'",J4,"'"))),"#CTE1#",IF(K4="","null",CONCATENATE("'",K4,"'"))),"#CTE2#",IF(L4="","null",CONCATENATE("'",L4,"'"))))</f>
        <v xml:space="preserve">INSERT INTO SC_SystemeProduits(RefDimension,NomSysteme,typePresta,ligne,Quantite,formule,cte1,cte2,DateModif) values (2,'FV10','MATIERE',377,null,'3*2*CTE1','PERIMETRE',null,now());
</v>
      </c>
      <c r="CD4" s="248"/>
      <c r="CE4" s="248"/>
      <c r="CF4" s="248"/>
      <c r="CG4" s="248" t="str">
        <f t="shared" si="0"/>
        <v xml:space="preserve">INSERT INTO SC_SystemeProduits(RefDimension,NomSysteme,typePresta,ligne,Quantite,formule,cte1,cte2,DateModif) values (3,'FV10','MATIERE',377,null,'3*2*CTE1','PERIMETRE',null,now());
</v>
      </c>
      <c r="CH4" s="248"/>
      <c r="CI4" s="248"/>
      <c r="CJ4" s="248"/>
      <c r="CK4" s="248" t="str">
        <f t="shared" si="0"/>
        <v xml:space="preserve">INSERT INTO SC_SystemeProduits(RefDimension,NomSysteme,typePresta,ligne,Quantite,formule,cte1,cte2,DateModif) values (4,'FV10','MATIERE',377,null,'3*2*CTE1','PERIMETRE',null,now());
</v>
      </c>
      <c r="CL4" s="248"/>
      <c r="CM4" s="248"/>
      <c r="CN4" s="248"/>
      <c r="CO4" s="248" t="str">
        <f t="shared" si="0"/>
        <v xml:space="preserve">INSERT INTO SC_SystemeProduits(RefDimension,NomSysteme,typePresta,ligne,Quantite,formule,cte1,cte2,DateModif) values (5,'FV10','MATIERE',377,null,'3*2*CTE1','PERIMETRE',null,now());
</v>
      </c>
      <c r="CP4" s="248"/>
      <c r="CQ4" s="248"/>
      <c r="CR4" s="248"/>
      <c r="CS4" s="248" t="str">
        <f t="shared" si="0"/>
        <v xml:space="preserve">INSERT INTO SC_SystemeProduits(RefDimension,NomSysteme,typePresta,ligne,Quantite,formule,cte1,cte2,DateModif) values (6,'FV10','MATIERE',377,null,'3*2*CTE1','PERIMETRE',null,now());
</v>
      </c>
      <c r="CT4" s="248"/>
      <c r="CU4" s="248"/>
      <c r="CV4" s="248"/>
      <c r="CW4" s="248" t="str">
        <f t="shared" si="0"/>
        <v xml:space="preserve">INSERT INTO SC_SystemeProduits(RefDimension,NomSysteme,typePresta,ligne,Quantite,formule,cte1,cte2,DateModif) values (7,'FV10','MATIERE',377,null,'3*2*CTE1','PERIMETRE',null,now());
</v>
      </c>
      <c r="CX4" s="248"/>
      <c r="CY4" s="248"/>
      <c r="CZ4" s="248"/>
      <c r="DA4" s="248" t="str">
        <f t="shared" si="0"/>
        <v xml:space="preserve">INSERT INTO SC_SystemeProduits(RefDimension,NomSysteme,typePresta,ligne,Quantite,formule,cte1,cte2,DateModif) values (8,'FV10','MATIERE',377,null,'3*2*CTE1','PERIMETRE',null,now());
</v>
      </c>
      <c r="DB4" s="248"/>
      <c r="DC4" s="248"/>
      <c r="DD4" s="248"/>
      <c r="DE4" s="248" t="str">
        <f t="shared" si="0"/>
        <v xml:space="preserve">INSERT INTO SC_SystemeProduits(RefDimension,NomSysteme,typePresta,ligne,Quantite,formule,cte1,cte2,DateModif) values (9,'FV10','MATIERE',377,null,'3*2*CTE1','PERIMETRE',null,now());
</v>
      </c>
      <c r="DF4" s="248"/>
      <c r="DG4" s="248"/>
      <c r="DH4" s="248"/>
      <c r="DI4" s="248" t="str">
        <f t="shared" si="0"/>
        <v xml:space="preserve">INSERT INTO SC_SystemeProduits(RefDimension,NomSysteme,typePresta,ligne,Quantite,formule,cte1,cte2,DateModif) values (10,'FV10','MATIERE',377,null,'3*2*CTE1','PERIMETRE',null,now());
</v>
      </c>
      <c r="DJ4" s="248"/>
      <c r="DK4" s="248"/>
      <c r="DL4" s="248"/>
      <c r="DM4" s="248" t="str">
        <f t="shared" si="0"/>
        <v xml:space="preserve">INSERT INTO SC_SystemeProduits(RefDimension,NomSysteme,typePresta,ligne,Quantite,formule,cte1,cte2,DateModif) values (11,'FV10','MATIERE',377,null,'3*2*CTE1','PERIMETRE',null,now());
</v>
      </c>
      <c r="DN4" s="248"/>
      <c r="DO4" s="248"/>
      <c r="DP4" s="248"/>
      <c r="DQ4" s="248" t="str">
        <f t="shared" si="0"/>
        <v xml:space="preserve">INSERT INTO SC_SystemeProduits(RefDimension,NomSysteme,typePresta,ligne,Quantite,formule,cte1,cte2,DateModif) values (12,'FV10','MATIERE',377,null,'3*2*CTE1','PERIMETRE',null,now());
</v>
      </c>
      <c r="DR4" s="248"/>
      <c r="DS4" s="248"/>
      <c r="DT4" s="248"/>
      <c r="DU4" s="248" t="str">
        <f t="shared" si="0"/>
        <v xml:space="preserve">INSERT INTO SC_SystemeProduits(RefDimension,NomSysteme,typePresta,ligne,Quantite,formule,cte1,cte2,DateModif) values (13,'FV10','MATIERE',377,null,'3*2*CTE1','PERIMETRE',null,now());
</v>
      </c>
      <c r="DV4" s="248"/>
      <c r="DX4" s="248"/>
      <c r="DY4" s="248" t="str">
        <f t="shared" si="0"/>
        <v xml:space="preserve">INSERT INTO SC_SystemeProduits(RefDimension,NomSysteme,typePresta,ligne,Quantite,formule,cte1,cte2,DateModif) values (14,'FV10','MATIERE',377,null,'3*2*CTE1','PERIMETRE',null,now());
</v>
      </c>
      <c r="DZ4" s="248"/>
      <c r="EB4" s="248"/>
      <c r="EC4" s="248" t="str">
        <f t="shared" si="0"/>
        <v xml:space="preserve">INSERT INTO SC_SystemeProduits(RefDimension,NomSysteme,typePresta,ligne,Quantite,formule,cte1,cte2,DateModif) values (15,'FV10','MATIERE',377,null,'3*2*CTE1','PERIMETRE',null,now());
</v>
      </c>
      <c r="ED4" s="248"/>
      <c r="EF4" s="248"/>
      <c r="EG4" s="248" t="str">
        <f t="shared" si="0"/>
        <v xml:space="preserve">INSERT INTO SC_SystemeProduits(RefDimension,NomSysteme,typePresta,ligne,Quantite,formule,cte1,cte2,DateModif) values (16,'FV10','MATIERE',377,null,'3*2*CTE1','PERIMETRE',null,now());
</v>
      </c>
      <c r="EH4" s="248"/>
      <c r="EJ4" s="248"/>
      <c r="EK4" s="248" t="str">
        <f t="shared" si="0"/>
        <v xml:space="preserve">INSERT INTO SC_SystemeProduits(RefDimension,NomSysteme,typePresta,ligne,Quantite,formule,cte1,cte2,DateModif) values (17,'FV10','MATIERE',377,null,'3*2*CTE1','PERIMETRE',null,now());
</v>
      </c>
      <c r="EL4" s="248"/>
      <c r="EN4" s="248"/>
      <c r="EO4" s="248" t="str">
        <f t="shared" ref="EO4" si="1">IF(AND(BU4="",BV4=""),"",SUBSTITUTE(SUBSTITUTE(SUBSTITUTE(SUBSTITUTE(SUBSTITUTE(SUBSTITUTE(SUBSTITUTE(SUBSTITUTE($BY$1,"#SYSTEME#",$A$1),"#DIM#",BU$1),"#TYPE#",$B4),"#LIGNE#",$A4),"#Q#",IF(BV4="",SUBSTITUTE(BU4,",","."),"null")),"#FORMULE#",IF(BV4="","null",CONCATENATE("'",BV4,"'"))),"#CTE1#",IF(BW4="","null",CONCATENATE("'",BW4,"'"))),"#CTE2#",IF(BX4="","null",CONCATENATE("'",BX4,"'"))))</f>
        <v xml:space="preserve">INSERT INTO SC_SystemeProduits(RefDimension,NomSysteme,typePresta,ligne,Quantite,formule,cte1,cte2,DateModif) values (18,'FV10','MATIERE',377,null,'3*2*CTE1','PERIMETRE',null,now());
</v>
      </c>
      <c r="EP4" s="248"/>
      <c r="EQ4" s="248"/>
    </row>
    <row r="5" spans="1:147" x14ac:dyDescent="0.3">
      <c r="A5" s="235">
        <f>IF(B5="MATIERE",VLOOKUP($C5,MATIERE!$B$2:$K$601,10,0),IF(B5="MOA",VLOOKUP($C5,ATELIER!$B$2:$K$291,10,0),IF(B5="MOC",VLOOKUP($C5,CHANTIER!$B$2:$K$291,10,0),IF(B5="MP",VLOOKUP($C5,MINIPELLE!$B$2:$K$291,10,0),""))))</f>
        <v>378</v>
      </c>
      <c r="B5" s="226" t="s">
        <v>294</v>
      </c>
      <c r="C5" s="226" t="s">
        <v>580</v>
      </c>
      <c r="D5" s="226" t="s">
        <v>8</v>
      </c>
      <c r="E5" s="226">
        <v>16</v>
      </c>
      <c r="F5" s="226"/>
      <c r="G5" s="226"/>
      <c r="H5" s="226"/>
      <c r="I5" s="226">
        <v>16</v>
      </c>
      <c r="J5" s="226"/>
      <c r="K5" s="226"/>
      <c r="L5" s="226"/>
      <c r="M5" s="226">
        <v>16</v>
      </c>
      <c r="N5" s="226"/>
      <c r="O5" s="226"/>
      <c r="P5" s="226"/>
      <c r="Q5" s="226">
        <v>16</v>
      </c>
      <c r="R5" s="226"/>
      <c r="S5" s="226"/>
      <c r="T5" s="226"/>
      <c r="U5" s="226">
        <v>16</v>
      </c>
      <c r="V5" s="226"/>
      <c r="W5" s="226"/>
      <c r="X5" s="226"/>
      <c r="Y5" s="226">
        <v>16</v>
      </c>
      <c r="Z5" s="226"/>
      <c r="AA5" s="226"/>
      <c r="AB5" s="226"/>
      <c r="AC5" s="226">
        <v>16</v>
      </c>
      <c r="AD5" s="226"/>
      <c r="AE5" s="226"/>
      <c r="AF5" s="226"/>
      <c r="AG5" s="226">
        <v>16</v>
      </c>
      <c r="AH5" s="226"/>
      <c r="AI5" s="226"/>
      <c r="AJ5" s="226"/>
      <c r="AK5" s="226">
        <v>16</v>
      </c>
      <c r="AL5" s="226"/>
      <c r="AM5" s="226"/>
      <c r="AN5" s="226"/>
      <c r="AO5" s="226">
        <v>16</v>
      </c>
      <c r="AP5" s="226"/>
      <c r="AQ5" s="226"/>
      <c r="AR5" s="226"/>
      <c r="AS5" s="226">
        <v>16</v>
      </c>
      <c r="AT5" s="226"/>
      <c r="AU5" s="226"/>
      <c r="AV5" s="226"/>
      <c r="AW5" s="226">
        <v>16</v>
      </c>
      <c r="AX5" s="226"/>
      <c r="AY5" s="226"/>
      <c r="AZ5" s="226"/>
      <c r="BA5" s="226">
        <v>16</v>
      </c>
      <c r="BB5" s="226"/>
      <c r="BC5" s="226"/>
      <c r="BD5" s="226"/>
      <c r="BE5" s="226">
        <v>16</v>
      </c>
      <c r="BF5" s="226"/>
      <c r="BG5" s="226"/>
      <c r="BH5" s="226"/>
      <c r="BI5" s="226">
        <v>16</v>
      </c>
      <c r="BJ5" s="226"/>
      <c r="BK5" s="226"/>
      <c r="BL5" s="226"/>
      <c r="BM5" s="226">
        <v>16</v>
      </c>
      <c r="BN5" s="226"/>
      <c r="BO5" s="226"/>
      <c r="BP5" s="226"/>
      <c r="BQ5" s="226">
        <v>16</v>
      </c>
      <c r="BR5" s="226"/>
      <c r="BS5" s="226"/>
      <c r="BT5" s="226"/>
      <c r="BU5" s="226">
        <v>16</v>
      </c>
      <c r="BV5" s="226"/>
      <c r="BW5" s="226"/>
      <c r="BX5" s="226"/>
      <c r="BY5" s="248" t="str">
        <f t="shared" ref="BY5:BY38" si="2">IF(AND(E5="",F5=""),"",SUBSTITUTE(SUBSTITUTE(SUBSTITUTE(SUBSTITUTE(SUBSTITUTE(SUBSTITUTE(SUBSTITUTE(SUBSTITUTE($BY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 xml:space="preserve">INSERT INTO SC_SystemeProduits(RefDimension,NomSysteme,typePresta,ligne,Quantite,formule,cte1,cte2,DateModif) values (1,'FV10','MATIERE',378,16,null,null,null,now());
</v>
      </c>
      <c r="BZ5" s="248"/>
      <c r="CA5" s="248"/>
      <c r="CB5" s="248"/>
      <c r="CC5" s="248" t="str">
        <f t="shared" ref="CC5:CC38" si="3">IF(AND(I5="",J5=""),"",SUBSTITUTE(SUBSTITUTE(SUBSTITUTE(SUBSTITUTE(SUBSTITUTE(SUBSTITUTE(SUBSTITUTE(SUBSTITUTE($BY$1,"#SYSTEME#",$A$1),"#DIM#",I$1),"#TYPE#",$B5),"#LIGNE#",$A5),"#Q#",IF(J5="",SUBSTITUTE(I5,",","."),"null")),"#FORMULE#",IF(J5="","null",CONCATENATE("'",J5,"'"))),"#CTE1#",IF(K5="","null",CONCATENATE("'",K5,"'"))),"#CTE2#",IF(L5="","null",CONCATENATE("'",L5,"'"))))</f>
        <v xml:space="preserve">INSERT INTO SC_SystemeProduits(RefDimension,NomSysteme,typePresta,ligne,Quantite,formule,cte1,cte2,DateModif) values (2,'FV10','MATIERE',378,16,null,null,null,now());
</v>
      </c>
      <c r="CD5" s="248"/>
      <c r="CE5" s="248"/>
      <c r="CF5" s="248"/>
      <c r="CG5" s="248" t="str">
        <f t="shared" ref="CG5:CG38" si="4">IF(AND(M5="",N5=""),"",SUBSTITUTE(SUBSTITUTE(SUBSTITUTE(SUBSTITUTE(SUBSTITUTE(SUBSTITUTE(SUBSTITUTE(SUBSTITUTE($BY$1,"#SYSTEME#",$A$1),"#DIM#",M$1),"#TYPE#",$B5),"#LIGNE#",$A5),"#Q#",IF(N5="",SUBSTITUTE(M5,",","."),"null")),"#FORMULE#",IF(N5="","null",CONCATENATE("'",N5,"'"))),"#CTE1#",IF(O5="","null",CONCATENATE("'",O5,"'"))),"#CTE2#",IF(P5="","null",CONCATENATE("'",P5,"'"))))</f>
        <v xml:space="preserve">INSERT INTO SC_SystemeProduits(RefDimension,NomSysteme,typePresta,ligne,Quantite,formule,cte1,cte2,DateModif) values (3,'FV10','MATIERE',378,16,null,null,null,now());
</v>
      </c>
      <c r="CH5" s="248"/>
      <c r="CI5" s="248"/>
      <c r="CJ5" s="248"/>
      <c r="CK5" s="248" t="str">
        <f t="shared" ref="CK5:CK38" si="5">IF(AND(Q5="",R5=""),"",SUBSTITUTE(SUBSTITUTE(SUBSTITUTE(SUBSTITUTE(SUBSTITUTE(SUBSTITUTE(SUBSTITUTE(SUBSTITUTE($BY$1,"#SYSTEME#",$A$1),"#DIM#",Q$1),"#TYPE#",$B5),"#LIGNE#",$A5),"#Q#",IF(R5="",SUBSTITUTE(Q5,",","."),"null")),"#FORMULE#",IF(R5="","null",CONCATENATE("'",R5,"'"))),"#CTE1#",IF(S5="","null",CONCATENATE("'",S5,"'"))),"#CTE2#",IF(T5="","null",CONCATENATE("'",T5,"'"))))</f>
        <v xml:space="preserve">INSERT INTO SC_SystemeProduits(RefDimension,NomSysteme,typePresta,ligne,Quantite,formule,cte1,cte2,DateModif) values (4,'FV10','MATIERE',378,16,null,null,null,now());
</v>
      </c>
      <c r="CL5" s="248"/>
      <c r="CM5" s="248"/>
      <c r="CN5" s="248"/>
      <c r="CO5" s="248" t="str">
        <f t="shared" ref="CO5:CO38" si="6">IF(AND(U5="",V5=""),"",SUBSTITUTE(SUBSTITUTE(SUBSTITUTE(SUBSTITUTE(SUBSTITUTE(SUBSTITUTE(SUBSTITUTE(SUBSTITUTE($BY$1,"#SYSTEME#",$A$1),"#DIM#",U$1),"#TYPE#",$B5),"#LIGNE#",$A5),"#Q#",IF(V5="",SUBSTITUTE(U5,",","."),"null")),"#FORMULE#",IF(V5="","null",CONCATENATE("'",V5,"'"))),"#CTE1#",IF(W5="","null",CONCATENATE("'",W5,"'"))),"#CTE2#",IF(X5="","null",CONCATENATE("'",X5,"'"))))</f>
        <v xml:space="preserve">INSERT INTO SC_SystemeProduits(RefDimension,NomSysteme,typePresta,ligne,Quantite,formule,cte1,cte2,DateModif) values (5,'FV10','MATIERE',378,16,null,null,null,now());
</v>
      </c>
      <c r="CP5" s="248"/>
      <c r="CQ5" s="248"/>
      <c r="CR5" s="248"/>
      <c r="CS5" s="248" t="str">
        <f t="shared" ref="CS5:CS38" si="7">IF(AND(Y5="",Z5=""),"",SUBSTITUTE(SUBSTITUTE(SUBSTITUTE(SUBSTITUTE(SUBSTITUTE(SUBSTITUTE(SUBSTITUTE(SUBSTITUTE($BY$1,"#SYSTEME#",$A$1),"#DIM#",Y$1),"#TYPE#",$B5),"#LIGNE#",$A5),"#Q#",IF(Z5="",SUBSTITUTE(Y5,",","."),"null")),"#FORMULE#",IF(Z5="","null",CONCATENATE("'",Z5,"'"))),"#CTE1#",IF(AA5="","null",CONCATENATE("'",AA5,"'"))),"#CTE2#",IF(AB5="","null",CONCATENATE("'",AB5,"'"))))</f>
        <v xml:space="preserve">INSERT INTO SC_SystemeProduits(RefDimension,NomSysteme,typePresta,ligne,Quantite,formule,cte1,cte2,DateModif) values (6,'FV10','MATIERE',378,16,null,null,null,now());
</v>
      </c>
      <c r="CT5" s="248"/>
      <c r="CU5" s="248"/>
      <c r="CV5" s="248"/>
      <c r="CW5" s="248" t="str">
        <f t="shared" ref="CW5:CW38" si="8">IF(AND(AC5="",AD5=""),"",SUBSTITUTE(SUBSTITUTE(SUBSTITUTE(SUBSTITUTE(SUBSTITUTE(SUBSTITUTE(SUBSTITUTE(SUBSTITUTE($BY$1,"#SYSTEME#",$A$1),"#DIM#",AC$1),"#TYPE#",$B5),"#LIGNE#",$A5),"#Q#",IF(AD5="",SUBSTITUTE(AC5,",","."),"null")),"#FORMULE#",IF(AD5="","null",CONCATENATE("'",AD5,"'"))),"#CTE1#",IF(AE5="","null",CONCATENATE("'",AE5,"'"))),"#CTE2#",IF(AF5="","null",CONCATENATE("'",AF5,"'"))))</f>
        <v xml:space="preserve">INSERT INTO SC_SystemeProduits(RefDimension,NomSysteme,typePresta,ligne,Quantite,formule,cte1,cte2,DateModif) values (7,'FV10','MATIERE',378,16,null,null,null,now());
</v>
      </c>
      <c r="CX5" s="248"/>
      <c r="CY5" s="248"/>
      <c r="CZ5" s="248"/>
      <c r="DA5" s="248" t="str">
        <f t="shared" ref="DA5:DA38" si="9">IF(AND(AG5="",AH5=""),"",SUBSTITUTE(SUBSTITUTE(SUBSTITUTE(SUBSTITUTE(SUBSTITUTE(SUBSTITUTE(SUBSTITUTE(SUBSTITUTE($BY$1,"#SYSTEME#",$A$1),"#DIM#",AG$1),"#TYPE#",$B5),"#LIGNE#",$A5),"#Q#",IF(AH5="",SUBSTITUTE(AG5,",","."),"null")),"#FORMULE#",IF(AH5="","null",CONCATENATE("'",AH5,"'"))),"#CTE1#",IF(AI5="","null",CONCATENATE("'",AI5,"'"))),"#CTE2#",IF(AJ5="","null",CONCATENATE("'",AJ5,"'"))))</f>
        <v xml:space="preserve">INSERT INTO SC_SystemeProduits(RefDimension,NomSysteme,typePresta,ligne,Quantite,formule,cte1,cte2,DateModif) values (8,'FV10','MATIERE',378,16,null,null,null,now());
</v>
      </c>
      <c r="DB5" s="248"/>
      <c r="DC5" s="248"/>
      <c r="DD5" s="248"/>
      <c r="DE5" s="248" t="str">
        <f t="shared" ref="DE5:DE38" si="10">IF(AND(AK5="",AL5=""),"",SUBSTITUTE(SUBSTITUTE(SUBSTITUTE(SUBSTITUTE(SUBSTITUTE(SUBSTITUTE(SUBSTITUTE(SUBSTITUTE($BY$1,"#SYSTEME#",$A$1),"#DIM#",AK$1),"#TYPE#",$B5),"#LIGNE#",$A5),"#Q#",IF(AL5="",SUBSTITUTE(AK5,",","."),"null")),"#FORMULE#",IF(AL5="","null",CONCATENATE("'",AL5,"'"))),"#CTE1#",IF(AM5="","null",CONCATENATE("'",AM5,"'"))),"#CTE2#",IF(AN5="","null",CONCATENATE("'",AN5,"'"))))</f>
        <v xml:space="preserve">INSERT INTO SC_SystemeProduits(RefDimension,NomSysteme,typePresta,ligne,Quantite,formule,cte1,cte2,DateModif) values (9,'FV10','MATIERE',378,16,null,null,null,now());
</v>
      </c>
      <c r="DF5" s="248"/>
      <c r="DG5" s="248"/>
      <c r="DH5" s="248"/>
      <c r="DI5" s="248" t="str">
        <f t="shared" ref="DI5:DI38" si="11">IF(AND(AO5="",AP5=""),"",SUBSTITUTE(SUBSTITUTE(SUBSTITUTE(SUBSTITUTE(SUBSTITUTE(SUBSTITUTE(SUBSTITUTE(SUBSTITUTE($BY$1,"#SYSTEME#",$A$1),"#DIM#",AO$1),"#TYPE#",$B5),"#LIGNE#",$A5),"#Q#",IF(AP5="",SUBSTITUTE(AO5,",","."),"null")),"#FORMULE#",IF(AP5="","null",CONCATENATE("'",AP5,"'"))),"#CTE1#",IF(AQ5="","null",CONCATENATE("'",AQ5,"'"))),"#CTE2#",IF(AR5="","null",CONCATENATE("'",AR5,"'"))))</f>
        <v xml:space="preserve">INSERT INTO SC_SystemeProduits(RefDimension,NomSysteme,typePresta,ligne,Quantite,formule,cte1,cte2,DateModif) values (10,'FV10','MATIERE',378,16,null,null,null,now());
</v>
      </c>
      <c r="DJ5" s="248"/>
      <c r="DK5" s="248"/>
      <c r="DL5" s="248"/>
      <c r="DM5" s="248" t="str">
        <f t="shared" ref="DM5:DM38" si="12">IF(AND(AS5="",AT5=""),"",SUBSTITUTE(SUBSTITUTE(SUBSTITUTE(SUBSTITUTE(SUBSTITUTE(SUBSTITUTE(SUBSTITUTE(SUBSTITUTE($BY$1,"#SYSTEME#",$A$1),"#DIM#",AS$1),"#TYPE#",$B5),"#LIGNE#",$A5),"#Q#",IF(AT5="",SUBSTITUTE(AS5,",","."),"null")),"#FORMULE#",IF(AT5="","null",CONCATENATE("'",AT5,"'"))),"#CTE1#",IF(AU5="","null",CONCATENATE("'",AU5,"'"))),"#CTE2#",IF(AV5="","null",CONCATENATE("'",AV5,"'"))))</f>
        <v xml:space="preserve">INSERT INTO SC_SystemeProduits(RefDimension,NomSysteme,typePresta,ligne,Quantite,formule,cte1,cte2,DateModif) values (11,'FV10','MATIERE',378,16,null,null,null,now());
</v>
      </c>
      <c r="DN5" s="248"/>
      <c r="DO5" s="248"/>
      <c r="DP5" s="248"/>
      <c r="DQ5" s="248" t="str">
        <f t="shared" ref="DQ5:DQ38" si="13">IF(AND(AW5="",AX5=""),"",SUBSTITUTE(SUBSTITUTE(SUBSTITUTE(SUBSTITUTE(SUBSTITUTE(SUBSTITUTE(SUBSTITUTE(SUBSTITUTE($BY$1,"#SYSTEME#",$A$1),"#DIM#",AW$1),"#TYPE#",$B5),"#LIGNE#",$A5),"#Q#",IF(AX5="",SUBSTITUTE(AW5,",","."),"null")),"#FORMULE#",IF(AX5="","null",CONCATENATE("'",AX5,"'"))),"#CTE1#",IF(AY5="","null",CONCATENATE("'",AY5,"'"))),"#CTE2#",IF(AZ5="","null",CONCATENATE("'",AZ5,"'"))))</f>
        <v xml:space="preserve">INSERT INTO SC_SystemeProduits(RefDimension,NomSysteme,typePresta,ligne,Quantite,formule,cte1,cte2,DateModif) values (12,'FV10','MATIERE',378,16,null,null,null,now());
</v>
      </c>
      <c r="DR5" s="248"/>
      <c r="DS5" s="248"/>
      <c r="DT5" s="248"/>
      <c r="DU5" s="248" t="str">
        <f t="shared" ref="DU5:DU38" si="14">IF(AND(BA5="",BB5=""),"",SUBSTITUTE(SUBSTITUTE(SUBSTITUTE(SUBSTITUTE(SUBSTITUTE(SUBSTITUTE(SUBSTITUTE(SUBSTITUTE($BY$1,"#SYSTEME#",$A$1),"#DIM#",BA$1),"#TYPE#",$B5),"#LIGNE#",$A5),"#Q#",IF(BB5="",SUBSTITUTE(BA5,",","."),"null")),"#FORMULE#",IF(BB5="","null",CONCATENATE("'",BB5,"'"))),"#CTE1#",IF(BC5="","null",CONCATENATE("'",BC5,"'"))),"#CTE2#",IF(BD5="","null",CONCATENATE("'",BD5,"'"))))</f>
        <v xml:space="preserve">INSERT INTO SC_SystemeProduits(RefDimension,NomSysteme,typePresta,ligne,Quantite,formule,cte1,cte2,DateModif) values (13,'FV10','MATIERE',378,16,null,null,null,now());
</v>
      </c>
      <c r="DV5" s="248"/>
      <c r="DX5" s="248"/>
      <c r="DY5" s="248" t="str">
        <f t="shared" ref="DY5:DY38" si="15">IF(AND(BE5="",BF5=""),"",SUBSTITUTE(SUBSTITUTE(SUBSTITUTE(SUBSTITUTE(SUBSTITUTE(SUBSTITUTE(SUBSTITUTE(SUBSTITUTE($BY$1,"#SYSTEME#",$A$1),"#DIM#",BE$1),"#TYPE#",$B5),"#LIGNE#",$A5),"#Q#",IF(BF5="",SUBSTITUTE(BE5,",","."),"null")),"#FORMULE#",IF(BF5="","null",CONCATENATE("'",BF5,"'"))),"#CTE1#",IF(BG5="","null",CONCATENATE("'",BG5,"'"))),"#CTE2#",IF(BH5="","null",CONCATENATE("'",BH5,"'"))))</f>
        <v xml:space="preserve">INSERT INTO SC_SystemeProduits(RefDimension,NomSysteme,typePresta,ligne,Quantite,formule,cte1,cte2,DateModif) values (14,'FV10','MATIERE',378,16,null,null,null,now());
</v>
      </c>
      <c r="DZ5" s="248"/>
      <c r="EB5" s="248"/>
      <c r="EC5" s="248" t="str">
        <f t="shared" ref="EC5:EC38" si="16">IF(AND(BI5="",BJ5=""),"",SUBSTITUTE(SUBSTITUTE(SUBSTITUTE(SUBSTITUTE(SUBSTITUTE(SUBSTITUTE(SUBSTITUTE(SUBSTITUTE($BY$1,"#SYSTEME#",$A$1),"#DIM#",BI$1),"#TYPE#",$B5),"#LIGNE#",$A5),"#Q#",IF(BJ5="",SUBSTITUTE(BI5,",","."),"null")),"#FORMULE#",IF(BJ5="","null",CONCATENATE("'",BJ5,"'"))),"#CTE1#",IF(BK5="","null",CONCATENATE("'",BK5,"'"))),"#CTE2#",IF(BL5="","null",CONCATENATE("'",BL5,"'"))))</f>
        <v xml:space="preserve">INSERT INTO SC_SystemeProduits(RefDimension,NomSysteme,typePresta,ligne,Quantite,formule,cte1,cte2,DateModif) values (15,'FV10','MATIERE',378,16,null,null,null,now());
</v>
      </c>
      <c r="ED5" s="248"/>
      <c r="EF5" s="248"/>
      <c r="EG5" s="248" t="str">
        <f t="shared" ref="EG5:EG38" si="17">IF(AND(BM5="",BN5=""),"",SUBSTITUTE(SUBSTITUTE(SUBSTITUTE(SUBSTITUTE(SUBSTITUTE(SUBSTITUTE(SUBSTITUTE(SUBSTITUTE($BY$1,"#SYSTEME#",$A$1),"#DIM#",BM$1),"#TYPE#",$B5),"#LIGNE#",$A5),"#Q#",IF(BN5="",SUBSTITUTE(BM5,",","."),"null")),"#FORMULE#",IF(BN5="","null",CONCATENATE("'",BN5,"'"))),"#CTE1#",IF(BO5="","null",CONCATENATE("'",BO5,"'"))),"#CTE2#",IF(BP5="","null",CONCATENATE("'",BP5,"'"))))</f>
        <v xml:space="preserve">INSERT INTO SC_SystemeProduits(RefDimension,NomSysteme,typePresta,ligne,Quantite,formule,cte1,cte2,DateModif) values (16,'FV10','MATIERE',378,16,null,null,null,now());
</v>
      </c>
      <c r="EH5" s="248"/>
      <c r="EJ5" s="248"/>
      <c r="EK5" s="248" t="str">
        <f t="shared" ref="EK5:EK38" si="18">IF(AND(BQ5="",BR5=""),"",SUBSTITUTE(SUBSTITUTE(SUBSTITUTE(SUBSTITUTE(SUBSTITUTE(SUBSTITUTE(SUBSTITUTE(SUBSTITUTE($BY$1,"#SYSTEME#",$A$1),"#DIM#",BQ$1),"#TYPE#",$B5),"#LIGNE#",$A5),"#Q#",IF(BR5="",SUBSTITUTE(BQ5,",","."),"null")),"#FORMULE#",IF(BR5="","null",CONCATENATE("'",BR5,"'"))),"#CTE1#",IF(BS5="","null",CONCATENATE("'",BS5,"'"))),"#CTE2#",IF(BT5="","null",CONCATENATE("'",BT5,"'"))))</f>
        <v xml:space="preserve">INSERT INTO SC_SystemeProduits(RefDimension,NomSysteme,typePresta,ligne,Quantite,formule,cte1,cte2,DateModif) values (17,'FV10','MATIERE',378,16,null,null,null,now());
</v>
      </c>
      <c r="EL5" s="248"/>
      <c r="EN5" s="248"/>
      <c r="EO5" s="248" t="str">
        <f t="shared" ref="EO5:EO38" si="19">IF(AND(BU5="",BV5=""),"",SUBSTITUTE(SUBSTITUTE(SUBSTITUTE(SUBSTITUTE(SUBSTITUTE(SUBSTITUTE(SUBSTITUTE(SUBSTITUTE($BY$1,"#SYSTEME#",$A$1),"#DIM#",BU$1),"#TYPE#",$B5),"#LIGNE#",$A5),"#Q#",IF(BV5="",SUBSTITUTE(BU5,",","."),"null")),"#FORMULE#",IF(BV5="","null",CONCATENATE("'",BV5,"'"))),"#CTE1#",IF(BW5="","null",CONCATENATE("'",BW5,"'"))),"#CTE2#",IF(BX5="","null",CONCATENATE("'",BX5,"'"))))</f>
        <v xml:space="preserve">INSERT INTO SC_SystemeProduits(RefDimension,NomSysteme,typePresta,ligne,Quantite,formule,cte1,cte2,DateModif) values (18,'FV10','MATIERE',378,16,null,null,null,now());
</v>
      </c>
      <c r="EP5" s="248"/>
      <c r="EQ5" s="248"/>
    </row>
    <row r="6" spans="1:147" x14ac:dyDescent="0.3">
      <c r="A6" s="235">
        <f>IF(B6="MATIERE",VLOOKUP($C6,MATIERE!$B$2:$K$601,10,0),IF(B6="MOA",VLOOKUP($C6,ATELIER!$B$2:$K$291,10,0),IF(B6="MOC",VLOOKUP($C6,CHANTIER!$B$2:$K$291,10,0),IF(B6="MP",VLOOKUP($C6,MINIPELLE!$B$2:$K$291,10,0),""))))</f>
        <v>393</v>
      </c>
      <c r="B6" s="226" t="s">
        <v>294</v>
      </c>
      <c r="C6" s="226" t="s">
        <v>346</v>
      </c>
      <c r="D6" s="226" t="s">
        <v>8</v>
      </c>
      <c r="E6" s="226"/>
      <c r="F6" s="228" t="s">
        <v>663</v>
      </c>
      <c r="G6" s="228" t="s">
        <v>629</v>
      </c>
      <c r="H6" s="226"/>
      <c r="I6" s="226"/>
      <c r="J6" s="228" t="s">
        <v>663</v>
      </c>
      <c r="K6" s="228" t="s">
        <v>629</v>
      </c>
      <c r="L6" s="226"/>
      <c r="M6" s="226"/>
      <c r="N6" s="228" t="s">
        <v>663</v>
      </c>
      <c r="O6" s="228" t="s">
        <v>629</v>
      </c>
      <c r="P6" s="226"/>
      <c r="Q6" s="226"/>
      <c r="R6" s="228" t="s">
        <v>663</v>
      </c>
      <c r="S6" s="228" t="s">
        <v>629</v>
      </c>
      <c r="T6" s="226"/>
      <c r="U6" s="226"/>
      <c r="V6" s="228" t="s">
        <v>663</v>
      </c>
      <c r="W6" s="228" t="s">
        <v>629</v>
      </c>
      <c r="X6" s="226"/>
      <c r="Y6" s="226"/>
      <c r="Z6" s="228" t="s">
        <v>663</v>
      </c>
      <c r="AA6" s="228" t="s">
        <v>629</v>
      </c>
      <c r="AB6" s="226"/>
      <c r="AC6" s="226"/>
      <c r="AD6" s="228" t="s">
        <v>663</v>
      </c>
      <c r="AE6" s="228" t="s">
        <v>629</v>
      </c>
      <c r="AF6" s="226"/>
      <c r="AG6" s="226"/>
      <c r="AH6" s="228" t="s">
        <v>663</v>
      </c>
      <c r="AI6" s="228" t="s">
        <v>629</v>
      </c>
      <c r="AJ6" s="226"/>
      <c r="AK6" s="226"/>
      <c r="AL6" s="228" t="s">
        <v>663</v>
      </c>
      <c r="AM6" s="228" t="s">
        <v>629</v>
      </c>
      <c r="AN6" s="226"/>
      <c r="AO6" s="226"/>
      <c r="AP6" s="228" t="s">
        <v>663</v>
      </c>
      <c r="AQ6" s="228" t="s">
        <v>629</v>
      </c>
      <c r="AR6" s="226"/>
      <c r="AS6" s="226"/>
      <c r="AT6" s="228" t="s">
        <v>663</v>
      </c>
      <c r="AU6" s="228" t="s">
        <v>629</v>
      </c>
      <c r="AV6" s="226"/>
      <c r="AW6" s="226"/>
      <c r="AX6" s="228" t="s">
        <v>663</v>
      </c>
      <c r="AY6" s="228" t="s">
        <v>629</v>
      </c>
      <c r="AZ6" s="226"/>
      <c r="BA6" s="226"/>
      <c r="BB6" s="228" t="s">
        <v>663</v>
      </c>
      <c r="BC6" s="228" t="s">
        <v>629</v>
      </c>
      <c r="BD6" s="226"/>
      <c r="BE6" s="226"/>
      <c r="BF6" s="228" t="s">
        <v>663</v>
      </c>
      <c r="BG6" s="228" t="s">
        <v>629</v>
      </c>
      <c r="BH6" s="226"/>
      <c r="BI6" s="226"/>
      <c r="BJ6" s="228" t="s">
        <v>663</v>
      </c>
      <c r="BK6" s="228" t="s">
        <v>629</v>
      </c>
      <c r="BL6" s="226"/>
      <c r="BM6" s="226"/>
      <c r="BN6" s="228" t="s">
        <v>663</v>
      </c>
      <c r="BO6" s="228" t="s">
        <v>629</v>
      </c>
      <c r="BP6" s="226"/>
      <c r="BQ6" s="226"/>
      <c r="BR6" s="228" t="s">
        <v>663</v>
      </c>
      <c r="BS6" s="228" t="s">
        <v>629</v>
      </c>
      <c r="BT6" s="226"/>
      <c r="BU6" s="226"/>
      <c r="BV6" s="228" t="s">
        <v>663</v>
      </c>
      <c r="BW6" s="228" t="s">
        <v>629</v>
      </c>
      <c r="BX6" s="226"/>
      <c r="BY6" s="248" t="str">
        <f t="shared" si="2"/>
        <v xml:space="preserve">INSERT INTO SC_SystemeProduits(RefDimension,NomSysteme,typePresta,ligne,Quantite,formule,cte1,cte2,DateModif) values (1,'FV10','MATIERE',393,null,'2*CTE1','PERIMETRE',null,now());
</v>
      </c>
      <c r="BZ6" s="248"/>
      <c r="CA6" s="248"/>
      <c r="CB6" s="248"/>
      <c r="CC6" s="248" t="str">
        <f t="shared" si="3"/>
        <v xml:space="preserve">INSERT INTO SC_SystemeProduits(RefDimension,NomSysteme,typePresta,ligne,Quantite,formule,cte1,cte2,DateModif) values (2,'FV10','MATIERE',393,null,'2*CTE1','PERIMETRE',null,now());
</v>
      </c>
      <c r="CD6" s="248"/>
      <c r="CE6" s="248"/>
      <c r="CF6" s="248"/>
      <c r="CG6" s="248" t="str">
        <f t="shared" si="4"/>
        <v xml:space="preserve">INSERT INTO SC_SystemeProduits(RefDimension,NomSysteme,typePresta,ligne,Quantite,formule,cte1,cte2,DateModif) values (3,'FV10','MATIERE',393,null,'2*CTE1','PERIMETRE',null,now());
</v>
      </c>
      <c r="CH6" s="248"/>
      <c r="CI6" s="248"/>
      <c r="CJ6" s="248"/>
      <c r="CK6" s="248" t="str">
        <f t="shared" si="5"/>
        <v xml:space="preserve">INSERT INTO SC_SystemeProduits(RefDimension,NomSysteme,typePresta,ligne,Quantite,formule,cte1,cte2,DateModif) values (4,'FV10','MATIERE',393,null,'2*CTE1','PERIMETRE',null,now());
</v>
      </c>
      <c r="CL6" s="248"/>
      <c r="CM6" s="248"/>
      <c r="CN6" s="248"/>
      <c r="CO6" s="248" t="str">
        <f t="shared" si="6"/>
        <v xml:space="preserve">INSERT INTO SC_SystemeProduits(RefDimension,NomSysteme,typePresta,ligne,Quantite,formule,cte1,cte2,DateModif) values (5,'FV10','MATIERE',393,null,'2*CTE1','PERIMETRE',null,now());
</v>
      </c>
      <c r="CP6" s="248"/>
      <c r="CQ6" s="248"/>
      <c r="CR6" s="248"/>
      <c r="CS6" s="248" t="str">
        <f t="shared" si="7"/>
        <v xml:space="preserve">INSERT INTO SC_SystemeProduits(RefDimension,NomSysteme,typePresta,ligne,Quantite,formule,cte1,cte2,DateModif) values (6,'FV10','MATIERE',393,null,'2*CTE1','PERIMETRE',null,now());
</v>
      </c>
      <c r="CT6" s="248"/>
      <c r="CU6" s="248"/>
      <c r="CV6" s="248"/>
      <c r="CW6" s="248" t="str">
        <f t="shared" si="8"/>
        <v xml:space="preserve">INSERT INTO SC_SystemeProduits(RefDimension,NomSysteme,typePresta,ligne,Quantite,formule,cte1,cte2,DateModif) values (7,'FV10','MATIERE',393,null,'2*CTE1','PERIMETRE',null,now());
</v>
      </c>
      <c r="CX6" s="248"/>
      <c r="CY6" s="248"/>
      <c r="CZ6" s="248"/>
      <c r="DA6" s="248" t="str">
        <f t="shared" si="9"/>
        <v xml:space="preserve">INSERT INTO SC_SystemeProduits(RefDimension,NomSysteme,typePresta,ligne,Quantite,formule,cte1,cte2,DateModif) values (8,'FV10','MATIERE',393,null,'2*CTE1','PERIMETRE',null,now());
</v>
      </c>
      <c r="DB6" s="248"/>
      <c r="DC6" s="248"/>
      <c r="DD6" s="248"/>
      <c r="DE6" s="248" t="str">
        <f t="shared" si="10"/>
        <v xml:space="preserve">INSERT INTO SC_SystemeProduits(RefDimension,NomSysteme,typePresta,ligne,Quantite,formule,cte1,cte2,DateModif) values (9,'FV10','MATIERE',393,null,'2*CTE1','PERIMETRE',null,now());
</v>
      </c>
      <c r="DF6" s="248"/>
      <c r="DG6" s="248"/>
      <c r="DH6" s="248"/>
      <c r="DI6" s="248" t="str">
        <f t="shared" si="11"/>
        <v xml:space="preserve">INSERT INTO SC_SystemeProduits(RefDimension,NomSysteme,typePresta,ligne,Quantite,formule,cte1,cte2,DateModif) values (10,'FV10','MATIERE',393,null,'2*CTE1','PERIMETRE',null,now());
</v>
      </c>
      <c r="DJ6" s="248"/>
      <c r="DK6" s="248"/>
      <c r="DL6" s="248"/>
      <c r="DM6" s="248" t="str">
        <f t="shared" si="12"/>
        <v xml:space="preserve">INSERT INTO SC_SystemeProduits(RefDimension,NomSysteme,typePresta,ligne,Quantite,formule,cte1,cte2,DateModif) values (11,'FV10','MATIERE',393,null,'2*CTE1','PERIMETRE',null,now());
</v>
      </c>
      <c r="DN6" s="248"/>
      <c r="DO6" s="248"/>
      <c r="DP6" s="248"/>
      <c r="DQ6" s="248" t="str">
        <f t="shared" si="13"/>
        <v xml:space="preserve">INSERT INTO SC_SystemeProduits(RefDimension,NomSysteme,typePresta,ligne,Quantite,formule,cte1,cte2,DateModif) values (12,'FV10','MATIERE',393,null,'2*CTE1','PERIMETRE',null,now());
</v>
      </c>
      <c r="DR6" s="248"/>
      <c r="DS6" s="248"/>
      <c r="DT6" s="248"/>
      <c r="DU6" s="248" t="str">
        <f t="shared" si="14"/>
        <v xml:space="preserve">INSERT INTO SC_SystemeProduits(RefDimension,NomSysteme,typePresta,ligne,Quantite,formule,cte1,cte2,DateModif) values (13,'FV10','MATIERE',393,null,'2*CTE1','PERIMETRE',null,now());
</v>
      </c>
      <c r="DV6" s="248"/>
      <c r="DX6" s="248"/>
      <c r="DY6" s="248" t="str">
        <f t="shared" si="15"/>
        <v xml:space="preserve">INSERT INTO SC_SystemeProduits(RefDimension,NomSysteme,typePresta,ligne,Quantite,formule,cte1,cte2,DateModif) values (14,'FV10','MATIERE',393,null,'2*CTE1','PERIMETRE',null,now());
</v>
      </c>
      <c r="DZ6" s="248"/>
      <c r="EB6" s="248"/>
      <c r="EC6" s="248" t="str">
        <f t="shared" si="16"/>
        <v xml:space="preserve">INSERT INTO SC_SystemeProduits(RefDimension,NomSysteme,typePresta,ligne,Quantite,formule,cte1,cte2,DateModif) values (15,'FV10','MATIERE',393,null,'2*CTE1','PERIMETRE',null,now());
</v>
      </c>
      <c r="ED6" s="248"/>
      <c r="EF6" s="248"/>
      <c r="EG6" s="248" t="str">
        <f t="shared" si="17"/>
        <v xml:space="preserve">INSERT INTO SC_SystemeProduits(RefDimension,NomSysteme,typePresta,ligne,Quantite,formule,cte1,cte2,DateModif) values (16,'FV10','MATIERE',393,null,'2*CTE1','PERIMETRE',null,now());
</v>
      </c>
      <c r="EH6" s="248"/>
      <c r="EJ6" s="248"/>
      <c r="EK6" s="248" t="str">
        <f t="shared" si="18"/>
        <v xml:space="preserve">INSERT INTO SC_SystemeProduits(RefDimension,NomSysteme,typePresta,ligne,Quantite,formule,cte1,cte2,DateModif) values (17,'FV10','MATIERE',393,null,'2*CTE1','PERIMETRE',null,now());
</v>
      </c>
      <c r="EL6" s="248"/>
      <c r="EN6" s="248"/>
      <c r="EO6" s="248" t="str">
        <f t="shared" si="19"/>
        <v xml:space="preserve">INSERT INTO SC_SystemeProduits(RefDimension,NomSysteme,typePresta,ligne,Quantite,formule,cte1,cte2,DateModif) values (18,'FV10','MATIERE',393,null,'2*CTE1','PERIMETRE',null,now());
</v>
      </c>
      <c r="EP6" s="248"/>
      <c r="EQ6" s="248"/>
    </row>
    <row r="7" spans="1:147" s="219" customFormat="1" x14ac:dyDescent="0.3">
      <c r="A7" s="235">
        <f>IF(B7="MATIERE",VLOOKUP($C7,MATIERE!$B$2:$K$601,10,0),IF(B7="MOA",VLOOKUP($C7,ATELIER!$B$2:$K$291,10,0),IF(B7="MOC",VLOOKUP($C7,CHANTIER!$B$2:$K$291,10,0),IF(B7="MP",VLOOKUP($C7,MINIPELLE!$B$2:$K$291,10,0),""))))</f>
        <v>169</v>
      </c>
      <c r="B7" s="226" t="s">
        <v>294</v>
      </c>
      <c r="C7" s="226" t="s">
        <v>581</v>
      </c>
      <c r="D7" s="226" t="s">
        <v>8</v>
      </c>
      <c r="E7" s="226"/>
      <c r="F7" s="228" t="s">
        <v>1027</v>
      </c>
      <c r="G7" s="228" t="s">
        <v>629</v>
      </c>
      <c r="H7" s="226"/>
      <c r="I7" s="226"/>
      <c r="J7" s="228" t="s">
        <v>1027</v>
      </c>
      <c r="K7" s="228" t="s">
        <v>629</v>
      </c>
      <c r="L7" s="226"/>
      <c r="M7" s="226"/>
      <c r="N7" s="228" t="s">
        <v>1027</v>
      </c>
      <c r="O7" s="228" t="s">
        <v>629</v>
      </c>
      <c r="P7" s="226"/>
      <c r="Q7" s="226"/>
      <c r="R7" s="228" t="s">
        <v>1027</v>
      </c>
      <c r="S7" s="228" t="s">
        <v>629</v>
      </c>
      <c r="T7" s="226"/>
      <c r="U7" s="226"/>
      <c r="V7" s="228" t="s">
        <v>1027</v>
      </c>
      <c r="W7" s="228" t="s">
        <v>629</v>
      </c>
      <c r="X7" s="226"/>
      <c r="Y7" s="226"/>
      <c r="Z7" s="228" t="s">
        <v>1027</v>
      </c>
      <c r="AA7" s="228" t="s">
        <v>629</v>
      </c>
      <c r="AB7" s="226"/>
      <c r="AC7" s="226"/>
      <c r="AD7" s="228" t="s">
        <v>1027</v>
      </c>
      <c r="AE7" s="228" t="s">
        <v>629</v>
      </c>
      <c r="AF7" s="226"/>
      <c r="AG7" s="226"/>
      <c r="AH7" s="228" t="s">
        <v>1027</v>
      </c>
      <c r="AI7" s="228" t="s">
        <v>629</v>
      </c>
      <c r="AJ7" s="226"/>
      <c r="AK7" s="226"/>
      <c r="AL7" s="228" t="s">
        <v>1027</v>
      </c>
      <c r="AM7" s="228" t="s">
        <v>629</v>
      </c>
      <c r="AN7" s="226"/>
      <c r="AO7" s="226"/>
      <c r="AP7" s="228" t="s">
        <v>1027</v>
      </c>
      <c r="AQ7" s="228" t="s">
        <v>629</v>
      </c>
      <c r="AR7" s="226"/>
      <c r="AS7" s="226"/>
      <c r="AT7" s="228" t="s">
        <v>1027</v>
      </c>
      <c r="AU7" s="228" t="s">
        <v>629</v>
      </c>
      <c r="AV7" s="226"/>
      <c r="AW7" s="226"/>
      <c r="AX7" s="228" t="s">
        <v>1027</v>
      </c>
      <c r="AY7" s="228" t="s">
        <v>629</v>
      </c>
      <c r="AZ7" s="226"/>
      <c r="BA7" s="226"/>
      <c r="BB7" s="228" t="s">
        <v>1027</v>
      </c>
      <c r="BC7" s="228" t="s">
        <v>629</v>
      </c>
      <c r="BD7" s="226"/>
      <c r="BE7" s="226"/>
      <c r="BF7" s="228" t="s">
        <v>1027</v>
      </c>
      <c r="BG7" s="228" t="s">
        <v>629</v>
      </c>
      <c r="BH7" s="226"/>
      <c r="BI7" s="226"/>
      <c r="BJ7" s="228" t="s">
        <v>1027</v>
      </c>
      <c r="BK7" s="228" t="s">
        <v>629</v>
      </c>
      <c r="BL7" s="226"/>
      <c r="BM7" s="226"/>
      <c r="BN7" s="228" t="s">
        <v>1027</v>
      </c>
      <c r="BO7" s="228" t="s">
        <v>629</v>
      </c>
      <c r="BP7" s="226"/>
      <c r="BQ7" s="226"/>
      <c r="BR7" s="228" t="s">
        <v>1027</v>
      </c>
      <c r="BS7" s="228" t="s">
        <v>629</v>
      </c>
      <c r="BT7" s="226"/>
      <c r="BU7" s="226"/>
      <c r="BV7" s="228" t="s">
        <v>1027</v>
      </c>
      <c r="BW7" s="228" t="s">
        <v>629</v>
      </c>
      <c r="BX7" s="226"/>
      <c r="BY7" s="248" t="str">
        <f t="shared" si="2"/>
        <v xml:space="preserve">INSERT INTO SC_SystemeProduits(RefDimension,NomSysteme,typePresta,ligne,Quantite,formule,cte1,cte2,DateModif) values (1,'FV10','MATIERE',169,null,'350/25*((0.4*0.2+0.2*0.25+4*2*0.00263)*CTE1+0.2*0.2*4)','PERIMETRE',null,now());
</v>
      </c>
      <c r="BZ7" s="248"/>
      <c r="CA7" s="248"/>
      <c r="CB7" s="248"/>
      <c r="CC7" s="248" t="str">
        <f t="shared" si="3"/>
        <v xml:space="preserve">INSERT INTO SC_SystemeProduits(RefDimension,NomSysteme,typePresta,ligne,Quantite,formule,cte1,cte2,DateModif) values (2,'FV10','MATIERE',169,null,'350/25*((0.4*0.2+0.2*0.25+4*2*0.00263)*CTE1+0.2*0.2*4)','PERIMETRE',null,now());
</v>
      </c>
      <c r="CD7" s="248"/>
      <c r="CE7" s="248"/>
      <c r="CF7" s="248"/>
      <c r="CG7" s="248" t="str">
        <f t="shared" si="4"/>
        <v xml:space="preserve">INSERT INTO SC_SystemeProduits(RefDimension,NomSysteme,typePresta,ligne,Quantite,formule,cte1,cte2,DateModif) values (3,'FV10','MATIERE',169,null,'350/25*((0.4*0.2+0.2*0.25+4*2*0.00263)*CTE1+0.2*0.2*4)','PERIMETRE',null,now());
</v>
      </c>
      <c r="CH7" s="248"/>
      <c r="CI7" s="248"/>
      <c r="CJ7" s="248"/>
      <c r="CK7" s="248" t="str">
        <f t="shared" si="5"/>
        <v xml:space="preserve">INSERT INTO SC_SystemeProduits(RefDimension,NomSysteme,typePresta,ligne,Quantite,formule,cte1,cte2,DateModif) values (4,'FV10','MATIERE',169,null,'350/25*((0.4*0.2+0.2*0.25+4*2*0.00263)*CTE1+0.2*0.2*4)','PERIMETRE',null,now());
</v>
      </c>
      <c r="CL7" s="248"/>
      <c r="CM7" s="248"/>
      <c r="CN7" s="248"/>
      <c r="CO7" s="248" t="str">
        <f t="shared" si="6"/>
        <v xml:space="preserve">INSERT INTO SC_SystemeProduits(RefDimension,NomSysteme,typePresta,ligne,Quantite,formule,cte1,cte2,DateModif) values (5,'FV10','MATIERE',169,null,'350/25*((0.4*0.2+0.2*0.25+4*2*0.00263)*CTE1+0.2*0.2*4)','PERIMETRE',null,now());
</v>
      </c>
      <c r="CP7" s="248"/>
      <c r="CQ7" s="248"/>
      <c r="CR7" s="248"/>
      <c r="CS7" s="248" t="str">
        <f t="shared" si="7"/>
        <v xml:space="preserve">INSERT INTO SC_SystemeProduits(RefDimension,NomSysteme,typePresta,ligne,Quantite,formule,cte1,cte2,DateModif) values (6,'FV10','MATIERE',169,null,'350/25*((0.4*0.2+0.2*0.25+4*2*0.00263)*CTE1+0.2*0.2*4)','PERIMETRE',null,now());
</v>
      </c>
      <c r="CT7" s="248"/>
      <c r="CU7" s="248"/>
      <c r="CV7" s="248"/>
      <c r="CW7" s="248" t="str">
        <f t="shared" si="8"/>
        <v xml:space="preserve">INSERT INTO SC_SystemeProduits(RefDimension,NomSysteme,typePresta,ligne,Quantite,formule,cte1,cte2,DateModif) values (7,'FV10','MATIERE',169,null,'350/25*((0.4*0.2+0.2*0.25+4*2*0.00263)*CTE1+0.2*0.2*4)','PERIMETRE',null,now());
</v>
      </c>
      <c r="CX7" s="248"/>
      <c r="CY7" s="248"/>
      <c r="CZ7" s="248"/>
      <c r="DA7" s="248" t="str">
        <f t="shared" si="9"/>
        <v xml:space="preserve">INSERT INTO SC_SystemeProduits(RefDimension,NomSysteme,typePresta,ligne,Quantite,formule,cte1,cte2,DateModif) values (8,'FV10','MATIERE',169,null,'350/25*((0.4*0.2+0.2*0.25+4*2*0.00263)*CTE1+0.2*0.2*4)','PERIMETRE',null,now());
</v>
      </c>
      <c r="DB7" s="248"/>
      <c r="DC7" s="248"/>
      <c r="DD7" s="248"/>
      <c r="DE7" s="248" t="str">
        <f t="shared" si="10"/>
        <v xml:space="preserve">INSERT INTO SC_SystemeProduits(RefDimension,NomSysteme,typePresta,ligne,Quantite,formule,cte1,cte2,DateModif) values (9,'FV10','MATIERE',169,null,'350/25*((0.4*0.2+0.2*0.25+4*2*0.00263)*CTE1+0.2*0.2*4)','PERIMETRE',null,now());
</v>
      </c>
      <c r="DF7" s="248"/>
      <c r="DG7" s="248"/>
      <c r="DH7" s="248"/>
      <c r="DI7" s="248" t="str">
        <f t="shared" si="11"/>
        <v xml:space="preserve">INSERT INTO SC_SystemeProduits(RefDimension,NomSysteme,typePresta,ligne,Quantite,formule,cte1,cte2,DateModif) values (10,'FV10','MATIERE',169,null,'350/25*((0.4*0.2+0.2*0.25+4*2*0.00263)*CTE1+0.2*0.2*4)','PERIMETRE',null,now());
</v>
      </c>
      <c r="DJ7" s="248"/>
      <c r="DK7" s="248"/>
      <c r="DL7" s="248"/>
      <c r="DM7" s="248" t="str">
        <f t="shared" si="12"/>
        <v xml:space="preserve">INSERT INTO SC_SystemeProduits(RefDimension,NomSysteme,typePresta,ligne,Quantite,formule,cte1,cte2,DateModif) values (11,'FV10','MATIERE',169,null,'350/25*((0.4*0.2+0.2*0.25+4*2*0.00263)*CTE1+0.2*0.2*4)','PERIMETRE',null,now());
</v>
      </c>
      <c r="DN7" s="248"/>
      <c r="DO7" s="248"/>
      <c r="DP7" s="248"/>
      <c r="DQ7" s="248" t="str">
        <f t="shared" si="13"/>
        <v xml:space="preserve">INSERT INTO SC_SystemeProduits(RefDimension,NomSysteme,typePresta,ligne,Quantite,formule,cte1,cte2,DateModif) values (12,'FV10','MATIERE',169,null,'350/25*((0.4*0.2+0.2*0.25+4*2*0.00263)*CTE1+0.2*0.2*4)','PERIMETRE',null,now());
</v>
      </c>
      <c r="DR7" s="248"/>
      <c r="DS7" s="248"/>
      <c r="DT7" s="248"/>
      <c r="DU7" s="248" t="str">
        <f t="shared" si="14"/>
        <v xml:space="preserve">INSERT INTO SC_SystemeProduits(RefDimension,NomSysteme,typePresta,ligne,Quantite,formule,cte1,cte2,DateModif) values (13,'FV10','MATIERE',169,null,'350/25*((0.4*0.2+0.2*0.25+4*2*0.00263)*CTE1+0.2*0.2*4)','PERIMETRE',null,now());
</v>
      </c>
      <c r="DV7" s="248"/>
      <c r="DW7" s="248"/>
      <c r="DX7" s="248"/>
      <c r="DY7" s="248" t="str">
        <f t="shared" si="15"/>
        <v xml:space="preserve">INSERT INTO SC_SystemeProduits(RefDimension,NomSysteme,typePresta,ligne,Quantite,formule,cte1,cte2,DateModif) values (14,'FV10','MATIERE',169,null,'350/25*((0.4*0.2+0.2*0.25+4*2*0.00263)*CTE1+0.2*0.2*4)','PERIMETRE',null,now());
</v>
      </c>
      <c r="DZ7" s="248"/>
      <c r="EA7" s="248"/>
      <c r="EB7" s="248"/>
      <c r="EC7" s="248" t="str">
        <f t="shared" si="16"/>
        <v xml:space="preserve">INSERT INTO SC_SystemeProduits(RefDimension,NomSysteme,typePresta,ligne,Quantite,formule,cte1,cte2,DateModif) values (15,'FV10','MATIERE',169,null,'350/25*((0.4*0.2+0.2*0.25+4*2*0.00263)*CTE1+0.2*0.2*4)','PERIMETRE',null,now());
</v>
      </c>
      <c r="ED7" s="248"/>
      <c r="EE7" s="248"/>
      <c r="EF7" s="248"/>
      <c r="EG7" s="248" t="str">
        <f t="shared" si="17"/>
        <v xml:space="preserve">INSERT INTO SC_SystemeProduits(RefDimension,NomSysteme,typePresta,ligne,Quantite,formule,cte1,cte2,DateModif) values (16,'FV10','MATIERE',169,null,'350/25*((0.4*0.2+0.2*0.25+4*2*0.00263)*CTE1+0.2*0.2*4)','PERIMETRE',null,now());
</v>
      </c>
      <c r="EH7" s="248"/>
      <c r="EI7" s="248"/>
      <c r="EJ7" s="248"/>
      <c r="EK7" s="248" t="str">
        <f t="shared" si="18"/>
        <v xml:space="preserve">INSERT INTO SC_SystemeProduits(RefDimension,NomSysteme,typePresta,ligne,Quantite,formule,cte1,cte2,DateModif) values (17,'FV10','MATIERE',169,null,'350/25*((0.4*0.2+0.2*0.25+4*2*0.00263)*CTE1+0.2*0.2*4)','PERIMETRE',null,now());
</v>
      </c>
      <c r="EL7" s="248"/>
      <c r="EM7" s="248"/>
      <c r="EN7" s="248"/>
      <c r="EO7" s="248" t="str">
        <f t="shared" si="19"/>
        <v xml:space="preserve">INSERT INTO SC_SystemeProduits(RefDimension,NomSysteme,typePresta,ligne,Quantite,formule,cte1,cte2,DateModif) values (18,'FV10','MATIERE',169,null,'350/25*((0.4*0.2+0.2*0.25+4*2*0.00263)*CTE1+0.2*0.2*4)','PERIMETRE',null,now());
</v>
      </c>
      <c r="EP7" s="248"/>
      <c r="EQ7" s="248"/>
    </row>
    <row r="8" spans="1:147" s="219" customFormat="1" x14ac:dyDescent="0.3">
      <c r="A8" s="235">
        <f>IF(B8="MATIERE",VLOOKUP($C8,MATIERE!$B$2:$K$601,10,0),IF(B8="MOA",VLOOKUP($C8,ATELIER!$B$2:$K$291,10,0),IF(B8="MOC",VLOOKUP($C8,CHANTIER!$B$2:$K$291,10,0),IF(B8="MP",VLOOKUP($C8,MINIPELLE!$B$2:$K$291,10,0),""))))</f>
        <v>375</v>
      </c>
      <c r="B8" s="226" t="s">
        <v>294</v>
      </c>
      <c r="C8" s="226" t="s">
        <v>249</v>
      </c>
      <c r="D8" s="226" t="s">
        <v>284</v>
      </c>
      <c r="E8" s="226"/>
      <c r="F8" s="228" t="s">
        <v>1024</v>
      </c>
      <c r="G8" s="228" t="s">
        <v>629</v>
      </c>
      <c r="H8" s="226"/>
      <c r="I8" s="226"/>
      <c r="J8" s="228" t="s">
        <v>1024</v>
      </c>
      <c r="K8" s="228" t="s">
        <v>629</v>
      </c>
      <c r="L8" s="226"/>
      <c r="M8" s="226"/>
      <c r="N8" s="228" t="s">
        <v>1024</v>
      </c>
      <c r="O8" s="228" t="s">
        <v>629</v>
      </c>
      <c r="P8" s="226"/>
      <c r="Q8" s="226"/>
      <c r="R8" s="228" t="s">
        <v>1024</v>
      </c>
      <c r="S8" s="228" t="s">
        <v>629</v>
      </c>
      <c r="T8" s="226"/>
      <c r="U8" s="226"/>
      <c r="V8" s="228" t="s">
        <v>1024</v>
      </c>
      <c r="W8" s="228" t="s">
        <v>629</v>
      </c>
      <c r="X8" s="226"/>
      <c r="Y8" s="226"/>
      <c r="Z8" s="228" t="s">
        <v>1024</v>
      </c>
      <c r="AA8" s="228" t="s">
        <v>629</v>
      </c>
      <c r="AB8" s="226"/>
      <c r="AC8" s="226"/>
      <c r="AD8" s="228" t="s">
        <v>1024</v>
      </c>
      <c r="AE8" s="228" t="s">
        <v>629</v>
      </c>
      <c r="AF8" s="226"/>
      <c r="AG8" s="226"/>
      <c r="AH8" s="228" t="s">
        <v>1024</v>
      </c>
      <c r="AI8" s="228" t="s">
        <v>629</v>
      </c>
      <c r="AJ8" s="226"/>
      <c r="AK8" s="226"/>
      <c r="AL8" s="228" t="s">
        <v>1024</v>
      </c>
      <c r="AM8" s="228" t="s">
        <v>629</v>
      </c>
      <c r="AN8" s="226"/>
      <c r="AO8" s="226"/>
      <c r="AP8" s="228" t="s">
        <v>1024</v>
      </c>
      <c r="AQ8" s="228" t="s">
        <v>629</v>
      </c>
      <c r="AR8" s="226"/>
      <c r="AS8" s="226"/>
      <c r="AT8" s="228" t="s">
        <v>1024</v>
      </c>
      <c r="AU8" s="228" t="s">
        <v>629</v>
      </c>
      <c r="AV8" s="226"/>
      <c r="AW8" s="226"/>
      <c r="AX8" s="228" t="s">
        <v>1024</v>
      </c>
      <c r="AY8" s="228" t="s">
        <v>629</v>
      </c>
      <c r="AZ8" s="226"/>
      <c r="BA8" s="226"/>
      <c r="BB8" s="228" t="s">
        <v>1024</v>
      </c>
      <c r="BC8" s="228" t="s">
        <v>629</v>
      </c>
      <c r="BD8" s="226"/>
      <c r="BE8" s="226"/>
      <c r="BF8" s="228" t="s">
        <v>1024</v>
      </c>
      <c r="BG8" s="228" t="s">
        <v>629</v>
      </c>
      <c r="BH8" s="226"/>
      <c r="BI8" s="226"/>
      <c r="BJ8" s="228" t="s">
        <v>1024</v>
      </c>
      <c r="BK8" s="228" t="s">
        <v>629</v>
      </c>
      <c r="BL8" s="226"/>
      <c r="BM8" s="226"/>
      <c r="BN8" s="228" t="s">
        <v>1024</v>
      </c>
      <c r="BO8" s="228" t="s">
        <v>629</v>
      </c>
      <c r="BP8" s="226"/>
      <c r="BQ8" s="226"/>
      <c r="BR8" s="228" t="s">
        <v>1024</v>
      </c>
      <c r="BS8" s="228" t="s">
        <v>629</v>
      </c>
      <c r="BT8" s="226"/>
      <c r="BU8" s="226"/>
      <c r="BV8" s="228" t="s">
        <v>1024</v>
      </c>
      <c r="BW8" s="228" t="s">
        <v>629</v>
      </c>
      <c r="BX8" s="226"/>
      <c r="BY8" s="248" t="str">
        <f t="shared" si="2"/>
        <v xml:space="preserve">INSERT INTO SC_SystemeProduits(RefDimension,NomSysteme,typePresta,ligne,Quantite,formule,cte1,cte2,DateModif) values (1,'FV10','MATIERE',375,null,'0.074*0.4*0.2*CTE1','PERIMETRE',null,now());
</v>
      </c>
      <c r="BZ8" s="248"/>
      <c r="CA8" s="248"/>
      <c r="CB8" s="248"/>
      <c r="CC8" s="248" t="str">
        <f t="shared" si="3"/>
        <v xml:space="preserve">INSERT INTO SC_SystemeProduits(RefDimension,NomSysteme,typePresta,ligne,Quantite,formule,cte1,cte2,DateModif) values (2,'FV10','MATIERE',375,null,'0.074*0.4*0.2*CTE1','PERIMETRE',null,now());
</v>
      </c>
      <c r="CD8" s="248"/>
      <c r="CE8" s="248"/>
      <c r="CF8" s="248"/>
      <c r="CG8" s="248" t="str">
        <f t="shared" si="4"/>
        <v xml:space="preserve">INSERT INTO SC_SystemeProduits(RefDimension,NomSysteme,typePresta,ligne,Quantite,formule,cte1,cte2,DateModif) values (3,'FV10','MATIERE',375,null,'0.074*0.4*0.2*CTE1','PERIMETRE',null,now());
</v>
      </c>
      <c r="CH8" s="248"/>
      <c r="CI8" s="248"/>
      <c r="CJ8" s="248"/>
      <c r="CK8" s="248" t="str">
        <f t="shared" si="5"/>
        <v xml:space="preserve">INSERT INTO SC_SystemeProduits(RefDimension,NomSysteme,typePresta,ligne,Quantite,formule,cte1,cte2,DateModif) values (4,'FV10','MATIERE',375,null,'0.074*0.4*0.2*CTE1','PERIMETRE',null,now());
</v>
      </c>
      <c r="CL8" s="248"/>
      <c r="CM8" s="248"/>
      <c r="CN8" s="248"/>
      <c r="CO8" s="248" t="str">
        <f t="shared" si="6"/>
        <v xml:space="preserve">INSERT INTO SC_SystemeProduits(RefDimension,NomSysteme,typePresta,ligne,Quantite,formule,cte1,cte2,DateModif) values (5,'FV10','MATIERE',375,null,'0.074*0.4*0.2*CTE1','PERIMETRE',null,now());
</v>
      </c>
      <c r="CP8" s="248"/>
      <c r="CQ8" s="248"/>
      <c r="CR8" s="248"/>
      <c r="CS8" s="248" t="str">
        <f t="shared" si="7"/>
        <v xml:space="preserve">INSERT INTO SC_SystemeProduits(RefDimension,NomSysteme,typePresta,ligne,Quantite,formule,cte1,cte2,DateModif) values (6,'FV10','MATIERE',375,null,'0.074*0.4*0.2*CTE1','PERIMETRE',null,now());
</v>
      </c>
      <c r="CT8" s="248"/>
      <c r="CU8" s="248"/>
      <c r="CV8" s="248"/>
      <c r="CW8" s="248" t="str">
        <f t="shared" si="8"/>
        <v xml:space="preserve">INSERT INTO SC_SystemeProduits(RefDimension,NomSysteme,typePresta,ligne,Quantite,formule,cte1,cte2,DateModif) values (7,'FV10','MATIERE',375,null,'0.074*0.4*0.2*CTE1','PERIMETRE',null,now());
</v>
      </c>
      <c r="CX8" s="248"/>
      <c r="CY8" s="248"/>
      <c r="CZ8" s="248"/>
      <c r="DA8" s="248" t="str">
        <f t="shared" si="9"/>
        <v xml:space="preserve">INSERT INTO SC_SystemeProduits(RefDimension,NomSysteme,typePresta,ligne,Quantite,formule,cte1,cte2,DateModif) values (8,'FV10','MATIERE',375,null,'0.074*0.4*0.2*CTE1','PERIMETRE',null,now());
</v>
      </c>
      <c r="DB8" s="248"/>
      <c r="DC8" s="248"/>
      <c r="DD8" s="248"/>
      <c r="DE8" s="248" t="str">
        <f t="shared" si="10"/>
        <v xml:space="preserve">INSERT INTO SC_SystemeProduits(RefDimension,NomSysteme,typePresta,ligne,Quantite,formule,cte1,cte2,DateModif) values (9,'FV10','MATIERE',375,null,'0.074*0.4*0.2*CTE1','PERIMETRE',null,now());
</v>
      </c>
      <c r="DF8" s="248"/>
      <c r="DG8" s="248"/>
      <c r="DH8" s="248"/>
      <c r="DI8" s="248" t="str">
        <f t="shared" si="11"/>
        <v xml:space="preserve">INSERT INTO SC_SystemeProduits(RefDimension,NomSysteme,typePresta,ligne,Quantite,formule,cte1,cte2,DateModif) values (10,'FV10','MATIERE',375,null,'0.074*0.4*0.2*CTE1','PERIMETRE',null,now());
</v>
      </c>
      <c r="DJ8" s="248"/>
      <c r="DK8" s="248"/>
      <c r="DL8" s="248"/>
      <c r="DM8" s="248" t="str">
        <f t="shared" si="12"/>
        <v xml:space="preserve">INSERT INTO SC_SystemeProduits(RefDimension,NomSysteme,typePresta,ligne,Quantite,formule,cte1,cte2,DateModif) values (11,'FV10','MATIERE',375,null,'0.074*0.4*0.2*CTE1','PERIMETRE',null,now());
</v>
      </c>
      <c r="DN8" s="248"/>
      <c r="DO8" s="248"/>
      <c r="DP8" s="248"/>
      <c r="DQ8" s="248" t="str">
        <f t="shared" si="13"/>
        <v xml:space="preserve">INSERT INTO SC_SystemeProduits(RefDimension,NomSysteme,typePresta,ligne,Quantite,formule,cte1,cte2,DateModif) values (12,'FV10','MATIERE',375,null,'0.074*0.4*0.2*CTE1','PERIMETRE',null,now());
</v>
      </c>
      <c r="DR8" s="248"/>
      <c r="DS8" s="248"/>
      <c r="DT8" s="248"/>
      <c r="DU8" s="248" t="str">
        <f t="shared" si="14"/>
        <v xml:space="preserve">INSERT INTO SC_SystemeProduits(RefDimension,NomSysteme,typePresta,ligne,Quantite,formule,cte1,cte2,DateModif) values (13,'FV10','MATIERE',375,null,'0.074*0.4*0.2*CTE1','PERIMETRE',null,now());
</v>
      </c>
      <c r="DV8" s="248"/>
      <c r="DW8" s="248"/>
      <c r="DX8" s="248"/>
      <c r="DY8" s="248" t="str">
        <f t="shared" si="15"/>
        <v xml:space="preserve">INSERT INTO SC_SystemeProduits(RefDimension,NomSysteme,typePresta,ligne,Quantite,formule,cte1,cte2,DateModif) values (14,'FV10','MATIERE',375,null,'0.074*0.4*0.2*CTE1','PERIMETRE',null,now());
</v>
      </c>
      <c r="DZ8" s="248"/>
      <c r="EA8" s="248"/>
      <c r="EB8" s="248"/>
      <c r="EC8" s="248" t="str">
        <f t="shared" si="16"/>
        <v xml:space="preserve">INSERT INTO SC_SystemeProduits(RefDimension,NomSysteme,typePresta,ligne,Quantite,formule,cte1,cte2,DateModif) values (15,'FV10','MATIERE',375,null,'0.074*0.4*0.2*CTE1','PERIMETRE',null,now());
</v>
      </c>
      <c r="ED8" s="248"/>
      <c r="EE8" s="248"/>
      <c r="EF8" s="248"/>
      <c r="EG8" s="248" t="str">
        <f t="shared" si="17"/>
        <v xml:space="preserve">INSERT INTO SC_SystemeProduits(RefDimension,NomSysteme,typePresta,ligne,Quantite,formule,cte1,cte2,DateModif) values (16,'FV10','MATIERE',375,null,'0.074*0.4*0.2*CTE1','PERIMETRE',null,now());
</v>
      </c>
      <c r="EH8" s="248"/>
      <c r="EI8" s="248"/>
      <c r="EJ8" s="248"/>
      <c r="EK8" s="248" t="str">
        <f t="shared" si="18"/>
        <v xml:space="preserve">INSERT INTO SC_SystemeProduits(RefDimension,NomSysteme,typePresta,ligne,Quantite,formule,cte1,cte2,DateModif) values (17,'FV10','MATIERE',375,null,'0.074*0.4*0.2*CTE1','PERIMETRE',null,now());
</v>
      </c>
      <c r="EL8" s="248"/>
      <c r="EM8" s="248"/>
      <c r="EN8" s="248"/>
      <c r="EO8" s="248" t="str">
        <f t="shared" si="19"/>
        <v xml:space="preserve">INSERT INTO SC_SystemeProduits(RefDimension,NomSysteme,typePresta,ligne,Quantite,formule,cte1,cte2,DateModif) values (18,'FV10','MATIERE',375,null,'0.074*0.4*0.2*CTE1','PERIMETRE',null,now());
</v>
      </c>
      <c r="EP8" s="248"/>
      <c r="EQ8" s="248"/>
    </row>
    <row r="9" spans="1:147" s="219" customFormat="1" x14ac:dyDescent="0.3">
      <c r="A9" s="235">
        <f>IF(B9="MATIERE",VLOOKUP($C9,MATIERE!$B$2:$K$601,10,0),IF(B9="MOA",VLOOKUP($C9,ATELIER!$B$2:$K$291,10,0),IF(B9="MOC",VLOOKUP($C9,CHANTIER!$B$2:$K$291,10,0),IF(B9="MP",VLOOKUP($C9,MINIPELLE!$B$2:$K$291,10,0),""))))</f>
        <v>401</v>
      </c>
      <c r="B9" s="226" t="s">
        <v>294</v>
      </c>
      <c r="C9" s="226" t="s">
        <v>1017</v>
      </c>
      <c r="D9" s="226" t="s">
        <v>284</v>
      </c>
      <c r="E9" s="226"/>
      <c r="F9" s="228" t="s">
        <v>1025</v>
      </c>
      <c r="G9" s="228" t="s">
        <v>629</v>
      </c>
      <c r="H9" s="226"/>
      <c r="I9" s="226"/>
      <c r="J9" s="228" t="s">
        <v>1025</v>
      </c>
      <c r="K9" s="228" t="s">
        <v>629</v>
      </c>
      <c r="L9" s="226"/>
      <c r="M9" s="226"/>
      <c r="N9" s="228" t="s">
        <v>1025</v>
      </c>
      <c r="O9" s="228" t="s">
        <v>629</v>
      </c>
      <c r="P9" s="226"/>
      <c r="Q9" s="226"/>
      <c r="R9" s="228" t="s">
        <v>1025</v>
      </c>
      <c r="S9" s="228" t="s">
        <v>629</v>
      </c>
      <c r="T9" s="226"/>
      <c r="U9" s="226"/>
      <c r="V9" s="228" t="s">
        <v>1025</v>
      </c>
      <c r="W9" s="228" t="s">
        <v>629</v>
      </c>
      <c r="X9" s="226"/>
      <c r="Y9" s="226"/>
      <c r="Z9" s="228" t="s">
        <v>1025</v>
      </c>
      <c r="AA9" s="228" t="s">
        <v>629</v>
      </c>
      <c r="AB9" s="226"/>
      <c r="AC9" s="226"/>
      <c r="AD9" s="228" t="s">
        <v>1025</v>
      </c>
      <c r="AE9" s="228" t="s">
        <v>629</v>
      </c>
      <c r="AF9" s="226"/>
      <c r="AG9" s="226"/>
      <c r="AH9" s="228" t="s">
        <v>1025</v>
      </c>
      <c r="AI9" s="228" t="s">
        <v>629</v>
      </c>
      <c r="AJ9" s="226"/>
      <c r="AK9" s="226"/>
      <c r="AL9" s="228" t="s">
        <v>1025</v>
      </c>
      <c r="AM9" s="228" t="s">
        <v>629</v>
      </c>
      <c r="AN9" s="226"/>
      <c r="AO9" s="226"/>
      <c r="AP9" s="228" t="s">
        <v>1025</v>
      </c>
      <c r="AQ9" s="228" t="s">
        <v>629</v>
      </c>
      <c r="AR9" s="226"/>
      <c r="AS9" s="226"/>
      <c r="AT9" s="228" t="s">
        <v>1025</v>
      </c>
      <c r="AU9" s="228" t="s">
        <v>629</v>
      </c>
      <c r="AV9" s="226"/>
      <c r="AW9" s="226"/>
      <c r="AX9" s="228" t="s">
        <v>1025</v>
      </c>
      <c r="AY9" s="228" t="s">
        <v>629</v>
      </c>
      <c r="AZ9" s="226"/>
      <c r="BA9" s="226"/>
      <c r="BB9" s="228" t="s">
        <v>1025</v>
      </c>
      <c r="BC9" s="228" t="s">
        <v>629</v>
      </c>
      <c r="BD9" s="226"/>
      <c r="BE9" s="226"/>
      <c r="BF9" s="228" t="s">
        <v>1025</v>
      </c>
      <c r="BG9" s="228" t="s">
        <v>629</v>
      </c>
      <c r="BH9" s="226"/>
      <c r="BI9" s="226"/>
      <c r="BJ9" s="228" t="s">
        <v>1025</v>
      </c>
      <c r="BK9" s="228" t="s">
        <v>629</v>
      </c>
      <c r="BL9" s="226"/>
      <c r="BM9" s="226"/>
      <c r="BN9" s="228" t="s">
        <v>1025</v>
      </c>
      <c r="BO9" s="228" t="s">
        <v>629</v>
      </c>
      <c r="BP9" s="226"/>
      <c r="BQ9" s="226"/>
      <c r="BR9" s="228" t="s">
        <v>1025</v>
      </c>
      <c r="BS9" s="228" t="s">
        <v>629</v>
      </c>
      <c r="BT9" s="226"/>
      <c r="BU9" s="226"/>
      <c r="BV9" s="228" t="s">
        <v>1025</v>
      </c>
      <c r="BW9" s="228" t="s">
        <v>629</v>
      </c>
      <c r="BX9" s="226"/>
      <c r="BY9" s="248" t="str">
        <f t="shared" si="2"/>
        <v xml:space="preserve">INSERT INTO SC_SystemeProduits(RefDimension,NomSysteme,typePresta,ligne,Quantite,formule,cte1,cte2,DateModif) values (1,'FV10','MATIERE',401,null,'(0.004725*8+0.058*0.4*0.2)*CTE1','PERIMETRE',null,now());
</v>
      </c>
      <c r="BZ9" s="248"/>
      <c r="CA9" s="248"/>
      <c r="CB9" s="248"/>
      <c r="CC9" s="248" t="str">
        <f t="shared" si="3"/>
        <v xml:space="preserve">INSERT INTO SC_SystemeProduits(RefDimension,NomSysteme,typePresta,ligne,Quantite,formule,cte1,cte2,DateModif) values (2,'FV10','MATIERE',401,null,'(0.004725*8+0.058*0.4*0.2)*CTE1','PERIMETRE',null,now());
</v>
      </c>
      <c r="CD9" s="248"/>
      <c r="CE9" s="248"/>
      <c r="CF9" s="248"/>
      <c r="CG9" s="248" t="str">
        <f t="shared" si="4"/>
        <v xml:space="preserve">INSERT INTO SC_SystemeProduits(RefDimension,NomSysteme,typePresta,ligne,Quantite,formule,cte1,cte2,DateModif) values (3,'FV10','MATIERE',401,null,'(0.004725*8+0.058*0.4*0.2)*CTE1','PERIMETRE',null,now());
</v>
      </c>
      <c r="CH9" s="248"/>
      <c r="CI9" s="248"/>
      <c r="CJ9" s="248"/>
      <c r="CK9" s="248" t="str">
        <f t="shared" si="5"/>
        <v xml:space="preserve">INSERT INTO SC_SystemeProduits(RefDimension,NomSysteme,typePresta,ligne,Quantite,formule,cte1,cte2,DateModif) values (4,'FV10','MATIERE',401,null,'(0.004725*8+0.058*0.4*0.2)*CTE1','PERIMETRE',null,now());
</v>
      </c>
      <c r="CL9" s="248"/>
      <c r="CM9" s="248"/>
      <c r="CN9" s="248"/>
      <c r="CO9" s="248" t="str">
        <f t="shared" si="6"/>
        <v xml:space="preserve">INSERT INTO SC_SystemeProduits(RefDimension,NomSysteme,typePresta,ligne,Quantite,formule,cte1,cte2,DateModif) values (5,'FV10','MATIERE',401,null,'(0.004725*8+0.058*0.4*0.2)*CTE1','PERIMETRE',null,now());
</v>
      </c>
      <c r="CP9" s="248"/>
      <c r="CQ9" s="248"/>
      <c r="CR9" s="248"/>
      <c r="CS9" s="248" t="str">
        <f t="shared" si="7"/>
        <v xml:space="preserve">INSERT INTO SC_SystemeProduits(RefDimension,NomSysteme,typePresta,ligne,Quantite,formule,cte1,cte2,DateModif) values (6,'FV10','MATIERE',401,null,'(0.004725*8+0.058*0.4*0.2)*CTE1','PERIMETRE',null,now());
</v>
      </c>
      <c r="CT9" s="248"/>
      <c r="CU9" s="248"/>
      <c r="CV9" s="248"/>
      <c r="CW9" s="248" t="str">
        <f t="shared" si="8"/>
        <v xml:space="preserve">INSERT INTO SC_SystemeProduits(RefDimension,NomSysteme,typePresta,ligne,Quantite,formule,cte1,cte2,DateModif) values (7,'FV10','MATIERE',401,null,'(0.004725*8+0.058*0.4*0.2)*CTE1','PERIMETRE',null,now());
</v>
      </c>
      <c r="CX9" s="248"/>
      <c r="CY9" s="248"/>
      <c r="CZ9" s="248"/>
      <c r="DA9" s="248" t="str">
        <f t="shared" si="9"/>
        <v xml:space="preserve">INSERT INTO SC_SystemeProduits(RefDimension,NomSysteme,typePresta,ligne,Quantite,formule,cte1,cte2,DateModif) values (8,'FV10','MATIERE',401,null,'(0.004725*8+0.058*0.4*0.2)*CTE1','PERIMETRE',null,now());
</v>
      </c>
      <c r="DB9" s="248"/>
      <c r="DC9" s="248"/>
      <c r="DD9" s="248"/>
      <c r="DE9" s="248" t="str">
        <f t="shared" si="10"/>
        <v xml:space="preserve">INSERT INTO SC_SystemeProduits(RefDimension,NomSysteme,typePresta,ligne,Quantite,formule,cte1,cte2,DateModif) values (9,'FV10','MATIERE',401,null,'(0.004725*8+0.058*0.4*0.2)*CTE1','PERIMETRE',null,now());
</v>
      </c>
      <c r="DF9" s="248"/>
      <c r="DG9" s="248"/>
      <c r="DH9" s="248"/>
      <c r="DI9" s="248" t="str">
        <f t="shared" si="11"/>
        <v xml:space="preserve">INSERT INTO SC_SystemeProduits(RefDimension,NomSysteme,typePresta,ligne,Quantite,formule,cte1,cte2,DateModif) values (10,'FV10','MATIERE',401,null,'(0.004725*8+0.058*0.4*0.2)*CTE1','PERIMETRE',null,now());
</v>
      </c>
      <c r="DJ9" s="248"/>
      <c r="DK9" s="248"/>
      <c r="DL9" s="248"/>
      <c r="DM9" s="248" t="str">
        <f t="shared" si="12"/>
        <v xml:space="preserve">INSERT INTO SC_SystemeProduits(RefDimension,NomSysteme,typePresta,ligne,Quantite,formule,cte1,cte2,DateModif) values (11,'FV10','MATIERE',401,null,'(0.004725*8+0.058*0.4*0.2)*CTE1','PERIMETRE',null,now());
</v>
      </c>
      <c r="DN9" s="248"/>
      <c r="DO9" s="248"/>
      <c r="DP9" s="248"/>
      <c r="DQ9" s="248" t="str">
        <f t="shared" si="13"/>
        <v xml:space="preserve">INSERT INTO SC_SystemeProduits(RefDimension,NomSysteme,typePresta,ligne,Quantite,formule,cte1,cte2,DateModif) values (12,'FV10','MATIERE',401,null,'(0.004725*8+0.058*0.4*0.2)*CTE1','PERIMETRE',null,now());
</v>
      </c>
      <c r="DR9" s="248"/>
      <c r="DS9" s="248"/>
      <c r="DT9" s="248"/>
      <c r="DU9" s="248" t="str">
        <f t="shared" si="14"/>
        <v xml:space="preserve">INSERT INTO SC_SystemeProduits(RefDimension,NomSysteme,typePresta,ligne,Quantite,formule,cte1,cte2,DateModif) values (13,'FV10','MATIERE',401,null,'(0.004725*8+0.058*0.4*0.2)*CTE1','PERIMETRE',null,now());
</v>
      </c>
      <c r="DV9" s="248"/>
      <c r="DW9" s="248"/>
      <c r="DX9" s="248"/>
      <c r="DY9" s="248" t="str">
        <f t="shared" si="15"/>
        <v xml:space="preserve">INSERT INTO SC_SystemeProduits(RefDimension,NomSysteme,typePresta,ligne,Quantite,formule,cte1,cte2,DateModif) values (14,'FV10','MATIERE',401,null,'(0.004725*8+0.058*0.4*0.2)*CTE1','PERIMETRE',null,now());
</v>
      </c>
      <c r="DZ9" s="248"/>
      <c r="EA9" s="248"/>
      <c r="EB9" s="248"/>
      <c r="EC9" s="248" t="str">
        <f t="shared" si="16"/>
        <v xml:space="preserve">INSERT INTO SC_SystemeProduits(RefDimension,NomSysteme,typePresta,ligne,Quantite,formule,cte1,cte2,DateModif) values (15,'FV10','MATIERE',401,null,'(0.004725*8+0.058*0.4*0.2)*CTE1','PERIMETRE',null,now());
</v>
      </c>
      <c r="ED9" s="248"/>
      <c r="EE9" s="248"/>
      <c r="EF9" s="248"/>
      <c r="EG9" s="248" t="str">
        <f t="shared" si="17"/>
        <v xml:space="preserve">INSERT INTO SC_SystemeProduits(RefDimension,NomSysteme,typePresta,ligne,Quantite,formule,cte1,cte2,DateModif) values (16,'FV10','MATIERE',401,null,'(0.004725*8+0.058*0.4*0.2)*CTE1','PERIMETRE',null,now());
</v>
      </c>
      <c r="EH9" s="248"/>
      <c r="EI9" s="248"/>
      <c r="EJ9" s="248"/>
      <c r="EK9" s="248" t="str">
        <f t="shared" si="18"/>
        <v xml:space="preserve">INSERT INTO SC_SystemeProduits(RefDimension,NomSysteme,typePresta,ligne,Quantite,formule,cte1,cte2,DateModif) values (17,'FV10','MATIERE',401,null,'(0.004725*8+0.058*0.4*0.2)*CTE1','PERIMETRE',null,now());
</v>
      </c>
      <c r="EL9" s="248"/>
      <c r="EM9" s="248"/>
      <c r="EN9" s="248"/>
      <c r="EO9" s="248" t="str">
        <f t="shared" si="19"/>
        <v xml:space="preserve">INSERT INTO SC_SystemeProduits(RefDimension,NomSysteme,typePresta,ligne,Quantite,formule,cte1,cte2,DateModif) values (18,'FV10','MATIERE',401,null,'(0.004725*8+0.058*0.4*0.2)*CTE1','PERIMETRE',null,now());
</v>
      </c>
      <c r="EP9" s="248"/>
      <c r="EQ9" s="248"/>
    </row>
    <row r="10" spans="1:147" s="219" customFormat="1" x14ac:dyDescent="0.3">
      <c r="A10" s="235">
        <f>IF(B10="MATIERE",VLOOKUP($C10,MATIERE!$B$2:$K$601,10,0),IF(B10="MOA",VLOOKUP($C10,ATELIER!$B$2:$K$291,10,0),IF(B10="MOC",VLOOKUP($C10,CHANTIER!$B$2:$K$291,10,0),IF(B10="MP",VLOOKUP($C10,MINIPELLE!$B$2:$K$291,10,0),""))))</f>
        <v>398</v>
      </c>
      <c r="B10" s="226" t="s">
        <v>294</v>
      </c>
      <c r="C10" s="226" t="s">
        <v>1018</v>
      </c>
      <c r="D10" s="226" t="s">
        <v>42</v>
      </c>
      <c r="E10" s="226"/>
      <c r="F10" s="228" t="s">
        <v>957</v>
      </c>
      <c r="G10" s="228" t="s">
        <v>629</v>
      </c>
      <c r="H10" s="226"/>
      <c r="I10" s="226"/>
      <c r="J10" s="228" t="s">
        <v>957</v>
      </c>
      <c r="K10" s="228" t="s">
        <v>629</v>
      </c>
      <c r="L10" s="226"/>
      <c r="M10" s="226"/>
      <c r="N10" s="228" t="s">
        <v>957</v>
      </c>
      <c r="O10" s="228" t="s">
        <v>629</v>
      </c>
      <c r="P10" s="226"/>
      <c r="Q10" s="226"/>
      <c r="R10" s="228" t="s">
        <v>957</v>
      </c>
      <c r="S10" s="228" t="s">
        <v>629</v>
      </c>
      <c r="T10" s="226"/>
      <c r="U10" s="226"/>
      <c r="V10" s="228" t="s">
        <v>957</v>
      </c>
      <c r="W10" s="228" t="s">
        <v>629</v>
      </c>
      <c r="X10" s="226"/>
      <c r="Y10" s="226"/>
      <c r="Z10" s="228" t="s">
        <v>957</v>
      </c>
      <c r="AA10" s="228" t="s">
        <v>629</v>
      </c>
      <c r="AB10" s="226"/>
      <c r="AC10" s="226"/>
      <c r="AD10" s="228" t="s">
        <v>957</v>
      </c>
      <c r="AE10" s="228" t="s">
        <v>629</v>
      </c>
      <c r="AF10" s="226"/>
      <c r="AG10" s="226"/>
      <c r="AH10" s="228" t="s">
        <v>957</v>
      </c>
      <c r="AI10" s="228" t="s">
        <v>629</v>
      </c>
      <c r="AJ10" s="226"/>
      <c r="AK10" s="226"/>
      <c r="AL10" s="228" t="s">
        <v>957</v>
      </c>
      <c r="AM10" s="228" t="s">
        <v>629</v>
      </c>
      <c r="AN10" s="226"/>
      <c r="AO10" s="226"/>
      <c r="AP10" s="228" t="s">
        <v>957</v>
      </c>
      <c r="AQ10" s="228" t="s">
        <v>629</v>
      </c>
      <c r="AR10" s="226"/>
      <c r="AS10" s="226"/>
      <c r="AT10" s="228" t="s">
        <v>957</v>
      </c>
      <c r="AU10" s="228" t="s">
        <v>629</v>
      </c>
      <c r="AV10" s="226"/>
      <c r="AW10" s="226"/>
      <c r="AX10" s="228" t="s">
        <v>957</v>
      </c>
      <c r="AY10" s="228" t="s">
        <v>629</v>
      </c>
      <c r="AZ10" s="226"/>
      <c r="BA10" s="226"/>
      <c r="BB10" s="228" t="s">
        <v>957</v>
      </c>
      <c r="BC10" s="228" t="s">
        <v>629</v>
      </c>
      <c r="BD10" s="226"/>
      <c r="BE10" s="226"/>
      <c r="BF10" s="228" t="s">
        <v>957</v>
      </c>
      <c r="BG10" s="228" t="s">
        <v>629</v>
      </c>
      <c r="BH10" s="226"/>
      <c r="BI10" s="226"/>
      <c r="BJ10" s="228" t="s">
        <v>957</v>
      </c>
      <c r="BK10" s="228" t="s">
        <v>629</v>
      </c>
      <c r="BL10" s="226"/>
      <c r="BM10" s="226"/>
      <c r="BN10" s="228" t="s">
        <v>957</v>
      </c>
      <c r="BO10" s="228" t="s">
        <v>629</v>
      </c>
      <c r="BP10" s="226"/>
      <c r="BQ10" s="226"/>
      <c r="BR10" s="228" t="s">
        <v>957</v>
      </c>
      <c r="BS10" s="228" t="s">
        <v>629</v>
      </c>
      <c r="BT10" s="226"/>
      <c r="BU10" s="226"/>
      <c r="BV10" s="228" t="s">
        <v>957</v>
      </c>
      <c r="BW10" s="228" t="s">
        <v>629</v>
      </c>
      <c r="BX10" s="226"/>
      <c r="BY10" s="248" t="str">
        <f t="shared" si="2"/>
        <v xml:space="preserve">INSERT INTO SC_SystemeProduits(RefDimension,NomSysteme,typePresta,ligne,Quantite,formule,cte1,cte2,DateModif) values (1,'FV10','MATIERE',398,null,'1*CTE1+4','PERIMETRE',null,now());
</v>
      </c>
      <c r="BZ10" s="248"/>
      <c r="CA10" s="248"/>
      <c r="CB10" s="248"/>
      <c r="CC10" s="248" t="str">
        <f t="shared" si="3"/>
        <v xml:space="preserve">INSERT INTO SC_SystemeProduits(RefDimension,NomSysteme,typePresta,ligne,Quantite,formule,cte1,cte2,DateModif) values (2,'FV10','MATIERE',398,null,'1*CTE1+4','PERIMETRE',null,now());
</v>
      </c>
      <c r="CD10" s="248"/>
      <c r="CE10" s="248"/>
      <c r="CF10" s="248"/>
      <c r="CG10" s="248" t="str">
        <f t="shared" si="4"/>
        <v xml:space="preserve">INSERT INTO SC_SystemeProduits(RefDimension,NomSysteme,typePresta,ligne,Quantite,formule,cte1,cte2,DateModif) values (3,'FV10','MATIERE',398,null,'1*CTE1+4','PERIMETRE',null,now());
</v>
      </c>
      <c r="CH10" s="248"/>
      <c r="CI10" s="248"/>
      <c r="CJ10" s="248"/>
      <c r="CK10" s="248" t="str">
        <f t="shared" si="5"/>
        <v xml:space="preserve">INSERT INTO SC_SystemeProduits(RefDimension,NomSysteme,typePresta,ligne,Quantite,formule,cte1,cte2,DateModif) values (4,'FV10','MATIERE',398,null,'1*CTE1+4','PERIMETRE',null,now());
</v>
      </c>
      <c r="CL10" s="248"/>
      <c r="CM10" s="248"/>
      <c r="CN10" s="248"/>
      <c r="CO10" s="248" t="str">
        <f t="shared" si="6"/>
        <v xml:space="preserve">INSERT INTO SC_SystemeProduits(RefDimension,NomSysteme,typePresta,ligne,Quantite,formule,cte1,cte2,DateModif) values (5,'FV10','MATIERE',398,null,'1*CTE1+4','PERIMETRE',null,now());
</v>
      </c>
      <c r="CP10" s="248"/>
      <c r="CQ10" s="248"/>
      <c r="CR10" s="248"/>
      <c r="CS10" s="248" t="str">
        <f t="shared" si="7"/>
        <v xml:space="preserve">INSERT INTO SC_SystemeProduits(RefDimension,NomSysteme,typePresta,ligne,Quantite,formule,cte1,cte2,DateModif) values (6,'FV10','MATIERE',398,null,'1*CTE1+4','PERIMETRE',null,now());
</v>
      </c>
      <c r="CT10" s="248"/>
      <c r="CU10" s="248"/>
      <c r="CV10" s="248"/>
      <c r="CW10" s="248" t="str">
        <f t="shared" si="8"/>
        <v xml:space="preserve">INSERT INTO SC_SystemeProduits(RefDimension,NomSysteme,typePresta,ligne,Quantite,formule,cte1,cte2,DateModif) values (7,'FV10','MATIERE',398,null,'1*CTE1+4','PERIMETRE',null,now());
</v>
      </c>
      <c r="CX10" s="248"/>
      <c r="CY10" s="248"/>
      <c r="CZ10" s="248"/>
      <c r="DA10" s="248" t="str">
        <f t="shared" si="9"/>
        <v xml:space="preserve">INSERT INTO SC_SystemeProduits(RefDimension,NomSysteme,typePresta,ligne,Quantite,formule,cte1,cte2,DateModif) values (8,'FV10','MATIERE',398,null,'1*CTE1+4','PERIMETRE',null,now());
</v>
      </c>
      <c r="DB10" s="248"/>
      <c r="DC10" s="248"/>
      <c r="DD10" s="248"/>
      <c r="DE10" s="248" t="str">
        <f t="shared" si="10"/>
        <v xml:space="preserve">INSERT INTO SC_SystemeProduits(RefDimension,NomSysteme,typePresta,ligne,Quantite,formule,cte1,cte2,DateModif) values (9,'FV10','MATIERE',398,null,'1*CTE1+4','PERIMETRE',null,now());
</v>
      </c>
      <c r="DF10" s="248"/>
      <c r="DG10" s="248"/>
      <c r="DH10" s="248"/>
      <c r="DI10" s="248" t="str">
        <f t="shared" si="11"/>
        <v xml:space="preserve">INSERT INTO SC_SystemeProduits(RefDimension,NomSysteme,typePresta,ligne,Quantite,formule,cte1,cte2,DateModif) values (10,'FV10','MATIERE',398,null,'1*CTE1+4','PERIMETRE',null,now());
</v>
      </c>
      <c r="DJ10" s="248"/>
      <c r="DK10" s="248"/>
      <c r="DL10" s="248"/>
      <c r="DM10" s="248" t="str">
        <f t="shared" si="12"/>
        <v xml:space="preserve">INSERT INTO SC_SystemeProduits(RefDimension,NomSysteme,typePresta,ligne,Quantite,formule,cte1,cte2,DateModif) values (11,'FV10','MATIERE',398,null,'1*CTE1+4','PERIMETRE',null,now());
</v>
      </c>
      <c r="DN10" s="248"/>
      <c r="DO10" s="248"/>
      <c r="DP10" s="248"/>
      <c r="DQ10" s="248" t="str">
        <f t="shared" si="13"/>
        <v xml:space="preserve">INSERT INTO SC_SystemeProduits(RefDimension,NomSysteme,typePresta,ligne,Quantite,formule,cte1,cte2,DateModif) values (12,'FV10','MATIERE',398,null,'1*CTE1+4','PERIMETRE',null,now());
</v>
      </c>
      <c r="DR10" s="248"/>
      <c r="DS10" s="248"/>
      <c r="DT10" s="248"/>
      <c r="DU10" s="248" t="str">
        <f t="shared" si="14"/>
        <v xml:space="preserve">INSERT INTO SC_SystemeProduits(RefDimension,NomSysteme,typePresta,ligne,Quantite,formule,cte1,cte2,DateModif) values (13,'FV10','MATIERE',398,null,'1*CTE1+4','PERIMETRE',null,now());
</v>
      </c>
      <c r="DV10" s="248"/>
      <c r="DW10" s="248"/>
      <c r="DX10" s="248"/>
      <c r="DY10" s="248" t="str">
        <f t="shared" si="15"/>
        <v xml:space="preserve">INSERT INTO SC_SystemeProduits(RefDimension,NomSysteme,typePresta,ligne,Quantite,formule,cte1,cte2,DateModif) values (14,'FV10','MATIERE',398,null,'1*CTE1+4','PERIMETRE',null,now());
</v>
      </c>
      <c r="DZ10" s="248"/>
      <c r="EA10" s="248"/>
      <c r="EB10" s="248"/>
      <c r="EC10" s="248" t="str">
        <f t="shared" si="16"/>
        <v xml:space="preserve">INSERT INTO SC_SystemeProduits(RefDimension,NomSysteme,typePresta,ligne,Quantite,formule,cte1,cte2,DateModif) values (15,'FV10','MATIERE',398,null,'1*CTE1+4','PERIMETRE',null,now());
</v>
      </c>
      <c r="ED10" s="248"/>
      <c r="EE10" s="248"/>
      <c r="EF10" s="248"/>
      <c r="EG10" s="248" t="str">
        <f t="shared" si="17"/>
        <v xml:space="preserve">INSERT INTO SC_SystemeProduits(RefDimension,NomSysteme,typePresta,ligne,Quantite,formule,cte1,cte2,DateModif) values (16,'FV10','MATIERE',398,null,'1*CTE1+4','PERIMETRE',null,now());
</v>
      </c>
      <c r="EH10" s="248"/>
      <c r="EI10" s="248"/>
      <c r="EJ10" s="248"/>
      <c r="EK10" s="248" t="str">
        <f t="shared" si="18"/>
        <v xml:space="preserve">INSERT INTO SC_SystemeProduits(RefDimension,NomSysteme,typePresta,ligne,Quantite,formule,cte1,cte2,DateModif) values (17,'FV10','MATIERE',398,null,'1*CTE1+4','PERIMETRE',null,now());
</v>
      </c>
      <c r="EL10" s="248"/>
      <c r="EM10" s="248"/>
      <c r="EN10" s="248"/>
      <c r="EO10" s="248" t="str">
        <f t="shared" si="19"/>
        <v xml:space="preserve">INSERT INTO SC_SystemeProduits(RefDimension,NomSysteme,typePresta,ligne,Quantite,formule,cte1,cte2,DateModif) values (18,'FV10','MATIERE',398,null,'1*CTE1+4','PERIMETRE',null,now());
</v>
      </c>
      <c r="EP10" s="248"/>
      <c r="EQ10" s="248"/>
    </row>
    <row r="11" spans="1:147" s="219" customFormat="1" x14ac:dyDescent="0.3">
      <c r="A11" s="235">
        <f>IF(B11="MATIERE",VLOOKUP($C11,MATIERE!$B$2:$K$601,10,0),IF(B11="MOA",VLOOKUP($C11,ATELIER!$B$2:$K$291,10,0),IF(B11="MOC",VLOOKUP($C11,CHANTIER!$B$2:$K$291,10,0),IF(B11="MP",VLOOKUP($C11,MINIPELLE!$B$2:$K$291,10,0),""))))</f>
        <v>399</v>
      </c>
      <c r="B11" s="226" t="s">
        <v>294</v>
      </c>
      <c r="C11" s="226" t="s">
        <v>1019</v>
      </c>
      <c r="D11" s="226" t="s">
        <v>8</v>
      </c>
      <c r="E11" s="226">
        <v>8</v>
      </c>
      <c r="F11" s="226"/>
      <c r="G11" s="226"/>
      <c r="H11" s="226"/>
      <c r="I11" s="226">
        <v>8</v>
      </c>
      <c r="J11" s="226"/>
      <c r="K11" s="226"/>
      <c r="L11" s="226"/>
      <c r="M11" s="226">
        <v>8</v>
      </c>
      <c r="N11" s="226"/>
      <c r="O11" s="226"/>
      <c r="P11" s="226"/>
      <c r="Q11" s="226">
        <v>8</v>
      </c>
      <c r="R11" s="226"/>
      <c r="S11" s="226"/>
      <c r="T11" s="226"/>
      <c r="U11" s="226">
        <v>8</v>
      </c>
      <c r="V11" s="226"/>
      <c r="W11" s="226"/>
      <c r="X11" s="226"/>
      <c r="Y11" s="226">
        <v>8</v>
      </c>
      <c r="Z11" s="226"/>
      <c r="AA11" s="226"/>
      <c r="AB11" s="226"/>
      <c r="AC11" s="226">
        <v>8</v>
      </c>
      <c r="AD11" s="226"/>
      <c r="AE11" s="226"/>
      <c r="AF11" s="226"/>
      <c r="AG11" s="226">
        <v>8</v>
      </c>
      <c r="AH11" s="226"/>
      <c r="AI11" s="226"/>
      <c r="AJ11" s="226"/>
      <c r="AK11" s="226">
        <v>8</v>
      </c>
      <c r="AL11" s="226"/>
      <c r="AM11" s="226"/>
      <c r="AN11" s="226"/>
      <c r="AO11" s="226">
        <v>8</v>
      </c>
      <c r="AP11" s="226"/>
      <c r="AQ11" s="226"/>
      <c r="AR11" s="226"/>
      <c r="AS11" s="226">
        <v>8</v>
      </c>
      <c r="AT11" s="226"/>
      <c r="AU11" s="226"/>
      <c r="AV11" s="226"/>
      <c r="AW11" s="226">
        <v>8</v>
      </c>
      <c r="AX11" s="226"/>
      <c r="AY11" s="226"/>
      <c r="AZ11" s="226"/>
      <c r="BA11" s="226">
        <v>8</v>
      </c>
      <c r="BB11" s="226"/>
      <c r="BC11" s="226"/>
      <c r="BD11" s="226"/>
      <c r="BE11" s="226">
        <v>8</v>
      </c>
      <c r="BF11" s="226"/>
      <c r="BG11" s="226"/>
      <c r="BH11" s="226"/>
      <c r="BI11" s="226">
        <v>8</v>
      </c>
      <c r="BJ11" s="226"/>
      <c r="BK11" s="226"/>
      <c r="BL11" s="226"/>
      <c r="BM11" s="226">
        <v>8</v>
      </c>
      <c r="BN11" s="226"/>
      <c r="BO11" s="226"/>
      <c r="BP11" s="226"/>
      <c r="BQ11" s="226">
        <v>8</v>
      </c>
      <c r="BR11" s="226"/>
      <c r="BS11" s="226"/>
      <c r="BT11" s="226"/>
      <c r="BU11" s="226">
        <v>8</v>
      </c>
      <c r="BV11" s="226"/>
      <c r="BW11" s="226"/>
      <c r="BX11" s="226"/>
      <c r="BY11" s="248" t="str">
        <f t="shared" si="2"/>
        <v xml:space="preserve">INSERT INTO SC_SystemeProduits(RefDimension,NomSysteme,typePresta,ligne,Quantite,formule,cte1,cte2,DateModif) values (1,'FV10','MATIERE',399,8,null,null,null,now());
</v>
      </c>
      <c r="BZ11" s="248"/>
      <c r="CA11" s="248"/>
      <c r="CB11" s="248"/>
      <c r="CC11" s="248" t="str">
        <f t="shared" si="3"/>
        <v xml:space="preserve">INSERT INTO SC_SystemeProduits(RefDimension,NomSysteme,typePresta,ligne,Quantite,formule,cte1,cte2,DateModif) values (2,'FV10','MATIERE',399,8,null,null,null,now());
</v>
      </c>
      <c r="CD11" s="248"/>
      <c r="CE11" s="248"/>
      <c r="CF11" s="248"/>
      <c r="CG11" s="248" t="str">
        <f t="shared" si="4"/>
        <v xml:space="preserve">INSERT INTO SC_SystemeProduits(RefDimension,NomSysteme,typePresta,ligne,Quantite,formule,cte1,cte2,DateModif) values (3,'FV10','MATIERE',399,8,null,null,null,now());
</v>
      </c>
      <c r="CH11" s="248"/>
      <c r="CI11" s="248"/>
      <c r="CJ11" s="248"/>
      <c r="CK11" s="248" t="str">
        <f t="shared" si="5"/>
        <v xml:space="preserve">INSERT INTO SC_SystemeProduits(RefDimension,NomSysteme,typePresta,ligne,Quantite,formule,cte1,cte2,DateModif) values (4,'FV10','MATIERE',399,8,null,null,null,now());
</v>
      </c>
      <c r="CL11" s="248"/>
      <c r="CM11" s="248"/>
      <c r="CN11" s="248"/>
      <c r="CO11" s="248" t="str">
        <f t="shared" si="6"/>
        <v xml:space="preserve">INSERT INTO SC_SystemeProduits(RefDimension,NomSysteme,typePresta,ligne,Quantite,formule,cte1,cte2,DateModif) values (5,'FV10','MATIERE',399,8,null,null,null,now());
</v>
      </c>
      <c r="CP11" s="248"/>
      <c r="CQ11" s="248"/>
      <c r="CR11" s="248"/>
      <c r="CS11" s="248" t="str">
        <f t="shared" si="7"/>
        <v xml:space="preserve">INSERT INTO SC_SystemeProduits(RefDimension,NomSysteme,typePresta,ligne,Quantite,formule,cte1,cte2,DateModif) values (6,'FV10','MATIERE',399,8,null,null,null,now());
</v>
      </c>
      <c r="CT11" s="248"/>
      <c r="CU11" s="248"/>
      <c r="CV11" s="248"/>
      <c r="CW11" s="248" t="str">
        <f t="shared" si="8"/>
        <v xml:space="preserve">INSERT INTO SC_SystemeProduits(RefDimension,NomSysteme,typePresta,ligne,Quantite,formule,cte1,cte2,DateModif) values (7,'FV10','MATIERE',399,8,null,null,null,now());
</v>
      </c>
      <c r="CX11" s="248"/>
      <c r="CY11" s="248"/>
      <c r="CZ11" s="248"/>
      <c r="DA11" s="248" t="str">
        <f t="shared" si="9"/>
        <v xml:space="preserve">INSERT INTO SC_SystemeProduits(RefDimension,NomSysteme,typePresta,ligne,Quantite,formule,cte1,cte2,DateModif) values (8,'FV10','MATIERE',399,8,null,null,null,now());
</v>
      </c>
      <c r="DB11" s="248"/>
      <c r="DC11" s="248"/>
      <c r="DD11" s="248"/>
      <c r="DE11" s="248" t="str">
        <f t="shared" si="10"/>
        <v xml:space="preserve">INSERT INTO SC_SystemeProduits(RefDimension,NomSysteme,typePresta,ligne,Quantite,formule,cte1,cte2,DateModif) values (9,'FV10','MATIERE',399,8,null,null,null,now());
</v>
      </c>
      <c r="DF11" s="248"/>
      <c r="DG11" s="248"/>
      <c r="DH11" s="248"/>
      <c r="DI11" s="248" t="str">
        <f t="shared" si="11"/>
        <v xml:space="preserve">INSERT INTO SC_SystemeProduits(RefDimension,NomSysteme,typePresta,ligne,Quantite,formule,cte1,cte2,DateModif) values (10,'FV10','MATIERE',399,8,null,null,null,now());
</v>
      </c>
      <c r="DJ11" s="248"/>
      <c r="DK11" s="248"/>
      <c r="DL11" s="248"/>
      <c r="DM11" s="248" t="str">
        <f t="shared" si="12"/>
        <v xml:space="preserve">INSERT INTO SC_SystemeProduits(RefDimension,NomSysteme,typePresta,ligne,Quantite,formule,cte1,cte2,DateModif) values (11,'FV10','MATIERE',399,8,null,null,null,now());
</v>
      </c>
      <c r="DN11" s="248"/>
      <c r="DO11" s="248"/>
      <c r="DP11" s="248"/>
      <c r="DQ11" s="248" t="str">
        <f t="shared" si="13"/>
        <v xml:space="preserve">INSERT INTO SC_SystemeProduits(RefDimension,NomSysteme,typePresta,ligne,Quantite,formule,cte1,cte2,DateModif) values (12,'FV10','MATIERE',399,8,null,null,null,now());
</v>
      </c>
      <c r="DR11" s="248"/>
      <c r="DS11" s="248"/>
      <c r="DT11" s="248"/>
      <c r="DU11" s="248" t="str">
        <f t="shared" si="14"/>
        <v xml:space="preserve">INSERT INTO SC_SystemeProduits(RefDimension,NomSysteme,typePresta,ligne,Quantite,formule,cte1,cte2,DateModif) values (13,'FV10','MATIERE',399,8,null,null,null,now());
</v>
      </c>
      <c r="DV11" s="248"/>
      <c r="DW11" s="248"/>
      <c r="DX11" s="248"/>
      <c r="DY11" s="248" t="str">
        <f t="shared" si="15"/>
        <v xml:space="preserve">INSERT INTO SC_SystemeProduits(RefDimension,NomSysteme,typePresta,ligne,Quantite,formule,cte1,cte2,DateModif) values (14,'FV10','MATIERE',399,8,null,null,null,now());
</v>
      </c>
      <c r="DZ11" s="248"/>
      <c r="EA11" s="248"/>
      <c r="EB11" s="248"/>
      <c r="EC11" s="248" t="str">
        <f t="shared" si="16"/>
        <v xml:space="preserve">INSERT INTO SC_SystemeProduits(RefDimension,NomSysteme,typePresta,ligne,Quantite,formule,cte1,cte2,DateModif) values (15,'FV10','MATIERE',399,8,null,null,null,now());
</v>
      </c>
      <c r="ED11" s="248"/>
      <c r="EE11" s="248"/>
      <c r="EF11" s="248"/>
      <c r="EG11" s="248" t="str">
        <f t="shared" si="17"/>
        <v xml:space="preserve">INSERT INTO SC_SystemeProduits(RefDimension,NomSysteme,typePresta,ligne,Quantite,formule,cte1,cte2,DateModif) values (16,'FV10','MATIERE',399,8,null,null,null,now());
</v>
      </c>
      <c r="EH11" s="248"/>
      <c r="EI11" s="248"/>
      <c r="EJ11" s="248"/>
      <c r="EK11" s="248" t="str">
        <f t="shared" si="18"/>
        <v xml:space="preserve">INSERT INTO SC_SystemeProduits(RefDimension,NomSysteme,typePresta,ligne,Quantite,formule,cte1,cte2,DateModif) values (17,'FV10','MATIERE',399,8,null,null,null,now());
</v>
      </c>
      <c r="EL11" s="248"/>
      <c r="EM11" s="248"/>
      <c r="EN11" s="248"/>
      <c r="EO11" s="248" t="str">
        <f t="shared" si="19"/>
        <v xml:space="preserve">INSERT INTO SC_SystemeProduits(RefDimension,NomSysteme,typePresta,ligne,Quantite,formule,cte1,cte2,DateModif) values (18,'FV10','MATIERE',399,8,null,null,null,now());
</v>
      </c>
      <c r="EP11" s="248"/>
      <c r="EQ11" s="248"/>
    </row>
    <row r="12" spans="1:147" s="219" customFormat="1" x14ac:dyDescent="0.3">
      <c r="A12" s="235">
        <f>IF(B12="MATIERE",VLOOKUP($C12,MATIERE!$B$2:$K$601,10,0),IF(B12="MOA",VLOOKUP($C12,ATELIER!$B$2:$K$291,10,0),IF(B12="MOC",VLOOKUP($C12,CHANTIER!$B$2:$K$291,10,0),IF(B12="MP",VLOOKUP($C12,MINIPELLE!$B$2:$K$291,10,0),""))))</f>
        <v>400</v>
      </c>
      <c r="B12" s="226" t="s">
        <v>294</v>
      </c>
      <c r="C12" s="226" t="s">
        <v>1497</v>
      </c>
      <c r="D12" s="226" t="s">
        <v>42</v>
      </c>
      <c r="E12" s="226"/>
      <c r="F12" s="228" t="s">
        <v>641</v>
      </c>
      <c r="G12" s="228" t="s">
        <v>629</v>
      </c>
      <c r="H12" s="226"/>
      <c r="I12" s="226"/>
      <c r="J12" s="228" t="s">
        <v>641</v>
      </c>
      <c r="K12" s="228" t="s">
        <v>629</v>
      </c>
      <c r="L12" s="226"/>
      <c r="M12" s="226"/>
      <c r="N12" s="228" t="s">
        <v>641</v>
      </c>
      <c r="O12" s="228" t="s">
        <v>629</v>
      </c>
      <c r="P12" s="226"/>
      <c r="Q12" s="226"/>
      <c r="R12" s="228" t="s">
        <v>641</v>
      </c>
      <c r="S12" s="228" t="s">
        <v>629</v>
      </c>
      <c r="T12" s="226"/>
      <c r="U12" s="226"/>
      <c r="V12" s="228" t="s">
        <v>641</v>
      </c>
      <c r="W12" s="228" t="s">
        <v>629</v>
      </c>
      <c r="X12" s="226"/>
      <c r="Y12" s="226"/>
      <c r="Z12" s="228" t="s">
        <v>641</v>
      </c>
      <c r="AA12" s="228" t="s">
        <v>629</v>
      </c>
      <c r="AB12" s="226"/>
      <c r="AC12" s="226"/>
      <c r="AD12" s="228" t="s">
        <v>641</v>
      </c>
      <c r="AE12" s="228" t="s">
        <v>629</v>
      </c>
      <c r="AF12" s="226"/>
      <c r="AG12" s="226"/>
      <c r="AH12" s="228" t="s">
        <v>641</v>
      </c>
      <c r="AI12" s="228" t="s">
        <v>629</v>
      </c>
      <c r="AJ12" s="226"/>
      <c r="AK12" s="226"/>
      <c r="AL12" s="228" t="s">
        <v>641</v>
      </c>
      <c r="AM12" s="228" t="s">
        <v>629</v>
      </c>
      <c r="AN12" s="226"/>
      <c r="AO12" s="226"/>
      <c r="AP12" s="228" t="s">
        <v>641</v>
      </c>
      <c r="AQ12" s="228" t="s">
        <v>629</v>
      </c>
      <c r="AR12" s="226"/>
      <c r="AS12" s="226"/>
      <c r="AT12" s="228" t="s">
        <v>641</v>
      </c>
      <c r="AU12" s="228" t="s">
        <v>629</v>
      </c>
      <c r="AV12" s="226"/>
      <c r="AW12" s="226"/>
      <c r="AX12" s="228" t="s">
        <v>641</v>
      </c>
      <c r="AY12" s="228" t="s">
        <v>629</v>
      </c>
      <c r="AZ12" s="226"/>
      <c r="BA12" s="226"/>
      <c r="BB12" s="228" t="s">
        <v>641</v>
      </c>
      <c r="BC12" s="228" t="s">
        <v>629</v>
      </c>
      <c r="BD12" s="226"/>
      <c r="BE12" s="226"/>
      <c r="BF12" s="228" t="s">
        <v>641</v>
      </c>
      <c r="BG12" s="228" t="s">
        <v>629</v>
      </c>
      <c r="BH12" s="226"/>
      <c r="BI12" s="226"/>
      <c r="BJ12" s="228" t="s">
        <v>641</v>
      </c>
      <c r="BK12" s="228" t="s">
        <v>629</v>
      </c>
      <c r="BL12" s="226"/>
      <c r="BM12" s="226"/>
      <c r="BN12" s="228" t="s">
        <v>641</v>
      </c>
      <c r="BO12" s="228" t="s">
        <v>629</v>
      </c>
      <c r="BP12" s="226"/>
      <c r="BQ12" s="226"/>
      <c r="BR12" s="228" t="s">
        <v>641</v>
      </c>
      <c r="BS12" s="228" t="s">
        <v>629</v>
      </c>
      <c r="BT12" s="226"/>
      <c r="BU12" s="226"/>
      <c r="BV12" s="228" t="s">
        <v>641</v>
      </c>
      <c r="BW12" s="228" t="s">
        <v>629</v>
      </c>
      <c r="BX12" s="226"/>
      <c r="BY12" s="248" t="str">
        <f t="shared" si="2"/>
        <v xml:space="preserve">INSERT INTO SC_SystemeProduits(RefDimension,NomSysteme,typePresta,ligne,Quantite,formule,cte1,cte2,DateModif) values (1,'FV10','MATIERE',400,null,'1.1*CTE1','PERIMETRE',null,now());
</v>
      </c>
      <c r="BZ12" s="248"/>
      <c r="CA12" s="248"/>
      <c r="CB12" s="248"/>
      <c r="CC12" s="248" t="str">
        <f t="shared" si="3"/>
        <v xml:space="preserve">INSERT INTO SC_SystemeProduits(RefDimension,NomSysteme,typePresta,ligne,Quantite,formule,cte1,cte2,DateModif) values (2,'FV10','MATIERE',400,null,'1.1*CTE1','PERIMETRE',null,now());
</v>
      </c>
      <c r="CD12" s="248"/>
      <c r="CE12" s="248"/>
      <c r="CF12" s="248"/>
      <c r="CG12" s="248" t="str">
        <f t="shared" si="4"/>
        <v xml:space="preserve">INSERT INTO SC_SystemeProduits(RefDimension,NomSysteme,typePresta,ligne,Quantite,formule,cte1,cte2,DateModif) values (3,'FV10','MATIERE',400,null,'1.1*CTE1','PERIMETRE',null,now());
</v>
      </c>
      <c r="CH12" s="248"/>
      <c r="CI12" s="248"/>
      <c r="CJ12" s="248"/>
      <c r="CK12" s="248" t="str">
        <f t="shared" si="5"/>
        <v xml:space="preserve">INSERT INTO SC_SystemeProduits(RefDimension,NomSysteme,typePresta,ligne,Quantite,formule,cte1,cte2,DateModif) values (4,'FV10','MATIERE',400,null,'1.1*CTE1','PERIMETRE',null,now());
</v>
      </c>
      <c r="CL12" s="248"/>
      <c r="CM12" s="248"/>
      <c r="CN12" s="248"/>
      <c r="CO12" s="248" t="str">
        <f t="shared" si="6"/>
        <v xml:space="preserve">INSERT INTO SC_SystemeProduits(RefDimension,NomSysteme,typePresta,ligne,Quantite,formule,cte1,cte2,DateModif) values (5,'FV10','MATIERE',400,null,'1.1*CTE1','PERIMETRE',null,now());
</v>
      </c>
      <c r="CP12" s="248"/>
      <c r="CQ12" s="248"/>
      <c r="CR12" s="248"/>
      <c r="CS12" s="248" t="str">
        <f t="shared" si="7"/>
        <v xml:space="preserve">INSERT INTO SC_SystemeProduits(RefDimension,NomSysteme,typePresta,ligne,Quantite,formule,cte1,cte2,DateModif) values (6,'FV10','MATIERE',400,null,'1.1*CTE1','PERIMETRE',null,now());
</v>
      </c>
      <c r="CT12" s="248"/>
      <c r="CU12" s="248"/>
      <c r="CV12" s="248"/>
      <c r="CW12" s="248" t="str">
        <f t="shared" si="8"/>
        <v xml:space="preserve">INSERT INTO SC_SystemeProduits(RefDimension,NomSysteme,typePresta,ligne,Quantite,formule,cte1,cte2,DateModif) values (7,'FV10','MATIERE',400,null,'1.1*CTE1','PERIMETRE',null,now());
</v>
      </c>
      <c r="CX12" s="248"/>
      <c r="CY12" s="248"/>
      <c r="CZ12" s="248"/>
      <c r="DA12" s="248" t="str">
        <f t="shared" si="9"/>
        <v xml:space="preserve">INSERT INTO SC_SystemeProduits(RefDimension,NomSysteme,typePresta,ligne,Quantite,formule,cte1,cte2,DateModif) values (8,'FV10','MATIERE',400,null,'1.1*CTE1','PERIMETRE',null,now());
</v>
      </c>
      <c r="DB12" s="248"/>
      <c r="DC12" s="248"/>
      <c r="DD12" s="248"/>
      <c r="DE12" s="248" t="str">
        <f t="shared" si="10"/>
        <v xml:space="preserve">INSERT INTO SC_SystemeProduits(RefDimension,NomSysteme,typePresta,ligne,Quantite,formule,cte1,cte2,DateModif) values (9,'FV10','MATIERE',400,null,'1.1*CTE1','PERIMETRE',null,now());
</v>
      </c>
      <c r="DF12" s="248"/>
      <c r="DG12" s="248"/>
      <c r="DH12" s="248"/>
      <c r="DI12" s="248" t="str">
        <f t="shared" si="11"/>
        <v xml:space="preserve">INSERT INTO SC_SystemeProduits(RefDimension,NomSysteme,typePresta,ligne,Quantite,formule,cte1,cte2,DateModif) values (10,'FV10','MATIERE',400,null,'1.1*CTE1','PERIMETRE',null,now());
</v>
      </c>
      <c r="DJ12" s="248"/>
      <c r="DK12" s="248"/>
      <c r="DL12" s="248"/>
      <c r="DM12" s="248" t="str">
        <f t="shared" si="12"/>
        <v xml:space="preserve">INSERT INTO SC_SystemeProduits(RefDimension,NomSysteme,typePresta,ligne,Quantite,formule,cte1,cte2,DateModif) values (11,'FV10','MATIERE',400,null,'1.1*CTE1','PERIMETRE',null,now());
</v>
      </c>
      <c r="DN12" s="248"/>
      <c r="DO12" s="248"/>
      <c r="DP12" s="248"/>
      <c r="DQ12" s="248" t="str">
        <f t="shared" si="13"/>
        <v xml:space="preserve">INSERT INTO SC_SystemeProduits(RefDimension,NomSysteme,typePresta,ligne,Quantite,formule,cte1,cte2,DateModif) values (12,'FV10','MATIERE',400,null,'1.1*CTE1','PERIMETRE',null,now());
</v>
      </c>
      <c r="DR12" s="248"/>
      <c r="DS12" s="248"/>
      <c r="DT12" s="248"/>
      <c r="DU12" s="248" t="str">
        <f t="shared" si="14"/>
        <v xml:space="preserve">INSERT INTO SC_SystemeProduits(RefDimension,NomSysteme,typePresta,ligne,Quantite,formule,cte1,cte2,DateModif) values (13,'FV10','MATIERE',400,null,'1.1*CTE1','PERIMETRE',null,now());
</v>
      </c>
      <c r="DV12" s="248"/>
      <c r="DW12" s="248"/>
      <c r="DX12" s="248"/>
      <c r="DY12" s="248" t="str">
        <f t="shared" si="15"/>
        <v xml:space="preserve">INSERT INTO SC_SystemeProduits(RefDimension,NomSysteme,typePresta,ligne,Quantite,formule,cte1,cte2,DateModif) values (14,'FV10','MATIERE',400,null,'1.1*CTE1','PERIMETRE',null,now());
</v>
      </c>
      <c r="DZ12" s="248"/>
      <c r="EA12" s="248"/>
      <c r="EB12" s="248"/>
      <c r="EC12" s="248" t="str">
        <f t="shared" si="16"/>
        <v xml:space="preserve">INSERT INTO SC_SystemeProduits(RefDimension,NomSysteme,typePresta,ligne,Quantite,formule,cte1,cte2,DateModif) values (15,'FV10','MATIERE',400,null,'1.1*CTE1','PERIMETRE',null,now());
</v>
      </c>
      <c r="ED12" s="248"/>
      <c r="EE12" s="248"/>
      <c r="EF12" s="248"/>
      <c r="EG12" s="248" t="str">
        <f t="shared" si="17"/>
        <v xml:space="preserve">INSERT INTO SC_SystemeProduits(RefDimension,NomSysteme,typePresta,ligne,Quantite,formule,cte1,cte2,DateModif) values (16,'FV10','MATIERE',400,null,'1.1*CTE1','PERIMETRE',null,now());
</v>
      </c>
      <c r="EH12" s="248"/>
      <c r="EI12" s="248"/>
      <c r="EJ12" s="248"/>
      <c r="EK12" s="248" t="str">
        <f t="shared" si="18"/>
        <v xml:space="preserve">INSERT INTO SC_SystemeProduits(RefDimension,NomSysteme,typePresta,ligne,Quantite,formule,cte1,cte2,DateModif) values (17,'FV10','MATIERE',400,null,'1.1*CTE1','PERIMETRE',null,now());
</v>
      </c>
      <c r="EL12" s="248"/>
      <c r="EM12" s="248"/>
      <c r="EN12" s="248"/>
      <c r="EO12" s="248" t="str">
        <f t="shared" si="19"/>
        <v xml:space="preserve">INSERT INTO SC_SystemeProduits(RefDimension,NomSysteme,typePresta,ligne,Quantite,formule,cte1,cte2,DateModif) values (18,'FV10','MATIERE',400,null,'1.1*CTE1','PERIMETRE',null,now());
</v>
      </c>
      <c r="EP12" s="248"/>
      <c r="EQ12" s="248"/>
    </row>
    <row r="13" spans="1:147" s="219" customFormat="1" x14ac:dyDescent="0.3">
      <c r="A13" s="235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B13" s="226"/>
      <c r="C13" s="226"/>
      <c r="D13" s="226" t="s">
        <v>285</v>
      </c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48" t="str">
        <f t="shared" si="2"/>
        <v/>
      </c>
      <c r="BZ13" s="248"/>
      <c r="CA13" s="248"/>
      <c r="CB13" s="248"/>
      <c r="CC13" s="248" t="str">
        <f t="shared" si="3"/>
        <v/>
      </c>
      <c r="CD13" s="248"/>
      <c r="CE13" s="248"/>
      <c r="CF13" s="248"/>
      <c r="CG13" s="248" t="str">
        <f t="shared" si="4"/>
        <v/>
      </c>
      <c r="CH13" s="248"/>
      <c r="CI13" s="248"/>
      <c r="CJ13" s="248"/>
      <c r="CK13" s="248" t="str">
        <f t="shared" si="5"/>
        <v/>
      </c>
      <c r="CL13" s="248"/>
      <c r="CM13" s="248"/>
      <c r="CN13" s="248"/>
      <c r="CO13" s="248" t="str">
        <f t="shared" si="6"/>
        <v/>
      </c>
      <c r="CP13" s="248"/>
      <c r="CQ13" s="248"/>
      <c r="CR13" s="248"/>
      <c r="CS13" s="248" t="str">
        <f t="shared" si="7"/>
        <v/>
      </c>
      <c r="CT13" s="248"/>
      <c r="CU13" s="248"/>
      <c r="CV13" s="248"/>
      <c r="CW13" s="248" t="str">
        <f t="shared" si="8"/>
        <v/>
      </c>
      <c r="CX13" s="248"/>
      <c r="CY13" s="248"/>
      <c r="CZ13" s="248"/>
      <c r="DA13" s="248" t="str">
        <f t="shared" si="9"/>
        <v/>
      </c>
      <c r="DB13" s="248"/>
      <c r="DC13" s="248"/>
      <c r="DD13" s="248"/>
      <c r="DE13" s="248" t="str">
        <f t="shared" si="10"/>
        <v/>
      </c>
      <c r="DF13" s="248"/>
      <c r="DG13" s="248"/>
      <c r="DH13" s="248"/>
      <c r="DI13" s="248" t="str">
        <f t="shared" si="11"/>
        <v/>
      </c>
      <c r="DJ13" s="248"/>
      <c r="DK13" s="248"/>
      <c r="DL13" s="248"/>
      <c r="DM13" s="248" t="str">
        <f t="shared" si="12"/>
        <v/>
      </c>
      <c r="DN13" s="248"/>
      <c r="DO13" s="248"/>
      <c r="DP13" s="248"/>
      <c r="DQ13" s="248" t="str">
        <f t="shared" si="13"/>
        <v/>
      </c>
      <c r="DR13" s="248"/>
      <c r="DS13" s="248"/>
      <c r="DT13" s="248"/>
      <c r="DU13" s="248" t="str">
        <f t="shared" si="14"/>
        <v/>
      </c>
      <c r="DV13" s="248"/>
      <c r="DW13" s="248"/>
      <c r="DX13" s="248"/>
      <c r="DY13" s="248" t="str">
        <f t="shared" si="15"/>
        <v/>
      </c>
      <c r="DZ13" s="248"/>
      <c r="EA13" s="248"/>
      <c r="EB13" s="248"/>
      <c r="EC13" s="248" t="str">
        <f t="shared" si="16"/>
        <v/>
      </c>
      <c r="ED13" s="248"/>
      <c r="EE13" s="248"/>
      <c r="EF13" s="248"/>
      <c r="EG13" s="248" t="str">
        <f t="shared" si="17"/>
        <v/>
      </c>
      <c r="EH13" s="248"/>
      <c r="EI13" s="248"/>
      <c r="EJ13" s="248"/>
      <c r="EK13" s="248" t="str">
        <f t="shared" si="18"/>
        <v/>
      </c>
      <c r="EL13" s="248"/>
      <c r="EM13" s="248"/>
      <c r="EN13" s="248"/>
      <c r="EO13" s="248" t="str">
        <f t="shared" si="19"/>
        <v/>
      </c>
      <c r="EP13" s="248"/>
      <c r="EQ13" s="248"/>
    </row>
    <row r="14" spans="1:147" s="219" customFormat="1" x14ac:dyDescent="0.3">
      <c r="A14" s="235">
        <f>IF(B14="MATIERE",VLOOKUP($C14,MATIERE!$B$2:$K$601,10,0),IF(B14="MOA",VLOOKUP($C14,ATELIER!$B$2:$K$291,10,0),IF(B14="MOC",VLOOKUP($C14,CHANTIER!$B$2:$K$291,10,0),IF(B14="MP",VLOOKUP($C14,MINIPELLE!$B$2:$K$291,10,0),""))))</f>
        <v>89</v>
      </c>
      <c r="B14" s="226" t="s">
        <v>298</v>
      </c>
      <c r="C14" s="226" t="s">
        <v>1020</v>
      </c>
      <c r="D14" s="226" t="s">
        <v>105</v>
      </c>
      <c r="E14" s="226"/>
      <c r="F14" s="228" t="s">
        <v>686</v>
      </c>
      <c r="G14" s="228" t="s">
        <v>629</v>
      </c>
      <c r="H14" s="226"/>
      <c r="I14" s="226"/>
      <c r="J14" s="228" t="s">
        <v>686</v>
      </c>
      <c r="K14" s="228" t="s">
        <v>629</v>
      </c>
      <c r="L14" s="226"/>
      <c r="M14" s="226"/>
      <c r="N14" s="228" t="s">
        <v>686</v>
      </c>
      <c r="O14" s="228" t="s">
        <v>629</v>
      </c>
      <c r="P14" s="226"/>
      <c r="Q14" s="226"/>
      <c r="R14" s="228" t="s">
        <v>686</v>
      </c>
      <c r="S14" s="228" t="s">
        <v>629</v>
      </c>
      <c r="T14" s="226"/>
      <c r="U14" s="226"/>
      <c r="V14" s="228" t="s">
        <v>686</v>
      </c>
      <c r="W14" s="228" t="s">
        <v>629</v>
      </c>
      <c r="X14" s="226"/>
      <c r="Y14" s="226"/>
      <c r="Z14" s="228" t="s">
        <v>686</v>
      </c>
      <c r="AA14" s="228" t="s">
        <v>629</v>
      </c>
      <c r="AB14" s="226"/>
      <c r="AC14" s="226"/>
      <c r="AD14" s="228" t="s">
        <v>686</v>
      </c>
      <c r="AE14" s="228" t="s">
        <v>629</v>
      </c>
      <c r="AF14" s="226"/>
      <c r="AG14" s="226"/>
      <c r="AH14" s="228" t="s">
        <v>686</v>
      </c>
      <c r="AI14" s="228" t="s">
        <v>629</v>
      </c>
      <c r="AJ14" s="226"/>
      <c r="AK14" s="226"/>
      <c r="AL14" s="228" t="s">
        <v>686</v>
      </c>
      <c r="AM14" s="228" t="s">
        <v>629</v>
      </c>
      <c r="AN14" s="226"/>
      <c r="AO14" s="226"/>
      <c r="AP14" s="228" t="s">
        <v>686</v>
      </c>
      <c r="AQ14" s="228" t="s">
        <v>629</v>
      </c>
      <c r="AR14" s="226"/>
      <c r="AS14" s="226"/>
      <c r="AT14" s="228" t="s">
        <v>686</v>
      </c>
      <c r="AU14" s="228" t="s">
        <v>629</v>
      </c>
      <c r="AV14" s="226"/>
      <c r="AW14" s="226"/>
      <c r="AX14" s="228" t="s">
        <v>686</v>
      </c>
      <c r="AY14" s="228" t="s">
        <v>629</v>
      </c>
      <c r="AZ14" s="226"/>
      <c r="BA14" s="226"/>
      <c r="BB14" s="228" t="s">
        <v>686</v>
      </c>
      <c r="BC14" s="228" t="s">
        <v>629</v>
      </c>
      <c r="BD14" s="226"/>
      <c r="BE14" s="226"/>
      <c r="BF14" s="228" t="s">
        <v>686</v>
      </c>
      <c r="BG14" s="228" t="s">
        <v>629</v>
      </c>
      <c r="BH14" s="226"/>
      <c r="BI14" s="226"/>
      <c r="BJ14" s="228" t="s">
        <v>686</v>
      </c>
      <c r="BK14" s="228" t="s">
        <v>629</v>
      </c>
      <c r="BL14" s="226"/>
      <c r="BM14" s="226"/>
      <c r="BN14" s="228" t="s">
        <v>686</v>
      </c>
      <c r="BO14" s="228" t="s">
        <v>629</v>
      </c>
      <c r="BP14" s="226"/>
      <c r="BQ14" s="226"/>
      <c r="BR14" s="228" t="s">
        <v>686</v>
      </c>
      <c r="BS14" s="228" t="s">
        <v>629</v>
      </c>
      <c r="BT14" s="226"/>
      <c r="BU14" s="226"/>
      <c r="BV14" s="228" t="s">
        <v>686</v>
      </c>
      <c r="BW14" s="228" t="s">
        <v>629</v>
      </c>
      <c r="BX14" s="226"/>
      <c r="BY14" s="248" t="str">
        <f t="shared" si="2"/>
        <v xml:space="preserve">INSERT INTO SC_SystemeProduits(RefDimension,NomSysteme,typePresta,ligne,Quantite,formule,cte1,cte2,DateModif) values (1,'FV10','MOC',89,null,'1*CTE1','PERIMETRE',null,now());
</v>
      </c>
      <c r="BZ14" s="248"/>
      <c r="CA14" s="248"/>
      <c r="CB14" s="248"/>
      <c r="CC14" s="248" t="str">
        <f t="shared" si="3"/>
        <v xml:space="preserve">INSERT INTO SC_SystemeProduits(RefDimension,NomSysteme,typePresta,ligne,Quantite,formule,cte1,cte2,DateModif) values (2,'FV10','MOC',89,null,'1*CTE1','PERIMETRE',null,now());
</v>
      </c>
      <c r="CD14" s="248"/>
      <c r="CE14" s="248"/>
      <c r="CF14" s="248"/>
      <c r="CG14" s="248" t="str">
        <f t="shared" si="4"/>
        <v xml:space="preserve">INSERT INTO SC_SystemeProduits(RefDimension,NomSysteme,typePresta,ligne,Quantite,formule,cte1,cte2,DateModif) values (3,'FV10','MOC',89,null,'1*CTE1','PERIMETRE',null,now());
</v>
      </c>
      <c r="CH14" s="248"/>
      <c r="CI14" s="248"/>
      <c r="CJ14" s="248"/>
      <c r="CK14" s="248" t="str">
        <f t="shared" si="5"/>
        <v xml:space="preserve">INSERT INTO SC_SystemeProduits(RefDimension,NomSysteme,typePresta,ligne,Quantite,formule,cte1,cte2,DateModif) values (4,'FV10','MOC',89,null,'1*CTE1','PERIMETRE',null,now());
</v>
      </c>
      <c r="CL14" s="248"/>
      <c r="CM14" s="248"/>
      <c r="CN14" s="248"/>
      <c r="CO14" s="248" t="str">
        <f t="shared" si="6"/>
        <v xml:space="preserve">INSERT INTO SC_SystemeProduits(RefDimension,NomSysteme,typePresta,ligne,Quantite,formule,cte1,cte2,DateModif) values (5,'FV10','MOC',89,null,'1*CTE1','PERIMETRE',null,now());
</v>
      </c>
      <c r="CP14" s="248"/>
      <c r="CQ14" s="248"/>
      <c r="CR14" s="248"/>
      <c r="CS14" s="248" t="str">
        <f t="shared" si="7"/>
        <v xml:space="preserve">INSERT INTO SC_SystemeProduits(RefDimension,NomSysteme,typePresta,ligne,Quantite,formule,cte1,cte2,DateModif) values (6,'FV10','MOC',89,null,'1*CTE1','PERIMETRE',null,now());
</v>
      </c>
      <c r="CT14" s="248"/>
      <c r="CU14" s="248"/>
      <c r="CV14" s="248"/>
      <c r="CW14" s="248" t="str">
        <f t="shared" si="8"/>
        <v xml:space="preserve">INSERT INTO SC_SystemeProduits(RefDimension,NomSysteme,typePresta,ligne,Quantite,formule,cte1,cte2,DateModif) values (7,'FV10','MOC',89,null,'1*CTE1','PERIMETRE',null,now());
</v>
      </c>
      <c r="CX14" s="248"/>
      <c r="CY14" s="248"/>
      <c r="CZ14" s="248"/>
      <c r="DA14" s="248" t="str">
        <f t="shared" si="9"/>
        <v xml:space="preserve">INSERT INTO SC_SystemeProduits(RefDimension,NomSysteme,typePresta,ligne,Quantite,formule,cte1,cte2,DateModif) values (8,'FV10','MOC',89,null,'1*CTE1','PERIMETRE',null,now());
</v>
      </c>
      <c r="DB14" s="248"/>
      <c r="DC14" s="248"/>
      <c r="DD14" s="248"/>
      <c r="DE14" s="248" t="str">
        <f t="shared" si="10"/>
        <v xml:space="preserve">INSERT INTO SC_SystemeProduits(RefDimension,NomSysteme,typePresta,ligne,Quantite,formule,cte1,cte2,DateModif) values (9,'FV10','MOC',89,null,'1*CTE1','PERIMETRE',null,now());
</v>
      </c>
      <c r="DF14" s="248"/>
      <c r="DG14" s="248"/>
      <c r="DH14" s="248"/>
      <c r="DI14" s="248" t="str">
        <f t="shared" si="11"/>
        <v xml:space="preserve">INSERT INTO SC_SystemeProduits(RefDimension,NomSysteme,typePresta,ligne,Quantite,formule,cte1,cte2,DateModif) values (10,'FV10','MOC',89,null,'1*CTE1','PERIMETRE',null,now());
</v>
      </c>
      <c r="DJ14" s="248"/>
      <c r="DK14" s="248"/>
      <c r="DL14" s="248"/>
      <c r="DM14" s="248" t="str">
        <f t="shared" si="12"/>
        <v xml:space="preserve">INSERT INTO SC_SystemeProduits(RefDimension,NomSysteme,typePresta,ligne,Quantite,formule,cte1,cte2,DateModif) values (11,'FV10','MOC',89,null,'1*CTE1','PERIMETRE',null,now());
</v>
      </c>
      <c r="DN14" s="248"/>
      <c r="DO14" s="248"/>
      <c r="DP14" s="248"/>
      <c r="DQ14" s="248" t="str">
        <f t="shared" si="13"/>
        <v xml:space="preserve">INSERT INTO SC_SystemeProduits(RefDimension,NomSysteme,typePresta,ligne,Quantite,formule,cte1,cte2,DateModif) values (12,'FV10','MOC',89,null,'1*CTE1','PERIMETRE',null,now());
</v>
      </c>
      <c r="DR14" s="248"/>
      <c r="DS14" s="248"/>
      <c r="DT14" s="248"/>
      <c r="DU14" s="248" t="str">
        <f t="shared" si="14"/>
        <v xml:space="preserve">INSERT INTO SC_SystemeProduits(RefDimension,NomSysteme,typePresta,ligne,Quantite,formule,cte1,cte2,DateModif) values (13,'FV10','MOC',89,null,'1*CTE1','PERIMETRE',null,now());
</v>
      </c>
      <c r="DV14" s="248"/>
      <c r="DW14" s="248"/>
      <c r="DX14" s="248"/>
      <c r="DY14" s="248" t="str">
        <f t="shared" si="15"/>
        <v xml:space="preserve">INSERT INTO SC_SystemeProduits(RefDimension,NomSysteme,typePresta,ligne,Quantite,formule,cte1,cte2,DateModif) values (14,'FV10','MOC',89,null,'1*CTE1','PERIMETRE',null,now());
</v>
      </c>
      <c r="DZ14" s="248"/>
      <c r="EA14" s="248"/>
      <c r="EB14" s="248"/>
      <c r="EC14" s="248" t="str">
        <f t="shared" si="16"/>
        <v xml:space="preserve">INSERT INTO SC_SystemeProduits(RefDimension,NomSysteme,typePresta,ligne,Quantite,formule,cte1,cte2,DateModif) values (15,'FV10','MOC',89,null,'1*CTE1','PERIMETRE',null,now());
</v>
      </c>
      <c r="ED14" s="248"/>
      <c r="EE14" s="248"/>
      <c r="EF14" s="248"/>
      <c r="EG14" s="248" t="str">
        <f t="shared" si="17"/>
        <v xml:space="preserve">INSERT INTO SC_SystemeProduits(RefDimension,NomSysteme,typePresta,ligne,Quantite,formule,cte1,cte2,DateModif) values (16,'FV10','MOC',89,null,'1*CTE1','PERIMETRE',null,now());
</v>
      </c>
      <c r="EH14" s="248"/>
      <c r="EI14" s="248"/>
      <c r="EJ14" s="248"/>
      <c r="EK14" s="248" t="str">
        <f t="shared" si="18"/>
        <v xml:space="preserve">INSERT INTO SC_SystemeProduits(RefDimension,NomSysteme,typePresta,ligne,Quantite,formule,cte1,cte2,DateModif) values (17,'FV10','MOC',89,null,'1*CTE1','PERIMETRE',null,now());
</v>
      </c>
      <c r="EL14" s="248"/>
      <c r="EM14" s="248"/>
      <c r="EN14" s="248"/>
      <c r="EO14" s="248" t="str">
        <f t="shared" si="19"/>
        <v xml:space="preserve">INSERT INTO SC_SystemeProduits(RefDimension,NomSysteme,typePresta,ligne,Quantite,formule,cte1,cte2,DateModif) values (18,'FV10','MOC',89,null,'1*CTE1','PERIMETRE',null,now());
</v>
      </c>
      <c r="EP14" s="248"/>
      <c r="EQ14" s="248"/>
    </row>
    <row r="15" spans="1:147" s="219" customFormat="1" x14ac:dyDescent="0.3">
      <c r="A15" s="235">
        <f>IF(B15="MATIERE",VLOOKUP($C15,MATIERE!$B$2:$K$601,10,0),IF(B15="MOA",VLOOKUP($C15,ATELIER!$B$2:$K$291,10,0),IF(B15="MOC",VLOOKUP($C15,CHANTIER!$B$2:$K$291,10,0),IF(B15="MP",VLOOKUP($C15,MINIPELLE!$B$2:$K$291,10,0),""))))</f>
        <v>88</v>
      </c>
      <c r="B15" s="226" t="s">
        <v>298</v>
      </c>
      <c r="C15" s="226" t="s">
        <v>1021</v>
      </c>
      <c r="D15" s="226" t="s">
        <v>105</v>
      </c>
      <c r="E15" s="226"/>
      <c r="F15" s="228" t="s">
        <v>686</v>
      </c>
      <c r="G15" s="228" t="s">
        <v>629</v>
      </c>
      <c r="H15" s="226"/>
      <c r="I15" s="226"/>
      <c r="J15" s="228" t="s">
        <v>686</v>
      </c>
      <c r="K15" s="228" t="s">
        <v>629</v>
      </c>
      <c r="L15" s="226"/>
      <c r="M15" s="226"/>
      <c r="N15" s="228" t="s">
        <v>686</v>
      </c>
      <c r="O15" s="228" t="s">
        <v>629</v>
      </c>
      <c r="P15" s="226"/>
      <c r="Q15" s="226"/>
      <c r="R15" s="228" t="s">
        <v>686</v>
      </c>
      <c r="S15" s="228" t="s">
        <v>629</v>
      </c>
      <c r="T15" s="226"/>
      <c r="U15" s="226"/>
      <c r="V15" s="228" t="s">
        <v>686</v>
      </c>
      <c r="W15" s="228" t="s">
        <v>629</v>
      </c>
      <c r="X15" s="226"/>
      <c r="Y15" s="226"/>
      <c r="Z15" s="228" t="s">
        <v>686</v>
      </c>
      <c r="AA15" s="228" t="s">
        <v>629</v>
      </c>
      <c r="AB15" s="226"/>
      <c r="AC15" s="226"/>
      <c r="AD15" s="228" t="s">
        <v>686</v>
      </c>
      <c r="AE15" s="228" t="s">
        <v>629</v>
      </c>
      <c r="AF15" s="226"/>
      <c r="AG15" s="226"/>
      <c r="AH15" s="228" t="s">
        <v>686</v>
      </c>
      <c r="AI15" s="228" t="s">
        <v>629</v>
      </c>
      <c r="AJ15" s="226"/>
      <c r="AK15" s="226"/>
      <c r="AL15" s="228" t="s">
        <v>686</v>
      </c>
      <c r="AM15" s="228" t="s">
        <v>629</v>
      </c>
      <c r="AN15" s="226"/>
      <c r="AO15" s="226"/>
      <c r="AP15" s="228" t="s">
        <v>686</v>
      </c>
      <c r="AQ15" s="228" t="s">
        <v>629</v>
      </c>
      <c r="AR15" s="226"/>
      <c r="AS15" s="226"/>
      <c r="AT15" s="228" t="s">
        <v>686</v>
      </c>
      <c r="AU15" s="228" t="s">
        <v>629</v>
      </c>
      <c r="AV15" s="226"/>
      <c r="AW15" s="226"/>
      <c r="AX15" s="228" t="s">
        <v>686</v>
      </c>
      <c r="AY15" s="228" t="s">
        <v>629</v>
      </c>
      <c r="AZ15" s="226"/>
      <c r="BA15" s="226"/>
      <c r="BB15" s="228" t="s">
        <v>686</v>
      </c>
      <c r="BC15" s="228" t="s">
        <v>629</v>
      </c>
      <c r="BD15" s="226"/>
      <c r="BE15" s="226"/>
      <c r="BF15" s="228" t="s">
        <v>686</v>
      </c>
      <c r="BG15" s="228" t="s">
        <v>629</v>
      </c>
      <c r="BH15" s="226"/>
      <c r="BI15" s="226"/>
      <c r="BJ15" s="228" t="s">
        <v>686</v>
      </c>
      <c r="BK15" s="228" t="s">
        <v>629</v>
      </c>
      <c r="BL15" s="226"/>
      <c r="BM15" s="226"/>
      <c r="BN15" s="228" t="s">
        <v>686</v>
      </c>
      <c r="BO15" s="228" t="s">
        <v>629</v>
      </c>
      <c r="BP15" s="226"/>
      <c r="BQ15" s="226"/>
      <c r="BR15" s="228" t="s">
        <v>686</v>
      </c>
      <c r="BS15" s="228" t="s">
        <v>629</v>
      </c>
      <c r="BT15" s="226"/>
      <c r="BU15" s="226"/>
      <c r="BV15" s="228" t="s">
        <v>686</v>
      </c>
      <c r="BW15" s="228" t="s">
        <v>629</v>
      </c>
      <c r="BX15" s="226"/>
      <c r="BY15" s="248" t="str">
        <f t="shared" si="2"/>
        <v xml:space="preserve">INSERT INTO SC_SystemeProduits(RefDimension,NomSysteme,typePresta,ligne,Quantite,formule,cte1,cte2,DateModif) values (1,'FV10','MOC',88,null,'1*CTE1','PERIMETRE',null,now());
</v>
      </c>
      <c r="BZ15" s="248"/>
      <c r="CA15" s="248"/>
      <c r="CB15" s="248"/>
      <c r="CC15" s="248" t="str">
        <f t="shared" si="3"/>
        <v xml:space="preserve">INSERT INTO SC_SystemeProduits(RefDimension,NomSysteme,typePresta,ligne,Quantite,formule,cte1,cte2,DateModif) values (2,'FV10','MOC',88,null,'1*CTE1','PERIMETRE',null,now());
</v>
      </c>
      <c r="CD15" s="248"/>
      <c r="CE15" s="248"/>
      <c r="CF15" s="248"/>
      <c r="CG15" s="248" t="str">
        <f t="shared" si="4"/>
        <v xml:space="preserve">INSERT INTO SC_SystemeProduits(RefDimension,NomSysteme,typePresta,ligne,Quantite,formule,cte1,cte2,DateModif) values (3,'FV10','MOC',88,null,'1*CTE1','PERIMETRE',null,now());
</v>
      </c>
      <c r="CH15" s="248"/>
      <c r="CI15" s="248"/>
      <c r="CJ15" s="248"/>
      <c r="CK15" s="248" t="str">
        <f t="shared" si="5"/>
        <v xml:space="preserve">INSERT INTO SC_SystemeProduits(RefDimension,NomSysteme,typePresta,ligne,Quantite,formule,cte1,cte2,DateModif) values (4,'FV10','MOC',88,null,'1*CTE1','PERIMETRE',null,now());
</v>
      </c>
      <c r="CL15" s="248"/>
      <c r="CM15" s="248"/>
      <c r="CN15" s="248"/>
      <c r="CO15" s="248" t="str">
        <f t="shared" si="6"/>
        <v xml:space="preserve">INSERT INTO SC_SystemeProduits(RefDimension,NomSysteme,typePresta,ligne,Quantite,formule,cte1,cte2,DateModif) values (5,'FV10','MOC',88,null,'1*CTE1','PERIMETRE',null,now());
</v>
      </c>
      <c r="CP15" s="248"/>
      <c r="CQ15" s="248"/>
      <c r="CR15" s="248"/>
      <c r="CS15" s="248" t="str">
        <f t="shared" si="7"/>
        <v xml:space="preserve">INSERT INTO SC_SystemeProduits(RefDimension,NomSysteme,typePresta,ligne,Quantite,formule,cte1,cte2,DateModif) values (6,'FV10','MOC',88,null,'1*CTE1','PERIMETRE',null,now());
</v>
      </c>
      <c r="CT15" s="248"/>
      <c r="CU15" s="248"/>
      <c r="CV15" s="248"/>
      <c r="CW15" s="248" t="str">
        <f t="shared" si="8"/>
        <v xml:space="preserve">INSERT INTO SC_SystemeProduits(RefDimension,NomSysteme,typePresta,ligne,Quantite,formule,cte1,cte2,DateModif) values (7,'FV10','MOC',88,null,'1*CTE1','PERIMETRE',null,now());
</v>
      </c>
      <c r="CX15" s="248"/>
      <c r="CY15" s="248"/>
      <c r="CZ15" s="248"/>
      <c r="DA15" s="248" t="str">
        <f t="shared" si="9"/>
        <v xml:space="preserve">INSERT INTO SC_SystemeProduits(RefDimension,NomSysteme,typePresta,ligne,Quantite,formule,cte1,cte2,DateModif) values (8,'FV10','MOC',88,null,'1*CTE1','PERIMETRE',null,now());
</v>
      </c>
      <c r="DB15" s="248"/>
      <c r="DC15" s="248"/>
      <c r="DD15" s="248"/>
      <c r="DE15" s="248" t="str">
        <f t="shared" si="10"/>
        <v xml:space="preserve">INSERT INTO SC_SystemeProduits(RefDimension,NomSysteme,typePresta,ligne,Quantite,formule,cte1,cte2,DateModif) values (9,'FV10','MOC',88,null,'1*CTE1','PERIMETRE',null,now());
</v>
      </c>
      <c r="DF15" s="248"/>
      <c r="DG15" s="248"/>
      <c r="DH15" s="248"/>
      <c r="DI15" s="248" t="str">
        <f t="shared" si="11"/>
        <v xml:space="preserve">INSERT INTO SC_SystemeProduits(RefDimension,NomSysteme,typePresta,ligne,Quantite,formule,cte1,cte2,DateModif) values (10,'FV10','MOC',88,null,'1*CTE1','PERIMETRE',null,now());
</v>
      </c>
      <c r="DJ15" s="248"/>
      <c r="DK15" s="248"/>
      <c r="DL15" s="248"/>
      <c r="DM15" s="248" t="str">
        <f t="shared" si="12"/>
        <v xml:space="preserve">INSERT INTO SC_SystemeProduits(RefDimension,NomSysteme,typePresta,ligne,Quantite,formule,cte1,cte2,DateModif) values (11,'FV10','MOC',88,null,'1*CTE1','PERIMETRE',null,now());
</v>
      </c>
      <c r="DN15" s="248"/>
      <c r="DO15" s="248"/>
      <c r="DP15" s="248"/>
      <c r="DQ15" s="248" t="str">
        <f t="shared" si="13"/>
        <v xml:space="preserve">INSERT INTO SC_SystemeProduits(RefDimension,NomSysteme,typePresta,ligne,Quantite,formule,cte1,cte2,DateModif) values (12,'FV10','MOC',88,null,'1*CTE1','PERIMETRE',null,now());
</v>
      </c>
      <c r="DR15" s="248"/>
      <c r="DS15" s="248"/>
      <c r="DT15" s="248"/>
      <c r="DU15" s="248" t="str">
        <f t="shared" si="14"/>
        <v xml:space="preserve">INSERT INTO SC_SystemeProduits(RefDimension,NomSysteme,typePresta,ligne,Quantite,formule,cte1,cte2,DateModif) values (13,'FV10','MOC',88,null,'1*CTE1','PERIMETRE',null,now());
</v>
      </c>
      <c r="DV15" s="248"/>
      <c r="DW15" s="248"/>
      <c r="DX15" s="248"/>
      <c r="DY15" s="248" t="str">
        <f t="shared" si="15"/>
        <v xml:space="preserve">INSERT INTO SC_SystemeProduits(RefDimension,NomSysteme,typePresta,ligne,Quantite,formule,cte1,cte2,DateModif) values (14,'FV10','MOC',88,null,'1*CTE1','PERIMETRE',null,now());
</v>
      </c>
      <c r="DZ15" s="248"/>
      <c r="EA15" s="248"/>
      <c r="EB15" s="248"/>
      <c r="EC15" s="248" t="str">
        <f t="shared" si="16"/>
        <v xml:space="preserve">INSERT INTO SC_SystemeProduits(RefDimension,NomSysteme,typePresta,ligne,Quantite,formule,cte1,cte2,DateModif) values (15,'FV10','MOC',88,null,'1*CTE1','PERIMETRE',null,now());
</v>
      </c>
      <c r="ED15" s="248"/>
      <c r="EE15" s="248"/>
      <c r="EF15" s="248"/>
      <c r="EG15" s="248" t="str">
        <f t="shared" si="17"/>
        <v xml:space="preserve">INSERT INTO SC_SystemeProduits(RefDimension,NomSysteme,typePresta,ligne,Quantite,formule,cte1,cte2,DateModif) values (16,'FV10','MOC',88,null,'1*CTE1','PERIMETRE',null,now());
</v>
      </c>
      <c r="EH15" s="248"/>
      <c r="EI15" s="248"/>
      <c r="EJ15" s="248"/>
      <c r="EK15" s="248" t="str">
        <f t="shared" si="18"/>
        <v xml:space="preserve">INSERT INTO SC_SystemeProduits(RefDimension,NomSysteme,typePresta,ligne,Quantite,formule,cte1,cte2,DateModif) values (17,'FV10','MOC',88,null,'1*CTE1','PERIMETRE',null,now());
</v>
      </c>
      <c r="EL15" s="248"/>
      <c r="EM15" s="248"/>
      <c r="EN15" s="248"/>
      <c r="EO15" s="248" t="str">
        <f t="shared" si="19"/>
        <v xml:space="preserve">INSERT INTO SC_SystemeProduits(RefDimension,NomSysteme,typePresta,ligne,Quantite,formule,cte1,cte2,DateModif) values (18,'FV10','MOC',88,null,'1*CTE1','PERIMETRE',null,now());
</v>
      </c>
      <c r="EP15" s="248"/>
      <c r="EQ15" s="248"/>
    </row>
    <row r="16" spans="1:147" s="219" customFormat="1" x14ac:dyDescent="0.3">
      <c r="A16" s="235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226"/>
      <c r="C16" s="226"/>
      <c r="D16" s="226" t="s">
        <v>285</v>
      </c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48" t="str">
        <f t="shared" si="2"/>
        <v/>
      </c>
      <c r="BZ16" s="248"/>
      <c r="CA16" s="248"/>
      <c r="CB16" s="248"/>
      <c r="CC16" s="248" t="str">
        <f t="shared" si="3"/>
        <v/>
      </c>
      <c r="CD16" s="248"/>
      <c r="CE16" s="248"/>
      <c r="CF16" s="248"/>
      <c r="CG16" s="248" t="str">
        <f t="shared" si="4"/>
        <v/>
      </c>
      <c r="CH16" s="248"/>
      <c r="CI16" s="248"/>
      <c r="CJ16" s="248"/>
      <c r="CK16" s="248" t="str">
        <f t="shared" si="5"/>
        <v/>
      </c>
      <c r="CL16" s="248"/>
      <c r="CM16" s="248"/>
      <c r="CN16" s="248"/>
      <c r="CO16" s="248" t="str">
        <f t="shared" si="6"/>
        <v/>
      </c>
      <c r="CP16" s="248"/>
      <c r="CQ16" s="248"/>
      <c r="CR16" s="248"/>
      <c r="CS16" s="248" t="str">
        <f t="shared" si="7"/>
        <v/>
      </c>
      <c r="CT16" s="248"/>
      <c r="CU16" s="248"/>
      <c r="CV16" s="248"/>
      <c r="CW16" s="248" t="str">
        <f t="shared" si="8"/>
        <v/>
      </c>
      <c r="CX16" s="248"/>
      <c r="CY16" s="248"/>
      <c r="CZ16" s="248"/>
      <c r="DA16" s="248" t="str">
        <f t="shared" si="9"/>
        <v/>
      </c>
      <c r="DB16" s="248"/>
      <c r="DC16" s="248"/>
      <c r="DD16" s="248"/>
      <c r="DE16" s="248" t="str">
        <f t="shared" si="10"/>
        <v/>
      </c>
      <c r="DF16" s="248"/>
      <c r="DG16" s="248"/>
      <c r="DH16" s="248"/>
      <c r="DI16" s="248" t="str">
        <f t="shared" si="11"/>
        <v/>
      </c>
      <c r="DJ16" s="248"/>
      <c r="DK16" s="248"/>
      <c r="DL16" s="248"/>
      <c r="DM16" s="248" t="str">
        <f t="shared" si="12"/>
        <v/>
      </c>
      <c r="DN16" s="248"/>
      <c r="DO16" s="248"/>
      <c r="DP16" s="248"/>
      <c r="DQ16" s="248" t="str">
        <f t="shared" si="13"/>
        <v/>
      </c>
      <c r="DR16" s="248"/>
      <c r="DS16" s="248"/>
      <c r="DT16" s="248"/>
      <c r="DU16" s="248" t="str">
        <f t="shared" si="14"/>
        <v/>
      </c>
      <c r="DV16" s="248"/>
      <c r="DW16" s="248"/>
      <c r="DX16" s="248"/>
      <c r="DY16" s="248" t="str">
        <f t="shared" si="15"/>
        <v/>
      </c>
      <c r="DZ16" s="248"/>
      <c r="EA16" s="248"/>
      <c r="EB16" s="248"/>
      <c r="EC16" s="248" t="str">
        <f t="shared" si="16"/>
        <v/>
      </c>
      <c r="ED16" s="248"/>
      <c r="EE16" s="248"/>
      <c r="EF16" s="248"/>
      <c r="EG16" s="248" t="str">
        <f t="shared" si="17"/>
        <v/>
      </c>
      <c r="EH16" s="248"/>
      <c r="EI16" s="248"/>
      <c r="EJ16" s="248"/>
      <c r="EK16" s="248" t="str">
        <f t="shared" si="18"/>
        <v/>
      </c>
      <c r="EL16" s="248"/>
      <c r="EM16" s="248"/>
      <c r="EN16" s="248"/>
      <c r="EO16" s="248" t="str">
        <f t="shared" si="19"/>
        <v/>
      </c>
      <c r="EP16" s="248"/>
      <c r="EQ16" s="248"/>
    </row>
    <row r="17" spans="1:147" s="219" customFormat="1" x14ac:dyDescent="0.3">
      <c r="A17" s="235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226"/>
      <c r="C17" s="226"/>
      <c r="D17" s="226" t="s">
        <v>285</v>
      </c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48" t="str">
        <f t="shared" si="2"/>
        <v/>
      </c>
      <c r="BZ17" s="248"/>
      <c r="CA17" s="248"/>
      <c r="CB17" s="248"/>
      <c r="CC17" s="248" t="str">
        <f t="shared" si="3"/>
        <v/>
      </c>
      <c r="CD17" s="248"/>
      <c r="CE17" s="248"/>
      <c r="CF17" s="248"/>
      <c r="CG17" s="248" t="str">
        <f t="shared" si="4"/>
        <v/>
      </c>
      <c r="CH17" s="248"/>
      <c r="CI17" s="248"/>
      <c r="CJ17" s="248"/>
      <c r="CK17" s="248" t="str">
        <f t="shared" si="5"/>
        <v/>
      </c>
      <c r="CL17" s="248"/>
      <c r="CM17" s="248"/>
      <c r="CN17" s="248"/>
      <c r="CO17" s="248" t="str">
        <f t="shared" si="6"/>
        <v/>
      </c>
      <c r="CP17" s="248"/>
      <c r="CQ17" s="248"/>
      <c r="CR17" s="248"/>
      <c r="CS17" s="248" t="str">
        <f t="shared" si="7"/>
        <v/>
      </c>
      <c r="CT17" s="248"/>
      <c r="CU17" s="248"/>
      <c r="CV17" s="248"/>
      <c r="CW17" s="248" t="str">
        <f t="shared" si="8"/>
        <v/>
      </c>
      <c r="CX17" s="248"/>
      <c r="CY17" s="248"/>
      <c r="CZ17" s="248"/>
      <c r="DA17" s="248" t="str">
        <f t="shared" si="9"/>
        <v/>
      </c>
      <c r="DB17" s="248"/>
      <c r="DC17" s="248"/>
      <c r="DD17" s="248"/>
      <c r="DE17" s="248" t="str">
        <f t="shared" si="10"/>
        <v/>
      </c>
      <c r="DF17" s="248"/>
      <c r="DG17" s="248"/>
      <c r="DH17" s="248"/>
      <c r="DI17" s="248" t="str">
        <f t="shared" si="11"/>
        <v/>
      </c>
      <c r="DJ17" s="248"/>
      <c r="DK17" s="248"/>
      <c r="DL17" s="248"/>
      <c r="DM17" s="248" t="str">
        <f t="shared" si="12"/>
        <v/>
      </c>
      <c r="DN17" s="248"/>
      <c r="DO17" s="248"/>
      <c r="DP17" s="248"/>
      <c r="DQ17" s="248" t="str">
        <f t="shared" si="13"/>
        <v/>
      </c>
      <c r="DR17" s="248"/>
      <c r="DS17" s="248"/>
      <c r="DT17" s="248"/>
      <c r="DU17" s="248" t="str">
        <f t="shared" si="14"/>
        <v/>
      </c>
      <c r="DV17" s="248"/>
      <c r="DW17" s="248"/>
      <c r="DX17" s="248"/>
      <c r="DY17" s="248" t="str">
        <f t="shared" si="15"/>
        <v/>
      </c>
      <c r="DZ17" s="248"/>
      <c r="EA17" s="248"/>
      <c r="EB17" s="248"/>
      <c r="EC17" s="248" t="str">
        <f t="shared" si="16"/>
        <v/>
      </c>
      <c r="ED17" s="248"/>
      <c r="EE17" s="248"/>
      <c r="EF17" s="248"/>
      <c r="EG17" s="248" t="str">
        <f t="shared" si="17"/>
        <v/>
      </c>
      <c r="EH17" s="248"/>
      <c r="EI17" s="248"/>
      <c r="EJ17" s="248"/>
      <c r="EK17" s="248" t="str">
        <f t="shared" si="18"/>
        <v/>
      </c>
      <c r="EL17" s="248"/>
      <c r="EM17" s="248"/>
      <c r="EN17" s="248"/>
      <c r="EO17" s="248" t="str">
        <f t="shared" si="19"/>
        <v/>
      </c>
      <c r="EP17" s="248"/>
      <c r="EQ17" s="248"/>
    </row>
    <row r="18" spans="1:147" s="219" customFormat="1" x14ac:dyDescent="0.3">
      <c r="A18" s="235">
        <f>IF(B18="MATIERE",VLOOKUP($C18,MATIERE!$B$2:$K$601,10,0),IF(B18="MOA",VLOOKUP($C18,ATELIER!$B$2:$K$291,10,0),IF(B18="MOC",VLOOKUP($C18,CHANTIER!$B$2:$K$291,10,0),IF(B18="MP",VLOOKUP($C18,MINIPELLE!$B$2:$K$291,10,0),""))))</f>
        <v>13</v>
      </c>
      <c r="B18" s="226" t="s">
        <v>299</v>
      </c>
      <c r="C18" s="226" t="s">
        <v>159</v>
      </c>
      <c r="D18" s="226" t="s">
        <v>160</v>
      </c>
      <c r="E18" s="226"/>
      <c r="F18" s="228" t="s">
        <v>1948</v>
      </c>
      <c r="G18" s="228" t="s">
        <v>629</v>
      </c>
      <c r="H18" s="228" t="s">
        <v>712</v>
      </c>
      <c r="I18" s="226">
        <v>1.2299999999999998</v>
      </c>
      <c r="J18" s="228" t="s">
        <v>1948</v>
      </c>
      <c r="K18" s="228" t="s">
        <v>629</v>
      </c>
      <c r="L18" s="228" t="s">
        <v>712</v>
      </c>
      <c r="M18" s="226">
        <v>1.2299999999999998</v>
      </c>
      <c r="N18" s="228" t="s">
        <v>1948</v>
      </c>
      <c r="O18" s="228" t="s">
        <v>629</v>
      </c>
      <c r="P18" s="228" t="s">
        <v>712</v>
      </c>
      <c r="Q18" s="226">
        <v>1.2299999999999998</v>
      </c>
      <c r="R18" s="228" t="s">
        <v>1948</v>
      </c>
      <c r="S18" s="228" t="s">
        <v>629</v>
      </c>
      <c r="T18" s="228" t="s">
        <v>712</v>
      </c>
      <c r="U18" s="226">
        <v>1.2299999999999998</v>
      </c>
      <c r="V18" s="228" t="s">
        <v>1948</v>
      </c>
      <c r="W18" s="228" t="s">
        <v>629</v>
      </c>
      <c r="X18" s="228" t="s">
        <v>712</v>
      </c>
      <c r="Y18" s="226">
        <v>1.2299999999999998</v>
      </c>
      <c r="Z18" s="228" t="s">
        <v>1948</v>
      </c>
      <c r="AA18" s="228" t="s">
        <v>629</v>
      </c>
      <c r="AB18" s="228" t="s">
        <v>712</v>
      </c>
      <c r="AC18" s="226">
        <v>1.2299999999999998</v>
      </c>
      <c r="AD18" s="228" t="s">
        <v>1948</v>
      </c>
      <c r="AE18" s="228" t="s">
        <v>629</v>
      </c>
      <c r="AF18" s="228" t="s">
        <v>712</v>
      </c>
      <c r="AG18" s="226">
        <v>1.2299999999999998</v>
      </c>
      <c r="AH18" s="228" t="s">
        <v>1948</v>
      </c>
      <c r="AI18" s="228" t="s">
        <v>629</v>
      </c>
      <c r="AJ18" s="228" t="s">
        <v>712</v>
      </c>
      <c r="AK18" s="226">
        <v>1.2299999999999998</v>
      </c>
      <c r="AL18" s="228" t="s">
        <v>1948</v>
      </c>
      <c r="AM18" s="228" t="s">
        <v>629</v>
      </c>
      <c r="AN18" s="228" t="s">
        <v>712</v>
      </c>
      <c r="AO18" s="226">
        <v>1.2299999999999998</v>
      </c>
      <c r="AP18" s="228" t="s">
        <v>1948</v>
      </c>
      <c r="AQ18" s="228" t="s">
        <v>629</v>
      </c>
      <c r="AR18" s="228" t="s">
        <v>712</v>
      </c>
      <c r="AS18" s="226">
        <v>1.2299999999999998</v>
      </c>
      <c r="AT18" s="228" t="s">
        <v>1948</v>
      </c>
      <c r="AU18" s="228" t="s">
        <v>629</v>
      </c>
      <c r="AV18" s="228" t="s">
        <v>712</v>
      </c>
      <c r="AW18" s="226">
        <v>1.2299999999999998</v>
      </c>
      <c r="AX18" s="228" t="s">
        <v>1948</v>
      </c>
      <c r="AY18" s="228" t="s">
        <v>629</v>
      </c>
      <c r="AZ18" s="228" t="s">
        <v>712</v>
      </c>
      <c r="BA18" s="226">
        <v>1.2299999999999998</v>
      </c>
      <c r="BB18" s="228" t="s">
        <v>1948</v>
      </c>
      <c r="BC18" s="228" t="s">
        <v>629</v>
      </c>
      <c r="BD18" s="228" t="s">
        <v>712</v>
      </c>
      <c r="BE18" s="226">
        <v>1.2299999999999998</v>
      </c>
      <c r="BF18" s="228" t="s">
        <v>1948</v>
      </c>
      <c r="BG18" s="228" t="s">
        <v>629</v>
      </c>
      <c r="BH18" s="228" t="s">
        <v>712</v>
      </c>
      <c r="BI18" s="226">
        <v>1.2299999999999998</v>
      </c>
      <c r="BJ18" s="228" t="s">
        <v>1948</v>
      </c>
      <c r="BK18" s="228" t="s">
        <v>629</v>
      </c>
      <c r="BL18" s="228" t="s">
        <v>712</v>
      </c>
      <c r="BM18" s="226">
        <v>1.2299999999999998</v>
      </c>
      <c r="BN18" s="228" t="s">
        <v>1948</v>
      </c>
      <c r="BO18" s="228" t="s">
        <v>629</v>
      </c>
      <c r="BP18" s="228" t="s">
        <v>712</v>
      </c>
      <c r="BQ18" s="226">
        <v>1.2299999999999998</v>
      </c>
      <c r="BR18" s="228" t="s">
        <v>1948</v>
      </c>
      <c r="BS18" s="228" t="s">
        <v>629</v>
      </c>
      <c r="BT18" s="228" t="s">
        <v>712</v>
      </c>
      <c r="BU18" s="226">
        <v>1.2299999999999998</v>
      </c>
      <c r="BV18" s="228" t="s">
        <v>1948</v>
      </c>
      <c r="BW18" s="228" t="s">
        <v>629</v>
      </c>
      <c r="BX18" s="228" t="s">
        <v>712</v>
      </c>
      <c r="BY18" s="248" t="str">
        <f t="shared" si="2"/>
        <v xml:space="preserve">INSERT INTO SC_SystemeProduits(RefDimension,NomSysteme,typePresta,ligne,Quantite,formule,cte1,cte2,DateModif) values (1,'FV10','MP',13,null,'0.4*0.2*CTE1+CTE2*1.2','PERIMETRE','SURFACE',now());
</v>
      </c>
      <c r="BZ18" s="248"/>
      <c r="CA18" s="248"/>
      <c r="CB18" s="248"/>
      <c r="CC18" s="248" t="str">
        <f t="shared" si="3"/>
        <v xml:space="preserve">INSERT INTO SC_SystemeProduits(RefDimension,NomSysteme,typePresta,ligne,Quantite,formule,cte1,cte2,DateModif) values (2,'FV10','MP',13,null,'0.4*0.2*CTE1+CTE2*1.2','PERIMETRE','SURFACE',now());
</v>
      </c>
      <c r="CD18" s="248"/>
      <c r="CE18" s="248"/>
      <c r="CF18" s="248"/>
      <c r="CG18" s="248" t="str">
        <f t="shared" si="4"/>
        <v xml:space="preserve">INSERT INTO SC_SystemeProduits(RefDimension,NomSysteme,typePresta,ligne,Quantite,formule,cte1,cte2,DateModif) values (3,'FV10','MP',13,null,'0.4*0.2*CTE1+CTE2*1.2','PERIMETRE','SURFACE',now());
</v>
      </c>
      <c r="CH18" s="248"/>
      <c r="CI18" s="248"/>
      <c r="CJ18" s="248"/>
      <c r="CK18" s="248" t="str">
        <f t="shared" si="5"/>
        <v xml:space="preserve">INSERT INTO SC_SystemeProduits(RefDimension,NomSysteme,typePresta,ligne,Quantite,formule,cte1,cte2,DateModif) values (4,'FV10','MP',13,null,'0.4*0.2*CTE1+CTE2*1.2','PERIMETRE','SURFACE',now());
</v>
      </c>
      <c r="CL18" s="248"/>
      <c r="CM18" s="248"/>
      <c r="CN18" s="248"/>
      <c r="CO18" s="248" t="str">
        <f t="shared" si="6"/>
        <v xml:space="preserve">INSERT INTO SC_SystemeProduits(RefDimension,NomSysteme,typePresta,ligne,Quantite,formule,cte1,cte2,DateModif) values (5,'FV10','MP',13,null,'0.4*0.2*CTE1+CTE2*1.2','PERIMETRE','SURFACE',now());
</v>
      </c>
      <c r="CP18" s="248"/>
      <c r="CQ18" s="248"/>
      <c r="CR18" s="248"/>
      <c r="CS18" s="248" t="str">
        <f t="shared" si="7"/>
        <v xml:space="preserve">INSERT INTO SC_SystemeProduits(RefDimension,NomSysteme,typePresta,ligne,Quantite,formule,cte1,cte2,DateModif) values (6,'FV10','MP',13,null,'0.4*0.2*CTE1+CTE2*1.2','PERIMETRE','SURFACE',now());
</v>
      </c>
      <c r="CT18" s="248"/>
      <c r="CU18" s="248"/>
      <c r="CV18" s="248"/>
      <c r="CW18" s="248" t="str">
        <f t="shared" si="8"/>
        <v xml:space="preserve">INSERT INTO SC_SystemeProduits(RefDimension,NomSysteme,typePresta,ligne,Quantite,formule,cte1,cte2,DateModif) values (7,'FV10','MP',13,null,'0.4*0.2*CTE1+CTE2*1.2','PERIMETRE','SURFACE',now());
</v>
      </c>
      <c r="CX18" s="248"/>
      <c r="CY18" s="248"/>
      <c r="CZ18" s="248"/>
      <c r="DA18" s="248" t="str">
        <f t="shared" si="9"/>
        <v xml:space="preserve">INSERT INTO SC_SystemeProduits(RefDimension,NomSysteme,typePresta,ligne,Quantite,formule,cte1,cte2,DateModif) values (8,'FV10','MP',13,null,'0.4*0.2*CTE1+CTE2*1.2','PERIMETRE','SURFACE',now());
</v>
      </c>
      <c r="DB18" s="248"/>
      <c r="DC18" s="248"/>
      <c r="DD18" s="248"/>
      <c r="DE18" s="248" t="str">
        <f t="shared" si="10"/>
        <v xml:space="preserve">INSERT INTO SC_SystemeProduits(RefDimension,NomSysteme,typePresta,ligne,Quantite,formule,cte1,cte2,DateModif) values (9,'FV10','MP',13,null,'0.4*0.2*CTE1+CTE2*1.2','PERIMETRE','SURFACE',now());
</v>
      </c>
      <c r="DF18" s="248"/>
      <c r="DG18" s="248"/>
      <c r="DH18" s="248"/>
      <c r="DI18" s="248" t="str">
        <f t="shared" si="11"/>
        <v xml:space="preserve">INSERT INTO SC_SystemeProduits(RefDimension,NomSysteme,typePresta,ligne,Quantite,formule,cte1,cte2,DateModif) values (10,'FV10','MP',13,null,'0.4*0.2*CTE1+CTE2*1.2','PERIMETRE','SURFACE',now());
</v>
      </c>
      <c r="DJ18" s="248"/>
      <c r="DK18" s="248"/>
      <c r="DL18" s="248"/>
      <c r="DM18" s="248" t="str">
        <f t="shared" si="12"/>
        <v xml:space="preserve">INSERT INTO SC_SystemeProduits(RefDimension,NomSysteme,typePresta,ligne,Quantite,formule,cte1,cte2,DateModif) values (11,'FV10','MP',13,null,'0.4*0.2*CTE1+CTE2*1.2','PERIMETRE','SURFACE',now());
</v>
      </c>
      <c r="DN18" s="248"/>
      <c r="DO18" s="248"/>
      <c r="DP18" s="248"/>
      <c r="DQ18" s="248" t="str">
        <f t="shared" si="13"/>
        <v xml:space="preserve">INSERT INTO SC_SystemeProduits(RefDimension,NomSysteme,typePresta,ligne,Quantite,formule,cte1,cte2,DateModif) values (12,'FV10','MP',13,null,'0.4*0.2*CTE1+CTE2*1.2','PERIMETRE','SURFACE',now());
</v>
      </c>
      <c r="DR18" s="248"/>
      <c r="DS18" s="248"/>
      <c r="DT18" s="248"/>
      <c r="DU18" s="248" t="str">
        <f t="shared" si="14"/>
        <v xml:space="preserve">INSERT INTO SC_SystemeProduits(RefDimension,NomSysteme,typePresta,ligne,Quantite,formule,cte1,cte2,DateModif) values (13,'FV10','MP',13,null,'0.4*0.2*CTE1+CTE2*1.2','PERIMETRE','SURFACE',now());
</v>
      </c>
      <c r="DV18" s="248"/>
      <c r="DW18" s="248"/>
      <c r="DX18" s="248"/>
      <c r="DY18" s="248" t="str">
        <f t="shared" si="15"/>
        <v xml:space="preserve">INSERT INTO SC_SystemeProduits(RefDimension,NomSysteme,typePresta,ligne,Quantite,formule,cte1,cte2,DateModif) values (14,'FV10','MP',13,null,'0.4*0.2*CTE1+CTE2*1.2','PERIMETRE','SURFACE',now());
</v>
      </c>
      <c r="DZ18" s="248"/>
      <c r="EA18" s="248"/>
      <c r="EB18" s="248"/>
      <c r="EC18" s="248" t="str">
        <f t="shared" si="16"/>
        <v xml:space="preserve">INSERT INTO SC_SystemeProduits(RefDimension,NomSysteme,typePresta,ligne,Quantite,formule,cte1,cte2,DateModif) values (15,'FV10','MP',13,null,'0.4*0.2*CTE1+CTE2*1.2','PERIMETRE','SURFACE',now());
</v>
      </c>
      <c r="ED18" s="248"/>
      <c r="EE18" s="248"/>
      <c r="EF18" s="248"/>
      <c r="EG18" s="248" t="str">
        <f t="shared" si="17"/>
        <v xml:space="preserve">INSERT INTO SC_SystemeProduits(RefDimension,NomSysteme,typePresta,ligne,Quantite,formule,cte1,cte2,DateModif) values (16,'FV10','MP',13,null,'0.4*0.2*CTE1+CTE2*1.2','PERIMETRE','SURFACE',now());
</v>
      </c>
      <c r="EH18" s="248"/>
      <c r="EI18" s="248"/>
      <c r="EJ18" s="248"/>
      <c r="EK18" s="248" t="str">
        <f t="shared" si="18"/>
        <v xml:space="preserve">INSERT INTO SC_SystemeProduits(RefDimension,NomSysteme,typePresta,ligne,Quantite,formule,cte1,cte2,DateModif) values (17,'FV10','MP',13,null,'0.4*0.2*CTE1+CTE2*1.2','PERIMETRE','SURFACE',now());
</v>
      </c>
      <c r="EL18" s="248"/>
      <c r="EM18" s="248"/>
      <c r="EN18" s="248"/>
      <c r="EO18" s="248" t="str">
        <f t="shared" si="19"/>
        <v xml:space="preserve">INSERT INTO SC_SystemeProduits(RefDimension,NomSysteme,typePresta,ligne,Quantite,formule,cte1,cte2,DateModif) values (18,'FV10','MP',13,null,'0.4*0.2*CTE1+CTE2*1.2','PERIMETRE','SURFACE',now());
</v>
      </c>
      <c r="EP18" s="248"/>
      <c r="EQ18" s="248"/>
    </row>
    <row r="19" spans="1:147" s="220" customFormat="1" x14ac:dyDescent="0.3">
      <c r="A19" s="235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226"/>
      <c r="C19" s="226"/>
      <c r="D19" s="226" t="s">
        <v>285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48" t="str">
        <f t="shared" si="2"/>
        <v/>
      </c>
      <c r="BZ19" s="248"/>
      <c r="CA19" s="248"/>
      <c r="CB19" s="248"/>
      <c r="CC19" s="248" t="str">
        <f t="shared" si="3"/>
        <v/>
      </c>
      <c r="CD19" s="248"/>
      <c r="CE19" s="248"/>
      <c r="CF19" s="248"/>
      <c r="CG19" s="248" t="str">
        <f t="shared" si="4"/>
        <v/>
      </c>
      <c r="CH19" s="248"/>
      <c r="CI19" s="248"/>
      <c r="CJ19" s="248"/>
      <c r="CK19" s="248" t="str">
        <f t="shared" si="5"/>
        <v/>
      </c>
      <c r="CL19" s="248"/>
      <c r="CM19" s="248"/>
      <c r="CN19" s="248"/>
      <c r="CO19" s="248" t="str">
        <f t="shared" si="6"/>
        <v/>
      </c>
      <c r="CP19" s="248"/>
      <c r="CQ19" s="248"/>
      <c r="CR19" s="248"/>
      <c r="CS19" s="248" t="str">
        <f t="shared" si="7"/>
        <v/>
      </c>
      <c r="CT19" s="248"/>
      <c r="CU19" s="248"/>
      <c r="CV19" s="248"/>
      <c r="CW19" s="248" t="str">
        <f t="shared" si="8"/>
        <v/>
      </c>
      <c r="CX19" s="248"/>
      <c r="CY19" s="248"/>
      <c r="CZ19" s="248"/>
      <c r="DA19" s="248" t="str">
        <f t="shared" si="9"/>
        <v/>
      </c>
      <c r="DB19" s="248"/>
      <c r="DC19" s="248"/>
      <c r="DD19" s="248"/>
      <c r="DE19" s="248" t="str">
        <f t="shared" si="10"/>
        <v/>
      </c>
      <c r="DF19" s="248"/>
      <c r="DG19" s="248"/>
      <c r="DH19" s="248"/>
      <c r="DI19" s="248" t="str">
        <f t="shared" si="11"/>
        <v/>
      </c>
      <c r="DJ19" s="248"/>
      <c r="DK19" s="248"/>
      <c r="DL19" s="248"/>
      <c r="DM19" s="248" t="str">
        <f t="shared" si="12"/>
        <v/>
      </c>
      <c r="DN19" s="248"/>
      <c r="DO19" s="248"/>
      <c r="DP19" s="248"/>
      <c r="DQ19" s="248" t="str">
        <f t="shared" si="13"/>
        <v/>
      </c>
      <c r="DR19" s="248"/>
      <c r="DS19" s="248"/>
      <c r="DT19" s="248"/>
      <c r="DU19" s="248" t="str">
        <f t="shared" si="14"/>
        <v/>
      </c>
      <c r="DV19" s="248"/>
      <c r="DW19" s="248"/>
      <c r="DX19" s="248"/>
      <c r="DY19" s="248" t="str">
        <f t="shared" si="15"/>
        <v/>
      </c>
      <c r="DZ19" s="248"/>
      <c r="EA19" s="248"/>
      <c r="EB19" s="248"/>
      <c r="EC19" s="248" t="str">
        <f t="shared" si="16"/>
        <v/>
      </c>
      <c r="ED19" s="248"/>
      <c r="EE19" s="248"/>
      <c r="EF19" s="248"/>
      <c r="EG19" s="248" t="str">
        <f t="shared" si="17"/>
        <v/>
      </c>
      <c r="EH19" s="248"/>
      <c r="EI19" s="248"/>
      <c r="EJ19" s="248"/>
      <c r="EK19" s="248" t="str">
        <f t="shared" si="18"/>
        <v/>
      </c>
      <c r="EL19" s="248"/>
      <c r="EM19" s="248"/>
      <c r="EN19" s="248"/>
      <c r="EO19" s="248" t="str">
        <f t="shared" si="19"/>
        <v/>
      </c>
      <c r="EP19" s="248"/>
      <c r="EQ19" s="248"/>
    </row>
    <row r="20" spans="1:147" s="220" customFormat="1" x14ac:dyDescent="0.3">
      <c r="A20" s="235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226"/>
      <c r="C20" s="226"/>
      <c r="D20" s="226" t="s">
        <v>285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48" t="str">
        <f t="shared" si="2"/>
        <v/>
      </c>
      <c r="BZ20" s="248"/>
      <c r="CA20" s="248"/>
      <c r="CB20" s="248"/>
      <c r="CC20" s="248" t="str">
        <f t="shared" si="3"/>
        <v/>
      </c>
      <c r="CD20" s="248"/>
      <c r="CE20" s="248"/>
      <c r="CF20" s="248"/>
      <c r="CG20" s="248" t="str">
        <f t="shared" si="4"/>
        <v/>
      </c>
      <c r="CH20" s="248"/>
      <c r="CI20" s="248"/>
      <c r="CJ20" s="248"/>
      <c r="CK20" s="248" t="str">
        <f t="shared" si="5"/>
        <v/>
      </c>
      <c r="CL20" s="248"/>
      <c r="CM20" s="248"/>
      <c r="CN20" s="248"/>
      <c r="CO20" s="248" t="str">
        <f t="shared" si="6"/>
        <v/>
      </c>
      <c r="CP20" s="248"/>
      <c r="CQ20" s="248"/>
      <c r="CR20" s="248"/>
      <c r="CS20" s="248" t="str">
        <f t="shared" si="7"/>
        <v/>
      </c>
      <c r="CT20" s="248"/>
      <c r="CU20" s="248"/>
      <c r="CV20" s="248"/>
      <c r="CW20" s="248" t="str">
        <f t="shared" si="8"/>
        <v/>
      </c>
      <c r="CX20" s="248"/>
      <c r="CY20" s="248"/>
      <c r="CZ20" s="248"/>
      <c r="DA20" s="248" t="str">
        <f t="shared" si="9"/>
        <v/>
      </c>
      <c r="DB20" s="248"/>
      <c r="DC20" s="248"/>
      <c r="DD20" s="248"/>
      <c r="DE20" s="248" t="str">
        <f t="shared" si="10"/>
        <v/>
      </c>
      <c r="DF20" s="248"/>
      <c r="DG20" s="248"/>
      <c r="DH20" s="248"/>
      <c r="DI20" s="248" t="str">
        <f t="shared" si="11"/>
        <v/>
      </c>
      <c r="DJ20" s="248"/>
      <c r="DK20" s="248"/>
      <c r="DL20" s="248"/>
      <c r="DM20" s="248" t="str">
        <f t="shared" si="12"/>
        <v/>
      </c>
      <c r="DN20" s="248"/>
      <c r="DO20" s="248"/>
      <c r="DP20" s="248"/>
      <c r="DQ20" s="248" t="str">
        <f t="shared" si="13"/>
        <v/>
      </c>
      <c r="DR20" s="248"/>
      <c r="DS20" s="248"/>
      <c r="DT20" s="248"/>
      <c r="DU20" s="248" t="str">
        <f t="shared" si="14"/>
        <v/>
      </c>
      <c r="DV20" s="248"/>
      <c r="DW20" s="248"/>
      <c r="DX20" s="248"/>
      <c r="DY20" s="248" t="str">
        <f t="shared" si="15"/>
        <v/>
      </c>
      <c r="DZ20" s="248"/>
      <c r="EA20" s="248"/>
      <c r="EB20" s="248"/>
      <c r="EC20" s="248" t="str">
        <f t="shared" si="16"/>
        <v/>
      </c>
      <c r="ED20" s="248"/>
      <c r="EE20" s="248"/>
      <c r="EF20" s="248"/>
      <c r="EG20" s="248" t="str">
        <f t="shared" si="17"/>
        <v/>
      </c>
      <c r="EH20" s="248"/>
      <c r="EI20" s="248"/>
      <c r="EJ20" s="248"/>
      <c r="EK20" s="248" t="str">
        <f t="shared" si="18"/>
        <v/>
      </c>
      <c r="EL20" s="248"/>
      <c r="EM20" s="248"/>
      <c r="EN20" s="248"/>
      <c r="EO20" s="248" t="str">
        <f t="shared" si="19"/>
        <v/>
      </c>
      <c r="EP20" s="248"/>
      <c r="EQ20" s="248"/>
    </row>
    <row r="21" spans="1:147" s="220" customFormat="1" ht="15.75" customHeight="1" x14ac:dyDescent="0.3">
      <c r="A21" s="235">
        <f>IF(B21="MATIERE",VLOOKUP($C21,MATIERE!$B$2:$K$601,10,0),IF(B21="MOA",VLOOKUP($C21,ATELIER!$B$2:$K$291,10,0),IF(B21="MOC",VLOOKUP($C21,CHANTIER!$B$2:$K$291,10,0),IF(B21="MP",VLOOKUP($C21,MINIPELLE!$B$2:$K$291,10,0),""))))</f>
        <v>94</v>
      </c>
      <c r="B21" s="226" t="s">
        <v>298</v>
      </c>
      <c r="C21" s="230" t="s">
        <v>1879</v>
      </c>
      <c r="D21" s="226" t="s">
        <v>42</v>
      </c>
      <c r="E21" s="226"/>
      <c r="F21" s="229" t="s">
        <v>686</v>
      </c>
      <c r="G21" s="229" t="s">
        <v>665</v>
      </c>
      <c r="H21" s="229"/>
      <c r="I21" s="226"/>
      <c r="J21" s="229" t="s">
        <v>686</v>
      </c>
      <c r="K21" s="229" t="s">
        <v>665</v>
      </c>
      <c r="L21" s="229"/>
      <c r="M21" s="226"/>
      <c r="N21" s="229" t="s">
        <v>686</v>
      </c>
      <c r="O21" s="229" t="s">
        <v>665</v>
      </c>
      <c r="P21" s="229"/>
      <c r="Q21" s="226"/>
      <c r="R21" s="229" t="s">
        <v>686</v>
      </c>
      <c r="S21" s="229" t="s">
        <v>665</v>
      </c>
      <c r="T21" s="229"/>
      <c r="U21" s="226"/>
      <c r="V21" s="229" t="s">
        <v>686</v>
      </c>
      <c r="W21" s="229" t="s">
        <v>665</v>
      </c>
      <c r="X21" s="229"/>
      <c r="Y21" s="226"/>
      <c r="Z21" s="229" t="s">
        <v>686</v>
      </c>
      <c r="AA21" s="229" t="s">
        <v>665</v>
      </c>
      <c r="AB21" s="229"/>
      <c r="AC21" s="226"/>
      <c r="AD21" s="229" t="s">
        <v>686</v>
      </c>
      <c r="AE21" s="229" t="s">
        <v>665</v>
      </c>
      <c r="AF21" s="229"/>
      <c r="AG21" s="226"/>
      <c r="AH21" s="229" t="s">
        <v>686</v>
      </c>
      <c r="AI21" s="229" t="s">
        <v>665</v>
      </c>
      <c r="AJ21" s="229"/>
      <c r="AK21" s="226"/>
      <c r="AL21" s="229" t="s">
        <v>686</v>
      </c>
      <c r="AM21" s="229" t="s">
        <v>665</v>
      </c>
      <c r="AN21" s="229"/>
      <c r="AO21" s="226"/>
      <c r="AP21" s="229" t="s">
        <v>686</v>
      </c>
      <c r="AQ21" s="229" t="s">
        <v>665</v>
      </c>
      <c r="AR21" s="229"/>
      <c r="AS21" s="226"/>
      <c r="AT21" s="229" t="s">
        <v>686</v>
      </c>
      <c r="AU21" s="229" t="s">
        <v>665</v>
      </c>
      <c r="AV21" s="229"/>
      <c r="AW21" s="226"/>
      <c r="AX21" s="229" t="s">
        <v>686</v>
      </c>
      <c r="AY21" s="229" t="s">
        <v>665</v>
      </c>
      <c r="AZ21" s="229"/>
      <c r="BA21" s="226"/>
      <c r="BB21" s="229" t="s">
        <v>686</v>
      </c>
      <c r="BC21" s="229" t="s">
        <v>665</v>
      </c>
      <c r="BD21" s="229"/>
      <c r="BE21" s="226"/>
      <c r="BF21" s="229" t="s">
        <v>686</v>
      </c>
      <c r="BG21" s="229" t="s">
        <v>665</v>
      </c>
      <c r="BH21" s="229"/>
      <c r="BI21" s="226"/>
      <c r="BJ21" s="229" t="s">
        <v>686</v>
      </c>
      <c r="BK21" s="229" t="s">
        <v>665</v>
      </c>
      <c r="BL21" s="229"/>
      <c r="BM21" s="226"/>
      <c r="BN21" s="229" t="s">
        <v>686</v>
      </c>
      <c r="BO21" s="229" t="s">
        <v>665</v>
      </c>
      <c r="BP21" s="229"/>
      <c r="BQ21" s="226"/>
      <c r="BR21" s="229" t="s">
        <v>686</v>
      </c>
      <c r="BS21" s="229" t="s">
        <v>665</v>
      </c>
      <c r="BT21" s="229"/>
      <c r="BU21" s="226"/>
      <c r="BV21" s="229" t="s">
        <v>686</v>
      </c>
      <c r="BW21" s="229" t="s">
        <v>665</v>
      </c>
      <c r="BX21" s="229"/>
      <c r="BY21" s="248" t="str">
        <f t="shared" si="2"/>
        <v xml:space="preserve">INSERT INTO SC_SystemeProduits(RefDimension,NomSysteme,typePresta,ligne,Quantite,formule,cte1,cte2,DateModif) values (1,'FV10','MOC',94,null,'1*CTE1','LONGUEUR',null,now());
</v>
      </c>
      <c r="BZ21" s="248"/>
      <c r="CA21" s="248"/>
      <c r="CB21" s="248"/>
      <c r="CC21" s="248" t="str">
        <f t="shared" si="3"/>
        <v xml:space="preserve">INSERT INTO SC_SystemeProduits(RefDimension,NomSysteme,typePresta,ligne,Quantite,formule,cte1,cte2,DateModif) values (2,'FV10','MOC',94,null,'1*CTE1','LONGUEUR',null,now());
</v>
      </c>
      <c r="CD21" s="248"/>
      <c r="CE21" s="248"/>
      <c r="CF21" s="248"/>
      <c r="CG21" s="248" t="str">
        <f t="shared" si="4"/>
        <v xml:space="preserve">INSERT INTO SC_SystemeProduits(RefDimension,NomSysteme,typePresta,ligne,Quantite,formule,cte1,cte2,DateModif) values (3,'FV10','MOC',94,null,'1*CTE1','LONGUEUR',null,now());
</v>
      </c>
      <c r="CH21" s="248"/>
      <c r="CI21" s="248"/>
      <c r="CJ21" s="248"/>
      <c r="CK21" s="248" t="str">
        <f t="shared" si="5"/>
        <v xml:space="preserve">INSERT INTO SC_SystemeProduits(RefDimension,NomSysteme,typePresta,ligne,Quantite,formule,cte1,cte2,DateModif) values (4,'FV10','MOC',94,null,'1*CTE1','LONGUEUR',null,now());
</v>
      </c>
      <c r="CL21" s="248"/>
      <c r="CM21" s="248"/>
      <c r="CN21" s="248"/>
      <c r="CO21" s="248" t="str">
        <f t="shared" si="6"/>
        <v xml:space="preserve">INSERT INTO SC_SystemeProduits(RefDimension,NomSysteme,typePresta,ligne,Quantite,formule,cte1,cte2,DateModif) values (5,'FV10','MOC',94,null,'1*CTE1','LONGUEUR',null,now());
</v>
      </c>
      <c r="CP21" s="248"/>
      <c r="CQ21" s="248"/>
      <c r="CR21" s="248"/>
      <c r="CS21" s="248" t="str">
        <f t="shared" si="7"/>
        <v xml:space="preserve">INSERT INTO SC_SystemeProduits(RefDimension,NomSysteme,typePresta,ligne,Quantite,formule,cte1,cte2,DateModif) values (6,'FV10','MOC',94,null,'1*CTE1','LONGUEUR',null,now());
</v>
      </c>
      <c r="CT21" s="248"/>
      <c r="CU21" s="248"/>
      <c r="CV21" s="248"/>
      <c r="CW21" s="248" t="str">
        <f t="shared" si="8"/>
        <v xml:space="preserve">INSERT INTO SC_SystemeProduits(RefDimension,NomSysteme,typePresta,ligne,Quantite,formule,cte1,cte2,DateModif) values (7,'FV10','MOC',94,null,'1*CTE1','LONGUEUR',null,now());
</v>
      </c>
      <c r="CX21" s="248"/>
      <c r="CY21" s="248"/>
      <c r="CZ21" s="248"/>
      <c r="DA21" s="248" t="str">
        <f t="shared" si="9"/>
        <v xml:space="preserve">INSERT INTO SC_SystemeProduits(RefDimension,NomSysteme,typePresta,ligne,Quantite,formule,cte1,cte2,DateModif) values (8,'FV10','MOC',94,null,'1*CTE1','LONGUEUR',null,now());
</v>
      </c>
      <c r="DB21" s="248"/>
      <c r="DC21" s="248"/>
      <c r="DD21" s="248"/>
      <c r="DE21" s="248" t="str">
        <f t="shared" si="10"/>
        <v xml:space="preserve">INSERT INTO SC_SystemeProduits(RefDimension,NomSysteme,typePresta,ligne,Quantite,formule,cte1,cte2,DateModif) values (9,'FV10','MOC',94,null,'1*CTE1','LONGUEUR',null,now());
</v>
      </c>
      <c r="DF21" s="248"/>
      <c r="DG21" s="248"/>
      <c r="DH21" s="248"/>
      <c r="DI21" s="248" t="str">
        <f t="shared" si="11"/>
        <v xml:space="preserve">INSERT INTO SC_SystemeProduits(RefDimension,NomSysteme,typePresta,ligne,Quantite,formule,cte1,cte2,DateModif) values (10,'FV10','MOC',94,null,'1*CTE1','LONGUEUR',null,now());
</v>
      </c>
      <c r="DJ21" s="248"/>
      <c r="DK21" s="248"/>
      <c r="DL21" s="248"/>
      <c r="DM21" s="248" t="str">
        <f t="shared" si="12"/>
        <v xml:space="preserve">INSERT INTO SC_SystemeProduits(RefDimension,NomSysteme,typePresta,ligne,Quantite,formule,cte1,cte2,DateModif) values (11,'FV10','MOC',94,null,'1*CTE1','LONGUEUR',null,now());
</v>
      </c>
      <c r="DN21" s="248"/>
      <c r="DO21" s="248"/>
      <c r="DP21" s="248"/>
      <c r="DQ21" s="248" t="str">
        <f t="shared" si="13"/>
        <v xml:space="preserve">INSERT INTO SC_SystemeProduits(RefDimension,NomSysteme,typePresta,ligne,Quantite,formule,cte1,cte2,DateModif) values (12,'FV10','MOC',94,null,'1*CTE1','LONGUEUR',null,now());
</v>
      </c>
      <c r="DR21" s="248"/>
      <c r="DS21" s="248"/>
      <c r="DT21" s="248"/>
      <c r="DU21" s="248" t="str">
        <f t="shared" si="14"/>
        <v xml:space="preserve">INSERT INTO SC_SystemeProduits(RefDimension,NomSysteme,typePresta,ligne,Quantite,formule,cte1,cte2,DateModif) values (13,'FV10','MOC',94,null,'1*CTE1','LONGUEUR',null,now());
</v>
      </c>
      <c r="DV21" s="248"/>
      <c r="DW21" s="248"/>
      <c r="DX21" s="248"/>
      <c r="DY21" s="248" t="str">
        <f t="shared" si="15"/>
        <v xml:space="preserve">INSERT INTO SC_SystemeProduits(RefDimension,NomSysteme,typePresta,ligne,Quantite,formule,cte1,cte2,DateModif) values (14,'FV10','MOC',94,null,'1*CTE1','LONGUEUR',null,now());
</v>
      </c>
      <c r="DZ21" s="248"/>
      <c r="EA21" s="248"/>
      <c r="EB21" s="248"/>
      <c r="EC21" s="248" t="str">
        <f t="shared" si="16"/>
        <v xml:space="preserve">INSERT INTO SC_SystemeProduits(RefDimension,NomSysteme,typePresta,ligne,Quantite,formule,cte1,cte2,DateModif) values (15,'FV10','MOC',94,null,'1*CTE1','LONGUEUR',null,now());
</v>
      </c>
      <c r="ED21" s="248"/>
      <c r="EE21" s="248"/>
      <c r="EF21" s="248"/>
      <c r="EG21" s="248" t="str">
        <f t="shared" si="17"/>
        <v xml:space="preserve">INSERT INTO SC_SystemeProduits(RefDimension,NomSysteme,typePresta,ligne,Quantite,formule,cte1,cte2,DateModif) values (16,'FV10','MOC',94,null,'1*CTE1','LONGUEUR',null,now());
</v>
      </c>
      <c r="EH21" s="248"/>
      <c r="EI21" s="248"/>
      <c r="EJ21" s="248"/>
      <c r="EK21" s="248" t="str">
        <f t="shared" si="18"/>
        <v xml:space="preserve">INSERT INTO SC_SystemeProduits(RefDimension,NomSysteme,typePresta,ligne,Quantite,formule,cte1,cte2,DateModif) values (17,'FV10','MOC',94,null,'1*CTE1','LONGUEUR',null,now());
</v>
      </c>
      <c r="EL21" s="248"/>
      <c r="EM21" s="248"/>
      <c r="EN21" s="248"/>
      <c r="EO21" s="248" t="str">
        <f t="shared" si="19"/>
        <v xml:space="preserve">INSERT INTO SC_SystemeProduits(RefDimension,NomSysteme,typePresta,ligne,Quantite,formule,cte1,cte2,DateModif) values (18,'FV10','MOC',94,null,'1*CTE1','LONGUEUR',null,now());
</v>
      </c>
      <c r="EP21" s="248"/>
      <c r="EQ21" s="248"/>
    </row>
    <row r="22" spans="1:147" s="220" customFormat="1" x14ac:dyDescent="0.3">
      <c r="A22" s="235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22" s="226"/>
      <c r="C22" s="226"/>
      <c r="D22" s="226" t="s">
        <v>285</v>
      </c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48" t="str">
        <f t="shared" si="2"/>
        <v/>
      </c>
      <c r="BZ22" s="248"/>
      <c r="CA22" s="248"/>
      <c r="CB22" s="248"/>
      <c r="CC22" s="248" t="str">
        <f t="shared" si="3"/>
        <v/>
      </c>
      <c r="CD22" s="248"/>
      <c r="CE22" s="248"/>
      <c r="CF22" s="248"/>
      <c r="CG22" s="248" t="str">
        <f t="shared" si="4"/>
        <v/>
      </c>
      <c r="CH22" s="248"/>
      <c r="CI22" s="248"/>
      <c r="CJ22" s="248"/>
      <c r="CK22" s="248" t="str">
        <f t="shared" si="5"/>
        <v/>
      </c>
      <c r="CL22" s="248"/>
      <c r="CM22" s="248"/>
      <c r="CN22" s="248"/>
      <c r="CO22" s="248" t="str">
        <f t="shared" si="6"/>
        <v/>
      </c>
      <c r="CP22" s="248"/>
      <c r="CQ22" s="248"/>
      <c r="CR22" s="248"/>
      <c r="CS22" s="248" t="str">
        <f t="shared" si="7"/>
        <v/>
      </c>
      <c r="CT22" s="248"/>
      <c r="CU22" s="248"/>
      <c r="CV22" s="248"/>
      <c r="CW22" s="248" t="str">
        <f t="shared" si="8"/>
        <v/>
      </c>
      <c r="CX22" s="248"/>
      <c r="CY22" s="248"/>
      <c r="CZ22" s="248"/>
      <c r="DA22" s="248" t="str">
        <f t="shared" si="9"/>
        <v/>
      </c>
      <c r="DB22" s="248"/>
      <c r="DC22" s="248"/>
      <c r="DD22" s="248"/>
      <c r="DE22" s="248" t="str">
        <f t="shared" si="10"/>
        <v/>
      </c>
      <c r="DF22" s="248"/>
      <c r="DG22" s="248"/>
      <c r="DH22" s="248"/>
      <c r="DI22" s="248" t="str">
        <f t="shared" si="11"/>
        <v/>
      </c>
      <c r="DJ22" s="248"/>
      <c r="DK22" s="248"/>
      <c r="DL22" s="248"/>
      <c r="DM22" s="248" t="str">
        <f t="shared" si="12"/>
        <v/>
      </c>
      <c r="DN22" s="248"/>
      <c r="DO22" s="248"/>
      <c r="DP22" s="248"/>
      <c r="DQ22" s="248" t="str">
        <f t="shared" si="13"/>
        <v/>
      </c>
      <c r="DR22" s="248"/>
      <c r="DS22" s="248"/>
      <c r="DT22" s="248"/>
      <c r="DU22" s="248" t="str">
        <f t="shared" si="14"/>
        <v/>
      </c>
      <c r="DV22" s="248"/>
      <c r="DW22" s="248"/>
      <c r="DX22" s="248"/>
      <c r="DY22" s="248" t="str">
        <f t="shared" si="15"/>
        <v/>
      </c>
      <c r="DZ22" s="248"/>
      <c r="EA22" s="248"/>
      <c r="EB22" s="248"/>
      <c r="EC22" s="248" t="str">
        <f t="shared" si="16"/>
        <v/>
      </c>
      <c r="ED22" s="248"/>
      <c r="EE22" s="248"/>
      <c r="EF22" s="248"/>
      <c r="EG22" s="248" t="str">
        <f t="shared" si="17"/>
        <v/>
      </c>
      <c r="EH22" s="248"/>
      <c r="EI22" s="248"/>
      <c r="EJ22" s="248"/>
      <c r="EK22" s="248" t="str">
        <f t="shared" si="18"/>
        <v/>
      </c>
      <c r="EL22" s="248"/>
      <c r="EM22" s="248"/>
      <c r="EN22" s="248"/>
      <c r="EO22" s="248" t="str">
        <f t="shared" si="19"/>
        <v/>
      </c>
      <c r="EP22" s="248"/>
      <c r="EQ22" s="248"/>
    </row>
    <row r="23" spans="1:147" s="220" customFormat="1" x14ac:dyDescent="0.3">
      <c r="A23" s="235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226"/>
      <c r="C23" s="226"/>
      <c r="D23" s="226" t="s">
        <v>285</v>
      </c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48" t="str">
        <f t="shared" si="2"/>
        <v/>
      </c>
      <c r="BZ23" s="248"/>
      <c r="CA23" s="248"/>
      <c r="CB23" s="248"/>
      <c r="CC23" s="248" t="str">
        <f t="shared" si="3"/>
        <v/>
      </c>
      <c r="CD23" s="248"/>
      <c r="CE23" s="248"/>
      <c r="CF23" s="248"/>
      <c r="CG23" s="248" t="str">
        <f t="shared" si="4"/>
        <v/>
      </c>
      <c r="CH23" s="248"/>
      <c r="CI23" s="248"/>
      <c r="CJ23" s="248"/>
      <c r="CK23" s="248" t="str">
        <f t="shared" si="5"/>
        <v/>
      </c>
      <c r="CL23" s="248"/>
      <c r="CM23" s="248"/>
      <c r="CN23" s="248"/>
      <c r="CO23" s="248" t="str">
        <f t="shared" si="6"/>
        <v/>
      </c>
      <c r="CP23" s="248"/>
      <c r="CQ23" s="248"/>
      <c r="CR23" s="248"/>
      <c r="CS23" s="248" t="str">
        <f t="shared" si="7"/>
        <v/>
      </c>
      <c r="CT23" s="248"/>
      <c r="CU23" s="248"/>
      <c r="CV23" s="248"/>
      <c r="CW23" s="248" t="str">
        <f t="shared" si="8"/>
        <v/>
      </c>
      <c r="CX23" s="248"/>
      <c r="CY23" s="248"/>
      <c r="CZ23" s="248"/>
      <c r="DA23" s="248" t="str">
        <f t="shared" si="9"/>
        <v/>
      </c>
      <c r="DB23" s="248"/>
      <c r="DC23" s="248"/>
      <c r="DD23" s="248"/>
      <c r="DE23" s="248" t="str">
        <f t="shared" si="10"/>
        <v/>
      </c>
      <c r="DF23" s="248"/>
      <c r="DG23" s="248"/>
      <c r="DH23" s="248"/>
      <c r="DI23" s="248" t="str">
        <f t="shared" si="11"/>
        <v/>
      </c>
      <c r="DJ23" s="248"/>
      <c r="DK23" s="248"/>
      <c r="DL23" s="248"/>
      <c r="DM23" s="248" t="str">
        <f t="shared" si="12"/>
        <v/>
      </c>
      <c r="DN23" s="248"/>
      <c r="DO23" s="248"/>
      <c r="DP23" s="248"/>
      <c r="DQ23" s="248" t="str">
        <f t="shared" si="13"/>
        <v/>
      </c>
      <c r="DR23" s="248"/>
      <c r="DS23" s="248"/>
      <c r="DT23" s="248"/>
      <c r="DU23" s="248" t="str">
        <f t="shared" si="14"/>
        <v/>
      </c>
      <c r="DV23" s="248"/>
      <c r="DW23" s="248"/>
      <c r="DX23" s="248"/>
      <c r="DY23" s="248" t="str">
        <f t="shared" si="15"/>
        <v/>
      </c>
      <c r="DZ23" s="248"/>
      <c r="EA23" s="248"/>
      <c r="EB23" s="248"/>
      <c r="EC23" s="248" t="str">
        <f t="shared" si="16"/>
        <v/>
      </c>
      <c r="ED23" s="248"/>
      <c r="EE23" s="248"/>
      <c r="EF23" s="248"/>
      <c r="EG23" s="248" t="str">
        <f t="shared" si="17"/>
        <v/>
      </c>
      <c r="EH23" s="248"/>
      <c r="EI23" s="248"/>
      <c r="EJ23" s="248"/>
      <c r="EK23" s="248" t="str">
        <f t="shared" si="18"/>
        <v/>
      </c>
      <c r="EL23" s="248"/>
      <c r="EM23" s="248"/>
      <c r="EN23" s="248"/>
      <c r="EO23" s="248" t="str">
        <f t="shared" si="19"/>
        <v/>
      </c>
      <c r="EP23" s="248"/>
      <c r="EQ23" s="248"/>
    </row>
    <row r="24" spans="1:147" s="220" customFormat="1" x14ac:dyDescent="0.3">
      <c r="A24" s="235">
        <f>IF(B24="MATIERE",VLOOKUP($C24,MATIERE!$B$2:$K$601,10,0),IF(B24="MOA",VLOOKUP($C24,ATELIER!$B$2:$K$291,10,0),IF(B24="MOC",VLOOKUP($C24,CHANTIER!$B$2:$K$291,10,0),IF(B24="MP",VLOOKUP($C24,MINIPELLE!$B$2:$K$291,10,0),""))))</f>
        <v>558</v>
      </c>
      <c r="B24" s="226" t="s">
        <v>294</v>
      </c>
      <c r="C24" s="233" t="s">
        <v>1797</v>
      </c>
      <c r="D24" s="226" t="s">
        <v>8</v>
      </c>
      <c r="E24" s="231"/>
      <c r="F24" s="226"/>
      <c r="G24" s="226"/>
      <c r="H24" s="226"/>
      <c r="I24" s="231">
        <v>1</v>
      </c>
      <c r="J24" s="226"/>
      <c r="K24" s="226"/>
      <c r="L24" s="226"/>
      <c r="M24" s="231"/>
      <c r="N24" s="226"/>
      <c r="O24" s="226"/>
      <c r="P24" s="226"/>
      <c r="Q24" s="231"/>
      <c r="R24" s="226"/>
      <c r="S24" s="226"/>
      <c r="T24" s="226"/>
      <c r="U24" s="231"/>
      <c r="V24" s="226"/>
      <c r="W24" s="226"/>
      <c r="X24" s="226"/>
      <c r="Y24" s="231"/>
      <c r="Z24" s="226"/>
      <c r="AA24" s="226"/>
      <c r="AB24" s="226"/>
      <c r="AC24" s="231"/>
      <c r="AD24" s="226"/>
      <c r="AE24" s="226"/>
      <c r="AF24" s="226"/>
      <c r="AG24" s="231"/>
      <c r="AH24" s="226"/>
      <c r="AI24" s="226"/>
      <c r="AJ24" s="226"/>
      <c r="AK24" s="231"/>
      <c r="AL24" s="226"/>
      <c r="AM24" s="226"/>
      <c r="AN24" s="226"/>
      <c r="AO24" s="231"/>
      <c r="AP24" s="226"/>
      <c r="AQ24" s="226"/>
      <c r="AR24" s="226"/>
      <c r="AS24" s="231"/>
      <c r="AT24" s="226"/>
      <c r="AU24" s="226"/>
      <c r="AV24" s="226"/>
      <c r="AW24" s="231"/>
      <c r="AX24" s="226"/>
      <c r="AY24" s="226"/>
      <c r="AZ24" s="226"/>
      <c r="BA24" s="231"/>
      <c r="BB24" s="226"/>
      <c r="BC24" s="226"/>
      <c r="BD24" s="226"/>
      <c r="BE24" s="231"/>
      <c r="BF24" s="226"/>
      <c r="BG24" s="226"/>
      <c r="BH24" s="226"/>
      <c r="BI24" s="231"/>
      <c r="BJ24" s="226"/>
      <c r="BK24" s="226"/>
      <c r="BL24" s="226"/>
      <c r="BM24" s="231"/>
      <c r="BN24" s="226"/>
      <c r="BO24" s="226"/>
      <c r="BP24" s="226"/>
      <c r="BQ24" s="231"/>
      <c r="BR24" s="226"/>
      <c r="BS24" s="226"/>
      <c r="BT24" s="226"/>
      <c r="BU24" s="231"/>
      <c r="BV24" s="226"/>
      <c r="BW24" s="226"/>
      <c r="BX24" s="226"/>
      <c r="BY24" s="248" t="str">
        <f t="shared" si="2"/>
        <v/>
      </c>
      <c r="BZ24" s="248"/>
      <c r="CA24" s="248"/>
      <c r="CB24" s="248"/>
      <c r="CC24" s="248" t="str">
        <f t="shared" si="3"/>
        <v xml:space="preserve">INSERT INTO SC_SystemeProduits(RefDimension,NomSysteme,typePresta,ligne,Quantite,formule,cte1,cte2,DateModif) values (2,'FV10','MATIERE',558,1,null,null,null,now());
</v>
      </c>
      <c r="CD24" s="248"/>
      <c r="CE24" s="248"/>
      <c r="CF24" s="248"/>
      <c r="CG24" s="248" t="str">
        <f t="shared" si="4"/>
        <v/>
      </c>
      <c r="CH24" s="248"/>
      <c r="CI24" s="248"/>
      <c r="CJ24" s="248"/>
      <c r="CK24" s="248" t="str">
        <f t="shared" si="5"/>
        <v/>
      </c>
      <c r="CL24" s="248"/>
      <c r="CM24" s="248"/>
      <c r="CN24" s="248"/>
      <c r="CO24" s="248" t="str">
        <f t="shared" si="6"/>
        <v/>
      </c>
      <c r="CP24" s="248"/>
      <c r="CQ24" s="248"/>
      <c r="CR24" s="248"/>
      <c r="CS24" s="248" t="str">
        <f t="shared" si="7"/>
        <v/>
      </c>
      <c r="CT24" s="248"/>
      <c r="CU24" s="248"/>
      <c r="CV24" s="248"/>
      <c r="CW24" s="248" t="str">
        <f t="shared" si="8"/>
        <v/>
      </c>
      <c r="CX24" s="248"/>
      <c r="CY24" s="248"/>
      <c r="CZ24" s="248"/>
      <c r="DA24" s="248" t="str">
        <f t="shared" si="9"/>
        <v/>
      </c>
      <c r="DB24" s="248"/>
      <c r="DC24" s="248"/>
      <c r="DD24" s="248"/>
      <c r="DE24" s="248" t="str">
        <f t="shared" si="10"/>
        <v/>
      </c>
      <c r="DF24" s="248"/>
      <c r="DG24" s="248"/>
      <c r="DH24" s="248"/>
      <c r="DI24" s="248" t="str">
        <f t="shared" si="11"/>
        <v/>
      </c>
      <c r="DJ24" s="248"/>
      <c r="DK24" s="248"/>
      <c r="DL24" s="248"/>
      <c r="DM24" s="248" t="str">
        <f t="shared" si="12"/>
        <v/>
      </c>
      <c r="DN24" s="248"/>
      <c r="DO24" s="248"/>
      <c r="DP24" s="248"/>
      <c r="DQ24" s="248" t="str">
        <f t="shared" si="13"/>
        <v/>
      </c>
      <c r="DR24" s="248"/>
      <c r="DS24" s="248"/>
      <c r="DT24" s="248"/>
      <c r="DU24" s="248" t="str">
        <f t="shared" si="14"/>
        <v/>
      </c>
      <c r="DV24" s="248"/>
      <c r="DW24" s="248"/>
      <c r="DX24" s="248"/>
      <c r="DY24" s="248" t="str">
        <f t="shared" si="15"/>
        <v/>
      </c>
      <c r="DZ24" s="248"/>
      <c r="EA24" s="248"/>
      <c r="EB24" s="248"/>
      <c r="EC24" s="248" t="str">
        <f t="shared" si="16"/>
        <v/>
      </c>
      <c r="ED24" s="248"/>
      <c r="EE24" s="248"/>
      <c r="EF24" s="248"/>
      <c r="EG24" s="248" t="str">
        <f t="shared" si="17"/>
        <v/>
      </c>
      <c r="EH24" s="248"/>
      <c r="EI24" s="248"/>
      <c r="EJ24" s="248"/>
      <c r="EK24" s="248" t="str">
        <f t="shared" si="18"/>
        <v/>
      </c>
      <c r="EL24" s="248"/>
      <c r="EM24" s="248"/>
      <c r="EN24" s="248"/>
      <c r="EO24" s="248" t="str">
        <f t="shared" si="19"/>
        <v/>
      </c>
      <c r="EP24" s="248"/>
      <c r="EQ24" s="248"/>
    </row>
    <row r="25" spans="1:147" s="220" customFormat="1" x14ac:dyDescent="0.3">
      <c r="A25" s="235">
        <f>IF(B25="MATIERE",VLOOKUP($C25,MATIERE!$B$2:$K$601,10,0),IF(B25="MOA",VLOOKUP($C25,ATELIER!$B$2:$K$291,10,0),IF(B25="MOC",VLOOKUP($C25,CHANTIER!$B$2:$K$291,10,0),IF(B25="MP",VLOOKUP($C25,MINIPELLE!$B$2:$K$291,10,0),""))))</f>
        <v>559</v>
      </c>
      <c r="B25" s="226" t="s">
        <v>294</v>
      </c>
      <c r="C25" s="233" t="s">
        <v>1798</v>
      </c>
      <c r="D25" s="226" t="s">
        <v>8</v>
      </c>
      <c r="E25" s="231"/>
      <c r="F25" s="226"/>
      <c r="G25" s="226"/>
      <c r="H25" s="226"/>
      <c r="I25" s="231"/>
      <c r="J25" s="226"/>
      <c r="K25" s="226"/>
      <c r="L25" s="226"/>
      <c r="M25" s="231">
        <v>1</v>
      </c>
      <c r="N25" s="226"/>
      <c r="O25" s="226"/>
      <c r="P25" s="226"/>
      <c r="Q25" s="231"/>
      <c r="R25" s="226"/>
      <c r="S25" s="226"/>
      <c r="T25" s="226"/>
      <c r="U25" s="231"/>
      <c r="V25" s="226"/>
      <c r="W25" s="226"/>
      <c r="X25" s="226"/>
      <c r="Y25" s="231"/>
      <c r="Z25" s="226"/>
      <c r="AA25" s="226"/>
      <c r="AB25" s="226"/>
      <c r="AC25" s="231"/>
      <c r="AD25" s="226"/>
      <c r="AE25" s="226"/>
      <c r="AF25" s="226"/>
      <c r="AG25" s="231"/>
      <c r="AH25" s="226"/>
      <c r="AI25" s="226"/>
      <c r="AJ25" s="226"/>
      <c r="AK25" s="231"/>
      <c r="AL25" s="226"/>
      <c r="AM25" s="226"/>
      <c r="AN25" s="226"/>
      <c r="AO25" s="231"/>
      <c r="AP25" s="226"/>
      <c r="AQ25" s="226"/>
      <c r="AR25" s="226"/>
      <c r="AS25" s="231"/>
      <c r="AT25" s="226"/>
      <c r="AU25" s="226"/>
      <c r="AV25" s="226"/>
      <c r="AW25" s="231"/>
      <c r="AX25" s="226"/>
      <c r="AY25" s="226"/>
      <c r="AZ25" s="226"/>
      <c r="BA25" s="231"/>
      <c r="BB25" s="226"/>
      <c r="BC25" s="226"/>
      <c r="BD25" s="226"/>
      <c r="BE25" s="231"/>
      <c r="BF25" s="226"/>
      <c r="BG25" s="226"/>
      <c r="BH25" s="226"/>
      <c r="BI25" s="231"/>
      <c r="BJ25" s="226"/>
      <c r="BK25" s="226"/>
      <c r="BL25" s="226"/>
      <c r="BM25" s="231"/>
      <c r="BN25" s="226"/>
      <c r="BO25" s="226"/>
      <c r="BP25" s="226"/>
      <c r="BQ25" s="231"/>
      <c r="BR25" s="226"/>
      <c r="BS25" s="226"/>
      <c r="BT25" s="226"/>
      <c r="BU25" s="231"/>
      <c r="BV25" s="226"/>
      <c r="BW25" s="226"/>
      <c r="BX25" s="226"/>
      <c r="BY25" s="248" t="str">
        <f t="shared" si="2"/>
        <v/>
      </c>
      <c r="BZ25" s="248"/>
      <c r="CA25" s="248"/>
      <c r="CB25" s="248"/>
      <c r="CC25" s="248" t="str">
        <f t="shared" si="3"/>
        <v/>
      </c>
      <c r="CD25" s="248"/>
      <c r="CE25" s="248"/>
      <c r="CF25" s="248"/>
      <c r="CG25" s="248" t="str">
        <f t="shared" si="4"/>
        <v xml:space="preserve">INSERT INTO SC_SystemeProduits(RefDimension,NomSysteme,typePresta,ligne,Quantite,formule,cte1,cte2,DateModif) values (3,'FV10','MATIERE',559,1,null,null,null,now());
</v>
      </c>
      <c r="CH25" s="248"/>
      <c r="CI25" s="248"/>
      <c r="CJ25" s="248"/>
      <c r="CK25" s="248" t="str">
        <f t="shared" si="5"/>
        <v/>
      </c>
      <c r="CL25" s="248"/>
      <c r="CM25" s="248"/>
      <c r="CN25" s="248"/>
      <c r="CO25" s="248" t="str">
        <f t="shared" si="6"/>
        <v/>
      </c>
      <c r="CP25" s="248"/>
      <c r="CQ25" s="248"/>
      <c r="CR25" s="248"/>
      <c r="CS25" s="248" t="str">
        <f t="shared" si="7"/>
        <v/>
      </c>
      <c r="CT25" s="248"/>
      <c r="CU25" s="248"/>
      <c r="CV25" s="248"/>
      <c r="CW25" s="248" t="str">
        <f t="shared" si="8"/>
        <v/>
      </c>
      <c r="CX25" s="248"/>
      <c r="CY25" s="248"/>
      <c r="CZ25" s="248"/>
      <c r="DA25" s="248" t="str">
        <f t="shared" si="9"/>
        <v/>
      </c>
      <c r="DB25" s="248"/>
      <c r="DC25" s="248"/>
      <c r="DD25" s="248"/>
      <c r="DE25" s="248" t="str">
        <f t="shared" si="10"/>
        <v/>
      </c>
      <c r="DF25" s="248"/>
      <c r="DG25" s="248"/>
      <c r="DH25" s="248"/>
      <c r="DI25" s="248" t="str">
        <f t="shared" si="11"/>
        <v/>
      </c>
      <c r="DJ25" s="248"/>
      <c r="DK25" s="248"/>
      <c r="DL25" s="248"/>
      <c r="DM25" s="248" t="str">
        <f t="shared" si="12"/>
        <v/>
      </c>
      <c r="DN25" s="248"/>
      <c r="DO25" s="248"/>
      <c r="DP25" s="248"/>
      <c r="DQ25" s="248" t="str">
        <f t="shared" si="13"/>
        <v/>
      </c>
      <c r="DR25" s="248"/>
      <c r="DS25" s="248"/>
      <c r="DT25" s="248"/>
      <c r="DU25" s="248" t="str">
        <f t="shared" si="14"/>
        <v/>
      </c>
      <c r="DV25" s="248"/>
      <c r="DW25" s="248"/>
      <c r="DX25" s="248"/>
      <c r="DY25" s="248" t="str">
        <f t="shared" si="15"/>
        <v/>
      </c>
      <c r="DZ25" s="248"/>
      <c r="EA25" s="248"/>
      <c r="EB25" s="248"/>
      <c r="EC25" s="248" t="str">
        <f t="shared" si="16"/>
        <v/>
      </c>
      <c r="ED25" s="248"/>
      <c r="EE25" s="248"/>
      <c r="EF25" s="248"/>
      <c r="EG25" s="248" t="str">
        <f t="shared" si="17"/>
        <v/>
      </c>
      <c r="EH25" s="248"/>
      <c r="EI25" s="248"/>
      <c r="EJ25" s="248"/>
      <c r="EK25" s="248" t="str">
        <f t="shared" si="18"/>
        <v/>
      </c>
      <c r="EL25" s="248"/>
      <c r="EM25" s="248"/>
      <c r="EN25" s="248"/>
      <c r="EO25" s="248" t="str">
        <f t="shared" si="19"/>
        <v/>
      </c>
      <c r="EP25" s="248"/>
      <c r="EQ25" s="248"/>
    </row>
    <row r="26" spans="1:147" x14ac:dyDescent="0.3">
      <c r="A26" s="235">
        <f>IF(B26="MATIERE",VLOOKUP($C26,MATIERE!$B$2:$K$601,10,0),IF(B26="MOA",VLOOKUP($C26,ATELIER!$B$2:$K$291,10,0),IF(B26="MOC",VLOOKUP($C26,CHANTIER!$B$2:$K$291,10,0),IF(B26="MP",VLOOKUP($C26,MINIPELLE!$B$2:$K$291,10,0),""))))</f>
        <v>560</v>
      </c>
      <c r="B26" s="226" t="s">
        <v>294</v>
      </c>
      <c r="C26" s="233" t="s">
        <v>1799</v>
      </c>
      <c r="D26" s="226" t="s">
        <v>8</v>
      </c>
      <c r="E26" s="231"/>
      <c r="F26" s="226"/>
      <c r="G26" s="226"/>
      <c r="H26" s="226"/>
      <c r="I26" s="231"/>
      <c r="J26" s="226"/>
      <c r="K26" s="226"/>
      <c r="L26" s="226"/>
      <c r="M26" s="231"/>
      <c r="N26" s="226"/>
      <c r="O26" s="226"/>
      <c r="P26" s="226"/>
      <c r="Q26" s="231">
        <v>1</v>
      </c>
      <c r="R26" s="226"/>
      <c r="S26" s="226"/>
      <c r="T26" s="226"/>
      <c r="U26" s="231"/>
      <c r="V26" s="226"/>
      <c r="W26" s="226"/>
      <c r="X26" s="226"/>
      <c r="Y26" s="231"/>
      <c r="Z26" s="226"/>
      <c r="AA26" s="226"/>
      <c r="AB26" s="226"/>
      <c r="AC26" s="231"/>
      <c r="AD26" s="226"/>
      <c r="AE26" s="226"/>
      <c r="AF26" s="226"/>
      <c r="AG26" s="231"/>
      <c r="AH26" s="226"/>
      <c r="AI26" s="226"/>
      <c r="AJ26" s="226"/>
      <c r="AK26" s="231"/>
      <c r="AL26" s="226"/>
      <c r="AM26" s="226"/>
      <c r="AN26" s="226"/>
      <c r="AO26" s="231"/>
      <c r="AP26" s="226"/>
      <c r="AQ26" s="226"/>
      <c r="AR26" s="226"/>
      <c r="AS26" s="231"/>
      <c r="AT26" s="226"/>
      <c r="AU26" s="226"/>
      <c r="AV26" s="226"/>
      <c r="AW26" s="231"/>
      <c r="AX26" s="226"/>
      <c r="AY26" s="226"/>
      <c r="AZ26" s="226"/>
      <c r="BA26" s="231"/>
      <c r="BB26" s="226"/>
      <c r="BC26" s="226"/>
      <c r="BD26" s="226"/>
      <c r="BE26" s="231"/>
      <c r="BF26" s="226"/>
      <c r="BG26" s="226"/>
      <c r="BH26" s="226"/>
      <c r="BI26" s="231"/>
      <c r="BJ26" s="226"/>
      <c r="BK26" s="226"/>
      <c r="BL26" s="226"/>
      <c r="BM26" s="231"/>
      <c r="BN26" s="226"/>
      <c r="BO26" s="226"/>
      <c r="BP26" s="226"/>
      <c r="BQ26" s="231"/>
      <c r="BR26" s="226"/>
      <c r="BS26" s="226"/>
      <c r="BT26" s="226"/>
      <c r="BU26" s="231"/>
      <c r="BV26" s="226"/>
      <c r="BW26" s="226"/>
      <c r="BX26" s="226"/>
      <c r="BY26" s="248" t="str">
        <f t="shared" si="2"/>
        <v/>
      </c>
      <c r="BZ26" s="248"/>
      <c r="CA26" s="248"/>
      <c r="CB26" s="248"/>
      <c r="CC26" s="248" t="str">
        <f t="shared" si="3"/>
        <v/>
      </c>
      <c r="CD26" s="248"/>
      <c r="CE26" s="248"/>
      <c r="CF26" s="248"/>
      <c r="CG26" s="248" t="str">
        <f t="shared" si="4"/>
        <v/>
      </c>
      <c r="CH26" s="248"/>
      <c r="CI26" s="248"/>
      <c r="CJ26" s="248"/>
      <c r="CK26" s="248" t="str">
        <f t="shared" si="5"/>
        <v xml:space="preserve">INSERT INTO SC_SystemeProduits(RefDimension,NomSysteme,typePresta,ligne,Quantite,formule,cte1,cte2,DateModif) values (4,'FV10','MATIERE',560,1,null,null,null,now());
</v>
      </c>
      <c r="CL26" s="248"/>
      <c r="CM26" s="248"/>
      <c r="CN26" s="248"/>
      <c r="CO26" s="248" t="str">
        <f t="shared" si="6"/>
        <v/>
      </c>
      <c r="CP26" s="248"/>
      <c r="CQ26" s="248"/>
      <c r="CR26" s="248"/>
      <c r="CS26" s="248" t="str">
        <f t="shared" si="7"/>
        <v/>
      </c>
      <c r="CT26" s="248"/>
      <c r="CU26" s="248"/>
      <c r="CV26" s="248"/>
      <c r="CW26" s="248" t="str">
        <f t="shared" si="8"/>
        <v/>
      </c>
      <c r="CX26" s="248"/>
      <c r="CY26" s="248"/>
      <c r="CZ26" s="248"/>
      <c r="DA26" s="248" t="str">
        <f t="shared" si="9"/>
        <v/>
      </c>
      <c r="DB26" s="248"/>
      <c r="DC26" s="248"/>
      <c r="DD26" s="248"/>
      <c r="DE26" s="248" t="str">
        <f t="shared" si="10"/>
        <v/>
      </c>
      <c r="DF26" s="248"/>
      <c r="DG26" s="248"/>
      <c r="DH26" s="248"/>
      <c r="DI26" s="248" t="str">
        <f t="shared" si="11"/>
        <v/>
      </c>
      <c r="DJ26" s="248"/>
      <c r="DK26" s="248"/>
      <c r="DL26" s="248"/>
      <c r="DM26" s="248" t="str">
        <f t="shared" si="12"/>
        <v/>
      </c>
      <c r="DN26" s="248"/>
      <c r="DO26" s="248"/>
      <c r="DP26" s="248"/>
      <c r="DQ26" s="248" t="str">
        <f t="shared" si="13"/>
        <v/>
      </c>
      <c r="DR26" s="248"/>
      <c r="DS26" s="248"/>
      <c r="DT26" s="248"/>
      <c r="DU26" s="248" t="str">
        <f t="shared" si="14"/>
        <v/>
      </c>
      <c r="DV26" s="248"/>
      <c r="DX26" s="248"/>
      <c r="DY26" s="248" t="str">
        <f t="shared" si="15"/>
        <v/>
      </c>
      <c r="DZ26" s="248"/>
      <c r="EB26" s="248"/>
      <c r="EC26" s="248" t="str">
        <f t="shared" si="16"/>
        <v/>
      </c>
      <c r="ED26" s="248"/>
      <c r="EF26" s="248"/>
      <c r="EG26" s="248" t="str">
        <f t="shared" si="17"/>
        <v/>
      </c>
      <c r="EH26" s="248"/>
      <c r="EJ26" s="248"/>
      <c r="EK26" s="248" t="str">
        <f t="shared" si="18"/>
        <v/>
      </c>
      <c r="EL26" s="248"/>
      <c r="EN26" s="248"/>
      <c r="EO26" s="248" t="str">
        <f t="shared" si="19"/>
        <v/>
      </c>
      <c r="EP26" s="248"/>
      <c r="EQ26" s="248"/>
    </row>
    <row r="27" spans="1:147" x14ac:dyDescent="0.3">
      <c r="A27" s="235">
        <f>IF(B27="MATIERE",VLOOKUP($C27,MATIERE!$B$2:$K$601,10,0),IF(B27="MOA",VLOOKUP($C27,ATELIER!$B$2:$K$291,10,0),IF(B27="MOC",VLOOKUP($C27,CHANTIER!$B$2:$K$291,10,0),IF(B27="MP",VLOOKUP($C27,MINIPELLE!$B$2:$K$291,10,0),""))))</f>
        <v>561</v>
      </c>
      <c r="B27" s="226" t="s">
        <v>294</v>
      </c>
      <c r="C27" s="233" t="s">
        <v>1800</v>
      </c>
      <c r="D27" s="226" t="s">
        <v>8</v>
      </c>
      <c r="E27" s="231"/>
      <c r="F27" s="226"/>
      <c r="G27" s="226"/>
      <c r="H27" s="226"/>
      <c r="I27" s="231"/>
      <c r="J27" s="226"/>
      <c r="K27" s="226"/>
      <c r="L27" s="226"/>
      <c r="M27" s="231"/>
      <c r="N27" s="226"/>
      <c r="O27" s="226"/>
      <c r="P27" s="226"/>
      <c r="Q27" s="231"/>
      <c r="R27" s="226"/>
      <c r="S27" s="226"/>
      <c r="T27" s="226"/>
      <c r="U27" s="231">
        <v>1</v>
      </c>
      <c r="V27" s="226"/>
      <c r="W27" s="226"/>
      <c r="X27" s="226"/>
      <c r="Y27" s="231"/>
      <c r="Z27" s="226"/>
      <c r="AA27" s="226"/>
      <c r="AB27" s="226"/>
      <c r="AC27" s="231"/>
      <c r="AD27" s="226"/>
      <c r="AE27" s="226"/>
      <c r="AF27" s="226"/>
      <c r="AG27" s="231"/>
      <c r="AH27" s="226"/>
      <c r="AI27" s="226"/>
      <c r="AJ27" s="226"/>
      <c r="AK27" s="231"/>
      <c r="AL27" s="226"/>
      <c r="AM27" s="226"/>
      <c r="AN27" s="226"/>
      <c r="AO27" s="231"/>
      <c r="AP27" s="226"/>
      <c r="AQ27" s="226"/>
      <c r="AR27" s="226"/>
      <c r="AS27" s="231"/>
      <c r="AT27" s="226"/>
      <c r="AU27" s="226"/>
      <c r="AV27" s="226"/>
      <c r="AW27" s="231"/>
      <c r="AX27" s="226"/>
      <c r="AY27" s="226"/>
      <c r="AZ27" s="226"/>
      <c r="BA27" s="231"/>
      <c r="BB27" s="226"/>
      <c r="BC27" s="226"/>
      <c r="BD27" s="226"/>
      <c r="BE27" s="231"/>
      <c r="BF27" s="226"/>
      <c r="BG27" s="226"/>
      <c r="BH27" s="226"/>
      <c r="BI27" s="231"/>
      <c r="BJ27" s="226"/>
      <c r="BK27" s="226"/>
      <c r="BL27" s="226"/>
      <c r="BM27" s="231"/>
      <c r="BN27" s="226"/>
      <c r="BO27" s="226"/>
      <c r="BP27" s="226"/>
      <c r="BQ27" s="231"/>
      <c r="BR27" s="226"/>
      <c r="BS27" s="226"/>
      <c r="BT27" s="226"/>
      <c r="BU27" s="231"/>
      <c r="BV27" s="226"/>
      <c r="BW27" s="226"/>
      <c r="BX27" s="226"/>
      <c r="BY27" s="248" t="str">
        <f t="shared" si="2"/>
        <v/>
      </c>
      <c r="BZ27" s="248"/>
      <c r="CA27" s="248"/>
      <c r="CB27" s="248"/>
      <c r="CC27" s="248" t="str">
        <f t="shared" si="3"/>
        <v/>
      </c>
      <c r="CD27" s="248"/>
      <c r="CE27" s="248"/>
      <c r="CF27" s="248"/>
      <c r="CG27" s="248" t="str">
        <f t="shared" si="4"/>
        <v/>
      </c>
      <c r="CH27" s="248"/>
      <c r="CI27" s="248"/>
      <c r="CJ27" s="248"/>
      <c r="CK27" s="248" t="str">
        <f t="shared" si="5"/>
        <v/>
      </c>
      <c r="CL27" s="248"/>
      <c r="CM27" s="248"/>
      <c r="CN27" s="248"/>
      <c r="CO27" s="248" t="str">
        <f t="shared" si="6"/>
        <v xml:space="preserve">INSERT INTO SC_SystemeProduits(RefDimension,NomSysteme,typePresta,ligne,Quantite,formule,cte1,cte2,DateModif) values (5,'FV10','MATIERE',561,1,null,null,null,now());
</v>
      </c>
      <c r="CP27" s="248"/>
      <c r="CQ27" s="248"/>
      <c r="CR27" s="248"/>
      <c r="CS27" s="248" t="str">
        <f t="shared" si="7"/>
        <v/>
      </c>
      <c r="CT27" s="248"/>
      <c r="CU27" s="248"/>
      <c r="CV27" s="248"/>
      <c r="CW27" s="248" t="str">
        <f t="shared" si="8"/>
        <v/>
      </c>
      <c r="CX27" s="248"/>
      <c r="CY27" s="248"/>
      <c r="CZ27" s="248"/>
      <c r="DA27" s="248" t="str">
        <f t="shared" si="9"/>
        <v/>
      </c>
      <c r="DB27" s="248"/>
      <c r="DC27" s="248"/>
      <c r="DD27" s="248"/>
      <c r="DE27" s="248" t="str">
        <f t="shared" si="10"/>
        <v/>
      </c>
      <c r="DF27" s="248"/>
      <c r="DG27" s="248"/>
      <c r="DH27" s="248"/>
      <c r="DI27" s="248" t="str">
        <f t="shared" si="11"/>
        <v/>
      </c>
      <c r="DJ27" s="248"/>
      <c r="DK27" s="248"/>
      <c r="DL27" s="248"/>
      <c r="DM27" s="248" t="str">
        <f t="shared" si="12"/>
        <v/>
      </c>
      <c r="DN27" s="248"/>
      <c r="DO27" s="248"/>
      <c r="DP27" s="248"/>
      <c r="DQ27" s="248" t="str">
        <f t="shared" si="13"/>
        <v/>
      </c>
      <c r="DR27" s="248"/>
      <c r="DS27" s="248"/>
      <c r="DT27" s="248"/>
      <c r="DU27" s="248" t="str">
        <f t="shared" si="14"/>
        <v/>
      </c>
      <c r="DV27" s="248"/>
      <c r="DX27" s="248"/>
      <c r="DY27" s="248" t="str">
        <f t="shared" si="15"/>
        <v/>
      </c>
      <c r="DZ27" s="248"/>
      <c r="EB27" s="248"/>
      <c r="EC27" s="248" t="str">
        <f t="shared" si="16"/>
        <v/>
      </c>
      <c r="ED27" s="248"/>
      <c r="EF27" s="248"/>
      <c r="EG27" s="248" t="str">
        <f t="shared" si="17"/>
        <v/>
      </c>
      <c r="EH27" s="248"/>
      <c r="EJ27" s="248"/>
      <c r="EK27" s="248" t="str">
        <f t="shared" si="18"/>
        <v/>
      </c>
      <c r="EL27" s="248"/>
      <c r="EN27" s="248"/>
      <c r="EO27" s="248" t="str">
        <f t="shared" si="19"/>
        <v/>
      </c>
      <c r="EP27" s="248"/>
      <c r="EQ27" s="248"/>
    </row>
    <row r="28" spans="1:147" x14ac:dyDescent="0.3">
      <c r="A28" s="235">
        <f>IF(B28="MATIERE",VLOOKUP($C28,MATIERE!$B$2:$K$601,10,0),IF(B28="MOA",VLOOKUP($C28,ATELIER!$B$2:$K$291,10,0),IF(B28="MOC",VLOOKUP($C28,CHANTIER!$B$2:$K$291,10,0),IF(B28="MP",VLOOKUP($C28,MINIPELLE!$B$2:$K$291,10,0),""))))</f>
        <v>563</v>
      </c>
      <c r="B28" s="226" t="s">
        <v>294</v>
      </c>
      <c r="C28" s="233" t="s">
        <v>1802</v>
      </c>
      <c r="D28" s="226" t="s">
        <v>8</v>
      </c>
      <c r="E28" s="231"/>
      <c r="F28" s="226"/>
      <c r="G28" s="226"/>
      <c r="H28" s="226"/>
      <c r="I28" s="231"/>
      <c r="J28" s="226"/>
      <c r="K28" s="226"/>
      <c r="L28" s="226"/>
      <c r="M28" s="231"/>
      <c r="N28" s="226"/>
      <c r="O28" s="226"/>
      <c r="P28" s="226"/>
      <c r="Q28" s="231"/>
      <c r="R28" s="226"/>
      <c r="S28" s="226"/>
      <c r="T28" s="226"/>
      <c r="U28" s="231"/>
      <c r="V28" s="226"/>
      <c r="W28" s="226"/>
      <c r="X28" s="226"/>
      <c r="Y28" s="231">
        <v>1</v>
      </c>
      <c r="Z28" s="226"/>
      <c r="AA28" s="226"/>
      <c r="AB28" s="226"/>
      <c r="AC28" s="231"/>
      <c r="AD28" s="226"/>
      <c r="AE28" s="226"/>
      <c r="AF28" s="226"/>
      <c r="AG28" s="231"/>
      <c r="AH28" s="226"/>
      <c r="AI28" s="226"/>
      <c r="AJ28" s="226"/>
      <c r="AK28" s="231"/>
      <c r="AL28" s="226"/>
      <c r="AM28" s="226"/>
      <c r="AN28" s="226"/>
      <c r="AO28" s="231"/>
      <c r="AP28" s="226"/>
      <c r="AQ28" s="226"/>
      <c r="AR28" s="226"/>
      <c r="AS28" s="231"/>
      <c r="AT28" s="226"/>
      <c r="AU28" s="226"/>
      <c r="AV28" s="226"/>
      <c r="AW28" s="231"/>
      <c r="AX28" s="226"/>
      <c r="AY28" s="226"/>
      <c r="AZ28" s="226"/>
      <c r="BA28" s="231"/>
      <c r="BB28" s="226"/>
      <c r="BC28" s="226"/>
      <c r="BD28" s="226"/>
      <c r="BE28" s="231"/>
      <c r="BF28" s="226"/>
      <c r="BG28" s="226"/>
      <c r="BH28" s="226"/>
      <c r="BI28" s="231"/>
      <c r="BJ28" s="226"/>
      <c r="BK28" s="226"/>
      <c r="BL28" s="226"/>
      <c r="BM28" s="231"/>
      <c r="BN28" s="226"/>
      <c r="BO28" s="226"/>
      <c r="BP28" s="226"/>
      <c r="BQ28" s="231"/>
      <c r="BR28" s="226"/>
      <c r="BS28" s="226"/>
      <c r="BT28" s="226"/>
      <c r="BU28" s="231"/>
      <c r="BV28" s="226"/>
      <c r="BW28" s="226"/>
      <c r="BX28" s="226"/>
      <c r="BY28" s="248" t="str">
        <f t="shared" si="2"/>
        <v/>
      </c>
      <c r="BZ28" s="248"/>
      <c r="CA28" s="248"/>
      <c r="CB28" s="248"/>
      <c r="CC28" s="248" t="str">
        <f t="shared" si="3"/>
        <v/>
      </c>
      <c r="CD28" s="248"/>
      <c r="CE28" s="248"/>
      <c r="CF28" s="248"/>
      <c r="CG28" s="248" t="str">
        <f t="shared" si="4"/>
        <v/>
      </c>
      <c r="CH28" s="248"/>
      <c r="CI28" s="248"/>
      <c r="CJ28" s="248"/>
      <c r="CK28" s="248" t="str">
        <f t="shared" si="5"/>
        <v/>
      </c>
      <c r="CL28" s="248"/>
      <c r="CM28" s="248"/>
      <c r="CN28" s="248"/>
      <c r="CO28" s="248" t="str">
        <f t="shared" si="6"/>
        <v/>
      </c>
      <c r="CP28" s="248"/>
      <c r="CQ28" s="248"/>
      <c r="CR28" s="248"/>
      <c r="CS28" s="248" t="str">
        <f t="shared" si="7"/>
        <v xml:space="preserve">INSERT INTO SC_SystemeProduits(RefDimension,NomSysteme,typePresta,ligne,Quantite,formule,cte1,cte2,DateModif) values (6,'FV10','MATIERE',563,1,null,null,null,now());
</v>
      </c>
      <c r="CT28" s="248"/>
      <c r="CU28" s="248"/>
      <c r="CV28" s="248"/>
      <c r="CW28" s="248" t="str">
        <f t="shared" si="8"/>
        <v/>
      </c>
      <c r="CX28" s="248"/>
      <c r="CY28" s="248"/>
      <c r="CZ28" s="248"/>
      <c r="DA28" s="248" t="str">
        <f t="shared" si="9"/>
        <v/>
      </c>
      <c r="DB28" s="248"/>
      <c r="DC28" s="248"/>
      <c r="DD28" s="248"/>
      <c r="DE28" s="248" t="str">
        <f t="shared" si="10"/>
        <v/>
      </c>
      <c r="DF28" s="248"/>
      <c r="DG28" s="248"/>
      <c r="DH28" s="248"/>
      <c r="DI28" s="248" t="str">
        <f t="shared" si="11"/>
        <v/>
      </c>
      <c r="DJ28" s="248"/>
      <c r="DK28" s="248"/>
      <c r="DL28" s="248"/>
      <c r="DM28" s="248" t="str">
        <f t="shared" si="12"/>
        <v/>
      </c>
      <c r="DN28" s="248"/>
      <c r="DO28" s="248"/>
      <c r="DP28" s="248"/>
      <c r="DQ28" s="248" t="str">
        <f t="shared" si="13"/>
        <v/>
      </c>
      <c r="DR28" s="248"/>
      <c r="DS28" s="248"/>
      <c r="DT28" s="248"/>
      <c r="DU28" s="248" t="str">
        <f t="shared" si="14"/>
        <v/>
      </c>
      <c r="DV28" s="248"/>
      <c r="DX28" s="248"/>
      <c r="DY28" s="248" t="str">
        <f t="shared" si="15"/>
        <v/>
      </c>
      <c r="DZ28" s="248"/>
      <c r="EB28" s="248"/>
      <c r="EC28" s="248" t="str">
        <f t="shared" si="16"/>
        <v/>
      </c>
      <c r="ED28" s="248"/>
      <c r="EF28" s="248"/>
      <c r="EG28" s="248" t="str">
        <f t="shared" si="17"/>
        <v/>
      </c>
      <c r="EH28" s="248"/>
      <c r="EJ28" s="248"/>
      <c r="EK28" s="248" t="str">
        <f t="shared" si="18"/>
        <v/>
      </c>
      <c r="EL28" s="248"/>
      <c r="EN28" s="248"/>
      <c r="EO28" s="248" t="str">
        <f t="shared" si="19"/>
        <v/>
      </c>
      <c r="EP28" s="248"/>
      <c r="EQ28" s="248"/>
    </row>
    <row r="29" spans="1:147" x14ac:dyDescent="0.3">
      <c r="A29" s="235">
        <f>IF(B29="MATIERE",VLOOKUP($C29,MATIERE!$B$2:$K$601,10,0),IF(B29="MOA",VLOOKUP($C29,ATELIER!$B$2:$K$291,10,0),IF(B29="MOC",VLOOKUP($C29,CHANTIER!$B$2:$K$291,10,0),IF(B29="MP",VLOOKUP($C29,MINIPELLE!$B$2:$K$291,10,0),""))))</f>
        <v>564</v>
      </c>
      <c r="B29" s="226" t="s">
        <v>294</v>
      </c>
      <c r="C29" s="233" t="s">
        <v>1803</v>
      </c>
      <c r="D29" s="226" t="s">
        <v>8</v>
      </c>
      <c r="E29" s="231"/>
      <c r="F29" s="226"/>
      <c r="G29" s="226"/>
      <c r="H29" s="226"/>
      <c r="I29" s="231"/>
      <c r="J29" s="226"/>
      <c r="K29" s="226"/>
      <c r="L29" s="226"/>
      <c r="M29" s="231"/>
      <c r="N29" s="226"/>
      <c r="O29" s="226"/>
      <c r="P29" s="226"/>
      <c r="Q29" s="231"/>
      <c r="R29" s="226"/>
      <c r="S29" s="226"/>
      <c r="T29" s="226"/>
      <c r="U29" s="231"/>
      <c r="V29" s="226"/>
      <c r="W29" s="226"/>
      <c r="X29" s="226"/>
      <c r="Y29" s="231"/>
      <c r="Z29" s="226"/>
      <c r="AA29" s="226"/>
      <c r="AB29" s="226"/>
      <c r="AC29" s="231">
        <v>1</v>
      </c>
      <c r="AD29" s="226"/>
      <c r="AE29" s="226"/>
      <c r="AF29" s="226"/>
      <c r="AG29" s="231"/>
      <c r="AH29" s="226"/>
      <c r="AI29" s="226"/>
      <c r="AJ29" s="226"/>
      <c r="AK29" s="231"/>
      <c r="AL29" s="226"/>
      <c r="AM29" s="226"/>
      <c r="AN29" s="226"/>
      <c r="AO29" s="231"/>
      <c r="AP29" s="226"/>
      <c r="AQ29" s="226"/>
      <c r="AR29" s="226"/>
      <c r="AS29" s="231"/>
      <c r="AT29" s="226"/>
      <c r="AU29" s="226"/>
      <c r="AV29" s="226"/>
      <c r="AW29" s="231"/>
      <c r="AX29" s="226"/>
      <c r="AY29" s="226"/>
      <c r="AZ29" s="226"/>
      <c r="BA29" s="231"/>
      <c r="BB29" s="226"/>
      <c r="BC29" s="226"/>
      <c r="BD29" s="226"/>
      <c r="BE29" s="231"/>
      <c r="BF29" s="226"/>
      <c r="BG29" s="226"/>
      <c r="BH29" s="226"/>
      <c r="BI29" s="231"/>
      <c r="BJ29" s="226"/>
      <c r="BK29" s="226"/>
      <c r="BL29" s="226"/>
      <c r="BM29" s="231"/>
      <c r="BN29" s="226"/>
      <c r="BO29" s="226"/>
      <c r="BP29" s="226"/>
      <c r="BQ29" s="231"/>
      <c r="BR29" s="226"/>
      <c r="BS29" s="226"/>
      <c r="BT29" s="226"/>
      <c r="BU29" s="231"/>
      <c r="BV29" s="226"/>
      <c r="BW29" s="226"/>
      <c r="BX29" s="226"/>
      <c r="BY29" s="248" t="str">
        <f t="shared" si="2"/>
        <v/>
      </c>
      <c r="BZ29" s="248"/>
      <c r="CA29" s="248"/>
      <c r="CB29" s="248"/>
      <c r="CC29" s="248" t="str">
        <f t="shared" si="3"/>
        <v/>
      </c>
      <c r="CD29" s="248"/>
      <c r="CE29" s="248"/>
      <c r="CF29" s="248"/>
      <c r="CG29" s="248" t="str">
        <f t="shared" si="4"/>
        <v/>
      </c>
      <c r="CH29" s="248"/>
      <c r="CI29" s="248"/>
      <c r="CJ29" s="248"/>
      <c r="CK29" s="248" t="str">
        <f t="shared" si="5"/>
        <v/>
      </c>
      <c r="CL29" s="248"/>
      <c r="CM29" s="248"/>
      <c r="CN29" s="248"/>
      <c r="CO29" s="248" t="str">
        <f t="shared" si="6"/>
        <v/>
      </c>
      <c r="CP29" s="248"/>
      <c r="CQ29" s="248"/>
      <c r="CR29" s="248"/>
      <c r="CS29" s="248" t="str">
        <f t="shared" si="7"/>
        <v/>
      </c>
      <c r="CT29" s="248"/>
      <c r="CU29" s="248"/>
      <c r="CV29" s="248"/>
      <c r="CW29" s="248" t="str">
        <f t="shared" si="8"/>
        <v xml:space="preserve">INSERT INTO SC_SystemeProduits(RefDimension,NomSysteme,typePresta,ligne,Quantite,formule,cte1,cte2,DateModif) values (7,'FV10','MATIERE',564,1,null,null,null,now());
</v>
      </c>
      <c r="CX29" s="248"/>
      <c r="CY29" s="248"/>
      <c r="CZ29" s="248"/>
      <c r="DA29" s="248" t="str">
        <f t="shared" si="9"/>
        <v/>
      </c>
      <c r="DB29" s="248"/>
      <c r="DC29" s="248"/>
      <c r="DD29" s="248"/>
      <c r="DE29" s="248" t="str">
        <f t="shared" si="10"/>
        <v/>
      </c>
      <c r="DF29" s="248"/>
      <c r="DG29" s="248"/>
      <c r="DH29" s="248"/>
      <c r="DI29" s="248" t="str">
        <f t="shared" si="11"/>
        <v/>
      </c>
      <c r="DJ29" s="248"/>
      <c r="DK29" s="248"/>
      <c r="DL29" s="248"/>
      <c r="DM29" s="248" t="str">
        <f t="shared" si="12"/>
        <v/>
      </c>
      <c r="DN29" s="248"/>
      <c r="DO29" s="248"/>
      <c r="DP29" s="248"/>
      <c r="DQ29" s="248" t="str">
        <f t="shared" si="13"/>
        <v/>
      </c>
      <c r="DR29" s="248"/>
      <c r="DS29" s="248"/>
      <c r="DT29" s="248"/>
      <c r="DU29" s="248" t="str">
        <f t="shared" si="14"/>
        <v/>
      </c>
      <c r="DV29" s="248"/>
      <c r="DX29" s="248"/>
      <c r="DY29" s="248" t="str">
        <f t="shared" si="15"/>
        <v/>
      </c>
      <c r="DZ29" s="248"/>
      <c r="EB29" s="248"/>
      <c r="EC29" s="248" t="str">
        <f t="shared" si="16"/>
        <v/>
      </c>
      <c r="ED29" s="248"/>
      <c r="EF29" s="248"/>
      <c r="EG29" s="248" t="str">
        <f t="shared" si="17"/>
        <v/>
      </c>
      <c r="EH29" s="248"/>
      <c r="EJ29" s="248"/>
      <c r="EK29" s="248" t="str">
        <f t="shared" si="18"/>
        <v/>
      </c>
      <c r="EL29" s="248"/>
      <c r="EN29" s="248"/>
      <c r="EO29" s="248" t="str">
        <f t="shared" si="19"/>
        <v/>
      </c>
      <c r="EP29" s="248"/>
      <c r="EQ29" s="248"/>
    </row>
    <row r="30" spans="1:147" x14ac:dyDescent="0.3">
      <c r="A30" s="235">
        <f>IF(B30="MATIERE",VLOOKUP($C30,MATIERE!$B$2:$K$601,10,0),IF(B30="MOA",VLOOKUP($C30,ATELIER!$B$2:$K$291,10,0),IF(B30="MOC",VLOOKUP($C30,CHANTIER!$B$2:$K$291,10,0),IF(B30="MP",VLOOKUP($C30,MINIPELLE!$B$2:$K$291,10,0),""))))</f>
        <v>565</v>
      </c>
      <c r="B30" s="226" t="s">
        <v>294</v>
      </c>
      <c r="C30" s="233" t="s">
        <v>1804</v>
      </c>
      <c r="D30" s="226" t="s">
        <v>8</v>
      </c>
      <c r="E30" s="231"/>
      <c r="F30" s="226"/>
      <c r="G30" s="226"/>
      <c r="H30" s="226"/>
      <c r="I30" s="231"/>
      <c r="J30" s="226"/>
      <c r="K30" s="226"/>
      <c r="L30" s="226"/>
      <c r="M30" s="231"/>
      <c r="N30" s="226"/>
      <c r="O30" s="226"/>
      <c r="P30" s="226"/>
      <c r="Q30" s="231"/>
      <c r="R30" s="226"/>
      <c r="S30" s="226"/>
      <c r="T30" s="226"/>
      <c r="U30" s="231"/>
      <c r="V30" s="226"/>
      <c r="W30" s="226"/>
      <c r="X30" s="226"/>
      <c r="Y30" s="231"/>
      <c r="Z30" s="226"/>
      <c r="AA30" s="226"/>
      <c r="AB30" s="226"/>
      <c r="AC30" s="231"/>
      <c r="AD30" s="226"/>
      <c r="AE30" s="226"/>
      <c r="AF30" s="226"/>
      <c r="AG30" s="231">
        <v>1</v>
      </c>
      <c r="AH30" s="226"/>
      <c r="AI30" s="226"/>
      <c r="AJ30" s="226"/>
      <c r="AK30" s="231"/>
      <c r="AL30" s="226"/>
      <c r="AM30" s="226"/>
      <c r="AN30" s="226"/>
      <c r="AO30" s="231"/>
      <c r="AP30" s="226"/>
      <c r="AQ30" s="226"/>
      <c r="AR30" s="226"/>
      <c r="AS30" s="231"/>
      <c r="AT30" s="226"/>
      <c r="AU30" s="226"/>
      <c r="AV30" s="226"/>
      <c r="AW30" s="231"/>
      <c r="AX30" s="226"/>
      <c r="AY30" s="226"/>
      <c r="AZ30" s="226"/>
      <c r="BA30" s="231"/>
      <c r="BB30" s="226"/>
      <c r="BC30" s="226"/>
      <c r="BD30" s="226"/>
      <c r="BE30" s="231"/>
      <c r="BF30" s="226"/>
      <c r="BG30" s="226"/>
      <c r="BH30" s="226"/>
      <c r="BI30" s="231"/>
      <c r="BJ30" s="226"/>
      <c r="BK30" s="226"/>
      <c r="BL30" s="226"/>
      <c r="BM30" s="231"/>
      <c r="BN30" s="226"/>
      <c r="BO30" s="226"/>
      <c r="BP30" s="226"/>
      <c r="BQ30" s="231"/>
      <c r="BR30" s="226"/>
      <c r="BS30" s="226"/>
      <c r="BT30" s="226"/>
      <c r="BU30" s="231"/>
      <c r="BV30" s="226"/>
      <c r="BW30" s="226"/>
      <c r="BX30" s="226"/>
      <c r="BY30" s="248" t="str">
        <f t="shared" si="2"/>
        <v/>
      </c>
      <c r="BZ30" s="248"/>
      <c r="CA30" s="248"/>
      <c r="CB30" s="248"/>
      <c r="CC30" s="248" t="str">
        <f t="shared" si="3"/>
        <v/>
      </c>
      <c r="CD30" s="248"/>
      <c r="CE30" s="248"/>
      <c r="CF30" s="248"/>
      <c r="CG30" s="248" t="str">
        <f t="shared" si="4"/>
        <v/>
      </c>
      <c r="CH30" s="248"/>
      <c r="CI30" s="248"/>
      <c r="CJ30" s="248"/>
      <c r="CK30" s="248" t="str">
        <f t="shared" si="5"/>
        <v/>
      </c>
      <c r="CL30" s="248"/>
      <c r="CM30" s="248"/>
      <c r="CN30" s="248"/>
      <c r="CO30" s="248" t="str">
        <f t="shared" si="6"/>
        <v/>
      </c>
      <c r="CP30" s="248"/>
      <c r="CQ30" s="248"/>
      <c r="CR30" s="248"/>
      <c r="CS30" s="248" t="str">
        <f t="shared" si="7"/>
        <v/>
      </c>
      <c r="CT30" s="248"/>
      <c r="CU30" s="248"/>
      <c r="CV30" s="248"/>
      <c r="CW30" s="248" t="str">
        <f t="shared" si="8"/>
        <v/>
      </c>
      <c r="CX30" s="248"/>
      <c r="CY30" s="248"/>
      <c r="CZ30" s="248"/>
      <c r="DA30" s="248" t="str">
        <f t="shared" si="9"/>
        <v xml:space="preserve">INSERT INTO SC_SystemeProduits(RefDimension,NomSysteme,typePresta,ligne,Quantite,formule,cte1,cte2,DateModif) values (8,'FV10','MATIERE',565,1,null,null,null,now());
</v>
      </c>
      <c r="DB30" s="248"/>
      <c r="DC30" s="248"/>
      <c r="DD30" s="248"/>
      <c r="DE30" s="248" t="str">
        <f t="shared" si="10"/>
        <v/>
      </c>
      <c r="DF30" s="248"/>
      <c r="DG30" s="248"/>
      <c r="DH30" s="248"/>
      <c r="DI30" s="248" t="str">
        <f t="shared" si="11"/>
        <v/>
      </c>
      <c r="DJ30" s="248"/>
      <c r="DK30" s="248"/>
      <c r="DL30" s="248"/>
      <c r="DM30" s="248" t="str">
        <f t="shared" si="12"/>
        <v/>
      </c>
      <c r="DN30" s="248"/>
      <c r="DO30" s="248"/>
      <c r="DP30" s="248"/>
      <c r="DQ30" s="248" t="str">
        <f t="shared" si="13"/>
        <v/>
      </c>
      <c r="DR30" s="248"/>
      <c r="DS30" s="248"/>
      <c r="DT30" s="248"/>
      <c r="DU30" s="248" t="str">
        <f t="shared" si="14"/>
        <v/>
      </c>
      <c r="DV30" s="248"/>
      <c r="DX30" s="248"/>
      <c r="DY30" s="248" t="str">
        <f t="shared" si="15"/>
        <v/>
      </c>
      <c r="DZ30" s="248"/>
      <c r="EB30" s="248"/>
      <c r="EC30" s="248" t="str">
        <f t="shared" si="16"/>
        <v/>
      </c>
      <c r="ED30" s="248"/>
      <c r="EF30" s="248"/>
      <c r="EG30" s="248" t="str">
        <f t="shared" si="17"/>
        <v/>
      </c>
      <c r="EH30" s="248"/>
      <c r="EJ30" s="248"/>
      <c r="EK30" s="248" t="str">
        <f t="shared" si="18"/>
        <v/>
      </c>
      <c r="EL30" s="248"/>
      <c r="EN30" s="248"/>
      <c r="EO30" s="248" t="str">
        <f t="shared" si="19"/>
        <v/>
      </c>
      <c r="EP30" s="248"/>
      <c r="EQ30" s="248"/>
    </row>
    <row r="31" spans="1:147" x14ac:dyDescent="0.3">
      <c r="A31" s="235">
        <f>IF(B31="MATIERE",VLOOKUP($C31,MATIERE!$B$2:$K$601,10,0),IF(B31="MOA",VLOOKUP($C31,ATELIER!$B$2:$K$291,10,0),IF(B31="MOC",VLOOKUP($C31,CHANTIER!$B$2:$K$291,10,0),IF(B31="MP",VLOOKUP($C31,MINIPELLE!$B$2:$K$291,10,0),""))))</f>
        <v>566</v>
      </c>
      <c r="B31" s="226" t="s">
        <v>294</v>
      </c>
      <c r="C31" s="233" t="s">
        <v>1805</v>
      </c>
      <c r="D31" s="226" t="s">
        <v>8</v>
      </c>
      <c r="E31" s="231"/>
      <c r="F31" s="226"/>
      <c r="G31" s="226"/>
      <c r="H31" s="226"/>
      <c r="I31" s="231"/>
      <c r="J31" s="226"/>
      <c r="K31" s="226"/>
      <c r="L31" s="226"/>
      <c r="M31" s="231"/>
      <c r="N31" s="226"/>
      <c r="O31" s="226"/>
      <c r="P31" s="226"/>
      <c r="Q31" s="231"/>
      <c r="R31" s="226"/>
      <c r="S31" s="226"/>
      <c r="T31" s="226"/>
      <c r="U31" s="231"/>
      <c r="V31" s="226"/>
      <c r="W31" s="226"/>
      <c r="X31" s="226"/>
      <c r="Y31" s="231"/>
      <c r="Z31" s="226"/>
      <c r="AA31" s="226"/>
      <c r="AB31" s="226"/>
      <c r="AC31" s="231"/>
      <c r="AD31" s="226"/>
      <c r="AE31" s="226"/>
      <c r="AF31" s="226"/>
      <c r="AG31" s="231"/>
      <c r="AH31" s="226"/>
      <c r="AI31" s="226"/>
      <c r="AJ31" s="226"/>
      <c r="AK31" s="231">
        <v>1</v>
      </c>
      <c r="AL31" s="226"/>
      <c r="AM31" s="226"/>
      <c r="AN31" s="226"/>
      <c r="AO31" s="231"/>
      <c r="AP31" s="226"/>
      <c r="AQ31" s="226"/>
      <c r="AR31" s="226"/>
      <c r="AS31" s="231"/>
      <c r="AT31" s="226"/>
      <c r="AU31" s="226"/>
      <c r="AV31" s="226"/>
      <c r="AW31" s="231"/>
      <c r="AX31" s="226"/>
      <c r="AY31" s="226"/>
      <c r="AZ31" s="226"/>
      <c r="BA31" s="231"/>
      <c r="BB31" s="226"/>
      <c r="BC31" s="226"/>
      <c r="BD31" s="226"/>
      <c r="BE31" s="231"/>
      <c r="BF31" s="226"/>
      <c r="BG31" s="226"/>
      <c r="BH31" s="226"/>
      <c r="BI31" s="231"/>
      <c r="BJ31" s="226"/>
      <c r="BK31" s="226"/>
      <c r="BL31" s="226"/>
      <c r="BM31" s="231"/>
      <c r="BN31" s="226"/>
      <c r="BO31" s="226"/>
      <c r="BP31" s="226"/>
      <c r="BQ31" s="231"/>
      <c r="BR31" s="226"/>
      <c r="BS31" s="226"/>
      <c r="BT31" s="226"/>
      <c r="BU31" s="231"/>
      <c r="BV31" s="226"/>
      <c r="BW31" s="226"/>
      <c r="BX31" s="226"/>
      <c r="BY31" s="248" t="str">
        <f t="shared" si="2"/>
        <v/>
      </c>
      <c r="BZ31" s="248"/>
      <c r="CA31" s="248"/>
      <c r="CB31" s="248"/>
      <c r="CC31" s="248" t="str">
        <f t="shared" si="3"/>
        <v/>
      </c>
      <c r="CD31" s="248"/>
      <c r="CE31" s="248"/>
      <c r="CF31" s="248"/>
      <c r="CG31" s="248" t="str">
        <f t="shared" si="4"/>
        <v/>
      </c>
      <c r="CH31" s="248"/>
      <c r="CI31" s="248"/>
      <c r="CJ31" s="248"/>
      <c r="CK31" s="248" t="str">
        <f t="shared" si="5"/>
        <v/>
      </c>
      <c r="CL31" s="248"/>
      <c r="CM31" s="248"/>
      <c r="CN31" s="248"/>
      <c r="CO31" s="248" t="str">
        <f t="shared" si="6"/>
        <v/>
      </c>
      <c r="CP31" s="248"/>
      <c r="CQ31" s="248"/>
      <c r="CR31" s="248"/>
      <c r="CS31" s="248" t="str">
        <f t="shared" si="7"/>
        <v/>
      </c>
      <c r="CT31" s="248"/>
      <c r="CU31" s="248"/>
      <c r="CV31" s="248"/>
      <c r="CW31" s="248" t="str">
        <f t="shared" si="8"/>
        <v/>
      </c>
      <c r="CX31" s="248"/>
      <c r="CY31" s="248"/>
      <c r="CZ31" s="248"/>
      <c r="DA31" s="248" t="str">
        <f t="shared" si="9"/>
        <v/>
      </c>
      <c r="DB31" s="248"/>
      <c r="DC31" s="248"/>
      <c r="DD31" s="248"/>
      <c r="DE31" s="248" t="str">
        <f t="shared" si="10"/>
        <v xml:space="preserve">INSERT INTO SC_SystemeProduits(RefDimension,NomSysteme,typePresta,ligne,Quantite,formule,cte1,cte2,DateModif) values (9,'FV10','MATIERE',566,1,null,null,null,now());
</v>
      </c>
      <c r="DF31" s="248"/>
      <c r="DG31" s="248"/>
      <c r="DH31" s="248"/>
      <c r="DI31" s="248" t="str">
        <f t="shared" si="11"/>
        <v/>
      </c>
      <c r="DJ31" s="248"/>
      <c r="DK31" s="248"/>
      <c r="DL31" s="248"/>
      <c r="DM31" s="248" t="str">
        <f t="shared" si="12"/>
        <v/>
      </c>
      <c r="DN31" s="248"/>
      <c r="DO31" s="248"/>
      <c r="DP31" s="248"/>
      <c r="DQ31" s="248" t="str">
        <f t="shared" si="13"/>
        <v/>
      </c>
      <c r="DR31" s="248"/>
      <c r="DS31" s="248"/>
      <c r="DT31" s="248"/>
      <c r="DU31" s="248" t="str">
        <f t="shared" si="14"/>
        <v/>
      </c>
      <c r="DV31" s="248"/>
      <c r="DX31" s="248"/>
      <c r="DY31" s="248" t="str">
        <f t="shared" si="15"/>
        <v/>
      </c>
      <c r="DZ31" s="248"/>
      <c r="EB31" s="248"/>
      <c r="EC31" s="248" t="str">
        <f t="shared" si="16"/>
        <v/>
      </c>
      <c r="ED31" s="248"/>
      <c r="EF31" s="248"/>
      <c r="EG31" s="248" t="str">
        <f t="shared" si="17"/>
        <v/>
      </c>
      <c r="EH31" s="248"/>
      <c r="EJ31" s="248"/>
      <c r="EK31" s="248" t="str">
        <f t="shared" si="18"/>
        <v/>
      </c>
      <c r="EL31" s="248"/>
      <c r="EN31" s="248"/>
      <c r="EO31" s="248" t="str">
        <f t="shared" si="19"/>
        <v/>
      </c>
      <c r="EP31" s="248"/>
      <c r="EQ31" s="248"/>
    </row>
    <row r="32" spans="1:147" s="216" customFormat="1" x14ac:dyDescent="0.3">
      <c r="A32" s="235">
        <f>IF(B32="MATIERE",VLOOKUP($C32,MATIERE!$B$2:$K$601,10,0),IF(B32="MOA",VLOOKUP($C32,ATELIER!$B$2:$K$291,10,0),IF(B32="MOC",VLOOKUP($C32,CHANTIER!$B$2:$K$291,10,0),IF(B32="MP",VLOOKUP($C32,MINIPELLE!$B$2:$K$291,10,0),""))))</f>
        <v>567</v>
      </c>
      <c r="B32" s="226" t="s">
        <v>294</v>
      </c>
      <c r="C32" s="233" t="s">
        <v>1806</v>
      </c>
      <c r="D32" s="226" t="s">
        <v>8</v>
      </c>
      <c r="E32" s="231"/>
      <c r="F32" s="226"/>
      <c r="G32" s="226"/>
      <c r="H32" s="226"/>
      <c r="I32" s="231"/>
      <c r="J32" s="226"/>
      <c r="K32" s="226"/>
      <c r="L32" s="226"/>
      <c r="M32" s="231"/>
      <c r="N32" s="226"/>
      <c r="O32" s="226"/>
      <c r="P32" s="226"/>
      <c r="Q32" s="231"/>
      <c r="R32" s="226"/>
      <c r="S32" s="226"/>
      <c r="T32" s="226"/>
      <c r="U32" s="231"/>
      <c r="V32" s="226"/>
      <c r="W32" s="226"/>
      <c r="X32" s="226"/>
      <c r="Y32" s="231"/>
      <c r="Z32" s="226"/>
      <c r="AA32" s="226"/>
      <c r="AB32" s="226"/>
      <c r="AC32" s="231"/>
      <c r="AD32" s="226"/>
      <c r="AE32" s="226"/>
      <c r="AF32" s="226"/>
      <c r="AG32" s="231"/>
      <c r="AH32" s="226"/>
      <c r="AI32" s="226"/>
      <c r="AJ32" s="226"/>
      <c r="AK32" s="231"/>
      <c r="AL32" s="226"/>
      <c r="AM32" s="226"/>
      <c r="AN32" s="226"/>
      <c r="AO32" s="231">
        <v>1</v>
      </c>
      <c r="AP32" s="226"/>
      <c r="AQ32" s="226"/>
      <c r="AR32" s="226"/>
      <c r="AS32" s="231"/>
      <c r="AT32" s="226"/>
      <c r="AU32" s="226"/>
      <c r="AV32" s="226"/>
      <c r="AW32" s="231"/>
      <c r="AX32" s="226"/>
      <c r="AY32" s="226"/>
      <c r="AZ32" s="226"/>
      <c r="BA32" s="231"/>
      <c r="BB32" s="226"/>
      <c r="BC32" s="226"/>
      <c r="BD32" s="226"/>
      <c r="BE32" s="231"/>
      <c r="BF32" s="226"/>
      <c r="BG32" s="226"/>
      <c r="BH32" s="226"/>
      <c r="BI32" s="231"/>
      <c r="BJ32" s="226"/>
      <c r="BK32" s="226"/>
      <c r="BL32" s="226"/>
      <c r="BM32" s="231"/>
      <c r="BN32" s="226"/>
      <c r="BO32" s="226"/>
      <c r="BP32" s="226"/>
      <c r="BQ32" s="231"/>
      <c r="BR32" s="226"/>
      <c r="BS32" s="226"/>
      <c r="BT32" s="226"/>
      <c r="BU32" s="231"/>
      <c r="BV32" s="226"/>
      <c r="BW32" s="226"/>
      <c r="BX32" s="226"/>
      <c r="BY32" s="248" t="str">
        <f t="shared" si="2"/>
        <v/>
      </c>
      <c r="BZ32" s="248"/>
      <c r="CA32" s="248"/>
      <c r="CB32" s="248"/>
      <c r="CC32" s="248" t="str">
        <f t="shared" si="3"/>
        <v/>
      </c>
      <c r="CD32" s="248"/>
      <c r="CE32" s="248"/>
      <c r="CF32" s="248"/>
      <c r="CG32" s="248" t="str">
        <f t="shared" si="4"/>
        <v/>
      </c>
      <c r="CH32" s="248"/>
      <c r="CI32" s="248"/>
      <c r="CJ32" s="248"/>
      <c r="CK32" s="248" t="str">
        <f t="shared" si="5"/>
        <v/>
      </c>
      <c r="CL32" s="248"/>
      <c r="CM32" s="248"/>
      <c r="CN32" s="248"/>
      <c r="CO32" s="248" t="str">
        <f t="shared" si="6"/>
        <v/>
      </c>
      <c r="CP32" s="248"/>
      <c r="CQ32" s="248"/>
      <c r="CR32" s="248"/>
      <c r="CS32" s="248" t="str">
        <f t="shared" si="7"/>
        <v/>
      </c>
      <c r="CT32" s="248"/>
      <c r="CU32" s="248"/>
      <c r="CV32" s="248"/>
      <c r="CW32" s="248" t="str">
        <f t="shared" si="8"/>
        <v/>
      </c>
      <c r="CX32" s="248"/>
      <c r="CY32" s="248"/>
      <c r="CZ32" s="248"/>
      <c r="DA32" s="248" t="str">
        <f t="shared" si="9"/>
        <v/>
      </c>
      <c r="DB32" s="248"/>
      <c r="DC32" s="248"/>
      <c r="DD32" s="248"/>
      <c r="DE32" s="248" t="str">
        <f t="shared" si="10"/>
        <v/>
      </c>
      <c r="DF32" s="248"/>
      <c r="DG32" s="248"/>
      <c r="DH32" s="248"/>
      <c r="DI32" s="248" t="str">
        <f t="shared" si="11"/>
        <v xml:space="preserve">INSERT INTO SC_SystemeProduits(RefDimension,NomSysteme,typePresta,ligne,Quantite,formule,cte1,cte2,DateModif) values (10,'FV10','MATIERE',567,1,null,null,null,now());
</v>
      </c>
      <c r="DJ32" s="248"/>
      <c r="DK32" s="248"/>
      <c r="DL32" s="248"/>
      <c r="DM32" s="248" t="str">
        <f t="shared" si="12"/>
        <v/>
      </c>
      <c r="DN32" s="248"/>
      <c r="DO32" s="248"/>
      <c r="DP32" s="248"/>
      <c r="DQ32" s="248" t="str">
        <f t="shared" si="13"/>
        <v/>
      </c>
      <c r="DR32" s="248"/>
      <c r="DS32" s="248"/>
      <c r="DT32" s="248"/>
      <c r="DU32" s="248" t="str">
        <f t="shared" si="14"/>
        <v/>
      </c>
      <c r="DV32" s="248"/>
      <c r="DW32" s="248"/>
      <c r="DX32" s="248"/>
      <c r="DY32" s="248" t="str">
        <f t="shared" si="15"/>
        <v/>
      </c>
      <c r="DZ32" s="248"/>
      <c r="EA32" s="248"/>
      <c r="EB32" s="248"/>
      <c r="EC32" s="248" t="str">
        <f t="shared" si="16"/>
        <v/>
      </c>
      <c r="ED32" s="248"/>
      <c r="EE32" s="248"/>
      <c r="EF32" s="248"/>
      <c r="EG32" s="248" t="str">
        <f t="shared" si="17"/>
        <v/>
      </c>
      <c r="EH32" s="248"/>
      <c r="EI32" s="248"/>
      <c r="EJ32" s="248"/>
      <c r="EK32" s="248" t="str">
        <f t="shared" si="18"/>
        <v/>
      </c>
      <c r="EL32" s="248"/>
      <c r="EM32" s="248"/>
      <c r="EN32" s="248"/>
      <c r="EO32" s="248" t="str">
        <f t="shared" si="19"/>
        <v/>
      </c>
      <c r="EP32" s="248"/>
      <c r="EQ32" s="248"/>
    </row>
    <row r="33" spans="1:147" s="216" customFormat="1" x14ac:dyDescent="0.3">
      <c r="A33" s="235">
        <f>IF(B33="MATIERE",VLOOKUP($C33,MATIERE!$B$2:$K$601,10,0),IF(B33="MOA",VLOOKUP($C33,ATELIER!$B$2:$K$291,10,0),IF(B33="MOC",VLOOKUP($C33,CHANTIER!$B$2:$K$291,10,0),IF(B33="MP",VLOOKUP($C33,MINIPELLE!$B$2:$K$291,10,0),""))))</f>
        <v>568</v>
      </c>
      <c r="B33" s="226" t="s">
        <v>294</v>
      </c>
      <c r="C33" s="233" t="s">
        <v>1807</v>
      </c>
      <c r="D33" s="226" t="s">
        <v>8</v>
      </c>
      <c r="E33" s="231"/>
      <c r="F33" s="226"/>
      <c r="G33" s="226"/>
      <c r="H33" s="226"/>
      <c r="I33" s="231"/>
      <c r="J33" s="226"/>
      <c r="K33" s="226"/>
      <c r="L33" s="226"/>
      <c r="M33" s="231"/>
      <c r="N33" s="226"/>
      <c r="O33" s="226"/>
      <c r="P33" s="226"/>
      <c r="Q33" s="231"/>
      <c r="R33" s="226"/>
      <c r="S33" s="226"/>
      <c r="T33" s="226"/>
      <c r="U33" s="231"/>
      <c r="V33" s="226"/>
      <c r="W33" s="226"/>
      <c r="X33" s="226"/>
      <c r="Y33" s="231"/>
      <c r="Z33" s="226"/>
      <c r="AA33" s="226"/>
      <c r="AB33" s="226"/>
      <c r="AC33" s="231"/>
      <c r="AD33" s="226"/>
      <c r="AE33" s="226"/>
      <c r="AF33" s="226"/>
      <c r="AG33" s="231"/>
      <c r="AH33" s="226"/>
      <c r="AI33" s="226"/>
      <c r="AJ33" s="226"/>
      <c r="AK33" s="231"/>
      <c r="AL33" s="226"/>
      <c r="AM33" s="226"/>
      <c r="AN33" s="226"/>
      <c r="AO33" s="231"/>
      <c r="AP33" s="226"/>
      <c r="AQ33" s="226"/>
      <c r="AR33" s="226"/>
      <c r="AS33" s="231">
        <v>1</v>
      </c>
      <c r="AT33" s="226"/>
      <c r="AU33" s="226"/>
      <c r="AV33" s="226"/>
      <c r="AW33" s="231"/>
      <c r="AX33" s="226"/>
      <c r="AY33" s="226"/>
      <c r="AZ33" s="226"/>
      <c r="BA33" s="231"/>
      <c r="BB33" s="226"/>
      <c r="BC33" s="226"/>
      <c r="BD33" s="226"/>
      <c r="BE33" s="231"/>
      <c r="BF33" s="226"/>
      <c r="BG33" s="226"/>
      <c r="BH33" s="226"/>
      <c r="BI33" s="231"/>
      <c r="BJ33" s="226"/>
      <c r="BK33" s="226"/>
      <c r="BL33" s="226"/>
      <c r="BM33" s="231"/>
      <c r="BN33" s="226"/>
      <c r="BO33" s="226"/>
      <c r="BP33" s="226"/>
      <c r="BQ33" s="231"/>
      <c r="BR33" s="226"/>
      <c r="BS33" s="226"/>
      <c r="BT33" s="226"/>
      <c r="BU33" s="231"/>
      <c r="BV33" s="226"/>
      <c r="BW33" s="226"/>
      <c r="BX33" s="226"/>
      <c r="BY33" s="248" t="str">
        <f t="shared" si="2"/>
        <v/>
      </c>
      <c r="BZ33" s="248"/>
      <c r="CA33" s="248"/>
      <c r="CB33" s="248"/>
      <c r="CC33" s="248" t="str">
        <f t="shared" si="3"/>
        <v/>
      </c>
      <c r="CD33" s="248"/>
      <c r="CE33" s="248"/>
      <c r="CF33" s="248"/>
      <c r="CG33" s="248" t="str">
        <f t="shared" si="4"/>
        <v/>
      </c>
      <c r="CH33" s="248"/>
      <c r="CI33" s="248"/>
      <c r="CJ33" s="248"/>
      <c r="CK33" s="248" t="str">
        <f t="shared" si="5"/>
        <v/>
      </c>
      <c r="CL33" s="248"/>
      <c r="CM33" s="248"/>
      <c r="CN33" s="248"/>
      <c r="CO33" s="248" t="str">
        <f t="shared" si="6"/>
        <v/>
      </c>
      <c r="CP33" s="248"/>
      <c r="CQ33" s="248"/>
      <c r="CR33" s="248"/>
      <c r="CS33" s="248" t="str">
        <f t="shared" si="7"/>
        <v/>
      </c>
      <c r="CT33" s="248"/>
      <c r="CU33" s="248"/>
      <c r="CV33" s="248"/>
      <c r="CW33" s="248" t="str">
        <f t="shared" si="8"/>
        <v/>
      </c>
      <c r="CX33" s="248"/>
      <c r="CY33" s="248"/>
      <c r="CZ33" s="248"/>
      <c r="DA33" s="248" t="str">
        <f t="shared" si="9"/>
        <v/>
      </c>
      <c r="DB33" s="248"/>
      <c r="DC33" s="248"/>
      <c r="DD33" s="248"/>
      <c r="DE33" s="248" t="str">
        <f t="shared" si="10"/>
        <v/>
      </c>
      <c r="DF33" s="248"/>
      <c r="DG33" s="248"/>
      <c r="DH33" s="248"/>
      <c r="DI33" s="248" t="str">
        <f t="shared" si="11"/>
        <v/>
      </c>
      <c r="DJ33" s="248"/>
      <c r="DK33" s="248"/>
      <c r="DL33" s="248"/>
      <c r="DM33" s="248" t="str">
        <f t="shared" si="12"/>
        <v xml:space="preserve">INSERT INTO SC_SystemeProduits(RefDimension,NomSysteme,typePresta,ligne,Quantite,formule,cte1,cte2,DateModif) values (11,'FV10','MATIERE',568,1,null,null,null,now());
</v>
      </c>
      <c r="DN33" s="248"/>
      <c r="DO33" s="248"/>
      <c r="DP33" s="248"/>
      <c r="DQ33" s="248" t="str">
        <f t="shared" si="13"/>
        <v/>
      </c>
      <c r="DR33" s="248"/>
      <c r="DS33" s="248"/>
      <c r="DT33" s="248"/>
      <c r="DU33" s="248" t="str">
        <f t="shared" si="14"/>
        <v/>
      </c>
      <c r="DV33" s="248"/>
      <c r="DW33" s="248"/>
      <c r="DX33" s="248"/>
      <c r="DY33" s="248" t="str">
        <f t="shared" si="15"/>
        <v/>
      </c>
      <c r="DZ33" s="248"/>
      <c r="EA33" s="248"/>
      <c r="EB33" s="248"/>
      <c r="EC33" s="248" t="str">
        <f t="shared" si="16"/>
        <v/>
      </c>
      <c r="ED33" s="248"/>
      <c r="EE33" s="248"/>
      <c r="EF33" s="248"/>
      <c r="EG33" s="248" t="str">
        <f t="shared" si="17"/>
        <v/>
      </c>
      <c r="EH33" s="248"/>
      <c r="EI33" s="248"/>
      <c r="EJ33" s="248"/>
      <c r="EK33" s="248" t="str">
        <f t="shared" si="18"/>
        <v/>
      </c>
      <c r="EL33" s="248"/>
      <c r="EM33" s="248"/>
      <c r="EN33" s="248"/>
      <c r="EO33" s="248" t="str">
        <f t="shared" si="19"/>
        <v/>
      </c>
      <c r="EP33" s="248"/>
      <c r="EQ33" s="248"/>
    </row>
    <row r="34" spans="1:147" s="216" customFormat="1" x14ac:dyDescent="0.3">
      <c r="A34" s="235">
        <f>IF(B34="MATIERE",VLOOKUP($C34,MATIERE!$B$2:$K$601,10,0),IF(B34="MOA",VLOOKUP($C34,ATELIER!$B$2:$K$291,10,0),IF(B34="MOC",VLOOKUP($C34,CHANTIER!$B$2:$K$291,10,0),IF(B34="MP",VLOOKUP($C34,MINIPELLE!$B$2:$K$291,10,0),""))))</f>
        <v>569</v>
      </c>
      <c r="B34" s="226" t="s">
        <v>294</v>
      </c>
      <c r="C34" s="233" t="s">
        <v>1808</v>
      </c>
      <c r="D34" s="226" t="s">
        <v>8</v>
      </c>
      <c r="E34" s="231"/>
      <c r="F34" s="226"/>
      <c r="G34" s="226"/>
      <c r="H34" s="226"/>
      <c r="I34" s="231"/>
      <c r="J34" s="226"/>
      <c r="K34" s="226"/>
      <c r="L34" s="226"/>
      <c r="M34" s="231"/>
      <c r="N34" s="226"/>
      <c r="O34" s="226"/>
      <c r="P34" s="226"/>
      <c r="Q34" s="231"/>
      <c r="R34" s="226"/>
      <c r="S34" s="226"/>
      <c r="T34" s="226"/>
      <c r="U34" s="231"/>
      <c r="V34" s="226"/>
      <c r="W34" s="226"/>
      <c r="X34" s="226"/>
      <c r="Y34" s="231"/>
      <c r="Z34" s="226"/>
      <c r="AA34" s="226"/>
      <c r="AB34" s="226"/>
      <c r="AC34" s="231"/>
      <c r="AD34" s="226"/>
      <c r="AE34" s="226"/>
      <c r="AF34" s="226"/>
      <c r="AG34" s="231"/>
      <c r="AH34" s="226"/>
      <c r="AI34" s="226"/>
      <c r="AJ34" s="226"/>
      <c r="AK34" s="231"/>
      <c r="AL34" s="226"/>
      <c r="AM34" s="226"/>
      <c r="AN34" s="226"/>
      <c r="AO34" s="231"/>
      <c r="AP34" s="226"/>
      <c r="AQ34" s="226"/>
      <c r="AR34" s="226"/>
      <c r="AS34" s="231"/>
      <c r="AT34" s="226"/>
      <c r="AU34" s="226"/>
      <c r="AV34" s="226"/>
      <c r="AW34" s="231">
        <v>1</v>
      </c>
      <c r="AX34" s="226"/>
      <c r="AY34" s="226"/>
      <c r="AZ34" s="226"/>
      <c r="BA34" s="231"/>
      <c r="BB34" s="226"/>
      <c r="BC34" s="226"/>
      <c r="BD34" s="226"/>
      <c r="BE34" s="231"/>
      <c r="BF34" s="226"/>
      <c r="BG34" s="226"/>
      <c r="BH34" s="226"/>
      <c r="BI34" s="231"/>
      <c r="BJ34" s="226"/>
      <c r="BK34" s="226"/>
      <c r="BL34" s="226"/>
      <c r="BM34" s="231"/>
      <c r="BN34" s="226"/>
      <c r="BO34" s="226"/>
      <c r="BP34" s="226"/>
      <c r="BQ34" s="231"/>
      <c r="BR34" s="226"/>
      <c r="BS34" s="226"/>
      <c r="BT34" s="226"/>
      <c r="BU34" s="231"/>
      <c r="BV34" s="226"/>
      <c r="BW34" s="226"/>
      <c r="BX34" s="226"/>
      <c r="BY34" s="248" t="str">
        <f t="shared" si="2"/>
        <v/>
      </c>
      <c r="BZ34" s="248"/>
      <c r="CA34" s="248"/>
      <c r="CB34" s="248"/>
      <c r="CC34" s="248" t="str">
        <f t="shared" si="3"/>
        <v/>
      </c>
      <c r="CD34" s="248"/>
      <c r="CE34" s="248"/>
      <c r="CF34" s="248"/>
      <c r="CG34" s="248" t="str">
        <f t="shared" si="4"/>
        <v/>
      </c>
      <c r="CH34" s="248"/>
      <c r="CI34" s="248"/>
      <c r="CJ34" s="248"/>
      <c r="CK34" s="248" t="str">
        <f t="shared" si="5"/>
        <v/>
      </c>
      <c r="CL34" s="248"/>
      <c r="CM34" s="248"/>
      <c r="CN34" s="248"/>
      <c r="CO34" s="248" t="str">
        <f t="shared" si="6"/>
        <v/>
      </c>
      <c r="CP34" s="248"/>
      <c r="CQ34" s="248"/>
      <c r="CR34" s="248"/>
      <c r="CS34" s="248" t="str">
        <f t="shared" si="7"/>
        <v/>
      </c>
      <c r="CT34" s="248"/>
      <c r="CU34" s="248"/>
      <c r="CV34" s="248"/>
      <c r="CW34" s="248" t="str">
        <f t="shared" si="8"/>
        <v/>
      </c>
      <c r="CX34" s="248"/>
      <c r="CY34" s="248"/>
      <c r="CZ34" s="248"/>
      <c r="DA34" s="248" t="str">
        <f t="shared" si="9"/>
        <v/>
      </c>
      <c r="DB34" s="248"/>
      <c r="DC34" s="248"/>
      <c r="DD34" s="248"/>
      <c r="DE34" s="248" t="str">
        <f t="shared" si="10"/>
        <v/>
      </c>
      <c r="DF34" s="248"/>
      <c r="DG34" s="248"/>
      <c r="DH34" s="248"/>
      <c r="DI34" s="248" t="str">
        <f t="shared" si="11"/>
        <v/>
      </c>
      <c r="DJ34" s="248"/>
      <c r="DK34" s="248"/>
      <c r="DL34" s="248"/>
      <c r="DM34" s="248" t="str">
        <f t="shared" si="12"/>
        <v/>
      </c>
      <c r="DN34" s="248"/>
      <c r="DO34" s="248"/>
      <c r="DP34" s="248"/>
      <c r="DQ34" s="248" t="str">
        <f t="shared" si="13"/>
        <v xml:space="preserve">INSERT INTO SC_SystemeProduits(RefDimension,NomSysteme,typePresta,ligne,Quantite,formule,cte1,cte2,DateModif) values (12,'FV10','MATIERE',569,1,null,null,null,now());
</v>
      </c>
      <c r="DR34" s="248"/>
      <c r="DS34" s="248"/>
      <c r="DT34" s="248"/>
      <c r="DU34" s="248" t="str">
        <f t="shared" si="14"/>
        <v/>
      </c>
      <c r="DV34" s="248"/>
      <c r="DW34" s="248"/>
      <c r="DX34" s="248"/>
      <c r="DY34" s="248" t="str">
        <f t="shared" si="15"/>
        <v/>
      </c>
      <c r="DZ34" s="248"/>
      <c r="EA34" s="248"/>
      <c r="EB34" s="248"/>
      <c r="EC34" s="248" t="str">
        <f t="shared" si="16"/>
        <v/>
      </c>
      <c r="ED34" s="248"/>
      <c r="EE34" s="248"/>
      <c r="EF34" s="248"/>
      <c r="EG34" s="248" t="str">
        <f t="shared" si="17"/>
        <v/>
      </c>
      <c r="EH34" s="248"/>
      <c r="EI34" s="248"/>
      <c r="EJ34" s="248"/>
      <c r="EK34" s="248" t="str">
        <f t="shared" si="18"/>
        <v/>
      </c>
      <c r="EL34" s="248"/>
      <c r="EM34" s="248"/>
      <c r="EN34" s="248"/>
      <c r="EO34" s="248" t="str">
        <f t="shared" si="19"/>
        <v/>
      </c>
      <c r="EP34" s="248"/>
      <c r="EQ34" s="248"/>
    </row>
    <row r="35" spans="1:147" s="216" customFormat="1" x14ac:dyDescent="0.3">
      <c r="A35" s="235">
        <f>IF(B35="MATIERE",VLOOKUP($C35,MATIERE!$B$2:$K$601,10,0),IF(B35="MOA",VLOOKUP($C35,ATELIER!$B$2:$K$291,10,0),IF(B35="MOC",VLOOKUP($C35,CHANTIER!$B$2:$K$291,10,0),IF(B35="MP",VLOOKUP($C35,MINIPELLE!$B$2:$K$291,10,0),""))))</f>
        <v>570</v>
      </c>
      <c r="B35" s="226" t="s">
        <v>294</v>
      </c>
      <c r="C35" s="233" t="s">
        <v>1809</v>
      </c>
      <c r="D35" s="226" t="s">
        <v>8</v>
      </c>
      <c r="E35" s="231"/>
      <c r="F35" s="226"/>
      <c r="G35" s="226"/>
      <c r="H35" s="226"/>
      <c r="I35" s="231"/>
      <c r="J35" s="226"/>
      <c r="K35" s="226"/>
      <c r="L35" s="226"/>
      <c r="M35" s="231"/>
      <c r="N35" s="226"/>
      <c r="O35" s="226"/>
      <c r="P35" s="226"/>
      <c r="Q35" s="231"/>
      <c r="R35" s="226"/>
      <c r="S35" s="226"/>
      <c r="T35" s="226"/>
      <c r="U35" s="231"/>
      <c r="V35" s="226"/>
      <c r="W35" s="226"/>
      <c r="X35" s="226"/>
      <c r="Y35" s="231"/>
      <c r="Z35" s="226"/>
      <c r="AA35" s="226"/>
      <c r="AB35" s="226"/>
      <c r="AC35" s="231"/>
      <c r="AD35" s="226"/>
      <c r="AE35" s="226"/>
      <c r="AF35" s="226"/>
      <c r="AG35" s="231"/>
      <c r="AH35" s="226"/>
      <c r="AI35" s="226"/>
      <c r="AJ35" s="226"/>
      <c r="AK35" s="231"/>
      <c r="AL35" s="226"/>
      <c r="AM35" s="226"/>
      <c r="AN35" s="226"/>
      <c r="AO35" s="231"/>
      <c r="AP35" s="226"/>
      <c r="AQ35" s="226"/>
      <c r="AR35" s="226"/>
      <c r="AS35" s="231"/>
      <c r="AT35" s="226"/>
      <c r="AU35" s="226"/>
      <c r="AV35" s="226"/>
      <c r="AW35" s="231"/>
      <c r="AX35" s="226"/>
      <c r="AY35" s="226"/>
      <c r="AZ35" s="226"/>
      <c r="BA35" s="231">
        <v>1</v>
      </c>
      <c r="BB35" s="226"/>
      <c r="BC35" s="226"/>
      <c r="BD35" s="226"/>
      <c r="BE35" s="231"/>
      <c r="BF35" s="226"/>
      <c r="BG35" s="226"/>
      <c r="BH35" s="226"/>
      <c r="BI35" s="231"/>
      <c r="BJ35" s="226"/>
      <c r="BK35" s="226"/>
      <c r="BL35" s="226"/>
      <c r="BM35" s="231"/>
      <c r="BN35" s="226"/>
      <c r="BO35" s="226"/>
      <c r="BP35" s="226"/>
      <c r="BQ35" s="231"/>
      <c r="BR35" s="226"/>
      <c r="BS35" s="226"/>
      <c r="BT35" s="226"/>
      <c r="BU35" s="231"/>
      <c r="BV35" s="226"/>
      <c r="BW35" s="226"/>
      <c r="BX35" s="226"/>
      <c r="BY35" s="248" t="str">
        <f t="shared" si="2"/>
        <v/>
      </c>
      <c r="BZ35" s="248"/>
      <c r="CA35" s="248"/>
      <c r="CB35" s="248"/>
      <c r="CC35" s="248" t="str">
        <f t="shared" si="3"/>
        <v/>
      </c>
      <c r="CD35" s="248"/>
      <c r="CE35" s="248"/>
      <c r="CF35" s="248"/>
      <c r="CG35" s="248" t="str">
        <f t="shared" si="4"/>
        <v/>
      </c>
      <c r="CH35" s="248"/>
      <c r="CI35" s="248"/>
      <c r="CJ35" s="248"/>
      <c r="CK35" s="248" t="str">
        <f t="shared" si="5"/>
        <v/>
      </c>
      <c r="CL35" s="248"/>
      <c r="CM35" s="248"/>
      <c r="CN35" s="248"/>
      <c r="CO35" s="248" t="str">
        <f t="shared" si="6"/>
        <v/>
      </c>
      <c r="CP35" s="248"/>
      <c r="CQ35" s="248"/>
      <c r="CR35" s="248"/>
      <c r="CS35" s="248" t="str">
        <f t="shared" si="7"/>
        <v/>
      </c>
      <c r="CT35" s="248"/>
      <c r="CU35" s="248"/>
      <c r="CV35" s="248"/>
      <c r="CW35" s="248" t="str">
        <f t="shared" si="8"/>
        <v/>
      </c>
      <c r="CX35" s="248"/>
      <c r="CY35" s="248"/>
      <c r="CZ35" s="248"/>
      <c r="DA35" s="248" t="str">
        <f t="shared" si="9"/>
        <v/>
      </c>
      <c r="DB35" s="248"/>
      <c r="DC35" s="248"/>
      <c r="DD35" s="248"/>
      <c r="DE35" s="248" t="str">
        <f t="shared" si="10"/>
        <v/>
      </c>
      <c r="DF35" s="248"/>
      <c r="DG35" s="248"/>
      <c r="DH35" s="248"/>
      <c r="DI35" s="248" t="str">
        <f t="shared" si="11"/>
        <v/>
      </c>
      <c r="DJ35" s="248"/>
      <c r="DK35" s="248"/>
      <c r="DL35" s="248"/>
      <c r="DM35" s="248" t="str">
        <f t="shared" si="12"/>
        <v/>
      </c>
      <c r="DN35" s="248"/>
      <c r="DO35" s="248"/>
      <c r="DP35" s="248"/>
      <c r="DQ35" s="248" t="str">
        <f t="shared" si="13"/>
        <v/>
      </c>
      <c r="DR35" s="248"/>
      <c r="DS35" s="248"/>
      <c r="DT35" s="248"/>
      <c r="DU35" s="248" t="str">
        <f t="shared" si="14"/>
        <v xml:space="preserve">INSERT INTO SC_SystemeProduits(RefDimension,NomSysteme,typePresta,ligne,Quantite,formule,cte1,cte2,DateModif) values (13,'FV10','MATIERE',570,1,null,null,null,now());
</v>
      </c>
      <c r="DV35" s="248"/>
      <c r="DW35" s="248"/>
      <c r="DX35" s="248"/>
      <c r="DY35" s="248" t="str">
        <f t="shared" si="15"/>
        <v/>
      </c>
      <c r="DZ35" s="248"/>
      <c r="EA35" s="248"/>
      <c r="EB35" s="248"/>
      <c r="EC35" s="248" t="str">
        <f t="shared" si="16"/>
        <v/>
      </c>
      <c r="ED35" s="248"/>
      <c r="EE35" s="248"/>
      <c r="EF35" s="248"/>
      <c r="EG35" s="248" t="str">
        <f t="shared" si="17"/>
        <v/>
      </c>
      <c r="EH35" s="248"/>
      <c r="EI35" s="248"/>
      <c r="EJ35" s="248"/>
      <c r="EK35" s="248" t="str">
        <f t="shared" si="18"/>
        <v/>
      </c>
      <c r="EL35" s="248"/>
      <c r="EM35" s="248"/>
      <c r="EN35" s="248"/>
      <c r="EO35" s="248" t="str">
        <f t="shared" si="19"/>
        <v/>
      </c>
      <c r="EP35" s="248"/>
      <c r="EQ35" s="248"/>
    </row>
    <row r="36" spans="1:147" s="216" customFormat="1" x14ac:dyDescent="0.3">
      <c r="A36" s="235">
        <f>IF(B36="MATIERE",VLOOKUP($C36,MATIERE!$B$2:$K$601,10,0),IF(B36="MOA",VLOOKUP($C36,ATELIER!$B$2:$K$291,10,0),IF(B36="MOC",VLOOKUP($C36,CHANTIER!$B$2:$K$291,10,0),IF(B36="MP",VLOOKUP($C36,MINIPELLE!$B$2:$K$291,10,0),""))))</f>
        <v>571</v>
      </c>
      <c r="B36" s="226" t="s">
        <v>294</v>
      </c>
      <c r="C36" s="233" t="s">
        <v>1810</v>
      </c>
      <c r="D36" s="226" t="s">
        <v>8</v>
      </c>
      <c r="E36" s="231"/>
      <c r="F36" s="226"/>
      <c r="G36" s="226"/>
      <c r="H36" s="226"/>
      <c r="I36" s="231"/>
      <c r="J36" s="226"/>
      <c r="K36" s="226"/>
      <c r="L36" s="226"/>
      <c r="M36" s="231"/>
      <c r="N36" s="226"/>
      <c r="O36" s="226"/>
      <c r="P36" s="226"/>
      <c r="Q36" s="231"/>
      <c r="R36" s="226"/>
      <c r="S36" s="226"/>
      <c r="T36" s="226"/>
      <c r="U36" s="231"/>
      <c r="V36" s="226"/>
      <c r="W36" s="226"/>
      <c r="X36" s="226"/>
      <c r="Y36" s="231"/>
      <c r="Z36" s="226"/>
      <c r="AA36" s="226"/>
      <c r="AB36" s="226"/>
      <c r="AC36" s="231"/>
      <c r="AD36" s="226"/>
      <c r="AE36" s="226"/>
      <c r="AF36" s="226"/>
      <c r="AG36" s="231"/>
      <c r="AH36" s="226"/>
      <c r="AI36" s="226"/>
      <c r="AJ36" s="226"/>
      <c r="AK36" s="231"/>
      <c r="AL36" s="226"/>
      <c r="AM36" s="226"/>
      <c r="AN36" s="226"/>
      <c r="AO36" s="231"/>
      <c r="AP36" s="226"/>
      <c r="AQ36" s="226"/>
      <c r="AR36" s="226"/>
      <c r="AS36" s="231"/>
      <c r="AT36" s="226"/>
      <c r="AU36" s="226"/>
      <c r="AV36" s="226"/>
      <c r="AW36" s="231"/>
      <c r="AX36" s="226"/>
      <c r="AY36" s="226"/>
      <c r="AZ36" s="226"/>
      <c r="BA36" s="231"/>
      <c r="BB36" s="226"/>
      <c r="BC36" s="226"/>
      <c r="BD36" s="226"/>
      <c r="BE36" s="231">
        <v>1</v>
      </c>
      <c r="BF36" s="226"/>
      <c r="BG36" s="226"/>
      <c r="BH36" s="226"/>
      <c r="BI36" s="231"/>
      <c r="BJ36" s="226"/>
      <c r="BK36" s="226"/>
      <c r="BL36" s="226"/>
      <c r="BM36" s="231"/>
      <c r="BN36" s="226"/>
      <c r="BO36" s="226"/>
      <c r="BP36" s="226"/>
      <c r="BQ36" s="231"/>
      <c r="BR36" s="226"/>
      <c r="BS36" s="226"/>
      <c r="BT36" s="226"/>
      <c r="BU36" s="231"/>
      <c r="BV36" s="226"/>
      <c r="BW36" s="226"/>
      <c r="BX36" s="226"/>
      <c r="BY36" s="248" t="str">
        <f t="shared" si="2"/>
        <v/>
      </c>
      <c r="BZ36" s="248"/>
      <c r="CA36" s="248"/>
      <c r="CB36" s="248"/>
      <c r="CC36" s="248" t="str">
        <f t="shared" si="3"/>
        <v/>
      </c>
      <c r="CD36" s="248"/>
      <c r="CE36" s="248"/>
      <c r="CF36" s="248"/>
      <c r="CG36" s="248" t="str">
        <f t="shared" si="4"/>
        <v/>
      </c>
      <c r="CH36" s="248"/>
      <c r="CI36" s="248"/>
      <c r="CJ36" s="248"/>
      <c r="CK36" s="248" t="str">
        <f t="shared" si="5"/>
        <v/>
      </c>
      <c r="CL36" s="248"/>
      <c r="CM36" s="248"/>
      <c r="CN36" s="248"/>
      <c r="CO36" s="248" t="str">
        <f t="shared" si="6"/>
        <v/>
      </c>
      <c r="CP36" s="248"/>
      <c r="CQ36" s="248"/>
      <c r="CR36" s="248"/>
      <c r="CS36" s="248" t="str">
        <f t="shared" si="7"/>
        <v/>
      </c>
      <c r="CT36" s="248"/>
      <c r="CU36" s="248"/>
      <c r="CV36" s="248"/>
      <c r="CW36" s="248" t="str">
        <f t="shared" si="8"/>
        <v/>
      </c>
      <c r="CX36" s="248"/>
      <c r="CY36" s="248"/>
      <c r="CZ36" s="248"/>
      <c r="DA36" s="248" t="str">
        <f t="shared" si="9"/>
        <v/>
      </c>
      <c r="DB36" s="248"/>
      <c r="DC36" s="248"/>
      <c r="DD36" s="248"/>
      <c r="DE36" s="248" t="str">
        <f t="shared" si="10"/>
        <v/>
      </c>
      <c r="DF36" s="248"/>
      <c r="DG36" s="248"/>
      <c r="DH36" s="248"/>
      <c r="DI36" s="248" t="str">
        <f t="shared" si="11"/>
        <v/>
      </c>
      <c r="DJ36" s="248"/>
      <c r="DK36" s="248"/>
      <c r="DL36" s="248"/>
      <c r="DM36" s="248" t="str">
        <f t="shared" si="12"/>
        <v/>
      </c>
      <c r="DN36" s="248"/>
      <c r="DO36" s="248"/>
      <c r="DP36" s="248"/>
      <c r="DQ36" s="248" t="str">
        <f t="shared" si="13"/>
        <v/>
      </c>
      <c r="DR36" s="248"/>
      <c r="DS36" s="248"/>
      <c r="DT36" s="248"/>
      <c r="DU36" s="248" t="str">
        <f t="shared" si="14"/>
        <v/>
      </c>
      <c r="DV36" s="248"/>
      <c r="DW36" s="248"/>
      <c r="DX36" s="248"/>
      <c r="DY36" s="248" t="str">
        <f t="shared" si="15"/>
        <v xml:space="preserve">INSERT INTO SC_SystemeProduits(RefDimension,NomSysteme,typePresta,ligne,Quantite,formule,cte1,cte2,DateModif) values (14,'FV10','MATIERE',571,1,null,null,null,now());
</v>
      </c>
      <c r="DZ36" s="248"/>
      <c r="EA36" s="248"/>
      <c r="EB36" s="248"/>
      <c r="EC36" s="248" t="str">
        <f t="shared" si="16"/>
        <v/>
      </c>
      <c r="ED36" s="248"/>
      <c r="EE36" s="248"/>
      <c r="EF36" s="248"/>
      <c r="EG36" s="248" t="str">
        <f t="shared" si="17"/>
        <v/>
      </c>
      <c r="EH36" s="248"/>
      <c r="EI36" s="248"/>
      <c r="EJ36" s="248"/>
      <c r="EK36" s="248" t="str">
        <f t="shared" si="18"/>
        <v/>
      </c>
      <c r="EL36" s="248"/>
      <c r="EM36" s="248"/>
      <c r="EN36" s="248"/>
      <c r="EO36" s="248" t="str">
        <f t="shared" si="19"/>
        <v/>
      </c>
      <c r="EP36" s="248"/>
      <c r="EQ36" s="248"/>
    </row>
    <row r="37" spans="1:147" s="216" customFormat="1" x14ac:dyDescent="0.3">
      <c r="A37" s="235">
        <f>IF(B37="MATIERE",VLOOKUP($C37,MATIERE!$B$2:$K$601,10,0),IF(B37="MOA",VLOOKUP($C37,ATELIER!$B$2:$K$291,10,0),IF(B37="MOC",VLOOKUP($C37,CHANTIER!$B$2:$K$291,10,0),IF(B37="MP",VLOOKUP($C37,MINIPELLE!$B$2:$K$291,10,0),""))))</f>
        <v>572</v>
      </c>
      <c r="B37" s="226" t="s">
        <v>294</v>
      </c>
      <c r="C37" s="233" t="s">
        <v>1811</v>
      </c>
      <c r="D37" s="226" t="s">
        <v>8</v>
      </c>
      <c r="E37" s="231"/>
      <c r="F37" s="226"/>
      <c r="G37" s="226"/>
      <c r="H37" s="226"/>
      <c r="I37" s="231"/>
      <c r="J37" s="226"/>
      <c r="K37" s="226"/>
      <c r="L37" s="226"/>
      <c r="M37" s="231"/>
      <c r="N37" s="226"/>
      <c r="O37" s="226"/>
      <c r="P37" s="226"/>
      <c r="Q37" s="231"/>
      <c r="R37" s="226"/>
      <c r="S37" s="226"/>
      <c r="T37" s="226"/>
      <c r="U37" s="231"/>
      <c r="V37" s="226"/>
      <c r="W37" s="226"/>
      <c r="X37" s="226"/>
      <c r="Y37" s="231"/>
      <c r="Z37" s="226"/>
      <c r="AA37" s="226"/>
      <c r="AB37" s="226"/>
      <c r="AC37" s="231"/>
      <c r="AD37" s="226"/>
      <c r="AE37" s="226"/>
      <c r="AF37" s="226"/>
      <c r="AG37" s="231"/>
      <c r="AH37" s="226"/>
      <c r="AI37" s="226"/>
      <c r="AJ37" s="226"/>
      <c r="AK37" s="231"/>
      <c r="AL37" s="226"/>
      <c r="AM37" s="226"/>
      <c r="AN37" s="226"/>
      <c r="AO37" s="231"/>
      <c r="AP37" s="226"/>
      <c r="AQ37" s="226"/>
      <c r="AR37" s="226"/>
      <c r="AS37" s="231"/>
      <c r="AT37" s="226"/>
      <c r="AU37" s="226"/>
      <c r="AV37" s="226"/>
      <c r="AW37" s="231"/>
      <c r="AX37" s="226"/>
      <c r="AY37" s="226"/>
      <c r="AZ37" s="226"/>
      <c r="BA37" s="231"/>
      <c r="BB37" s="226"/>
      <c r="BC37" s="226"/>
      <c r="BD37" s="226"/>
      <c r="BE37" s="231"/>
      <c r="BF37" s="226"/>
      <c r="BG37" s="226"/>
      <c r="BH37" s="226"/>
      <c r="BI37" s="231">
        <v>1</v>
      </c>
      <c r="BJ37" s="226"/>
      <c r="BK37" s="226"/>
      <c r="BL37" s="226"/>
      <c r="BM37" s="231">
        <v>1</v>
      </c>
      <c r="BN37" s="226"/>
      <c r="BO37" s="226"/>
      <c r="BP37" s="226"/>
      <c r="BQ37" s="231"/>
      <c r="BR37" s="226"/>
      <c r="BS37" s="226"/>
      <c r="BT37" s="226"/>
      <c r="BU37" s="231"/>
      <c r="BV37" s="226"/>
      <c r="BW37" s="226"/>
      <c r="BX37" s="226"/>
      <c r="BY37" s="248" t="str">
        <f t="shared" si="2"/>
        <v/>
      </c>
      <c r="BZ37" s="248"/>
      <c r="CA37" s="248"/>
      <c r="CB37" s="248"/>
      <c r="CC37" s="248" t="str">
        <f t="shared" si="3"/>
        <v/>
      </c>
      <c r="CD37" s="248"/>
      <c r="CE37" s="248"/>
      <c r="CF37" s="248"/>
      <c r="CG37" s="248" t="str">
        <f t="shared" si="4"/>
        <v/>
      </c>
      <c r="CH37" s="248"/>
      <c r="CI37" s="248"/>
      <c r="CJ37" s="248"/>
      <c r="CK37" s="248" t="str">
        <f t="shared" si="5"/>
        <v/>
      </c>
      <c r="CL37" s="248"/>
      <c r="CM37" s="248"/>
      <c r="CN37" s="248"/>
      <c r="CO37" s="248" t="str">
        <f t="shared" si="6"/>
        <v/>
      </c>
      <c r="CP37" s="248"/>
      <c r="CQ37" s="248"/>
      <c r="CR37" s="248"/>
      <c r="CS37" s="248" t="str">
        <f t="shared" si="7"/>
        <v/>
      </c>
      <c r="CT37" s="248"/>
      <c r="CU37" s="248"/>
      <c r="CV37" s="248"/>
      <c r="CW37" s="248" t="str">
        <f t="shared" si="8"/>
        <v/>
      </c>
      <c r="CX37" s="248"/>
      <c r="CY37" s="248"/>
      <c r="CZ37" s="248"/>
      <c r="DA37" s="248" t="str">
        <f t="shared" si="9"/>
        <v/>
      </c>
      <c r="DB37" s="248"/>
      <c r="DC37" s="248"/>
      <c r="DD37" s="248"/>
      <c r="DE37" s="248" t="str">
        <f t="shared" si="10"/>
        <v/>
      </c>
      <c r="DF37" s="248"/>
      <c r="DG37" s="248"/>
      <c r="DH37" s="248"/>
      <c r="DI37" s="248" t="str">
        <f t="shared" si="11"/>
        <v/>
      </c>
      <c r="DJ37" s="248"/>
      <c r="DK37" s="248"/>
      <c r="DL37" s="248"/>
      <c r="DM37" s="248" t="str">
        <f t="shared" si="12"/>
        <v/>
      </c>
      <c r="DN37" s="248"/>
      <c r="DO37" s="248"/>
      <c r="DP37" s="248"/>
      <c r="DQ37" s="248" t="str">
        <f t="shared" si="13"/>
        <v/>
      </c>
      <c r="DR37" s="248"/>
      <c r="DS37" s="248"/>
      <c r="DT37" s="248"/>
      <c r="DU37" s="248" t="str">
        <f t="shared" si="14"/>
        <v/>
      </c>
      <c r="DV37" s="248"/>
      <c r="DW37" s="248"/>
      <c r="DX37" s="248"/>
      <c r="DY37" s="248" t="str">
        <f t="shared" si="15"/>
        <v/>
      </c>
      <c r="DZ37" s="248"/>
      <c r="EA37" s="248"/>
      <c r="EB37" s="248"/>
      <c r="EC37" s="248" t="str">
        <f t="shared" si="16"/>
        <v xml:space="preserve">INSERT INTO SC_SystemeProduits(RefDimension,NomSysteme,typePresta,ligne,Quantite,formule,cte1,cte2,DateModif) values (15,'FV10','MATIERE',572,1,null,null,null,now());
</v>
      </c>
      <c r="ED37" s="248"/>
      <c r="EE37" s="248"/>
      <c r="EF37" s="248"/>
      <c r="EG37" s="248" t="str">
        <f t="shared" si="17"/>
        <v xml:space="preserve">INSERT INTO SC_SystemeProduits(RefDimension,NomSysteme,typePresta,ligne,Quantite,formule,cte1,cte2,DateModif) values (16,'FV10','MATIERE',572,1,null,null,null,now());
</v>
      </c>
      <c r="EH37" s="248"/>
      <c r="EI37" s="248"/>
      <c r="EJ37" s="248"/>
      <c r="EK37" s="248" t="str">
        <f t="shared" si="18"/>
        <v/>
      </c>
      <c r="EL37" s="248"/>
      <c r="EM37" s="248"/>
      <c r="EN37" s="248"/>
      <c r="EO37" s="248" t="str">
        <f t="shared" si="19"/>
        <v/>
      </c>
      <c r="EP37" s="248"/>
      <c r="EQ37" s="248"/>
    </row>
    <row r="38" spans="1:147" s="216" customFormat="1" x14ac:dyDescent="0.3">
      <c r="A38" s="235">
        <f>IF(B38="MATIERE",VLOOKUP($C38,MATIERE!$B$2:$K$601,10,0),IF(B38="MOA",VLOOKUP($C38,ATELIER!$B$2:$K$291,10,0),IF(B38="MOC",VLOOKUP($C38,CHANTIER!$B$2:$K$291,10,0),IF(B38="MP",VLOOKUP($C38,MINIPELLE!$B$2:$K$291,10,0),""))))</f>
        <v>573</v>
      </c>
      <c r="B38" s="226" t="s">
        <v>294</v>
      </c>
      <c r="C38" s="233" t="s">
        <v>1812</v>
      </c>
      <c r="D38" s="226" t="s">
        <v>8</v>
      </c>
      <c r="E38" s="231"/>
      <c r="F38" s="226"/>
      <c r="G38" s="226"/>
      <c r="H38" s="226"/>
      <c r="I38" s="231"/>
      <c r="J38" s="226"/>
      <c r="K38" s="226"/>
      <c r="L38" s="226"/>
      <c r="M38" s="231"/>
      <c r="N38" s="226"/>
      <c r="O38" s="226"/>
      <c r="P38" s="226"/>
      <c r="Q38" s="231"/>
      <c r="R38" s="226"/>
      <c r="S38" s="226"/>
      <c r="T38" s="226"/>
      <c r="U38" s="231"/>
      <c r="V38" s="226"/>
      <c r="W38" s="226"/>
      <c r="X38" s="226"/>
      <c r="Y38" s="231"/>
      <c r="Z38" s="226"/>
      <c r="AA38" s="226"/>
      <c r="AB38" s="226"/>
      <c r="AC38" s="231"/>
      <c r="AD38" s="226"/>
      <c r="AE38" s="226"/>
      <c r="AF38" s="226"/>
      <c r="AG38" s="231"/>
      <c r="AH38" s="226"/>
      <c r="AI38" s="226"/>
      <c r="AJ38" s="226"/>
      <c r="AK38" s="231"/>
      <c r="AL38" s="226"/>
      <c r="AM38" s="226"/>
      <c r="AN38" s="226"/>
      <c r="AO38" s="231"/>
      <c r="AP38" s="226"/>
      <c r="AQ38" s="226"/>
      <c r="AR38" s="226"/>
      <c r="AS38" s="231"/>
      <c r="AT38" s="226"/>
      <c r="AU38" s="226"/>
      <c r="AV38" s="226"/>
      <c r="AW38" s="231"/>
      <c r="AX38" s="226"/>
      <c r="AY38" s="226"/>
      <c r="AZ38" s="226"/>
      <c r="BA38" s="231"/>
      <c r="BB38" s="226"/>
      <c r="BC38" s="226"/>
      <c r="BD38" s="226"/>
      <c r="BE38" s="231"/>
      <c r="BF38" s="226"/>
      <c r="BG38" s="226"/>
      <c r="BH38" s="226"/>
      <c r="BI38" s="231"/>
      <c r="BJ38" s="226"/>
      <c r="BK38" s="226"/>
      <c r="BL38" s="226"/>
      <c r="BM38" s="231"/>
      <c r="BN38" s="226"/>
      <c r="BO38" s="226"/>
      <c r="BP38" s="226"/>
      <c r="BQ38" s="231">
        <v>1</v>
      </c>
      <c r="BR38" s="226"/>
      <c r="BS38" s="226"/>
      <c r="BT38" s="226"/>
      <c r="BU38" s="231">
        <v>1</v>
      </c>
      <c r="BV38" s="226"/>
      <c r="BW38" s="226"/>
      <c r="BX38" s="226"/>
      <c r="BY38" s="248" t="str">
        <f t="shared" si="2"/>
        <v/>
      </c>
      <c r="BZ38" s="248"/>
      <c r="CA38" s="248"/>
      <c r="CB38" s="248"/>
      <c r="CC38" s="248" t="str">
        <f t="shared" si="3"/>
        <v/>
      </c>
      <c r="CD38" s="248"/>
      <c r="CE38" s="248"/>
      <c r="CF38" s="248"/>
      <c r="CG38" s="248" t="str">
        <f t="shared" si="4"/>
        <v/>
      </c>
      <c r="CH38" s="248"/>
      <c r="CI38" s="248"/>
      <c r="CJ38" s="248"/>
      <c r="CK38" s="248" t="str">
        <f t="shared" si="5"/>
        <v/>
      </c>
      <c r="CL38" s="248"/>
      <c r="CM38" s="248"/>
      <c r="CN38" s="248"/>
      <c r="CO38" s="248" t="str">
        <f t="shared" si="6"/>
        <v/>
      </c>
      <c r="CP38" s="248"/>
      <c r="CQ38" s="248"/>
      <c r="CR38" s="248"/>
      <c r="CS38" s="248" t="str">
        <f t="shared" si="7"/>
        <v/>
      </c>
      <c r="CT38" s="248"/>
      <c r="CU38" s="248"/>
      <c r="CV38" s="248"/>
      <c r="CW38" s="248" t="str">
        <f t="shared" si="8"/>
        <v/>
      </c>
      <c r="CX38" s="248"/>
      <c r="CY38" s="248"/>
      <c r="CZ38" s="248"/>
      <c r="DA38" s="248" t="str">
        <f t="shared" si="9"/>
        <v/>
      </c>
      <c r="DB38" s="248"/>
      <c r="DC38" s="248"/>
      <c r="DD38" s="248"/>
      <c r="DE38" s="248" t="str">
        <f t="shared" si="10"/>
        <v/>
      </c>
      <c r="DF38" s="248"/>
      <c r="DG38" s="248"/>
      <c r="DH38" s="248"/>
      <c r="DI38" s="248" t="str">
        <f t="shared" si="11"/>
        <v/>
      </c>
      <c r="DJ38" s="248"/>
      <c r="DK38" s="248"/>
      <c r="DL38" s="248"/>
      <c r="DM38" s="248" t="str">
        <f t="shared" si="12"/>
        <v/>
      </c>
      <c r="DN38" s="248"/>
      <c r="DO38" s="248"/>
      <c r="DP38" s="248"/>
      <c r="DQ38" s="248" t="str">
        <f t="shared" si="13"/>
        <v/>
      </c>
      <c r="DR38" s="248"/>
      <c r="DS38" s="248"/>
      <c r="DT38" s="248"/>
      <c r="DU38" s="248" t="str">
        <f t="shared" si="14"/>
        <v/>
      </c>
      <c r="DV38" s="248"/>
      <c r="DW38" s="248"/>
      <c r="DX38" s="248"/>
      <c r="DY38" s="248" t="str">
        <f t="shared" si="15"/>
        <v/>
      </c>
      <c r="DZ38" s="248"/>
      <c r="EA38" s="248"/>
      <c r="EB38" s="248"/>
      <c r="EC38" s="248" t="str">
        <f t="shared" si="16"/>
        <v/>
      </c>
      <c r="ED38" s="248"/>
      <c r="EE38" s="248"/>
      <c r="EF38" s="248"/>
      <c r="EG38" s="248" t="str">
        <f t="shared" si="17"/>
        <v/>
      </c>
      <c r="EH38" s="248"/>
      <c r="EI38" s="248"/>
      <c r="EJ38" s="248"/>
      <c r="EK38" s="248" t="str">
        <f t="shared" si="18"/>
        <v xml:space="preserve">INSERT INTO SC_SystemeProduits(RefDimension,NomSysteme,typePresta,ligne,Quantite,formule,cte1,cte2,DateModif) values (17,'FV10','MATIERE',573,1,null,null,null,now());
</v>
      </c>
      <c r="EL38" s="248"/>
      <c r="EM38" s="248"/>
      <c r="EN38" s="248"/>
      <c r="EO38" s="248" t="str">
        <f t="shared" si="19"/>
        <v xml:space="preserve">INSERT INTO SC_SystemeProduits(RefDimension,NomSysteme,typePresta,ligne,Quantite,formule,cte1,cte2,DateModif) values (18,'FV10','MATIERE',573,1,null,null,null,now());
</v>
      </c>
      <c r="EP38" s="248"/>
      <c r="EQ38" s="248"/>
    </row>
    <row r="39" spans="1:147" s="216" customFormat="1" x14ac:dyDescent="0.3">
      <c r="A39" s="226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 t="s">
        <v>285</v>
      </c>
      <c r="BZ39" s="226"/>
      <c r="CA39" s="248"/>
      <c r="CB39" s="226"/>
      <c r="CC39" s="226" t="s">
        <v>285</v>
      </c>
      <c r="CD39" s="226"/>
      <c r="CE39" s="248"/>
      <c r="CF39" s="226"/>
      <c r="CG39" s="226" t="s">
        <v>285</v>
      </c>
      <c r="CH39" s="226"/>
      <c r="CI39" s="248"/>
      <c r="CJ39" s="226"/>
      <c r="CK39" s="226" t="s">
        <v>285</v>
      </c>
      <c r="CL39" s="226"/>
      <c r="CM39" s="248"/>
      <c r="CN39" s="226"/>
      <c r="CO39" s="226" t="s">
        <v>285</v>
      </c>
      <c r="CP39" s="226"/>
      <c r="CQ39" s="248"/>
      <c r="CR39" s="226"/>
      <c r="CS39" s="226" t="s">
        <v>285</v>
      </c>
      <c r="CT39" s="226"/>
      <c r="CU39" s="248"/>
      <c r="CV39" s="226"/>
      <c r="CW39" s="226" t="s">
        <v>285</v>
      </c>
      <c r="CX39" s="226"/>
      <c r="CY39" s="248"/>
      <c r="CZ39" s="226"/>
      <c r="DA39" s="226" t="s">
        <v>285</v>
      </c>
      <c r="DB39" s="226"/>
      <c r="DC39" s="248"/>
      <c r="DD39" s="226"/>
      <c r="DE39" s="226" t="s">
        <v>285</v>
      </c>
      <c r="DF39" s="226"/>
      <c r="DG39" s="248"/>
      <c r="DH39" s="226"/>
      <c r="DI39" s="226" t="s">
        <v>285</v>
      </c>
      <c r="DJ39" s="226"/>
      <c r="DK39" s="248"/>
      <c r="DL39" s="226"/>
      <c r="DM39" s="226" t="s">
        <v>285</v>
      </c>
      <c r="DN39" s="226"/>
      <c r="DO39" s="248"/>
      <c r="DP39" s="226"/>
      <c r="DQ39" s="226" t="s">
        <v>285</v>
      </c>
      <c r="DR39" s="226"/>
      <c r="DS39" s="248"/>
      <c r="DT39" s="226"/>
      <c r="DU39" s="226" t="s">
        <v>285</v>
      </c>
      <c r="DV39" s="226"/>
      <c r="DW39" s="248"/>
      <c r="DX39" s="226"/>
      <c r="DY39" s="226" t="s">
        <v>285</v>
      </c>
      <c r="DZ39" s="226"/>
      <c r="EA39" s="248"/>
      <c r="EB39" s="226"/>
      <c r="EC39" s="226" t="s">
        <v>285</v>
      </c>
      <c r="ED39" s="226"/>
      <c r="EE39" s="248"/>
      <c r="EF39" s="226"/>
      <c r="EG39" s="226" t="s">
        <v>285</v>
      </c>
      <c r="EH39" s="226"/>
      <c r="EI39" s="248"/>
      <c r="EJ39" s="226"/>
      <c r="EK39" s="226" t="s">
        <v>285</v>
      </c>
      <c r="EL39" s="226"/>
      <c r="EM39" s="248"/>
      <c r="EN39" s="226"/>
      <c r="EO39" s="226" t="s">
        <v>285</v>
      </c>
      <c r="EP39" s="211"/>
      <c r="EQ39" s="211"/>
    </row>
    <row r="40" spans="1:147" s="216" customFormat="1" x14ac:dyDescent="0.3">
      <c r="A40" s="226"/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 t="s">
        <v>285</v>
      </c>
      <c r="BZ40" s="226"/>
      <c r="CA40" s="248"/>
      <c r="CB40" s="226"/>
      <c r="CC40" s="226" t="s">
        <v>285</v>
      </c>
      <c r="CD40" s="226"/>
      <c r="CE40" s="248"/>
      <c r="CF40" s="226"/>
      <c r="CG40" s="226" t="s">
        <v>285</v>
      </c>
      <c r="CH40" s="226"/>
      <c r="CI40" s="248"/>
      <c r="CJ40" s="226"/>
      <c r="CK40" s="226" t="s">
        <v>285</v>
      </c>
      <c r="CL40" s="226"/>
      <c r="CM40" s="248"/>
      <c r="CN40" s="226"/>
      <c r="CO40" s="226" t="s">
        <v>285</v>
      </c>
      <c r="CP40" s="226"/>
      <c r="CQ40" s="248"/>
      <c r="CR40" s="226"/>
      <c r="CS40" s="226" t="s">
        <v>285</v>
      </c>
      <c r="CT40" s="226"/>
      <c r="CU40" s="248"/>
      <c r="CV40" s="226"/>
      <c r="CW40" s="226" t="s">
        <v>285</v>
      </c>
      <c r="CX40" s="226"/>
      <c r="CY40" s="248"/>
      <c r="CZ40" s="226"/>
      <c r="DA40" s="226" t="s">
        <v>285</v>
      </c>
      <c r="DB40" s="226"/>
      <c r="DC40" s="248"/>
      <c r="DD40" s="226"/>
      <c r="DE40" s="226" t="s">
        <v>285</v>
      </c>
      <c r="DF40" s="226"/>
      <c r="DG40" s="248"/>
      <c r="DH40" s="226"/>
      <c r="DI40" s="226" t="s">
        <v>285</v>
      </c>
      <c r="DJ40" s="226"/>
      <c r="DK40" s="248"/>
      <c r="DL40" s="226"/>
      <c r="DM40" s="226" t="s">
        <v>285</v>
      </c>
      <c r="DN40" s="226"/>
      <c r="DO40" s="248"/>
      <c r="DP40" s="226"/>
      <c r="DQ40" s="226" t="s">
        <v>285</v>
      </c>
      <c r="DR40" s="226"/>
      <c r="DS40" s="248"/>
      <c r="DT40" s="226"/>
      <c r="DU40" s="226" t="s">
        <v>285</v>
      </c>
      <c r="DV40" s="226"/>
      <c r="DW40" s="248"/>
      <c r="DX40" s="226"/>
      <c r="DY40" s="226" t="s">
        <v>285</v>
      </c>
      <c r="DZ40" s="226"/>
      <c r="EA40" s="248"/>
      <c r="EB40" s="226"/>
      <c r="EC40" s="226" t="s">
        <v>285</v>
      </c>
      <c r="ED40" s="226"/>
      <c r="EE40" s="248"/>
      <c r="EF40" s="226"/>
      <c r="EG40" s="226" t="s">
        <v>285</v>
      </c>
      <c r="EH40" s="226"/>
      <c r="EI40" s="248"/>
      <c r="EJ40" s="226"/>
      <c r="EK40" s="226" t="s">
        <v>285</v>
      </c>
      <c r="EL40" s="226"/>
      <c r="EM40" s="248"/>
      <c r="EN40" s="226"/>
      <c r="EO40" s="226" t="s">
        <v>285</v>
      </c>
      <c r="EP40" s="211"/>
      <c r="EQ40" s="211"/>
    </row>
    <row r="41" spans="1:147" s="216" customFormat="1" x14ac:dyDescent="0.3">
      <c r="A41" s="226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 t="s">
        <v>285</v>
      </c>
      <c r="BZ41" s="226"/>
      <c r="CA41" s="248"/>
      <c r="CB41" s="226"/>
      <c r="CC41" s="226" t="s">
        <v>285</v>
      </c>
      <c r="CD41" s="226"/>
      <c r="CE41" s="248"/>
      <c r="CF41" s="226"/>
      <c r="CG41" s="226" t="s">
        <v>285</v>
      </c>
      <c r="CH41" s="226"/>
      <c r="CI41" s="248"/>
      <c r="CJ41" s="226"/>
      <c r="CK41" s="226" t="s">
        <v>285</v>
      </c>
      <c r="CL41" s="226"/>
      <c r="CM41" s="248"/>
      <c r="CN41" s="226"/>
      <c r="CO41" s="226" t="s">
        <v>285</v>
      </c>
      <c r="CP41" s="226"/>
      <c r="CQ41" s="248"/>
      <c r="CR41" s="226"/>
      <c r="CS41" s="226" t="s">
        <v>285</v>
      </c>
      <c r="CT41" s="226"/>
      <c r="CU41" s="248"/>
      <c r="CV41" s="226"/>
      <c r="CW41" s="226" t="s">
        <v>285</v>
      </c>
      <c r="CX41" s="226"/>
      <c r="CY41" s="248"/>
      <c r="CZ41" s="226"/>
      <c r="DA41" s="226" t="s">
        <v>285</v>
      </c>
      <c r="DB41" s="226"/>
      <c r="DC41" s="248"/>
      <c r="DD41" s="226"/>
      <c r="DE41" s="226" t="s">
        <v>285</v>
      </c>
      <c r="DF41" s="226"/>
      <c r="DG41" s="248"/>
      <c r="DH41" s="226"/>
      <c r="DI41" s="226" t="s">
        <v>285</v>
      </c>
      <c r="DJ41" s="226"/>
      <c r="DK41" s="248"/>
      <c r="DL41" s="226"/>
      <c r="DM41" s="226" t="s">
        <v>285</v>
      </c>
      <c r="DN41" s="226"/>
      <c r="DO41" s="248"/>
      <c r="DP41" s="226"/>
      <c r="DQ41" s="226" t="s">
        <v>285</v>
      </c>
      <c r="DR41" s="226"/>
      <c r="DS41" s="248"/>
      <c r="DT41" s="226"/>
      <c r="DU41" s="226" t="s">
        <v>285</v>
      </c>
      <c r="DV41" s="226"/>
      <c r="DW41" s="248"/>
      <c r="DX41" s="226"/>
      <c r="DY41" s="226" t="s">
        <v>285</v>
      </c>
      <c r="DZ41" s="226"/>
      <c r="EA41" s="248"/>
      <c r="EB41" s="226"/>
      <c r="EC41" s="226" t="s">
        <v>285</v>
      </c>
      <c r="ED41" s="226"/>
      <c r="EE41" s="248"/>
      <c r="EF41" s="226"/>
      <c r="EG41" s="226" t="s">
        <v>285</v>
      </c>
      <c r="EH41" s="226"/>
      <c r="EI41" s="248"/>
      <c r="EJ41" s="226"/>
      <c r="EK41" s="226" t="s">
        <v>285</v>
      </c>
      <c r="EL41" s="226"/>
      <c r="EM41" s="248"/>
      <c r="EN41" s="226"/>
      <c r="EO41" s="226" t="s">
        <v>285</v>
      </c>
      <c r="EP41" s="211"/>
      <c r="EQ41" s="211"/>
    </row>
    <row r="42" spans="1:147" x14ac:dyDescent="0.3">
      <c r="A42" s="226"/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 t="s">
        <v>285</v>
      </c>
      <c r="BZ42" s="226"/>
      <c r="CA42" s="248"/>
      <c r="CB42" s="226"/>
      <c r="CC42" s="226" t="s">
        <v>285</v>
      </c>
      <c r="CD42" s="226"/>
      <c r="CE42" s="248"/>
      <c r="CF42" s="226"/>
      <c r="CG42" s="226" t="s">
        <v>285</v>
      </c>
      <c r="CH42" s="226"/>
      <c r="CI42" s="248"/>
      <c r="CJ42" s="226"/>
      <c r="CK42" s="226" t="s">
        <v>285</v>
      </c>
      <c r="CL42" s="226"/>
      <c r="CM42" s="248"/>
      <c r="CN42" s="226"/>
      <c r="CO42" s="226" t="s">
        <v>285</v>
      </c>
      <c r="CP42" s="226"/>
      <c r="CQ42" s="248"/>
      <c r="CR42" s="226"/>
      <c r="CS42" s="226" t="s">
        <v>285</v>
      </c>
      <c r="CT42" s="226"/>
      <c r="CU42" s="248"/>
      <c r="CV42" s="226"/>
      <c r="CW42" s="226" t="s">
        <v>285</v>
      </c>
      <c r="CX42" s="226"/>
      <c r="CY42" s="248"/>
      <c r="CZ42" s="226"/>
      <c r="DA42" s="226" t="s">
        <v>285</v>
      </c>
      <c r="DB42" s="226"/>
      <c r="DC42" s="248"/>
      <c r="DD42" s="226"/>
      <c r="DE42" s="226" t="s">
        <v>285</v>
      </c>
      <c r="DF42" s="226"/>
      <c r="DG42" s="248"/>
      <c r="DH42" s="226"/>
      <c r="DI42" s="226" t="s">
        <v>285</v>
      </c>
      <c r="DJ42" s="226"/>
      <c r="DK42" s="248"/>
      <c r="DL42" s="226"/>
      <c r="DM42" s="226" t="s">
        <v>285</v>
      </c>
      <c r="DN42" s="226"/>
      <c r="DO42" s="248"/>
      <c r="DP42" s="226"/>
      <c r="DQ42" s="226" t="s">
        <v>285</v>
      </c>
      <c r="DR42" s="226"/>
      <c r="DS42" s="248"/>
      <c r="DT42" s="226"/>
      <c r="DU42" s="226" t="s">
        <v>285</v>
      </c>
      <c r="DV42" s="226"/>
      <c r="DX42" s="226"/>
      <c r="DY42" s="226" t="s">
        <v>285</v>
      </c>
      <c r="DZ42" s="226"/>
      <c r="EB42" s="226"/>
      <c r="EC42" s="226" t="s">
        <v>285</v>
      </c>
      <c r="ED42" s="226"/>
      <c r="EF42" s="226"/>
      <c r="EG42" s="226" t="s">
        <v>285</v>
      </c>
      <c r="EH42" s="226"/>
      <c r="EJ42" s="226"/>
      <c r="EK42" s="226" t="s">
        <v>285</v>
      </c>
      <c r="EL42" s="226"/>
      <c r="EN42" s="226"/>
      <c r="EO42" s="226" t="s">
        <v>285</v>
      </c>
    </row>
    <row r="43" spans="1:147" x14ac:dyDescent="0.3">
      <c r="A43" s="226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 t="s">
        <v>285</v>
      </c>
      <c r="BZ43" s="226"/>
      <c r="CA43" s="248"/>
      <c r="CB43" s="226"/>
      <c r="CC43" s="226" t="s">
        <v>285</v>
      </c>
      <c r="CD43" s="226"/>
      <c r="CE43" s="248"/>
      <c r="CF43" s="226"/>
      <c r="CG43" s="226" t="s">
        <v>285</v>
      </c>
      <c r="CH43" s="226"/>
      <c r="CI43" s="248"/>
      <c r="CJ43" s="226"/>
      <c r="CK43" s="226" t="s">
        <v>285</v>
      </c>
      <c r="CL43" s="226"/>
      <c r="CM43" s="248"/>
      <c r="CN43" s="226"/>
      <c r="CO43" s="226" t="s">
        <v>285</v>
      </c>
      <c r="CP43" s="226"/>
      <c r="CQ43" s="248"/>
      <c r="CR43" s="226"/>
      <c r="CS43" s="226" t="s">
        <v>285</v>
      </c>
      <c r="CT43" s="226"/>
      <c r="CU43" s="248"/>
      <c r="CV43" s="226"/>
      <c r="CW43" s="226" t="s">
        <v>285</v>
      </c>
      <c r="CX43" s="226"/>
      <c r="CY43" s="248"/>
      <c r="CZ43" s="226"/>
      <c r="DA43" s="226" t="s">
        <v>285</v>
      </c>
      <c r="DB43" s="226"/>
      <c r="DC43" s="248"/>
      <c r="DD43" s="226"/>
      <c r="DE43" s="226" t="s">
        <v>285</v>
      </c>
      <c r="DF43" s="226"/>
      <c r="DG43" s="248"/>
      <c r="DH43" s="226"/>
      <c r="DI43" s="226" t="s">
        <v>285</v>
      </c>
      <c r="DJ43" s="226"/>
      <c r="DK43" s="248"/>
      <c r="DL43" s="226"/>
      <c r="DM43" s="226" t="s">
        <v>285</v>
      </c>
      <c r="DN43" s="226"/>
      <c r="DO43" s="248"/>
      <c r="DP43" s="226"/>
      <c r="DQ43" s="226" t="s">
        <v>285</v>
      </c>
      <c r="DR43" s="226"/>
      <c r="DS43" s="248"/>
      <c r="DT43" s="226"/>
      <c r="DU43" s="226" t="s">
        <v>285</v>
      </c>
      <c r="DV43" s="226"/>
      <c r="DX43" s="226"/>
      <c r="DY43" s="226" t="s">
        <v>285</v>
      </c>
      <c r="DZ43" s="226"/>
      <c r="EB43" s="226"/>
      <c r="EC43" s="226" t="s">
        <v>285</v>
      </c>
      <c r="ED43" s="226"/>
      <c r="EF43" s="226"/>
      <c r="EG43" s="226" t="s">
        <v>285</v>
      </c>
      <c r="EH43" s="226"/>
      <c r="EJ43" s="226"/>
      <c r="EK43" s="226" t="s">
        <v>285</v>
      </c>
      <c r="EL43" s="226"/>
      <c r="EN43" s="226"/>
      <c r="EO43" s="226" t="s">
        <v>285</v>
      </c>
    </row>
    <row r="44" spans="1:147" x14ac:dyDescent="0.3">
      <c r="A44" s="226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 t="s">
        <v>285</v>
      </c>
      <c r="BZ44" s="226"/>
      <c r="CA44" s="248"/>
      <c r="CB44" s="226"/>
      <c r="CC44" s="226" t="s">
        <v>285</v>
      </c>
      <c r="CD44" s="226"/>
      <c r="CE44" s="248"/>
      <c r="CF44" s="226"/>
      <c r="CG44" s="226" t="s">
        <v>285</v>
      </c>
      <c r="CH44" s="226"/>
      <c r="CI44" s="248"/>
      <c r="CJ44" s="226"/>
      <c r="CK44" s="226" t="s">
        <v>285</v>
      </c>
      <c r="CL44" s="226"/>
      <c r="CM44" s="248"/>
      <c r="CN44" s="226"/>
      <c r="CO44" s="226" t="s">
        <v>285</v>
      </c>
      <c r="CP44" s="226"/>
      <c r="CQ44" s="248"/>
      <c r="CR44" s="226"/>
      <c r="CS44" s="226" t="s">
        <v>285</v>
      </c>
      <c r="CT44" s="226"/>
      <c r="CU44" s="248"/>
      <c r="CV44" s="226"/>
      <c r="CW44" s="226" t="s">
        <v>285</v>
      </c>
      <c r="CX44" s="226"/>
      <c r="CY44" s="248"/>
      <c r="CZ44" s="226"/>
      <c r="DA44" s="226" t="s">
        <v>285</v>
      </c>
      <c r="DB44" s="226"/>
      <c r="DC44" s="248"/>
      <c r="DD44" s="226"/>
      <c r="DE44" s="226" t="s">
        <v>285</v>
      </c>
      <c r="DF44" s="226"/>
      <c r="DG44" s="248"/>
      <c r="DH44" s="226"/>
      <c r="DI44" s="226" t="s">
        <v>285</v>
      </c>
      <c r="DJ44" s="226"/>
      <c r="DK44" s="248"/>
      <c r="DL44" s="226"/>
      <c r="DM44" s="226" t="s">
        <v>285</v>
      </c>
      <c r="DN44" s="226"/>
      <c r="DO44" s="248"/>
      <c r="DP44" s="226"/>
      <c r="DQ44" s="226" t="s">
        <v>285</v>
      </c>
      <c r="DR44" s="226"/>
      <c r="DS44" s="248"/>
      <c r="DT44" s="226"/>
      <c r="DU44" s="226" t="s">
        <v>285</v>
      </c>
      <c r="DV44" s="226"/>
      <c r="DX44" s="226"/>
      <c r="DY44" s="226" t="s">
        <v>285</v>
      </c>
      <c r="DZ44" s="226"/>
      <c r="EB44" s="226"/>
      <c r="EC44" s="226" t="s">
        <v>285</v>
      </c>
      <c r="ED44" s="226"/>
      <c r="EF44" s="226"/>
      <c r="EG44" s="226" t="s">
        <v>285</v>
      </c>
      <c r="EH44" s="226"/>
      <c r="EJ44" s="226"/>
      <c r="EK44" s="226" t="s">
        <v>285</v>
      </c>
      <c r="EL44" s="226"/>
      <c r="EN44" s="226"/>
      <c r="EO44" s="226" t="s">
        <v>285</v>
      </c>
    </row>
    <row r="45" spans="1:147" x14ac:dyDescent="0.3">
      <c r="A45" s="226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 t="s">
        <v>285</v>
      </c>
      <c r="BZ45" s="226"/>
      <c r="CA45" s="248"/>
      <c r="CB45" s="226"/>
      <c r="CC45" s="226" t="s">
        <v>285</v>
      </c>
      <c r="CD45" s="226"/>
      <c r="CE45" s="248"/>
      <c r="CF45" s="226"/>
      <c r="CG45" s="226" t="s">
        <v>285</v>
      </c>
      <c r="CH45" s="226"/>
      <c r="CI45" s="248"/>
      <c r="CJ45" s="226"/>
      <c r="CK45" s="226" t="s">
        <v>285</v>
      </c>
      <c r="CL45" s="226"/>
      <c r="CM45" s="248"/>
      <c r="CN45" s="226"/>
      <c r="CO45" s="226" t="s">
        <v>285</v>
      </c>
      <c r="CP45" s="226"/>
      <c r="CQ45" s="248"/>
      <c r="CR45" s="226"/>
      <c r="CS45" s="226" t="s">
        <v>285</v>
      </c>
      <c r="CT45" s="226"/>
      <c r="CU45" s="248"/>
      <c r="CV45" s="226"/>
      <c r="CW45" s="226" t="s">
        <v>285</v>
      </c>
      <c r="CX45" s="226"/>
      <c r="CY45" s="248"/>
      <c r="CZ45" s="226"/>
      <c r="DA45" s="226" t="s">
        <v>285</v>
      </c>
      <c r="DB45" s="226"/>
      <c r="DC45" s="248"/>
      <c r="DD45" s="226"/>
      <c r="DE45" s="226" t="s">
        <v>285</v>
      </c>
      <c r="DF45" s="226"/>
      <c r="DG45" s="248"/>
      <c r="DH45" s="226"/>
      <c r="DI45" s="226" t="s">
        <v>285</v>
      </c>
      <c r="DJ45" s="226"/>
      <c r="DK45" s="248"/>
      <c r="DL45" s="226"/>
      <c r="DM45" s="226" t="s">
        <v>285</v>
      </c>
      <c r="DN45" s="226"/>
      <c r="DO45" s="248"/>
      <c r="DP45" s="226"/>
      <c r="DQ45" s="226" t="s">
        <v>285</v>
      </c>
      <c r="DR45" s="226"/>
      <c r="DS45" s="248"/>
      <c r="DT45" s="226"/>
      <c r="DU45" s="226" t="s">
        <v>285</v>
      </c>
      <c r="DV45" s="226"/>
      <c r="DX45" s="226"/>
      <c r="DY45" s="226" t="s">
        <v>285</v>
      </c>
      <c r="DZ45" s="226"/>
      <c r="EB45" s="226"/>
      <c r="EC45" s="226" t="s">
        <v>285</v>
      </c>
      <c r="ED45" s="226"/>
      <c r="EF45" s="226"/>
      <c r="EG45" s="226" t="s">
        <v>285</v>
      </c>
      <c r="EH45" s="226"/>
      <c r="EJ45" s="226"/>
      <c r="EK45" s="226" t="s">
        <v>285</v>
      </c>
      <c r="EL45" s="226"/>
      <c r="EN45" s="226"/>
      <c r="EO45" s="226" t="s">
        <v>285</v>
      </c>
    </row>
    <row r="46" spans="1:147" x14ac:dyDescent="0.3">
      <c r="A46" s="226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 t="s">
        <v>285</v>
      </c>
      <c r="BZ46" s="226"/>
      <c r="CA46" s="248"/>
      <c r="CB46" s="226"/>
      <c r="CC46" s="226" t="s">
        <v>285</v>
      </c>
      <c r="CD46" s="226"/>
      <c r="CE46" s="248"/>
      <c r="CF46" s="226"/>
      <c r="CG46" s="226" t="s">
        <v>285</v>
      </c>
      <c r="CH46" s="226"/>
      <c r="CI46" s="248"/>
      <c r="CJ46" s="226"/>
      <c r="CK46" s="226" t="s">
        <v>285</v>
      </c>
      <c r="CL46" s="226"/>
      <c r="CM46" s="248"/>
      <c r="CN46" s="226"/>
      <c r="CO46" s="226" t="s">
        <v>285</v>
      </c>
      <c r="CP46" s="226"/>
      <c r="CQ46" s="248"/>
      <c r="CR46" s="226"/>
      <c r="CS46" s="226" t="s">
        <v>285</v>
      </c>
      <c r="CT46" s="226"/>
      <c r="CU46" s="248"/>
      <c r="CV46" s="226"/>
      <c r="CW46" s="226" t="s">
        <v>285</v>
      </c>
      <c r="CX46" s="226"/>
      <c r="CY46" s="248"/>
      <c r="CZ46" s="226"/>
      <c r="DA46" s="226" t="s">
        <v>285</v>
      </c>
      <c r="DB46" s="226"/>
      <c r="DC46" s="248"/>
      <c r="DD46" s="226"/>
      <c r="DE46" s="226" t="s">
        <v>285</v>
      </c>
      <c r="DF46" s="226"/>
      <c r="DG46" s="248"/>
      <c r="DH46" s="226"/>
      <c r="DI46" s="226" t="s">
        <v>285</v>
      </c>
      <c r="DJ46" s="226"/>
      <c r="DK46" s="248"/>
      <c r="DL46" s="226"/>
      <c r="DM46" s="226" t="s">
        <v>285</v>
      </c>
      <c r="DN46" s="226"/>
      <c r="DO46" s="248"/>
      <c r="DP46" s="226"/>
      <c r="DQ46" s="226" t="s">
        <v>285</v>
      </c>
      <c r="DR46" s="226"/>
      <c r="DS46" s="248"/>
      <c r="DT46" s="226"/>
      <c r="DU46" s="226" t="s">
        <v>285</v>
      </c>
      <c r="DV46" s="226"/>
      <c r="DX46" s="226"/>
      <c r="DY46" s="226" t="s">
        <v>285</v>
      </c>
      <c r="DZ46" s="226"/>
      <c r="EB46" s="226"/>
      <c r="EC46" s="226" t="s">
        <v>285</v>
      </c>
      <c r="ED46" s="226"/>
      <c r="EF46" s="226"/>
      <c r="EG46" s="226" t="s">
        <v>285</v>
      </c>
      <c r="EH46" s="226"/>
      <c r="EJ46" s="226"/>
      <c r="EK46" s="226" t="s">
        <v>285</v>
      </c>
      <c r="EL46" s="226"/>
      <c r="EN46" s="226"/>
      <c r="EO46" s="226" t="s">
        <v>285</v>
      </c>
    </row>
    <row r="47" spans="1:147" x14ac:dyDescent="0.3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 t="s">
        <v>285</v>
      </c>
      <c r="BZ47" s="226"/>
      <c r="CA47" s="248"/>
      <c r="CB47" s="226"/>
      <c r="CC47" s="226" t="s">
        <v>285</v>
      </c>
      <c r="CD47" s="226"/>
      <c r="CE47" s="248"/>
      <c r="CF47" s="226"/>
      <c r="CG47" s="226" t="s">
        <v>285</v>
      </c>
      <c r="CH47" s="226"/>
      <c r="CI47" s="248"/>
      <c r="CJ47" s="226"/>
      <c r="CK47" s="226" t="s">
        <v>285</v>
      </c>
      <c r="CL47" s="226"/>
      <c r="CM47" s="248"/>
      <c r="CN47" s="226"/>
      <c r="CO47" s="226" t="s">
        <v>285</v>
      </c>
      <c r="CP47" s="226"/>
      <c r="CQ47" s="248"/>
      <c r="CR47" s="226"/>
      <c r="CS47" s="226" t="s">
        <v>285</v>
      </c>
      <c r="CT47" s="226"/>
      <c r="CU47" s="248"/>
      <c r="CV47" s="226"/>
      <c r="CW47" s="226" t="s">
        <v>285</v>
      </c>
      <c r="CX47" s="226"/>
      <c r="CY47" s="248"/>
      <c r="CZ47" s="226"/>
      <c r="DA47" s="226" t="s">
        <v>285</v>
      </c>
      <c r="DB47" s="226"/>
      <c r="DC47" s="248"/>
      <c r="DD47" s="226"/>
      <c r="DE47" s="226" t="s">
        <v>285</v>
      </c>
      <c r="DF47" s="226"/>
      <c r="DG47" s="248"/>
      <c r="DH47" s="226"/>
      <c r="DI47" s="226" t="s">
        <v>285</v>
      </c>
      <c r="DJ47" s="226"/>
      <c r="DK47" s="248"/>
      <c r="DL47" s="226"/>
      <c r="DM47" s="226" t="s">
        <v>285</v>
      </c>
      <c r="DN47" s="226"/>
      <c r="DO47" s="248"/>
      <c r="DP47" s="226"/>
      <c r="DQ47" s="226" t="s">
        <v>285</v>
      </c>
      <c r="DR47" s="226"/>
      <c r="DS47" s="248"/>
      <c r="DT47" s="226"/>
      <c r="DU47" s="226" t="s">
        <v>285</v>
      </c>
      <c r="DV47" s="226"/>
      <c r="DX47" s="226"/>
      <c r="DY47" s="226" t="s">
        <v>285</v>
      </c>
      <c r="DZ47" s="226"/>
      <c r="EB47" s="226"/>
      <c r="EC47" s="226" t="s">
        <v>285</v>
      </c>
      <c r="ED47" s="226"/>
      <c r="EF47" s="226"/>
      <c r="EG47" s="226" t="s">
        <v>285</v>
      </c>
      <c r="EH47" s="226"/>
      <c r="EJ47" s="226"/>
      <c r="EK47" s="226" t="s">
        <v>285</v>
      </c>
      <c r="EL47" s="226"/>
      <c r="EN47" s="226"/>
      <c r="EO47" s="226" t="s">
        <v>285</v>
      </c>
    </row>
    <row r="48" spans="1:147" x14ac:dyDescent="0.3">
      <c r="BY48" s="226" t="s">
        <v>285</v>
      </c>
      <c r="BZ48" s="226"/>
      <c r="CA48" s="248"/>
      <c r="CB48" s="226"/>
      <c r="CC48" s="226" t="s">
        <v>285</v>
      </c>
      <c r="CD48" s="226"/>
      <c r="CE48" s="248"/>
      <c r="CF48" s="226"/>
      <c r="CG48" s="226" t="s">
        <v>285</v>
      </c>
      <c r="CH48" s="226"/>
      <c r="CI48" s="248"/>
      <c r="CJ48" s="226"/>
      <c r="CK48" s="226" t="s">
        <v>285</v>
      </c>
      <c r="CL48" s="226"/>
      <c r="CM48" s="248"/>
      <c r="CN48" s="226"/>
      <c r="CO48" s="226" t="s">
        <v>285</v>
      </c>
      <c r="CP48" s="226"/>
      <c r="CQ48" s="248"/>
      <c r="CR48" s="226"/>
      <c r="CS48" s="226" t="s">
        <v>285</v>
      </c>
      <c r="CT48" s="226"/>
      <c r="CU48" s="248"/>
      <c r="CV48" s="226"/>
      <c r="CW48" s="226" t="s">
        <v>285</v>
      </c>
      <c r="CX48" s="226"/>
      <c r="CY48" s="248"/>
      <c r="CZ48" s="226"/>
      <c r="DA48" s="226" t="s">
        <v>285</v>
      </c>
      <c r="DB48" s="226"/>
      <c r="DC48" s="248"/>
      <c r="DD48" s="226"/>
      <c r="DE48" s="226" t="s">
        <v>285</v>
      </c>
      <c r="DF48" s="226"/>
      <c r="DG48" s="248"/>
      <c r="DH48" s="226"/>
      <c r="DI48" s="226" t="s">
        <v>285</v>
      </c>
      <c r="DJ48" s="226"/>
      <c r="DK48" s="248"/>
      <c r="DL48" s="226"/>
      <c r="DM48" s="226" t="s">
        <v>285</v>
      </c>
      <c r="DN48" s="226"/>
      <c r="DO48" s="248"/>
      <c r="DP48" s="226"/>
      <c r="DQ48" s="226" t="s">
        <v>285</v>
      </c>
      <c r="DR48" s="226"/>
      <c r="DS48" s="248"/>
      <c r="DT48" s="226"/>
      <c r="DU48" s="226" t="s">
        <v>285</v>
      </c>
      <c r="DV48" s="226"/>
      <c r="DX48" s="226"/>
      <c r="DY48" s="226" t="s">
        <v>285</v>
      </c>
      <c r="DZ48" s="226"/>
      <c r="EB48" s="226"/>
      <c r="EC48" s="226" t="s">
        <v>285</v>
      </c>
      <c r="ED48" s="226"/>
      <c r="EF48" s="226"/>
      <c r="EG48" s="226" t="s">
        <v>285</v>
      </c>
      <c r="EH48" s="226"/>
      <c r="EJ48" s="226"/>
      <c r="EK48" s="226" t="s">
        <v>285</v>
      </c>
      <c r="EL48" s="226"/>
      <c r="EN48" s="226"/>
      <c r="EO48" s="226" t="s">
        <v>285</v>
      </c>
    </row>
    <row r="49" spans="77:145" x14ac:dyDescent="0.3">
      <c r="BY49" s="226" t="s">
        <v>285</v>
      </c>
      <c r="BZ49" s="226"/>
      <c r="CA49" s="248"/>
      <c r="CB49" s="226"/>
      <c r="CC49" s="226" t="s">
        <v>285</v>
      </c>
      <c r="CD49" s="226"/>
      <c r="CE49" s="248"/>
      <c r="CF49" s="226"/>
      <c r="CG49" s="226" t="s">
        <v>285</v>
      </c>
      <c r="CH49" s="226"/>
      <c r="CI49" s="248"/>
      <c r="CJ49" s="226"/>
      <c r="CK49" s="226" t="s">
        <v>285</v>
      </c>
      <c r="CL49" s="226"/>
      <c r="CM49" s="248"/>
      <c r="CN49" s="226"/>
      <c r="CO49" s="226" t="s">
        <v>285</v>
      </c>
      <c r="CP49" s="226"/>
      <c r="CQ49" s="248"/>
      <c r="CR49" s="226"/>
      <c r="CS49" s="226" t="s">
        <v>285</v>
      </c>
      <c r="CT49" s="226"/>
      <c r="CU49" s="248"/>
      <c r="CV49" s="226"/>
      <c r="CW49" s="226" t="s">
        <v>285</v>
      </c>
      <c r="CX49" s="226"/>
      <c r="CY49" s="248"/>
      <c r="CZ49" s="226"/>
      <c r="DA49" s="226" t="s">
        <v>285</v>
      </c>
      <c r="DB49" s="226"/>
      <c r="DC49" s="248"/>
      <c r="DD49" s="226"/>
      <c r="DE49" s="226" t="s">
        <v>285</v>
      </c>
      <c r="DF49" s="226"/>
      <c r="DG49" s="248"/>
      <c r="DH49" s="226"/>
      <c r="DI49" s="226" t="s">
        <v>285</v>
      </c>
      <c r="DJ49" s="226"/>
      <c r="DK49" s="248"/>
      <c r="DL49" s="226"/>
      <c r="DM49" s="226" t="s">
        <v>285</v>
      </c>
      <c r="DN49" s="226"/>
      <c r="DO49" s="248"/>
      <c r="DP49" s="226"/>
      <c r="DQ49" s="226" t="s">
        <v>285</v>
      </c>
      <c r="DR49" s="226"/>
      <c r="DS49" s="248"/>
      <c r="DT49" s="226"/>
      <c r="DU49" s="226" t="s">
        <v>285</v>
      </c>
      <c r="DV49" s="226"/>
      <c r="DX49" s="226"/>
      <c r="DY49" s="226" t="s">
        <v>285</v>
      </c>
      <c r="DZ49" s="226"/>
      <c r="EB49" s="226"/>
      <c r="EC49" s="226" t="s">
        <v>285</v>
      </c>
      <c r="ED49" s="226"/>
      <c r="EF49" s="226"/>
      <c r="EG49" s="226" t="s">
        <v>285</v>
      </c>
      <c r="EH49" s="226"/>
      <c r="EJ49" s="226"/>
      <c r="EK49" s="226" t="s">
        <v>285</v>
      </c>
      <c r="EL49" s="226"/>
      <c r="EN49" s="226"/>
      <c r="EO49" s="226" t="s">
        <v>285</v>
      </c>
    </row>
    <row r="50" spans="77:145" x14ac:dyDescent="0.3">
      <c r="BY50" s="226" t="s">
        <v>285</v>
      </c>
      <c r="BZ50" s="226"/>
      <c r="CA50" s="248"/>
      <c r="CB50" s="226"/>
      <c r="CC50" s="226" t="s">
        <v>285</v>
      </c>
      <c r="CD50" s="226"/>
      <c r="CE50" s="248"/>
      <c r="CF50" s="226"/>
      <c r="CG50" s="226" t="s">
        <v>285</v>
      </c>
      <c r="CH50" s="226"/>
      <c r="CI50" s="248"/>
      <c r="CJ50" s="226"/>
      <c r="CK50" s="226" t="s">
        <v>285</v>
      </c>
      <c r="CL50" s="226"/>
      <c r="CM50" s="248"/>
      <c r="CN50" s="226"/>
      <c r="CO50" s="226" t="s">
        <v>285</v>
      </c>
      <c r="CP50" s="226"/>
      <c r="CQ50" s="248"/>
      <c r="CR50" s="226"/>
      <c r="CS50" s="226" t="s">
        <v>285</v>
      </c>
      <c r="CT50" s="226"/>
      <c r="CU50" s="248"/>
      <c r="CV50" s="226"/>
      <c r="CW50" s="226" t="s">
        <v>285</v>
      </c>
      <c r="CX50" s="226"/>
      <c r="CY50" s="248"/>
      <c r="CZ50" s="226"/>
      <c r="DA50" s="226" t="s">
        <v>285</v>
      </c>
      <c r="DB50" s="226"/>
      <c r="DC50" s="248"/>
      <c r="DD50" s="226"/>
      <c r="DE50" s="226" t="s">
        <v>285</v>
      </c>
      <c r="DF50" s="226"/>
      <c r="DG50" s="248"/>
      <c r="DH50" s="226"/>
      <c r="DI50" s="226" t="s">
        <v>285</v>
      </c>
      <c r="DJ50" s="226"/>
      <c r="DK50" s="248"/>
      <c r="DL50" s="226"/>
      <c r="DM50" s="226" t="s">
        <v>285</v>
      </c>
      <c r="DN50" s="226"/>
      <c r="DO50" s="248"/>
      <c r="DP50" s="226"/>
      <c r="DQ50" s="226" t="s">
        <v>285</v>
      </c>
      <c r="DR50" s="226"/>
      <c r="DS50" s="248"/>
      <c r="DT50" s="226"/>
      <c r="DU50" s="226" t="s">
        <v>285</v>
      </c>
      <c r="DV50" s="226"/>
      <c r="DX50" s="226"/>
      <c r="DY50" s="226" t="s">
        <v>285</v>
      </c>
      <c r="DZ50" s="226"/>
      <c r="EB50" s="226"/>
      <c r="EC50" s="226" t="s">
        <v>285</v>
      </c>
      <c r="ED50" s="226"/>
      <c r="EF50" s="226"/>
      <c r="EG50" s="226" t="s">
        <v>285</v>
      </c>
      <c r="EH50" s="226"/>
      <c r="EJ50" s="226"/>
      <c r="EK50" s="226" t="s">
        <v>285</v>
      </c>
      <c r="EL50" s="226"/>
      <c r="EN50" s="226"/>
      <c r="EO50" s="226" t="s">
        <v>285</v>
      </c>
    </row>
    <row r="51" spans="77:145" x14ac:dyDescent="0.3">
      <c r="BY51" s="226" t="s">
        <v>285</v>
      </c>
      <c r="BZ51" s="226"/>
      <c r="CA51" s="248"/>
      <c r="CB51" s="226"/>
      <c r="CC51" s="226" t="s">
        <v>285</v>
      </c>
      <c r="CD51" s="226"/>
      <c r="CE51" s="248"/>
      <c r="CF51" s="226"/>
      <c r="CG51" s="226" t="s">
        <v>285</v>
      </c>
      <c r="CH51" s="226"/>
      <c r="CI51" s="248"/>
      <c r="CJ51" s="226"/>
      <c r="CK51" s="226" t="s">
        <v>285</v>
      </c>
      <c r="CL51" s="226"/>
      <c r="CM51" s="248"/>
      <c r="CN51" s="226"/>
      <c r="CO51" s="226" t="s">
        <v>285</v>
      </c>
      <c r="CP51" s="226"/>
      <c r="CQ51" s="248"/>
      <c r="CR51" s="226"/>
      <c r="CS51" s="226" t="s">
        <v>285</v>
      </c>
      <c r="CT51" s="226"/>
      <c r="CU51" s="248"/>
      <c r="CV51" s="226"/>
      <c r="CW51" s="226" t="s">
        <v>285</v>
      </c>
      <c r="CX51" s="226"/>
      <c r="CY51" s="248"/>
      <c r="CZ51" s="226"/>
      <c r="DA51" s="226" t="s">
        <v>285</v>
      </c>
      <c r="DB51" s="226"/>
      <c r="DC51" s="248"/>
      <c r="DD51" s="226"/>
      <c r="DE51" s="226" t="s">
        <v>285</v>
      </c>
      <c r="DF51" s="226"/>
      <c r="DG51" s="248"/>
      <c r="DH51" s="226"/>
      <c r="DI51" s="226" t="s">
        <v>285</v>
      </c>
      <c r="DJ51" s="226"/>
      <c r="DK51" s="248"/>
      <c r="DL51" s="226"/>
      <c r="DM51" s="226" t="s">
        <v>285</v>
      </c>
      <c r="DN51" s="226"/>
      <c r="DO51" s="248"/>
      <c r="DP51" s="226"/>
      <c r="DQ51" s="226" t="s">
        <v>285</v>
      </c>
      <c r="DR51" s="226"/>
      <c r="DS51" s="248"/>
      <c r="DT51" s="226"/>
      <c r="DU51" s="226" t="s">
        <v>285</v>
      </c>
      <c r="DV51" s="226"/>
      <c r="DX51" s="226"/>
      <c r="DY51" s="226" t="s">
        <v>285</v>
      </c>
      <c r="DZ51" s="226"/>
      <c r="EB51" s="226"/>
      <c r="EC51" s="226" t="s">
        <v>285</v>
      </c>
      <c r="ED51" s="226"/>
      <c r="EF51" s="226"/>
      <c r="EG51" s="226" t="s">
        <v>285</v>
      </c>
      <c r="EH51" s="226"/>
      <c r="EJ51" s="226"/>
      <c r="EK51" s="226" t="s">
        <v>285</v>
      </c>
      <c r="EL51" s="226"/>
      <c r="EN51" s="226"/>
      <c r="EO51" s="226" t="s">
        <v>285</v>
      </c>
    </row>
    <row r="52" spans="77:145" x14ac:dyDescent="0.3">
      <c r="BY52" s="226" t="s">
        <v>285</v>
      </c>
      <c r="BZ52" s="226"/>
      <c r="CA52" s="248"/>
      <c r="CB52" s="226"/>
      <c r="CC52" s="226" t="s">
        <v>285</v>
      </c>
      <c r="CD52" s="226"/>
      <c r="CE52" s="248"/>
      <c r="CF52" s="226"/>
      <c r="CG52" s="226" t="s">
        <v>285</v>
      </c>
      <c r="CH52" s="226"/>
      <c r="CI52" s="248"/>
      <c r="CJ52" s="226"/>
      <c r="CK52" s="226" t="s">
        <v>285</v>
      </c>
      <c r="CL52" s="226"/>
      <c r="CM52" s="248"/>
      <c r="CN52" s="226"/>
      <c r="CO52" s="226" t="s">
        <v>285</v>
      </c>
      <c r="CP52" s="226"/>
      <c r="CQ52" s="248"/>
      <c r="CR52" s="226"/>
      <c r="CS52" s="226" t="s">
        <v>285</v>
      </c>
      <c r="CT52" s="226"/>
      <c r="CU52" s="248"/>
      <c r="CV52" s="226"/>
      <c r="CW52" s="226" t="s">
        <v>285</v>
      </c>
      <c r="CX52" s="226"/>
      <c r="CY52" s="248"/>
      <c r="CZ52" s="226"/>
      <c r="DA52" s="226" t="s">
        <v>285</v>
      </c>
      <c r="DB52" s="226"/>
      <c r="DC52" s="248"/>
      <c r="DD52" s="226"/>
      <c r="DE52" s="226" t="s">
        <v>285</v>
      </c>
      <c r="DF52" s="226"/>
      <c r="DG52" s="248"/>
      <c r="DH52" s="226"/>
      <c r="DI52" s="226" t="s">
        <v>285</v>
      </c>
      <c r="DJ52" s="226"/>
      <c r="DK52" s="248"/>
      <c r="DL52" s="226"/>
      <c r="DM52" s="226" t="s">
        <v>285</v>
      </c>
      <c r="DN52" s="226"/>
      <c r="DO52" s="248"/>
      <c r="DP52" s="226"/>
      <c r="DQ52" s="226" t="s">
        <v>285</v>
      </c>
      <c r="DR52" s="226"/>
      <c r="DS52" s="248"/>
      <c r="DT52" s="226"/>
      <c r="DU52" s="226" t="s">
        <v>285</v>
      </c>
      <c r="DV52" s="226"/>
      <c r="DX52" s="226"/>
      <c r="DY52" s="226" t="s">
        <v>285</v>
      </c>
      <c r="DZ52" s="226"/>
      <c r="EB52" s="226"/>
      <c r="EC52" s="226" t="s">
        <v>285</v>
      </c>
      <c r="ED52" s="226"/>
      <c r="EF52" s="226"/>
      <c r="EG52" s="226" t="s">
        <v>285</v>
      </c>
      <c r="EH52" s="226"/>
      <c r="EJ52" s="226"/>
      <c r="EK52" s="226" t="s">
        <v>285</v>
      </c>
      <c r="EL52" s="226"/>
      <c r="EN52" s="226"/>
      <c r="EO52" s="226" t="s">
        <v>285</v>
      </c>
    </row>
    <row r="53" spans="77:145" x14ac:dyDescent="0.3">
      <c r="BY53" s="226" t="s">
        <v>285</v>
      </c>
      <c r="BZ53" s="226"/>
      <c r="CA53" s="248"/>
      <c r="CB53" s="226"/>
      <c r="CC53" s="226" t="s">
        <v>285</v>
      </c>
      <c r="CD53" s="226"/>
      <c r="CE53" s="248"/>
      <c r="CF53" s="226"/>
      <c r="CG53" s="226" t="s">
        <v>285</v>
      </c>
      <c r="CH53" s="226"/>
      <c r="CI53" s="248"/>
      <c r="CJ53" s="226"/>
      <c r="CK53" s="226" t="s">
        <v>285</v>
      </c>
      <c r="CL53" s="226"/>
      <c r="CM53" s="248"/>
      <c r="CN53" s="226"/>
      <c r="CO53" s="226" t="s">
        <v>285</v>
      </c>
      <c r="CP53" s="226"/>
      <c r="CQ53" s="248"/>
      <c r="CR53" s="226"/>
      <c r="CS53" s="226" t="s">
        <v>285</v>
      </c>
      <c r="CT53" s="226"/>
      <c r="CU53" s="248"/>
      <c r="CV53" s="226"/>
      <c r="CW53" s="226" t="s">
        <v>285</v>
      </c>
      <c r="CX53" s="226"/>
      <c r="CY53" s="248"/>
      <c r="CZ53" s="226"/>
      <c r="DA53" s="226" t="s">
        <v>285</v>
      </c>
      <c r="DB53" s="226"/>
      <c r="DC53" s="248"/>
      <c r="DD53" s="226"/>
      <c r="DE53" s="226" t="s">
        <v>285</v>
      </c>
      <c r="DF53" s="226"/>
      <c r="DG53" s="248"/>
      <c r="DH53" s="226"/>
      <c r="DI53" s="226" t="s">
        <v>285</v>
      </c>
      <c r="DJ53" s="226"/>
      <c r="DK53" s="248"/>
      <c r="DL53" s="226"/>
      <c r="DM53" s="226" t="s">
        <v>285</v>
      </c>
      <c r="DN53" s="226"/>
      <c r="DO53" s="248"/>
      <c r="DP53" s="226"/>
      <c r="DQ53" s="226" t="s">
        <v>285</v>
      </c>
      <c r="DR53" s="226"/>
      <c r="DS53" s="248"/>
      <c r="DT53" s="226"/>
      <c r="DU53" s="226" t="s">
        <v>285</v>
      </c>
      <c r="DV53" s="226"/>
      <c r="DX53" s="226"/>
      <c r="DY53" s="226" t="s">
        <v>285</v>
      </c>
      <c r="DZ53" s="226"/>
      <c r="EB53" s="226"/>
      <c r="EC53" s="226" t="s">
        <v>285</v>
      </c>
      <c r="ED53" s="226"/>
      <c r="EF53" s="226"/>
      <c r="EG53" s="226" t="s">
        <v>285</v>
      </c>
      <c r="EH53" s="226"/>
      <c r="EJ53" s="226"/>
      <c r="EK53" s="226" t="s">
        <v>285</v>
      </c>
      <c r="EL53" s="226"/>
      <c r="EN53" s="226"/>
      <c r="EO53" s="226" t="s">
        <v>285</v>
      </c>
    </row>
    <row r="54" spans="77:145" x14ac:dyDescent="0.3">
      <c r="BY54" s="226" t="s">
        <v>285</v>
      </c>
      <c r="BZ54" s="226"/>
      <c r="CA54" s="248"/>
      <c r="CB54" s="226"/>
      <c r="CC54" s="226" t="s">
        <v>285</v>
      </c>
      <c r="CD54" s="226"/>
      <c r="CE54" s="248"/>
      <c r="CF54" s="226"/>
      <c r="CG54" s="226" t="s">
        <v>285</v>
      </c>
      <c r="CH54" s="226"/>
      <c r="CI54" s="248"/>
      <c r="CJ54" s="226"/>
      <c r="CK54" s="226" t="s">
        <v>285</v>
      </c>
      <c r="CL54" s="226"/>
      <c r="CM54" s="248"/>
      <c r="CN54" s="226"/>
      <c r="CO54" s="226" t="s">
        <v>285</v>
      </c>
      <c r="CP54" s="226"/>
      <c r="CQ54" s="248"/>
      <c r="CR54" s="226"/>
      <c r="CS54" s="226" t="s">
        <v>285</v>
      </c>
      <c r="CT54" s="226"/>
      <c r="CU54" s="248"/>
      <c r="CV54" s="226"/>
      <c r="CW54" s="226" t="s">
        <v>285</v>
      </c>
      <c r="CX54" s="226"/>
      <c r="CY54" s="248"/>
      <c r="CZ54" s="226"/>
      <c r="DA54" s="226" t="s">
        <v>285</v>
      </c>
      <c r="DB54" s="226"/>
      <c r="DC54" s="248"/>
      <c r="DD54" s="226"/>
      <c r="DE54" s="226" t="s">
        <v>285</v>
      </c>
      <c r="DF54" s="226"/>
      <c r="DG54" s="248"/>
      <c r="DH54" s="226"/>
      <c r="DI54" s="226" t="s">
        <v>285</v>
      </c>
      <c r="DJ54" s="226"/>
      <c r="DK54" s="248"/>
      <c r="DL54" s="226"/>
      <c r="DM54" s="226" t="s">
        <v>285</v>
      </c>
      <c r="DN54" s="226"/>
      <c r="DO54" s="248"/>
      <c r="DP54" s="226"/>
      <c r="DQ54" s="226" t="s">
        <v>285</v>
      </c>
      <c r="DR54" s="226"/>
      <c r="DS54" s="248"/>
      <c r="DT54" s="226"/>
      <c r="DU54" s="226" t="s">
        <v>285</v>
      </c>
      <c r="DV54" s="226"/>
      <c r="DX54" s="226"/>
      <c r="DY54" s="226" t="s">
        <v>285</v>
      </c>
      <c r="DZ54" s="226"/>
      <c r="EB54" s="226"/>
      <c r="EC54" s="226" t="s">
        <v>285</v>
      </c>
      <c r="ED54" s="226"/>
      <c r="EF54" s="226"/>
      <c r="EG54" s="226" t="s">
        <v>285</v>
      </c>
      <c r="EH54" s="226"/>
      <c r="EJ54" s="226"/>
      <c r="EK54" s="226" t="s">
        <v>285</v>
      </c>
      <c r="EL54" s="226"/>
      <c r="EN54" s="226"/>
      <c r="EO54" s="226" t="s">
        <v>285</v>
      </c>
    </row>
    <row r="55" spans="77:145" x14ac:dyDescent="0.3">
      <c r="BY55" s="226" t="s">
        <v>285</v>
      </c>
      <c r="BZ55" s="226"/>
      <c r="CA55" s="248"/>
      <c r="CB55" s="226"/>
      <c r="CC55" s="226" t="s">
        <v>285</v>
      </c>
      <c r="CD55" s="226"/>
      <c r="CE55" s="248"/>
      <c r="CF55" s="226"/>
      <c r="CG55" s="226" t="s">
        <v>285</v>
      </c>
      <c r="CH55" s="226"/>
      <c r="CI55" s="248"/>
      <c r="CJ55" s="226"/>
      <c r="CK55" s="226" t="s">
        <v>285</v>
      </c>
      <c r="CL55" s="226"/>
      <c r="CM55" s="248"/>
      <c r="CN55" s="226"/>
      <c r="CO55" s="226" t="s">
        <v>285</v>
      </c>
      <c r="CP55" s="226"/>
      <c r="CQ55" s="248"/>
      <c r="CR55" s="226"/>
      <c r="CS55" s="226" t="s">
        <v>285</v>
      </c>
      <c r="CT55" s="226"/>
      <c r="CU55" s="248"/>
      <c r="CV55" s="226"/>
      <c r="CW55" s="226" t="s">
        <v>285</v>
      </c>
      <c r="CX55" s="226"/>
      <c r="CY55" s="248"/>
      <c r="CZ55" s="226"/>
      <c r="DA55" s="226" t="s">
        <v>285</v>
      </c>
      <c r="DB55" s="226"/>
      <c r="DC55" s="248"/>
      <c r="DD55" s="226"/>
      <c r="DE55" s="226" t="s">
        <v>285</v>
      </c>
      <c r="DF55" s="226"/>
      <c r="DG55" s="248"/>
      <c r="DH55" s="226"/>
      <c r="DI55" s="226" t="s">
        <v>285</v>
      </c>
      <c r="DJ55" s="226"/>
      <c r="DK55" s="248"/>
      <c r="DL55" s="226"/>
      <c r="DM55" s="226" t="s">
        <v>285</v>
      </c>
      <c r="DN55" s="226"/>
      <c r="DO55" s="248"/>
      <c r="DP55" s="226"/>
      <c r="DQ55" s="226" t="s">
        <v>285</v>
      </c>
      <c r="DR55" s="226"/>
      <c r="DS55" s="248"/>
      <c r="DT55" s="226"/>
      <c r="DU55" s="226" t="s">
        <v>285</v>
      </c>
      <c r="DV55" s="226"/>
      <c r="DX55" s="226"/>
      <c r="DY55" s="226" t="s">
        <v>285</v>
      </c>
      <c r="DZ55" s="226"/>
      <c r="EB55" s="226"/>
      <c r="EC55" s="226" t="s">
        <v>285</v>
      </c>
      <c r="ED55" s="226"/>
      <c r="EF55" s="226"/>
      <c r="EG55" s="226" t="s">
        <v>285</v>
      </c>
      <c r="EH55" s="226"/>
      <c r="EJ55" s="226"/>
      <c r="EK55" s="226" t="s">
        <v>285</v>
      </c>
      <c r="EL55" s="226"/>
      <c r="EN55" s="226"/>
      <c r="EO55" s="226" t="s">
        <v>285</v>
      </c>
    </row>
    <row r="56" spans="77:145" x14ac:dyDescent="0.3">
      <c r="BY56" s="226" t="s">
        <v>285</v>
      </c>
      <c r="BZ56" s="226"/>
      <c r="CA56" s="248"/>
      <c r="CB56" s="226"/>
      <c r="CC56" s="226" t="s">
        <v>285</v>
      </c>
      <c r="CD56" s="226"/>
      <c r="CE56" s="248"/>
      <c r="CF56" s="226"/>
      <c r="CG56" s="226" t="s">
        <v>285</v>
      </c>
      <c r="CH56" s="226"/>
      <c r="CI56" s="248"/>
      <c r="CJ56" s="226"/>
      <c r="CK56" s="226" t="s">
        <v>285</v>
      </c>
      <c r="CL56" s="226"/>
      <c r="CM56" s="248"/>
      <c r="CN56" s="226"/>
      <c r="CO56" s="226" t="s">
        <v>285</v>
      </c>
      <c r="CP56" s="226"/>
      <c r="CQ56" s="248"/>
      <c r="CR56" s="226"/>
      <c r="CS56" s="226" t="s">
        <v>285</v>
      </c>
      <c r="CT56" s="226"/>
      <c r="CU56" s="248"/>
      <c r="CV56" s="226"/>
      <c r="CW56" s="226" t="s">
        <v>285</v>
      </c>
      <c r="CX56" s="226"/>
      <c r="CY56" s="248"/>
      <c r="CZ56" s="226"/>
      <c r="DA56" s="226" t="s">
        <v>285</v>
      </c>
      <c r="DB56" s="226"/>
      <c r="DC56" s="248"/>
      <c r="DD56" s="226"/>
      <c r="DE56" s="226" t="s">
        <v>285</v>
      </c>
      <c r="DF56" s="226"/>
      <c r="DG56" s="248"/>
      <c r="DH56" s="226"/>
      <c r="DI56" s="226" t="s">
        <v>285</v>
      </c>
      <c r="DJ56" s="226"/>
      <c r="DK56" s="248"/>
      <c r="DL56" s="226"/>
      <c r="DM56" s="226" t="s">
        <v>285</v>
      </c>
      <c r="DN56" s="226"/>
      <c r="DO56" s="248"/>
      <c r="DP56" s="226"/>
      <c r="DQ56" s="226" t="s">
        <v>285</v>
      </c>
      <c r="DR56" s="226"/>
      <c r="DS56" s="248"/>
      <c r="DT56" s="226"/>
      <c r="DU56" s="226" t="s">
        <v>285</v>
      </c>
      <c r="DV56" s="226"/>
      <c r="DX56" s="226"/>
      <c r="DY56" s="226" t="s">
        <v>285</v>
      </c>
      <c r="DZ56" s="226"/>
      <c r="EB56" s="226"/>
      <c r="EC56" s="226" t="s">
        <v>285</v>
      </c>
      <c r="ED56" s="226"/>
      <c r="EF56" s="226"/>
      <c r="EG56" s="226" t="s">
        <v>285</v>
      </c>
      <c r="EH56" s="226"/>
      <c r="EJ56" s="226"/>
      <c r="EK56" s="226" t="s">
        <v>285</v>
      </c>
      <c r="EL56" s="226"/>
      <c r="EN56" s="226"/>
      <c r="EO56" s="226" t="s">
        <v>285</v>
      </c>
    </row>
    <row r="57" spans="77:145" x14ac:dyDescent="0.3">
      <c r="BY57" s="226" t="s">
        <v>285</v>
      </c>
      <c r="BZ57" s="226"/>
      <c r="CA57" s="248"/>
      <c r="CB57" s="226"/>
      <c r="CC57" s="226" t="s">
        <v>285</v>
      </c>
      <c r="CD57" s="226"/>
      <c r="CE57" s="248"/>
      <c r="CF57" s="226"/>
      <c r="CG57" s="226" t="s">
        <v>285</v>
      </c>
      <c r="CH57" s="226"/>
      <c r="CI57" s="248"/>
      <c r="CJ57" s="226"/>
      <c r="CK57" s="226" t="s">
        <v>285</v>
      </c>
      <c r="CL57" s="226"/>
      <c r="CM57" s="248"/>
      <c r="CN57" s="226"/>
      <c r="CO57" s="226" t="s">
        <v>285</v>
      </c>
      <c r="CP57" s="226"/>
      <c r="CQ57" s="248"/>
      <c r="CR57" s="226"/>
      <c r="CS57" s="226" t="s">
        <v>285</v>
      </c>
      <c r="CT57" s="226"/>
      <c r="CU57" s="248"/>
      <c r="CV57" s="226"/>
      <c r="CW57" s="226" t="s">
        <v>285</v>
      </c>
      <c r="CX57" s="226"/>
      <c r="CY57" s="248"/>
      <c r="CZ57" s="226"/>
      <c r="DA57" s="226" t="s">
        <v>285</v>
      </c>
      <c r="DB57" s="226"/>
      <c r="DC57" s="248"/>
      <c r="DD57" s="226"/>
      <c r="DE57" s="226" t="s">
        <v>285</v>
      </c>
      <c r="DF57" s="226"/>
      <c r="DG57" s="248"/>
      <c r="DH57" s="226"/>
      <c r="DI57" s="226" t="s">
        <v>285</v>
      </c>
      <c r="DJ57" s="226"/>
      <c r="DK57" s="248"/>
      <c r="DL57" s="226"/>
      <c r="DM57" s="226" t="s">
        <v>285</v>
      </c>
      <c r="DN57" s="226"/>
      <c r="DO57" s="248"/>
      <c r="DP57" s="226"/>
      <c r="DQ57" s="226" t="s">
        <v>285</v>
      </c>
      <c r="DR57" s="226"/>
      <c r="DS57" s="248"/>
      <c r="DT57" s="226"/>
      <c r="DU57" s="226" t="s">
        <v>285</v>
      </c>
      <c r="DV57" s="226"/>
      <c r="DX57" s="226"/>
      <c r="DY57" s="226" t="s">
        <v>285</v>
      </c>
      <c r="DZ57" s="226"/>
      <c r="EB57" s="226"/>
      <c r="EC57" s="226" t="s">
        <v>285</v>
      </c>
      <c r="ED57" s="226"/>
      <c r="EF57" s="226"/>
      <c r="EG57" s="226" t="s">
        <v>285</v>
      </c>
      <c r="EH57" s="226"/>
      <c r="EJ57" s="226"/>
      <c r="EK57" s="226" t="s">
        <v>285</v>
      </c>
      <c r="EL57" s="226"/>
      <c r="EN57" s="226"/>
      <c r="EO57" s="226" t="s">
        <v>285</v>
      </c>
    </row>
    <row r="58" spans="77:145" x14ac:dyDescent="0.3">
      <c r="BY58" s="226" t="s">
        <v>285</v>
      </c>
      <c r="BZ58" s="226"/>
      <c r="CA58" s="248"/>
      <c r="CB58" s="226"/>
      <c r="CC58" s="226" t="s">
        <v>285</v>
      </c>
      <c r="CD58" s="226"/>
      <c r="CE58" s="248"/>
      <c r="CF58" s="226"/>
      <c r="CG58" s="226" t="s">
        <v>285</v>
      </c>
      <c r="CH58" s="226"/>
      <c r="CI58" s="248"/>
      <c r="CJ58" s="226"/>
      <c r="CK58" s="226" t="s">
        <v>285</v>
      </c>
      <c r="CL58" s="226"/>
      <c r="CM58" s="248"/>
      <c r="CN58" s="226"/>
      <c r="CO58" s="226" t="s">
        <v>285</v>
      </c>
      <c r="CP58" s="226"/>
      <c r="CQ58" s="248"/>
      <c r="CR58" s="226"/>
      <c r="CS58" s="226" t="s">
        <v>285</v>
      </c>
      <c r="CT58" s="226"/>
      <c r="CU58" s="248"/>
      <c r="CV58" s="226"/>
      <c r="CW58" s="226" t="s">
        <v>285</v>
      </c>
      <c r="CX58" s="226"/>
      <c r="CY58" s="248"/>
      <c r="CZ58" s="226"/>
      <c r="DA58" s="226" t="s">
        <v>285</v>
      </c>
      <c r="DB58" s="226"/>
      <c r="DC58" s="248"/>
      <c r="DD58" s="226"/>
      <c r="DE58" s="226" t="s">
        <v>285</v>
      </c>
      <c r="DF58" s="226"/>
      <c r="DG58" s="248"/>
      <c r="DH58" s="226"/>
      <c r="DI58" s="226" t="s">
        <v>285</v>
      </c>
      <c r="DJ58" s="226"/>
      <c r="DK58" s="248"/>
      <c r="DL58" s="226"/>
      <c r="DM58" s="226" t="s">
        <v>285</v>
      </c>
      <c r="DN58" s="226"/>
      <c r="DO58" s="248"/>
      <c r="DP58" s="226"/>
      <c r="DQ58" s="226" t="s">
        <v>285</v>
      </c>
      <c r="DR58" s="226"/>
      <c r="DS58" s="248"/>
      <c r="DT58" s="226"/>
      <c r="DU58" s="226" t="s">
        <v>285</v>
      </c>
      <c r="DV58" s="226"/>
      <c r="DX58" s="226"/>
      <c r="DY58" s="226" t="s">
        <v>285</v>
      </c>
      <c r="DZ58" s="226"/>
      <c r="EB58" s="226"/>
      <c r="EC58" s="226" t="s">
        <v>285</v>
      </c>
      <c r="ED58" s="226"/>
      <c r="EF58" s="226"/>
      <c r="EG58" s="226" t="s">
        <v>285</v>
      </c>
      <c r="EH58" s="226"/>
      <c r="EJ58" s="226"/>
      <c r="EK58" s="226" t="s">
        <v>285</v>
      </c>
      <c r="EL58" s="226"/>
      <c r="EN58" s="226"/>
      <c r="EO58" s="226" t="s">
        <v>285</v>
      </c>
    </row>
    <row r="59" spans="77:145" x14ac:dyDescent="0.3">
      <c r="BY59" s="226" t="s">
        <v>285</v>
      </c>
      <c r="BZ59" s="226"/>
      <c r="CA59" s="248"/>
      <c r="CB59" s="226"/>
      <c r="CC59" s="226" t="s">
        <v>285</v>
      </c>
      <c r="CD59" s="226"/>
      <c r="CE59" s="248"/>
      <c r="CF59" s="226"/>
      <c r="CG59" s="226" t="s">
        <v>285</v>
      </c>
      <c r="CH59" s="226"/>
      <c r="CI59" s="248"/>
      <c r="CJ59" s="226"/>
      <c r="CK59" s="226" t="s">
        <v>285</v>
      </c>
      <c r="CL59" s="226"/>
      <c r="CM59" s="248"/>
      <c r="CN59" s="226"/>
      <c r="CO59" s="226" t="s">
        <v>285</v>
      </c>
      <c r="CP59" s="226"/>
      <c r="CQ59" s="248"/>
      <c r="CR59" s="226"/>
      <c r="CS59" s="226" t="s">
        <v>285</v>
      </c>
      <c r="CT59" s="226"/>
      <c r="CU59" s="248"/>
      <c r="CV59" s="226"/>
      <c r="CW59" s="226" t="s">
        <v>285</v>
      </c>
      <c r="CX59" s="226"/>
      <c r="CY59" s="248"/>
      <c r="CZ59" s="226"/>
      <c r="DA59" s="226" t="s">
        <v>285</v>
      </c>
      <c r="DB59" s="226"/>
      <c r="DC59" s="248"/>
      <c r="DD59" s="226"/>
      <c r="DE59" s="226" t="s">
        <v>285</v>
      </c>
      <c r="DF59" s="226"/>
      <c r="DG59" s="248"/>
      <c r="DH59" s="226"/>
      <c r="DI59" s="226" t="s">
        <v>285</v>
      </c>
      <c r="DJ59" s="226"/>
      <c r="DK59" s="248"/>
      <c r="DL59" s="226"/>
      <c r="DM59" s="226" t="s">
        <v>285</v>
      </c>
      <c r="DN59" s="226"/>
      <c r="DO59" s="248"/>
      <c r="DP59" s="226"/>
      <c r="DQ59" s="226" t="s">
        <v>285</v>
      </c>
      <c r="DR59" s="226"/>
      <c r="DS59" s="248"/>
      <c r="DT59" s="226"/>
      <c r="DU59" s="226" t="s">
        <v>285</v>
      </c>
      <c r="DV59" s="226"/>
      <c r="DX59" s="226"/>
      <c r="DY59" s="226" t="s">
        <v>285</v>
      </c>
      <c r="DZ59" s="226"/>
      <c r="EB59" s="226"/>
      <c r="EC59" s="226" t="s">
        <v>285</v>
      </c>
      <c r="ED59" s="226"/>
      <c r="EF59" s="226"/>
      <c r="EG59" s="226" t="s">
        <v>285</v>
      </c>
      <c r="EH59" s="226"/>
      <c r="EJ59" s="226"/>
      <c r="EK59" s="226" t="s">
        <v>285</v>
      </c>
      <c r="EL59" s="226"/>
      <c r="EN59" s="226"/>
      <c r="EO59" s="226" t="s">
        <v>285</v>
      </c>
    </row>
    <row r="60" spans="77:145" x14ac:dyDescent="0.3">
      <c r="BY60" s="226" t="s">
        <v>285</v>
      </c>
      <c r="BZ60" s="226"/>
      <c r="CA60" s="248"/>
      <c r="CB60" s="226"/>
      <c r="CC60" s="226" t="s">
        <v>285</v>
      </c>
      <c r="CD60" s="226"/>
      <c r="CE60" s="248"/>
      <c r="CF60" s="226"/>
      <c r="CG60" s="226" t="s">
        <v>285</v>
      </c>
      <c r="CH60" s="226"/>
      <c r="CI60" s="248"/>
      <c r="CJ60" s="226"/>
      <c r="CK60" s="226" t="s">
        <v>285</v>
      </c>
      <c r="CL60" s="226"/>
      <c r="CM60" s="248"/>
      <c r="CN60" s="226"/>
      <c r="CO60" s="226" t="s">
        <v>285</v>
      </c>
      <c r="CP60" s="226"/>
      <c r="CQ60" s="248"/>
      <c r="CR60" s="226"/>
      <c r="CS60" s="226" t="s">
        <v>285</v>
      </c>
      <c r="CT60" s="226"/>
      <c r="CU60" s="248"/>
      <c r="CV60" s="226"/>
      <c r="CW60" s="226" t="s">
        <v>285</v>
      </c>
      <c r="CX60" s="226"/>
      <c r="CY60" s="248"/>
      <c r="CZ60" s="226"/>
      <c r="DA60" s="226" t="s">
        <v>285</v>
      </c>
      <c r="DB60" s="226"/>
      <c r="DC60" s="248"/>
      <c r="DD60" s="226"/>
      <c r="DE60" s="226" t="s">
        <v>285</v>
      </c>
      <c r="DF60" s="226"/>
      <c r="DG60" s="248"/>
      <c r="DH60" s="226"/>
      <c r="DI60" s="226" t="s">
        <v>285</v>
      </c>
      <c r="DJ60" s="226"/>
      <c r="DK60" s="248"/>
      <c r="DL60" s="226"/>
      <c r="DM60" s="226" t="s">
        <v>285</v>
      </c>
      <c r="DN60" s="226"/>
      <c r="DO60" s="248"/>
      <c r="DP60" s="226"/>
      <c r="DQ60" s="226" t="s">
        <v>285</v>
      </c>
      <c r="DR60" s="226"/>
      <c r="DS60" s="248"/>
      <c r="DT60" s="226"/>
      <c r="DU60" s="226" t="s">
        <v>285</v>
      </c>
      <c r="DV60" s="226"/>
      <c r="DX60" s="226"/>
      <c r="DY60" s="226" t="s">
        <v>285</v>
      </c>
      <c r="DZ60" s="226"/>
      <c r="EB60" s="226"/>
      <c r="EC60" s="226" t="s">
        <v>285</v>
      </c>
      <c r="ED60" s="226"/>
      <c r="EF60" s="226"/>
      <c r="EG60" s="226" t="s">
        <v>285</v>
      </c>
      <c r="EH60" s="226"/>
      <c r="EJ60" s="226"/>
      <c r="EK60" s="226" t="s">
        <v>285</v>
      </c>
      <c r="EL60" s="226"/>
      <c r="EN60" s="226"/>
      <c r="EO60" s="226" t="s">
        <v>285</v>
      </c>
    </row>
    <row r="61" spans="77:145" x14ac:dyDescent="0.3">
      <c r="BY61" s="226" t="s">
        <v>285</v>
      </c>
      <c r="BZ61" s="226"/>
      <c r="CA61" s="248"/>
      <c r="CB61" s="226"/>
      <c r="CC61" s="226" t="s">
        <v>285</v>
      </c>
      <c r="CD61" s="226"/>
      <c r="CE61" s="248"/>
      <c r="CF61" s="226"/>
      <c r="CG61" s="226" t="s">
        <v>285</v>
      </c>
      <c r="CH61" s="226"/>
      <c r="CI61" s="248"/>
      <c r="CJ61" s="226"/>
      <c r="CK61" s="226" t="s">
        <v>285</v>
      </c>
      <c r="CL61" s="226"/>
      <c r="CM61" s="248"/>
      <c r="CN61" s="226"/>
      <c r="CO61" s="226" t="s">
        <v>285</v>
      </c>
      <c r="CP61" s="226"/>
      <c r="CQ61" s="248"/>
      <c r="CR61" s="226"/>
      <c r="CS61" s="226" t="s">
        <v>285</v>
      </c>
      <c r="CT61" s="226"/>
      <c r="CU61" s="248"/>
      <c r="CV61" s="226"/>
      <c r="CW61" s="226" t="s">
        <v>285</v>
      </c>
      <c r="CX61" s="226"/>
      <c r="CY61" s="248"/>
      <c r="CZ61" s="226"/>
      <c r="DA61" s="226" t="s">
        <v>285</v>
      </c>
      <c r="DB61" s="226"/>
      <c r="DC61" s="248"/>
      <c r="DD61" s="226"/>
      <c r="DE61" s="226" t="s">
        <v>285</v>
      </c>
      <c r="DF61" s="226"/>
      <c r="DG61" s="248"/>
      <c r="DH61" s="226"/>
      <c r="DI61" s="226" t="s">
        <v>285</v>
      </c>
      <c r="DJ61" s="226"/>
      <c r="DK61" s="248"/>
      <c r="DL61" s="226"/>
      <c r="DM61" s="226" t="s">
        <v>285</v>
      </c>
      <c r="DN61" s="226"/>
      <c r="DO61" s="248"/>
      <c r="DP61" s="226"/>
      <c r="DQ61" s="226" t="s">
        <v>285</v>
      </c>
      <c r="DR61" s="226"/>
      <c r="DS61" s="248"/>
      <c r="DT61" s="226"/>
      <c r="DU61" s="226" t="s">
        <v>285</v>
      </c>
      <c r="DV61" s="226"/>
      <c r="DX61" s="226"/>
      <c r="DY61" s="226" t="s">
        <v>285</v>
      </c>
      <c r="DZ61" s="226"/>
      <c r="EB61" s="226"/>
      <c r="EC61" s="226" t="s">
        <v>285</v>
      </c>
      <c r="ED61" s="226"/>
      <c r="EF61" s="226"/>
      <c r="EG61" s="226" t="s">
        <v>285</v>
      </c>
      <c r="EH61" s="226"/>
      <c r="EJ61" s="226"/>
      <c r="EK61" s="226" t="s">
        <v>285</v>
      </c>
      <c r="EL61" s="226"/>
      <c r="EN61" s="226"/>
      <c r="EO61" s="226" t="s">
        <v>285</v>
      </c>
    </row>
    <row r="62" spans="77:145" x14ac:dyDescent="0.3">
      <c r="BY62" s="226" t="s">
        <v>285</v>
      </c>
      <c r="BZ62" s="226"/>
      <c r="CA62" s="248"/>
      <c r="CB62" s="226"/>
      <c r="CC62" s="226" t="s">
        <v>285</v>
      </c>
      <c r="CD62" s="226"/>
      <c r="CE62" s="248"/>
      <c r="CF62" s="226"/>
      <c r="CG62" s="226" t="s">
        <v>285</v>
      </c>
      <c r="CH62" s="226"/>
      <c r="CI62" s="248"/>
      <c r="CJ62" s="226"/>
      <c r="CK62" s="226" t="s">
        <v>285</v>
      </c>
      <c r="CL62" s="226"/>
      <c r="CM62" s="248"/>
      <c r="CN62" s="226"/>
      <c r="CO62" s="226" t="s">
        <v>285</v>
      </c>
      <c r="CP62" s="226"/>
      <c r="CQ62" s="248"/>
      <c r="CR62" s="226"/>
      <c r="CS62" s="226" t="s">
        <v>285</v>
      </c>
      <c r="CT62" s="226"/>
      <c r="CU62" s="248"/>
      <c r="CV62" s="226"/>
      <c r="CW62" s="226" t="s">
        <v>285</v>
      </c>
      <c r="CX62" s="226"/>
      <c r="CY62" s="248"/>
      <c r="CZ62" s="226"/>
      <c r="DA62" s="226" t="s">
        <v>285</v>
      </c>
      <c r="DB62" s="226"/>
      <c r="DC62" s="248"/>
      <c r="DD62" s="226"/>
      <c r="DE62" s="226" t="s">
        <v>285</v>
      </c>
      <c r="DF62" s="226"/>
      <c r="DG62" s="248"/>
      <c r="DH62" s="226"/>
      <c r="DI62" s="226" t="s">
        <v>285</v>
      </c>
      <c r="DJ62" s="226"/>
      <c r="DK62" s="248"/>
      <c r="DL62" s="226"/>
      <c r="DM62" s="226" t="s">
        <v>285</v>
      </c>
      <c r="DN62" s="226"/>
      <c r="DO62" s="248"/>
      <c r="DP62" s="226"/>
      <c r="DQ62" s="226" t="s">
        <v>285</v>
      </c>
      <c r="DR62" s="226"/>
      <c r="DS62" s="248"/>
      <c r="DT62" s="226"/>
      <c r="DU62" s="226" t="s">
        <v>285</v>
      </c>
      <c r="DV62" s="226"/>
      <c r="DX62" s="226"/>
      <c r="DY62" s="226" t="s">
        <v>285</v>
      </c>
      <c r="DZ62" s="226"/>
      <c r="EB62" s="226"/>
      <c r="EC62" s="226" t="s">
        <v>285</v>
      </c>
      <c r="ED62" s="226"/>
      <c r="EF62" s="226"/>
      <c r="EG62" s="226" t="s">
        <v>285</v>
      </c>
      <c r="EH62" s="226"/>
      <c r="EJ62" s="226"/>
      <c r="EK62" s="226" t="s">
        <v>285</v>
      </c>
      <c r="EL62" s="226"/>
      <c r="EN62" s="226"/>
      <c r="EO62" s="226" t="s">
        <v>285</v>
      </c>
    </row>
    <row r="63" spans="77:145" x14ac:dyDescent="0.3">
      <c r="BY63" s="226" t="s">
        <v>285</v>
      </c>
      <c r="BZ63" s="226"/>
      <c r="CA63" s="248"/>
      <c r="CB63" s="226"/>
      <c r="CC63" s="226" t="s">
        <v>285</v>
      </c>
      <c r="CD63" s="226"/>
      <c r="CE63" s="248"/>
      <c r="CF63" s="226"/>
      <c r="CG63" s="226" t="s">
        <v>285</v>
      </c>
      <c r="CH63" s="226"/>
      <c r="CI63" s="248"/>
      <c r="CJ63" s="226"/>
      <c r="CK63" s="226" t="s">
        <v>285</v>
      </c>
      <c r="CL63" s="226"/>
      <c r="CM63" s="248"/>
      <c r="CN63" s="226"/>
      <c r="CO63" s="226" t="s">
        <v>285</v>
      </c>
      <c r="CP63" s="226"/>
      <c r="CQ63" s="248"/>
      <c r="CR63" s="226"/>
      <c r="CS63" s="226" t="s">
        <v>285</v>
      </c>
      <c r="CT63" s="226"/>
      <c r="CU63" s="248"/>
      <c r="CV63" s="226"/>
      <c r="CW63" s="226" t="s">
        <v>285</v>
      </c>
      <c r="CX63" s="226"/>
      <c r="CY63" s="248"/>
      <c r="CZ63" s="226"/>
      <c r="DA63" s="226" t="s">
        <v>285</v>
      </c>
      <c r="DB63" s="226"/>
      <c r="DC63" s="248"/>
      <c r="DD63" s="226"/>
      <c r="DE63" s="226" t="s">
        <v>285</v>
      </c>
      <c r="DF63" s="226"/>
      <c r="DG63" s="248"/>
      <c r="DH63" s="226"/>
      <c r="DI63" s="226" t="s">
        <v>285</v>
      </c>
      <c r="DJ63" s="226"/>
      <c r="DK63" s="248"/>
      <c r="DL63" s="226"/>
      <c r="DM63" s="226" t="s">
        <v>285</v>
      </c>
      <c r="DN63" s="226"/>
      <c r="DO63" s="248"/>
      <c r="DP63" s="226"/>
      <c r="DQ63" s="226" t="s">
        <v>285</v>
      </c>
      <c r="DR63" s="226"/>
      <c r="DS63" s="248"/>
      <c r="DT63" s="226"/>
      <c r="DU63" s="226" t="s">
        <v>285</v>
      </c>
      <c r="DV63" s="226"/>
      <c r="DX63" s="226"/>
      <c r="DY63" s="226" t="s">
        <v>285</v>
      </c>
      <c r="DZ63" s="226"/>
      <c r="EB63" s="226"/>
      <c r="EC63" s="226" t="s">
        <v>285</v>
      </c>
      <c r="ED63" s="226"/>
      <c r="EF63" s="226"/>
      <c r="EG63" s="226" t="s">
        <v>285</v>
      </c>
      <c r="EH63" s="226"/>
      <c r="EJ63" s="226"/>
      <c r="EK63" s="226" t="s">
        <v>285</v>
      </c>
      <c r="EL63" s="226"/>
      <c r="EN63" s="226"/>
      <c r="EO63" s="226" t="s">
        <v>285</v>
      </c>
    </row>
    <row r="64" spans="77:145" x14ac:dyDescent="0.3">
      <c r="BY64" s="226" t="s">
        <v>285</v>
      </c>
      <c r="BZ64" s="226"/>
      <c r="CA64" s="248"/>
      <c r="CB64" s="226"/>
      <c r="CC64" s="226" t="s">
        <v>285</v>
      </c>
      <c r="CD64" s="226"/>
      <c r="CE64" s="248"/>
      <c r="CF64" s="226"/>
      <c r="CG64" s="226" t="s">
        <v>285</v>
      </c>
      <c r="CH64" s="226"/>
      <c r="CI64" s="248"/>
      <c r="CJ64" s="226"/>
      <c r="CK64" s="226" t="s">
        <v>285</v>
      </c>
      <c r="CL64" s="226"/>
      <c r="CM64" s="248"/>
      <c r="CN64" s="226"/>
      <c r="CO64" s="226" t="s">
        <v>285</v>
      </c>
      <c r="CP64" s="226"/>
      <c r="CQ64" s="248"/>
      <c r="CR64" s="226"/>
      <c r="CS64" s="226" t="s">
        <v>285</v>
      </c>
      <c r="CT64" s="226"/>
      <c r="CU64" s="248"/>
      <c r="CV64" s="226"/>
      <c r="CW64" s="226" t="s">
        <v>285</v>
      </c>
      <c r="CX64" s="226"/>
      <c r="CY64" s="248"/>
      <c r="CZ64" s="226"/>
      <c r="DA64" s="226" t="s">
        <v>285</v>
      </c>
      <c r="DB64" s="226"/>
      <c r="DC64" s="248"/>
      <c r="DD64" s="226"/>
      <c r="DE64" s="226" t="s">
        <v>285</v>
      </c>
      <c r="DF64" s="226"/>
      <c r="DG64" s="248"/>
      <c r="DH64" s="226"/>
      <c r="DI64" s="226" t="s">
        <v>285</v>
      </c>
      <c r="DJ64" s="226"/>
      <c r="DK64" s="248"/>
      <c r="DL64" s="226"/>
      <c r="DM64" s="226" t="s">
        <v>285</v>
      </c>
      <c r="DN64" s="226"/>
      <c r="DO64" s="248"/>
      <c r="DP64" s="226"/>
      <c r="DQ64" s="226" t="s">
        <v>285</v>
      </c>
      <c r="DR64" s="226"/>
      <c r="DS64" s="248"/>
      <c r="DT64" s="226"/>
      <c r="DU64" s="226" t="s">
        <v>285</v>
      </c>
      <c r="DV64" s="226"/>
      <c r="DX64" s="226"/>
      <c r="DY64" s="226" t="s">
        <v>285</v>
      </c>
      <c r="DZ64" s="226"/>
      <c r="EB64" s="226"/>
      <c r="EC64" s="226" t="s">
        <v>285</v>
      </c>
      <c r="ED64" s="226"/>
      <c r="EF64" s="226"/>
      <c r="EG64" s="226" t="s">
        <v>285</v>
      </c>
      <c r="EH64" s="226"/>
      <c r="EJ64" s="226"/>
      <c r="EK64" s="226" t="s">
        <v>285</v>
      </c>
      <c r="EL64" s="226"/>
      <c r="EN64" s="226"/>
      <c r="EO64" s="226" t="s">
        <v>285</v>
      </c>
    </row>
    <row r="65" spans="77:145" x14ac:dyDescent="0.3">
      <c r="BY65" s="226" t="s">
        <v>285</v>
      </c>
      <c r="BZ65" s="226"/>
      <c r="CA65" s="248"/>
      <c r="CB65" s="226"/>
      <c r="CC65" s="226" t="s">
        <v>285</v>
      </c>
      <c r="CD65" s="226"/>
      <c r="CE65" s="248"/>
      <c r="CF65" s="226"/>
      <c r="CG65" s="226" t="s">
        <v>285</v>
      </c>
      <c r="CH65" s="226"/>
      <c r="CI65" s="248"/>
      <c r="CJ65" s="226"/>
      <c r="CK65" s="226" t="s">
        <v>285</v>
      </c>
      <c r="CL65" s="226"/>
      <c r="CM65" s="248"/>
      <c r="CN65" s="226"/>
      <c r="CO65" s="226" t="s">
        <v>285</v>
      </c>
      <c r="CP65" s="226"/>
      <c r="CQ65" s="248"/>
      <c r="CR65" s="226"/>
      <c r="CS65" s="226" t="s">
        <v>285</v>
      </c>
      <c r="CT65" s="226"/>
      <c r="CU65" s="248"/>
      <c r="CV65" s="226"/>
      <c r="CW65" s="226" t="s">
        <v>285</v>
      </c>
      <c r="CX65" s="226"/>
      <c r="CY65" s="248"/>
      <c r="CZ65" s="226"/>
      <c r="DA65" s="226" t="s">
        <v>285</v>
      </c>
      <c r="DB65" s="226"/>
      <c r="DC65" s="248"/>
      <c r="DD65" s="226"/>
      <c r="DE65" s="226" t="s">
        <v>285</v>
      </c>
      <c r="DF65" s="226"/>
      <c r="DG65" s="248"/>
      <c r="DH65" s="226"/>
      <c r="DI65" s="226" t="s">
        <v>285</v>
      </c>
      <c r="DJ65" s="226"/>
      <c r="DK65" s="248"/>
      <c r="DL65" s="226"/>
      <c r="DM65" s="226" t="s">
        <v>285</v>
      </c>
      <c r="DN65" s="226"/>
      <c r="DO65" s="248"/>
      <c r="DP65" s="226"/>
      <c r="DQ65" s="226" t="s">
        <v>285</v>
      </c>
      <c r="DR65" s="226"/>
      <c r="DS65" s="248"/>
      <c r="DT65" s="226"/>
      <c r="DU65" s="226" t="s">
        <v>285</v>
      </c>
      <c r="DV65" s="226"/>
      <c r="DX65" s="226"/>
      <c r="DY65" s="226" t="s">
        <v>285</v>
      </c>
      <c r="DZ65" s="226"/>
      <c r="EB65" s="226"/>
      <c r="EC65" s="226" t="s">
        <v>285</v>
      </c>
      <c r="ED65" s="226"/>
      <c r="EF65" s="226"/>
      <c r="EG65" s="226" t="s">
        <v>285</v>
      </c>
      <c r="EH65" s="226"/>
      <c r="EJ65" s="226"/>
      <c r="EK65" s="226" t="s">
        <v>285</v>
      </c>
      <c r="EL65" s="226"/>
      <c r="EN65" s="226"/>
      <c r="EO65" s="226" t="s">
        <v>285</v>
      </c>
    </row>
    <row r="66" spans="77:145" x14ac:dyDescent="0.3">
      <c r="BY66" s="226" t="s">
        <v>285</v>
      </c>
      <c r="BZ66" s="226"/>
      <c r="CA66" s="248"/>
      <c r="CB66" s="226"/>
      <c r="CC66" s="226" t="s">
        <v>285</v>
      </c>
      <c r="CD66" s="226"/>
      <c r="CE66" s="248"/>
      <c r="CF66" s="226"/>
      <c r="CG66" s="226" t="s">
        <v>285</v>
      </c>
      <c r="CH66" s="226"/>
      <c r="CI66" s="248"/>
      <c r="CJ66" s="226"/>
      <c r="CK66" s="226" t="s">
        <v>285</v>
      </c>
      <c r="CL66" s="226"/>
      <c r="CM66" s="248"/>
      <c r="CN66" s="226"/>
      <c r="CO66" s="226" t="s">
        <v>285</v>
      </c>
      <c r="CP66" s="226"/>
      <c r="CQ66" s="248"/>
      <c r="CR66" s="226"/>
      <c r="CS66" s="226" t="s">
        <v>285</v>
      </c>
      <c r="CT66" s="226"/>
      <c r="CU66" s="248"/>
      <c r="CV66" s="226"/>
      <c r="CW66" s="226" t="s">
        <v>285</v>
      </c>
      <c r="CX66" s="226"/>
      <c r="CY66" s="248"/>
      <c r="CZ66" s="226"/>
      <c r="DA66" s="226" t="s">
        <v>285</v>
      </c>
      <c r="DB66" s="226"/>
      <c r="DC66" s="248"/>
      <c r="DD66" s="226"/>
      <c r="DE66" s="226" t="s">
        <v>285</v>
      </c>
      <c r="DF66" s="226"/>
      <c r="DG66" s="248"/>
      <c r="DH66" s="226"/>
      <c r="DI66" s="226" t="s">
        <v>285</v>
      </c>
      <c r="DJ66" s="226"/>
      <c r="DK66" s="248"/>
      <c r="DL66" s="226"/>
      <c r="DM66" s="226" t="s">
        <v>285</v>
      </c>
      <c r="DN66" s="226"/>
      <c r="DO66" s="248"/>
      <c r="DP66" s="226"/>
      <c r="DQ66" s="226" t="s">
        <v>285</v>
      </c>
      <c r="DR66" s="226"/>
      <c r="DS66" s="248"/>
      <c r="DT66" s="226"/>
      <c r="DU66" s="226" t="s">
        <v>285</v>
      </c>
      <c r="DV66" s="226"/>
      <c r="DX66" s="226"/>
      <c r="DY66" s="226" t="s">
        <v>285</v>
      </c>
      <c r="DZ66" s="226"/>
      <c r="EB66" s="226"/>
      <c r="EC66" s="226" t="s">
        <v>285</v>
      </c>
      <c r="ED66" s="226"/>
      <c r="EF66" s="226"/>
      <c r="EG66" s="226" t="s">
        <v>285</v>
      </c>
      <c r="EH66" s="226"/>
      <c r="EJ66" s="226"/>
      <c r="EK66" s="226" t="s">
        <v>285</v>
      </c>
      <c r="EL66" s="226"/>
      <c r="EN66" s="226"/>
      <c r="EO66" s="226" t="s">
        <v>285</v>
      </c>
    </row>
    <row r="67" spans="77:145" x14ac:dyDescent="0.3">
      <c r="BY67" s="226" t="s">
        <v>285</v>
      </c>
      <c r="BZ67" s="226"/>
      <c r="CA67" s="248"/>
      <c r="CB67" s="226"/>
      <c r="CC67" s="226" t="s">
        <v>285</v>
      </c>
      <c r="CD67" s="226"/>
      <c r="CE67" s="248"/>
      <c r="CF67" s="226"/>
      <c r="CG67" s="226" t="s">
        <v>285</v>
      </c>
      <c r="CH67" s="226"/>
      <c r="CI67" s="248"/>
      <c r="CJ67" s="226"/>
      <c r="CK67" s="226" t="s">
        <v>285</v>
      </c>
      <c r="CL67" s="226"/>
      <c r="CM67" s="248"/>
      <c r="CN67" s="226"/>
      <c r="CO67" s="226" t="s">
        <v>285</v>
      </c>
      <c r="CP67" s="226"/>
      <c r="CQ67" s="248"/>
      <c r="CR67" s="226"/>
      <c r="CS67" s="226" t="s">
        <v>285</v>
      </c>
      <c r="CT67" s="226"/>
      <c r="CU67" s="248"/>
      <c r="CV67" s="226"/>
      <c r="CW67" s="226" t="s">
        <v>285</v>
      </c>
      <c r="CX67" s="226"/>
      <c r="CY67" s="248"/>
      <c r="CZ67" s="226"/>
      <c r="DA67" s="226" t="s">
        <v>285</v>
      </c>
      <c r="DB67" s="226"/>
      <c r="DC67" s="248"/>
      <c r="DD67" s="226"/>
      <c r="DE67" s="226" t="s">
        <v>285</v>
      </c>
      <c r="DF67" s="226"/>
      <c r="DG67" s="248"/>
      <c r="DH67" s="226"/>
      <c r="DI67" s="226" t="s">
        <v>285</v>
      </c>
      <c r="DJ67" s="226"/>
      <c r="DK67" s="248"/>
      <c r="DL67" s="226"/>
      <c r="DM67" s="226" t="s">
        <v>285</v>
      </c>
      <c r="DN67" s="226"/>
      <c r="DO67" s="248"/>
      <c r="DP67" s="226"/>
      <c r="DQ67" s="226" t="s">
        <v>285</v>
      </c>
      <c r="DR67" s="226"/>
      <c r="DS67" s="248"/>
      <c r="DT67" s="226"/>
      <c r="DU67" s="226" t="s">
        <v>285</v>
      </c>
      <c r="DV67" s="226"/>
      <c r="DX67" s="226"/>
      <c r="DY67" s="226" t="s">
        <v>285</v>
      </c>
      <c r="DZ67" s="226"/>
      <c r="EB67" s="226"/>
      <c r="EC67" s="226" t="s">
        <v>285</v>
      </c>
      <c r="ED67" s="226"/>
      <c r="EF67" s="226"/>
      <c r="EG67" s="226" t="s">
        <v>285</v>
      </c>
      <c r="EH67" s="226"/>
      <c r="EJ67" s="226"/>
      <c r="EK67" s="226" t="s">
        <v>285</v>
      </c>
      <c r="EL67" s="226"/>
      <c r="EN67" s="226"/>
      <c r="EO67" s="226" t="s">
        <v>285</v>
      </c>
    </row>
    <row r="68" spans="77:145" x14ac:dyDescent="0.3">
      <c r="BY68" s="226" t="s">
        <v>285</v>
      </c>
      <c r="BZ68" s="226"/>
      <c r="CA68" s="248"/>
      <c r="CB68" s="226"/>
      <c r="CC68" s="226" t="s">
        <v>285</v>
      </c>
      <c r="CD68" s="226"/>
      <c r="CE68" s="248"/>
      <c r="CF68" s="226"/>
      <c r="CG68" s="226" t="s">
        <v>285</v>
      </c>
      <c r="CH68" s="226"/>
      <c r="CI68" s="248"/>
      <c r="CJ68" s="226"/>
      <c r="CK68" s="226" t="s">
        <v>285</v>
      </c>
      <c r="CL68" s="226"/>
      <c r="CM68" s="248"/>
      <c r="CN68" s="226"/>
      <c r="CO68" s="226" t="s">
        <v>285</v>
      </c>
      <c r="CP68" s="226"/>
      <c r="CQ68" s="248"/>
      <c r="CR68" s="226"/>
      <c r="CS68" s="226" t="s">
        <v>285</v>
      </c>
      <c r="CT68" s="226"/>
      <c r="CU68" s="248"/>
      <c r="CV68" s="226"/>
      <c r="CW68" s="226" t="s">
        <v>285</v>
      </c>
      <c r="CX68" s="226"/>
      <c r="CY68" s="248"/>
      <c r="CZ68" s="226"/>
      <c r="DA68" s="226" t="s">
        <v>285</v>
      </c>
      <c r="DB68" s="226"/>
      <c r="DC68" s="248"/>
      <c r="DD68" s="226"/>
      <c r="DE68" s="226" t="s">
        <v>285</v>
      </c>
      <c r="DF68" s="226"/>
      <c r="DG68" s="248"/>
      <c r="DH68" s="226"/>
      <c r="DI68" s="226" t="s">
        <v>285</v>
      </c>
      <c r="DJ68" s="226"/>
      <c r="DK68" s="248"/>
      <c r="DL68" s="226"/>
      <c r="DM68" s="226" t="s">
        <v>285</v>
      </c>
      <c r="DN68" s="226"/>
      <c r="DO68" s="248"/>
      <c r="DP68" s="226"/>
      <c r="DQ68" s="226" t="s">
        <v>285</v>
      </c>
      <c r="DR68" s="226"/>
      <c r="DS68" s="248"/>
      <c r="DT68" s="226"/>
      <c r="DU68" s="226" t="s">
        <v>285</v>
      </c>
      <c r="DV68" s="226"/>
      <c r="DX68" s="226"/>
      <c r="DY68" s="226" t="s">
        <v>285</v>
      </c>
      <c r="DZ68" s="226"/>
      <c r="EB68" s="226"/>
      <c r="EC68" s="226" t="s">
        <v>285</v>
      </c>
      <c r="ED68" s="226"/>
      <c r="EF68" s="226"/>
      <c r="EG68" s="226" t="s">
        <v>285</v>
      </c>
      <c r="EH68" s="226"/>
      <c r="EJ68" s="226"/>
      <c r="EK68" s="226" t="s">
        <v>285</v>
      </c>
      <c r="EL68" s="226"/>
      <c r="EN68" s="226"/>
      <c r="EO68" s="226" t="s">
        <v>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EO68"/>
  <sheetViews>
    <sheetView topLeftCell="EM22" workbookViewId="0">
      <selection activeCell="BY4" sqref="BY4:EO38"/>
    </sheetView>
  </sheetViews>
  <sheetFormatPr baseColWidth="10" defaultColWidth="11.44140625" defaultRowHeight="14.4" x14ac:dyDescent="0.3"/>
  <cols>
    <col min="1" max="1" width="7.109375" style="228" customWidth="1"/>
    <col min="2" max="4" width="11.44140625" style="226"/>
    <col min="5" max="5" width="8.88671875" style="226" bestFit="1" customWidth="1"/>
    <col min="6" max="6" width="51.88671875" style="228" bestFit="1" customWidth="1"/>
    <col min="7" max="7" width="5.33203125" style="228" customWidth="1"/>
    <col min="8" max="8" width="5.33203125" style="226" customWidth="1"/>
    <col min="9" max="10" width="5.33203125" style="228" customWidth="1"/>
    <col min="11" max="11" width="5.33203125" style="226" customWidth="1"/>
    <col min="12" max="13" width="5.33203125" style="228" customWidth="1"/>
    <col min="14" max="14" width="5.33203125" style="226" customWidth="1"/>
    <col min="15" max="16" width="5.33203125" style="228" customWidth="1"/>
    <col min="17" max="17" width="5.33203125" style="226" customWidth="1"/>
    <col min="18" max="19" width="5.33203125" style="228" customWidth="1"/>
    <col min="20" max="20" width="5.33203125" style="226" customWidth="1"/>
    <col min="21" max="22" width="5.33203125" style="228" customWidth="1"/>
    <col min="23" max="23" width="5.33203125" style="226" customWidth="1"/>
    <col min="24" max="25" width="5.33203125" style="228" customWidth="1"/>
    <col min="26" max="26" width="5.33203125" style="226" customWidth="1"/>
    <col min="27" max="28" width="5.33203125" style="228" customWidth="1"/>
    <col min="29" max="29" width="5.33203125" style="226" customWidth="1"/>
    <col min="30" max="31" width="5.33203125" style="228" customWidth="1"/>
    <col min="32" max="32" width="5.33203125" style="226" customWidth="1"/>
    <col min="33" max="34" width="5.33203125" style="228" customWidth="1"/>
    <col min="35" max="35" width="5.33203125" style="226" customWidth="1"/>
    <col min="36" max="37" width="5.33203125" style="228" customWidth="1"/>
    <col min="38" max="38" width="5.33203125" style="226" customWidth="1"/>
    <col min="39" max="40" width="5.33203125" style="228" customWidth="1"/>
    <col min="41" max="41" width="5.33203125" style="226" customWidth="1"/>
    <col min="42" max="43" width="5.33203125" style="228" customWidth="1"/>
    <col min="44" max="44" width="5.33203125" style="226" customWidth="1"/>
    <col min="45" max="46" width="5.33203125" style="228" customWidth="1"/>
    <col min="47" max="47" width="5.33203125" style="226" customWidth="1"/>
    <col min="48" max="49" width="5.33203125" style="228" customWidth="1"/>
    <col min="50" max="50" width="5.33203125" style="226" customWidth="1"/>
    <col min="51" max="52" width="5.33203125" style="228" customWidth="1"/>
    <col min="53" max="53" width="5.33203125" style="226" customWidth="1"/>
    <col min="54" max="55" width="5.33203125" style="228" customWidth="1"/>
    <col min="56" max="56" width="5.33203125" style="226" customWidth="1"/>
    <col min="57" max="58" width="5.33203125" style="228" customWidth="1"/>
    <col min="59" max="59" width="5.33203125" style="226" customWidth="1"/>
    <col min="60" max="61" width="5.33203125" style="228" customWidth="1"/>
    <col min="62" max="62" width="5.33203125" style="226" customWidth="1"/>
    <col min="63" max="64" width="5.33203125" style="228" customWidth="1"/>
    <col min="65" max="65" width="5.33203125" style="226" customWidth="1"/>
    <col min="66" max="67" width="5.33203125" style="228" customWidth="1"/>
    <col min="68" max="68" width="5.33203125" style="226" customWidth="1"/>
    <col min="69" max="70" width="5.33203125" style="228" customWidth="1"/>
    <col min="71" max="71" width="5.33203125" style="226" customWidth="1"/>
    <col min="72" max="73" width="5.33203125" style="228" customWidth="1"/>
    <col min="74" max="74" width="5.33203125" style="226" customWidth="1"/>
    <col min="75" max="76" width="5.33203125" style="228" customWidth="1"/>
    <col min="77" max="77" width="3.33203125" style="226" customWidth="1"/>
    <col min="78" max="79" width="3.33203125" style="228" customWidth="1"/>
    <col min="80" max="80" width="3.33203125" style="226" customWidth="1"/>
    <col min="81" max="82" width="3.33203125" style="228" customWidth="1"/>
    <col min="83" max="83" width="3.33203125" style="226" customWidth="1"/>
    <col min="84" max="85" width="3.33203125" style="228" customWidth="1"/>
    <col min="86" max="86" width="3.33203125" style="226" customWidth="1"/>
    <col min="87" max="88" width="3.33203125" style="228" customWidth="1"/>
    <col min="89" max="89" width="3.33203125" style="226" customWidth="1"/>
    <col min="90" max="91" width="3.33203125" style="228" customWidth="1"/>
    <col min="92" max="92" width="3.33203125" style="226" customWidth="1"/>
    <col min="93" max="94" width="3.33203125" style="228" customWidth="1"/>
    <col min="95" max="95" width="3.33203125" style="226" customWidth="1"/>
    <col min="96" max="97" width="3.33203125" style="228" customWidth="1"/>
    <col min="98" max="98" width="3.33203125" style="226" customWidth="1"/>
    <col min="99" max="100" width="3.33203125" style="228" customWidth="1"/>
    <col min="101" max="101" width="3.33203125" style="226" customWidth="1"/>
    <col min="102" max="103" width="3.33203125" style="228" customWidth="1"/>
    <col min="104" max="104" width="3.33203125" style="226" customWidth="1"/>
    <col min="105" max="106" width="3.33203125" style="228" customWidth="1"/>
    <col min="107" max="107" width="3.33203125" style="226" customWidth="1"/>
    <col min="108" max="109" width="3.33203125" style="228" customWidth="1"/>
    <col min="110" max="110" width="3.33203125" style="226" customWidth="1"/>
    <col min="111" max="112" width="3.33203125" style="228" customWidth="1"/>
    <col min="113" max="16384" width="11.44140625" style="226"/>
  </cols>
  <sheetData>
    <row r="1" spans="1:145" ht="14.25" customHeight="1" x14ac:dyDescent="0.3">
      <c r="A1" s="234" t="s">
        <v>1949</v>
      </c>
      <c r="B1" s="234"/>
      <c r="C1" s="234" t="s">
        <v>1950</v>
      </c>
      <c r="D1" s="234" t="s">
        <v>296</v>
      </c>
      <c r="E1" s="234">
        <v>1</v>
      </c>
      <c r="F1" s="234"/>
      <c r="G1" s="234"/>
      <c r="H1" s="234"/>
      <c r="I1" s="234">
        <v>2</v>
      </c>
      <c r="J1" s="234"/>
      <c r="K1" s="234"/>
      <c r="L1" s="234"/>
      <c r="M1" s="234">
        <v>3</v>
      </c>
      <c r="N1" s="234"/>
      <c r="O1" s="234"/>
      <c r="P1" s="234"/>
      <c r="Q1" s="234">
        <v>4</v>
      </c>
      <c r="R1" s="234"/>
      <c r="S1" s="234"/>
      <c r="T1" s="234"/>
      <c r="U1" s="234">
        <v>5</v>
      </c>
      <c r="V1" s="234"/>
      <c r="W1" s="234"/>
      <c r="X1" s="234"/>
      <c r="Y1" s="234">
        <v>6</v>
      </c>
      <c r="Z1" s="234"/>
      <c r="AA1" s="234"/>
      <c r="AB1" s="234"/>
      <c r="AC1" s="234">
        <v>7</v>
      </c>
      <c r="AD1" s="234"/>
      <c r="AE1" s="234"/>
      <c r="AF1" s="234"/>
      <c r="AG1" s="234">
        <v>8</v>
      </c>
      <c r="AH1" s="234"/>
      <c r="AI1" s="234"/>
      <c r="AJ1" s="234"/>
      <c r="AK1" s="234">
        <v>9</v>
      </c>
      <c r="AL1" s="234"/>
      <c r="AM1" s="234"/>
      <c r="AN1" s="234"/>
      <c r="AO1" s="234">
        <v>10</v>
      </c>
      <c r="AP1" s="234"/>
      <c r="AQ1" s="234"/>
      <c r="AR1" s="234"/>
      <c r="AS1" s="234">
        <v>11</v>
      </c>
      <c r="AT1" s="234"/>
      <c r="AU1" s="234"/>
      <c r="AV1" s="234"/>
      <c r="AW1" s="234">
        <v>12</v>
      </c>
      <c r="AX1" s="234"/>
      <c r="AY1" s="234"/>
      <c r="AZ1" s="234"/>
      <c r="BA1" s="234">
        <v>13</v>
      </c>
      <c r="BB1" s="234"/>
      <c r="BC1" s="234"/>
      <c r="BD1" s="234"/>
      <c r="BE1" s="234">
        <v>14</v>
      </c>
      <c r="BF1" s="234"/>
      <c r="BG1" s="234"/>
      <c r="BH1" s="234"/>
      <c r="BI1" s="234">
        <v>15</v>
      </c>
      <c r="BJ1" s="234"/>
      <c r="BK1" s="234"/>
      <c r="BL1" s="234"/>
      <c r="BM1" s="234">
        <v>16</v>
      </c>
      <c r="BN1" s="234"/>
      <c r="BO1" s="234"/>
      <c r="BP1" s="234"/>
      <c r="BQ1" s="234">
        <v>17</v>
      </c>
      <c r="BR1" s="234"/>
      <c r="BS1" s="234"/>
      <c r="BT1" s="234"/>
      <c r="BU1" s="234">
        <v>18</v>
      </c>
      <c r="BV1" s="234"/>
      <c r="BW1" s="234"/>
      <c r="BX1" s="234"/>
      <c r="BY1" s="208" t="s">
        <v>1958</v>
      </c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R1" s="234"/>
      <c r="CS1" s="234"/>
      <c r="CT1" s="2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P1" s="234"/>
      <c r="DQ1" s="234"/>
      <c r="DR1" s="234"/>
      <c r="DS1" s="234"/>
      <c r="DT1" s="234"/>
      <c r="DU1" s="234"/>
      <c r="DV1" s="234"/>
      <c r="DW1" s="234"/>
      <c r="DX1" s="234"/>
      <c r="DY1" s="234"/>
      <c r="DZ1" s="234"/>
    </row>
    <row r="2" spans="1:145" x14ac:dyDescent="0.3">
      <c r="A2" s="234"/>
      <c r="B2" s="234"/>
      <c r="C2" s="234" t="s">
        <v>242</v>
      </c>
      <c r="D2" s="234" t="s">
        <v>243</v>
      </c>
      <c r="E2" s="234">
        <v>2</v>
      </c>
      <c r="F2" s="234"/>
      <c r="G2" s="234"/>
      <c r="H2" s="234"/>
      <c r="I2" s="234">
        <v>3</v>
      </c>
      <c r="J2" s="234"/>
      <c r="K2" s="234"/>
      <c r="L2" s="234"/>
      <c r="M2" s="234">
        <v>4</v>
      </c>
      <c r="N2" s="234"/>
      <c r="O2" s="234"/>
      <c r="P2" s="234"/>
      <c r="Q2" s="234">
        <v>5</v>
      </c>
      <c r="R2" s="234"/>
      <c r="S2" s="234"/>
      <c r="T2" s="234"/>
      <c r="U2" s="234">
        <v>6</v>
      </c>
      <c r="V2" s="234"/>
      <c r="W2" s="234"/>
      <c r="X2" s="234"/>
      <c r="Y2" s="234">
        <v>7</v>
      </c>
      <c r="Z2" s="234"/>
      <c r="AA2" s="234"/>
      <c r="AB2" s="234"/>
      <c r="AC2" s="234">
        <v>8</v>
      </c>
      <c r="AD2" s="234"/>
      <c r="AE2" s="234"/>
      <c r="AF2" s="234"/>
      <c r="AG2" s="234">
        <v>9</v>
      </c>
      <c r="AH2" s="234"/>
      <c r="AI2" s="234"/>
      <c r="AJ2" s="234"/>
      <c r="AK2" s="234">
        <v>10</v>
      </c>
      <c r="AL2" s="234"/>
      <c r="AM2" s="234"/>
      <c r="AN2" s="234"/>
      <c r="AO2" s="234">
        <v>12</v>
      </c>
      <c r="AP2" s="234"/>
      <c r="AQ2" s="234"/>
      <c r="AR2" s="234"/>
      <c r="AS2" s="234">
        <v>12</v>
      </c>
      <c r="AT2" s="234"/>
      <c r="AU2" s="234"/>
      <c r="AV2" s="234"/>
      <c r="AW2" s="234">
        <v>14</v>
      </c>
      <c r="AX2" s="234"/>
      <c r="AY2" s="234"/>
      <c r="AZ2" s="234"/>
      <c r="BA2" s="234">
        <v>14</v>
      </c>
      <c r="BB2" s="234"/>
      <c r="BC2" s="234"/>
      <c r="BD2" s="234"/>
      <c r="BE2" s="234">
        <v>16</v>
      </c>
      <c r="BF2" s="234"/>
      <c r="BG2" s="234"/>
      <c r="BH2" s="234"/>
      <c r="BI2" s="234">
        <v>18</v>
      </c>
      <c r="BJ2" s="234"/>
      <c r="BK2" s="234"/>
      <c r="BL2" s="234"/>
      <c r="BM2" s="234">
        <v>18</v>
      </c>
      <c r="BN2" s="234"/>
      <c r="BO2" s="234"/>
      <c r="BP2" s="234"/>
      <c r="BQ2" s="234">
        <v>20</v>
      </c>
      <c r="BR2" s="234"/>
      <c r="BS2" s="234"/>
      <c r="BT2" s="234"/>
      <c r="BU2" s="234">
        <v>20</v>
      </c>
      <c r="BV2" s="234"/>
      <c r="BW2" s="234"/>
      <c r="BX2" s="234"/>
      <c r="BY2" s="248">
        <v>2</v>
      </c>
      <c r="BZ2" s="248"/>
      <c r="CA2" s="248"/>
      <c r="CB2" s="248"/>
      <c r="CC2" s="248">
        <v>3</v>
      </c>
      <c r="CD2" s="248"/>
      <c r="CE2" s="248"/>
      <c r="CF2" s="248"/>
      <c r="CG2" s="248">
        <v>4</v>
      </c>
      <c r="CH2" s="251"/>
      <c r="CI2" s="251"/>
      <c r="CJ2" s="251"/>
      <c r="CK2" s="248">
        <v>5</v>
      </c>
      <c r="CL2" s="251"/>
      <c r="CM2" s="251"/>
      <c r="CN2" s="251"/>
      <c r="CO2" s="248">
        <v>6</v>
      </c>
      <c r="CP2" s="251"/>
      <c r="CQ2" s="251"/>
      <c r="CR2" s="251"/>
      <c r="CS2" s="248">
        <v>7</v>
      </c>
      <c r="CT2" s="251"/>
      <c r="CU2" s="251"/>
      <c r="CV2" s="251"/>
      <c r="CW2" s="248">
        <v>8</v>
      </c>
      <c r="CX2" s="251"/>
      <c r="CY2" s="251"/>
      <c r="CZ2" s="251"/>
      <c r="DA2" s="248">
        <v>9</v>
      </c>
      <c r="DB2" s="251"/>
      <c r="DC2" s="251"/>
      <c r="DD2" s="251"/>
      <c r="DE2" s="248">
        <v>10</v>
      </c>
      <c r="DF2" s="251"/>
      <c r="DG2" s="251"/>
      <c r="DH2" s="251"/>
      <c r="DI2" s="248" t="s">
        <v>286</v>
      </c>
      <c r="DJ2" s="251"/>
      <c r="DK2" s="251"/>
      <c r="DL2" s="251"/>
      <c r="DM2" s="248" t="s">
        <v>287</v>
      </c>
      <c r="DN2" s="251"/>
      <c r="DO2" s="251"/>
      <c r="DP2" s="251"/>
      <c r="DQ2" s="248" t="s">
        <v>288</v>
      </c>
      <c r="DR2" s="251"/>
      <c r="DS2" s="251"/>
      <c r="DT2" s="251"/>
      <c r="DU2" s="248" t="s">
        <v>289</v>
      </c>
      <c r="DV2" s="251"/>
      <c r="DW2" s="251"/>
      <c r="DX2" s="251"/>
      <c r="DY2" s="248">
        <v>16</v>
      </c>
      <c r="DZ2" s="251"/>
      <c r="EA2" s="251"/>
      <c r="EB2" s="251"/>
      <c r="EC2" s="248" t="s">
        <v>290</v>
      </c>
      <c r="ED2" s="251"/>
      <c r="EE2" s="251"/>
      <c r="EF2" s="251"/>
      <c r="EG2" s="248" t="s">
        <v>291</v>
      </c>
      <c r="EH2" s="251"/>
      <c r="EI2" s="251"/>
      <c r="EJ2" s="251"/>
      <c r="EK2" s="248" t="s">
        <v>292</v>
      </c>
      <c r="EL2" s="251"/>
      <c r="EM2" s="251"/>
      <c r="EN2" s="251"/>
      <c r="EO2" s="248" t="s">
        <v>293</v>
      </c>
    </row>
    <row r="3" spans="1:145" x14ac:dyDescent="0.3">
      <c r="A3" s="234"/>
      <c r="B3" s="234"/>
      <c r="C3" s="234"/>
      <c r="D3" s="234" t="s">
        <v>244</v>
      </c>
      <c r="E3" s="234" t="s">
        <v>245</v>
      </c>
      <c r="F3" s="234"/>
      <c r="G3" s="234"/>
      <c r="H3" s="234"/>
      <c r="I3" s="234" t="s">
        <v>245</v>
      </c>
      <c r="J3" s="234"/>
      <c r="K3" s="234"/>
      <c r="L3" s="234"/>
      <c r="M3" s="234" t="s">
        <v>245</v>
      </c>
      <c r="N3" s="234"/>
      <c r="O3" s="234"/>
      <c r="P3" s="234"/>
      <c r="Q3" s="234" t="s">
        <v>245</v>
      </c>
      <c r="R3" s="234"/>
      <c r="S3" s="234"/>
      <c r="T3" s="234"/>
      <c r="U3" s="234" t="s">
        <v>245</v>
      </c>
      <c r="V3" s="234"/>
      <c r="W3" s="234"/>
      <c r="X3" s="234"/>
      <c r="Y3" s="234" t="s">
        <v>245</v>
      </c>
      <c r="Z3" s="234"/>
      <c r="AA3" s="234"/>
      <c r="AB3" s="234"/>
      <c r="AC3" s="234" t="s">
        <v>245</v>
      </c>
      <c r="AD3" s="234"/>
      <c r="AE3" s="234"/>
      <c r="AF3" s="234"/>
      <c r="AG3" s="234" t="s">
        <v>245</v>
      </c>
      <c r="AH3" s="234"/>
      <c r="AI3" s="234"/>
      <c r="AJ3" s="234"/>
      <c r="AK3" s="234" t="s">
        <v>245</v>
      </c>
      <c r="AL3" s="234"/>
      <c r="AM3" s="234"/>
      <c r="AN3" s="234"/>
      <c r="AO3" s="234" t="s">
        <v>245</v>
      </c>
      <c r="AP3" s="234"/>
      <c r="AQ3" s="234"/>
      <c r="AR3" s="234"/>
      <c r="AS3" s="234" t="s">
        <v>245</v>
      </c>
      <c r="AT3" s="234"/>
      <c r="AU3" s="234"/>
      <c r="AV3" s="234"/>
      <c r="AW3" s="234" t="s">
        <v>245</v>
      </c>
      <c r="AX3" s="234"/>
      <c r="AY3" s="234"/>
      <c r="AZ3" s="234"/>
      <c r="BA3" s="234" t="s">
        <v>245</v>
      </c>
      <c r="BB3" s="234"/>
      <c r="BC3" s="234"/>
      <c r="BD3" s="234"/>
      <c r="BE3" s="234" t="s">
        <v>245</v>
      </c>
      <c r="BF3" s="234"/>
      <c r="BG3" s="234"/>
      <c r="BH3" s="234"/>
      <c r="BI3" s="234" t="s">
        <v>245</v>
      </c>
      <c r="BJ3" s="234"/>
      <c r="BK3" s="234"/>
      <c r="BL3" s="234"/>
      <c r="BM3" s="234" t="s">
        <v>245</v>
      </c>
      <c r="BN3" s="234"/>
      <c r="BO3" s="234"/>
      <c r="BP3" s="234"/>
      <c r="BQ3" s="234" t="s">
        <v>245</v>
      </c>
      <c r="BR3" s="234"/>
      <c r="BS3" s="234"/>
      <c r="BT3" s="234"/>
      <c r="BU3" s="234" t="s">
        <v>245</v>
      </c>
      <c r="BV3" s="234"/>
      <c r="BW3" s="234"/>
      <c r="BX3" s="234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8"/>
      <c r="DK3" s="248"/>
      <c r="DL3" s="248"/>
      <c r="DM3" s="248"/>
      <c r="DN3" s="248"/>
      <c r="DO3" s="248"/>
      <c r="DP3" s="248"/>
      <c r="DQ3" s="248"/>
      <c r="DR3" s="248"/>
      <c r="DS3" s="248"/>
      <c r="DT3" s="248"/>
      <c r="DU3" s="248"/>
      <c r="DV3" s="248"/>
      <c r="DW3" s="248"/>
      <c r="DX3" s="248"/>
      <c r="DY3" s="248"/>
      <c r="DZ3" s="248"/>
      <c r="EA3" s="248"/>
      <c r="EB3" s="248"/>
      <c r="EC3" s="248"/>
      <c r="ED3" s="248"/>
      <c r="EE3" s="248"/>
      <c r="EF3" s="248"/>
      <c r="EG3" s="248"/>
      <c r="EH3" s="248"/>
      <c r="EI3" s="248"/>
      <c r="EJ3" s="248"/>
      <c r="EK3" s="248"/>
      <c r="EL3" s="248"/>
      <c r="EM3" s="248"/>
      <c r="EN3" s="248"/>
      <c r="EO3" s="248"/>
    </row>
    <row r="4" spans="1:145" x14ac:dyDescent="0.3">
      <c r="A4" s="235">
        <f>IF(B4="MATIERE",VLOOKUP($C4,MATIERE!$B$2:$K$601,10,0),IF(B4="MOA",VLOOKUP($C4,ATELIER!$B$2:$K$291,10,0),IF(B4="MOC",VLOOKUP($C4,CHANTIER!$B$2:$K$291,10,0),IF(B4="MP",VLOOKUP($C4,MINIPELLE!$B$2:$K$291,10,0),""))))</f>
        <v>377</v>
      </c>
      <c r="B4" s="234" t="s">
        <v>294</v>
      </c>
      <c r="C4" s="234" t="s">
        <v>345</v>
      </c>
      <c r="D4" s="234" t="s">
        <v>8</v>
      </c>
      <c r="E4" s="234"/>
      <c r="F4" s="236" t="s">
        <v>1023</v>
      </c>
      <c r="G4" s="236" t="s">
        <v>629</v>
      </c>
      <c r="H4" s="234"/>
      <c r="I4" s="234"/>
      <c r="J4" s="236" t="s">
        <v>1023</v>
      </c>
      <c r="K4" s="236" t="s">
        <v>629</v>
      </c>
      <c r="L4" s="234"/>
      <c r="M4" s="234"/>
      <c r="N4" s="236" t="s">
        <v>1023</v>
      </c>
      <c r="O4" s="236" t="s">
        <v>629</v>
      </c>
      <c r="P4" s="234"/>
      <c r="Q4" s="234"/>
      <c r="R4" s="236" t="s">
        <v>1023</v>
      </c>
      <c r="S4" s="236" t="s">
        <v>629</v>
      </c>
      <c r="T4" s="234"/>
      <c r="U4" s="234"/>
      <c r="V4" s="236" t="s">
        <v>1023</v>
      </c>
      <c r="W4" s="236" t="s">
        <v>629</v>
      </c>
      <c r="X4" s="234"/>
      <c r="Y4" s="234"/>
      <c r="Z4" s="236" t="s">
        <v>1023</v>
      </c>
      <c r="AA4" s="236" t="s">
        <v>629</v>
      </c>
      <c r="AB4" s="234"/>
      <c r="AC4" s="234"/>
      <c r="AD4" s="236" t="s">
        <v>1023</v>
      </c>
      <c r="AE4" s="236" t="s">
        <v>629</v>
      </c>
      <c r="AF4" s="234"/>
      <c r="AG4" s="234"/>
      <c r="AH4" s="236" t="s">
        <v>1023</v>
      </c>
      <c r="AI4" s="236" t="s">
        <v>629</v>
      </c>
      <c r="AJ4" s="234"/>
      <c r="AK4" s="234"/>
      <c r="AL4" s="236" t="s">
        <v>1023</v>
      </c>
      <c r="AM4" s="236" t="s">
        <v>629</v>
      </c>
      <c r="AN4" s="234"/>
      <c r="AO4" s="234"/>
      <c r="AP4" s="236" t="s">
        <v>1023</v>
      </c>
      <c r="AQ4" s="236" t="s">
        <v>629</v>
      </c>
      <c r="AR4" s="234"/>
      <c r="AS4" s="234"/>
      <c r="AT4" s="236" t="s">
        <v>1023</v>
      </c>
      <c r="AU4" s="236" t="s">
        <v>629</v>
      </c>
      <c r="AV4" s="234"/>
      <c r="AW4" s="234"/>
      <c r="AX4" s="236" t="s">
        <v>1023</v>
      </c>
      <c r="AY4" s="236" t="s">
        <v>629</v>
      </c>
      <c r="AZ4" s="234"/>
      <c r="BA4" s="234"/>
      <c r="BB4" s="236" t="s">
        <v>1023</v>
      </c>
      <c r="BC4" s="236" t="s">
        <v>629</v>
      </c>
      <c r="BD4" s="234"/>
      <c r="BE4" s="234"/>
      <c r="BF4" s="236" t="s">
        <v>1023</v>
      </c>
      <c r="BG4" s="236" t="s">
        <v>629</v>
      </c>
      <c r="BH4" s="234"/>
      <c r="BI4" s="234"/>
      <c r="BJ4" s="236" t="s">
        <v>1023</v>
      </c>
      <c r="BK4" s="236" t="s">
        <v>629</v>
      </c>
      <c r="BL4" s="234"/>
      <c r="BM4" s="234"/>
      <c r="BN4" s="236" t="s">
        <v>1023</v>
      </c>
      <c r="BO4" s="236" t="s">
        <v>629</v>
      </c>
      <c r="BP4" s="234"/>
      <c r="BQ4" s="234"/>
      <c r="BR4" s="236" t="s">
        <v>1023</v>
      </c>
      <c r="BS4" s="236" t="s">
        <v>629</v>
      </c>
      <c r="BT4" s="234"/>
      <c r="BU4" s="234"/>
      <c r="BV4" s="236" t="s">
        <v>1023</v>
      </c>
      <c r="BW4" s="236" t="s">
        <v>629</v>
      </c>
      <c r="BX4" s="234"/>
      <c r="BY4" s="248" t="str">
        <f>IF(AND(E4="",F4=""),"",SUBSTITUTE(SUBSTITUTE(SUBSTITUTE(SUBSTITUTE(SUBSTITUTE(SUBSTITUTE(SUBSTITUTE(SUBSTITUTE($BY$1,"#SYSTEME#",$A$1),"#DIM#",E$1),"#TYPE#",$B4),"#LIGNE#",$A4),"#Q#",IF(F4="",SUBSTITUTE(E4,",","."),"null")),"#FORMULE#",IF(F4="","null",CONCATENATE("'",F4,"'"))),"#CTE1#",IF(G4="","null",CONCATENATE("'",G4,"'"))),"#CTE2#",IF(H4="","null",CONCATENATE("'",H4,"'"))))</f>
        <v xml:space="preserve">INSERT INTO SC_SystemeProduits(RefDimension,NomSysteme,typePresta,ligne,Quantite,formule,cte1,cte2,DateModif) values (1,'FV11','MATIERE',377,null,'3*2*CTE1','PERIMETRE',null,now());
</v>
      </c>
      <c r="BZ4" s="248"/>
      <c r="CA4" s="248"/>
      <c r="CB4" s="248"/>
      <c r="CC4" s="248" t="str">
        <f t="shared" ref="CC4:EK19" si="0">IF(AND(I4="",J4=""),"",SUBSTITUTE(SUBSTITUTE(SUBSTITUTE(SUBSTITUTE(SUBSTITUTE(SUBSTITUTE(SUBSTITUTE(SUBSTITUTE($BY$1,"#SYSTEME#",$A$1),"#DIM#",I$1),"#TYPE#",$B4),"#LIGNE#",$A4),"#Q#",IF(J4="",SUBSTITUTE(I4,",","."),"null")),"#FORMULE#",IF(J4="","null",CONCATENATE("'",J4,"'"))),"#CTE1#",IF(K4="","null",CONCATENATE("'",K4,"'"))),"#CTE2#",IF(L4="","null",CONCATENATE("'",L4,"'"))))</f>
        <v xml:space="preserve">INSERT INTO SC_SystemeProduits(RefDimension,NomSysteme,typePresta,ligne,Quantite,formule,cte1,cte2,DateModif) values (2,'FV11','MATIERE',377,null,'3*2*CTE1','PERIMETRE',null,now());
</v>
      </c>
      <c r="CD4" s="248"/>
      <c r="CE4" s="248"/>
      <c r="CF4" s="248"/>
      <c r="CG4" s="248" t="str">
        <f t="shared" si="0"/>
        <v xml:space="preserve">INSERT INTO SC_SystemeProduits(RefDimension,NomSysteme,typePresta,ligne,Quantite,formule,cte1,cte2,DateModif) values (3,'FV11','MATIERE',377,null,'3*2*CTE1','PERIMETRE',null,now());
</v>
      </c>
      <c r="CH4" s="248"/>
      <c r="CI4" s="248"/>
      <c r="CJ4" s="248"/>
      <c r="CK4" s="248" t="str">
        <f t="shared" si="0"/>
        <v xml:space="preserve">INSERT INTO SC_SystemeProduits(RefDimension,NomSysteme,typePresta,ligne,Quantite,formule,cte1,cte2,DateModif) values (4,'FV11','MATIERE',377,null,'3*2*CTE1','PERIMETRE',null,now());
</v>
      </c>
      <c r="CL4" s="248"/>
      <c r="CM4" s="248"/>
      <c r="CN4" s="248"/>
      <c r="CO4" s="248" t="str">
        <f t="shared" si="0"/>
        <v xml:space="preserve">INSERT INTO SC_SystemeProduits(RefDimension,NomSysteme,typePresta,ligne,Quantite,formule,cte1,cte2,DateModif) values (5,'FV11','MATIERE',377,null,'3*2*CTE1','PERIMETRE',null,now());
</v>
      </c>
      <c r="CP4" s="248"/>
      <c r="CQ4" s="248"/>
      <c r="CR4" s="248"/>
      <c r="CS4" s="248" t="str">
        <f t="shared" si="0"/>
        <v xml:space="preserve">INSERT INTO SC_SystemeProduits(RefDimension,NomSysteme,typePresta,ligne,Quantite,formule,cte1,cte2,DateModif) values (6,'FV11','MATIERE',377,null,'3*2*CTE1','PERIMETRE',null,now());
</v>
      </c>
      <c r="CT4" s="248"/>
      <c r="CU4" s="248"/>
      <c r="CV4" s="248"/>
      <c r="CW4" s="248" t="str">
        <f t="shared" si="0"/>
        <v xml:space="preserve">INSERT INTO SC_SystemeProduits(RefDimension,NomSysteme,typePresta,ligne,Quantite,formule,cte1,cte2,DateModif) values (7,'FV11','MATIERE',377,null,'3*2*CTE1','PERIMETRE',null,now());
</v>
      </c>
      <c r="CX4" s="248"/>
      <c r="CY4" s="248"/>
      <c r="CZ4" s="248"/>
      <c r="DA4" s="248" t="str">
        <f t="shared" si="0"/>
        <v xml:space="preserve">INSERT INTO SC_SystemeProduits(RefDimension,NomSysteme,typePresta,ligne,Quantite,formule,cte1,cte2,DateModif) values (8,'FV11','MATIERE',377,null,'3*2*CTE1','PERIMETRE',null,now());
</v>
      </c>
      <c r="DB4" s="248"/>
      <c r="DC4" s="248"/>
      <c r="DD4" s="248"/>
      <c r="DE4" s="248" t="str">
        <f t="shared" si="0"/>
        <v xml:space="preserve">INSERT INTO SC_SystemeProduits(RefDimension,NomSysteme,typePresta,ligne,Quantite,formule,cte1,cte2,DateModif) values (9,'FV11','MATIERE',377,null,'3*2*CTE1','PERIMETRE',null,now());
</v>
      </c>
      <c r="DF4" s="248"/>
      <c r="DG4" s="248"/>
      <c r="DH4" s="248"/>
      <c r="DI4" s="248" t="str">
        <f t="shared" si="0"/>
        <v xml:space="preserve">INSERT INTO SC_SystemeProduits(RefDimension,NomSysteme,typePresta,ligne,Quantite,formule,cte1,cte2,DateModif) values (10,'FV11','MATIERE',377,null,'3*2*CTE1','PERIMETRE',null,now());
</v>
      </c>
      <c r="DJ4" s="248"/>
      <c r="DK4" s="248"/>
      <c r="DL4" s="248"/>
      <c r="DM4" s="248" t="str">
        <f t="shared" si="0"/>
        <v xml:space="preserve">INSERT INTO SC_SystemeProduits(RefDimension,NomSysteme,typePresta,ligne,Quantite,formule,cte1,cte2,DateModif) values (11,'FV11','MATIERE',377,null,'3*2*CTE1','PERIMETRE',null,now());
</v>
      </c>
      <c r="DN4" s="248"/>
      <c r="DO4" s="248"/>
      <c r="DP4" s="248"/>
      <c r="DQ4" s="248" t="str">
        <f t="shared" si="0"/>
        <v xml:space="preserve">INSERT INTO SC_SystemeProduits(RefDimension,NomSysteme,typePresta,ligne,Quantite,formule,cte1,cte2,DateModif) values (12,'FV11','MATIERE',377,null,'3*2*CTE1','PERIMETRE',null,now());
</v>
      </c>
      <c r="DR4" s="248"/>
      <c r="DS4" s="248"/>
      <c r="DT4" s="248"/>
      <c r="DU4" s="248" t="str">
        <f t="shared" si="0"/>
        <v xml:space="preserve">INSERT INTO SC_SystemeProduits(RefDimension,NomSysteme,typePresta,ligne,Quantite,formule,cte1,cte2,DateModif) values (13,'FV11','MATIERE',377,null,'3*2*CTE1','PERIMETRE',null,now());
</v>
      </c>
      <c r="DV4" s="248"/>
      <c r="DW4" s="248"/>
      <c r="DX4" s="248"/>
      <c r="DY4" s="248" t="str">
        <f t="shared" si="0"/>
        <v xml:space="preserve">INSERT INTO SC_SystemeProduits(RefDimension,NomSysteme,typePresta,ligne,Quantite,formule,cte1,cte2,DateModif) values (14,'FV11','MATIERE',377,null,'3*2*CTE1','PERIMETRE',null,now());
</v>
      </c>
      <c r="DZ4" s="248"/>
      <c r="EA4" s="248"/>
      <c r="EB4" s="248"/>
      <c r="EC4" s="248" t="str">
        <f t="shared" si="0"/>
        <v xml:space="preserve">INSERT INTO SC_SystemeProduits(RefDimension,NomSysteme,typePresta,ligne,Quantite,formule,cte1,cte2,DateModif) values (15,'FV11','MATIERE',377,null,'3*2*CTE1','PERIMETRE',null,now());
</v>
      </c>
      <c r="ED4" s="248"/>
      <c r="EE4" s="248"/>
      <c r="EF4" s="248"/>
      <c r="EG4" s="248" t="str">
        <f t="shared" si="0"/>
        <v xml:space="preserve">INSERT INTO SC_SystemeProduits(RefDimension,NomSysteme,typePresta,ligne,Quantite,formule,cte1,cte2,DateModif) values (16,'FV11','MATIERE',377,null,'3*2*CTE1','PERIMETRE',null,now());
</v>
      </c>
      <c r="EH4" s="248"/>
      <c r="EI4" s="248"/>
      <c r="EJ4" s="248"/>
      <c r="EK4" s="248" t="str">
        <f t="shared" si="0"/>
        <v xml:space="preserve">INSERT INTO SC_SystemeProduits(RefDimension,NomSysteme,typePresta,ligne,Quantite,formule,cte1,cte2,DateModif) values (17,'FV11','MATIERE',377,null,'3*2*CTE1','PERIMETRE',null,now());
</v>
      </c>
      <c r="EL4" s="248"/>
      <c r="EM4" s="248"/>
      <c r="EN4" s="248"/>
      <c r="EO4" s="248" t="str">
        <f t="shared" ref="EO4:EO38" si="1">IF(AND(BU4="",BV4=""),"",SUBSTITUTE(SUBSTITUTE(SUBSTITUTE(SUBSTITUTE(SUBSTITUTE(SUBSTITUTE(SUBSTITUTE(SUBSTITUTE($BY$1,"#SYSTEME#",$A$1),"#DIM#",BU$1),"#TYPE#",$B4),"#LIGNE#",$A4),"#Q#",IF(BV4="",SUBSTITUTE(BU4,",","."),"null")),"#FORMULE#",IF(BV4="","null",CONCATENATE("'",BV4,"'"))),"#CTE1#",IF(BW4="","null",CONCATENATE("'",BW4,"'"))),"#CTE2#",IF(BX4="","null",CONCATENATE("'",BX4,"'"))))</f>
        <v xml:space="preserve">INSERT INTO SC_SystemeProduits(RefDimension,NomSysteme,typePresta,ligne,Quantite,formule,cte1,cte2,DateModif) values (18,'FV11','MATIERE',377,null,'3*2*CTE1','PERIMETRE',null,now());
</v>
      </c>
    </row>
    <row r="5" spans="1:145" x14ac:dyDescent="0.3">
      <c r="A5" s="235">
        <f>IF(B5="MATIERE",VLOOKUP($C5,MATIERE!$B$2:$K$601,10,0),IF(B5="MOA",VLOOKUP($C5,ATELIER!$B$2:$K$291,10,0),IF(B5="MOC",VLOOKUP($C5,CHANTIER!$B$2:$K$291,10,0),IF(B5="MP",VLOOKUP($C5,MINIPELLE!$B$2:$K$291,10,0),""))))</f>
        <v>378</v>
      </c>
      <c r="B5" s="234" t="s">
        <v>294</v>
      </c>
      <c r="C5" s="234" t="s">
        <v>580</v>
      </c>
      <c r="D5" s="234" t="s">
        <v>8</v>
      </c>
      <c r="E5" s="234">
        <v>16</v>
      </c>
      <c r="F5" s="234"/>
      <c r="G5" s="234"/>
      <c r="H5" s="234"/>
      <c r="I5" s="234">
        <v>16</v>
      </c>
      <c r="J5" s="234"/>
      <c r="K5" s="234"/>
      <c r="L5" s="234"/>
      <c r="M5" s="234">
        <v>16</v>
      </c>
      <c r="N5" s="234"/>
      <c r="O5" s="234"/>
      <c r="P5" s="234"/>
      <c r="Q5" s="234">
        <v>16</v>
      </c>
      <c r="R5" s="234"/>
      <c r="S5" s="234"/>
      <c r="T5" s="234"/>
      <c r="U5" s="234">
        <v>16</v>
      </c>
      <c r="V5" s="234"/>
      <c r="W5" s="234"/>
      <c r="X5" s="234"/>
      <c r="Y5" s="234">
        <v>16</v>
      </c>
      <c r="Z5" s="234"/>
      <c r="AA5" s="234"/>
      <c r="AB5" s="234"/>
      <c r="AC5" s="234">
        <v>16</v>
      </c>
      <c r="AD5" s="234"/>
      <c r="AE5" s="234"/>
      <c r="AF5" s="234"/>
      <c r="AG5" s="234">
        <v>16</v>
      </c>
      <c r="AH5" s="234"/>
      <c r="AI5" s="234"/>
      <c r="AJ5" s="234"/>
      <c r="AK5" s="234">
        <v>16</v>
      </c>
      <c r="AL5" s="234"/>
      <c r="AM5" s="234"/>
      <c r="AN5" s="234"/>
      <c r="AO5" s="234">
        <v>16</v>
      </c>
      <c r="AP5" s="234"/>
      <c r="AQ5" s="234"/>
      <c r="AR5" s="234"/>
      <c r="AS5" s="234">
        <v>16</v>
      </c>
      <c r="AT5" s="234"/>
      <c r="AU5" s="234"/>
      <c r="AV5" s="234"/>
      <c r="AW5" s="234">
        <v>16</v>
      </c>
      <c r="AX5" s="234"/>
      <c r="AY5" s="234"/>
      <c r="AZ5" s="234"/>
      <c r="BA5" s="234">
        <v>16</v>
      </c>
      <c r="BB5" s="234"/>
      <c r="BC5" s="234"/>
      <c r="BD5" s="234"/>
      <c r="BE5" s="234">
        <v>16</v>
      </c>
      <c r="BF5" s="234"/>
      <c r="BG5" s="234"/>
      <c r="BH5" s="234"/>
      <c r="BI5" s="234">
        <v>16</v>
      </c>
      <c r="BJ5" s="234"/>
      <c r="BK5" s="234"/>
      <c r="BL5" s="234"/>
      <c r="BM5" s="234">
        <v>16</v>
      </c>
      <c r="BN5" s="234"/>
      <c r="BO5" s="234"/>
      <c r="BP5" s="234"/>
      <c r="BQ5" s="234">
        <v>16</v>
      </c>
      <c r="BR5" s="234"/>
      <c r="BS5" s="234"/>
      <c r="BT5" s="234"/>
      <c r="BU5" s="234">
        <v>16</v>
      </c>
      <c r="BV5" s="234"/>
      <c r="BW5" s="234"/>
      <c r="BX5" s="234"/>
      <c r="BY5" s="248" t="str">
        <f t="shared" ref="BY5:BY38" si="2">IF(AND(E5="",F5=""),"",SUBSTITUTE(SUBSTITUTE(SUBSTITUTE(SUBSTITUTE(SUBSTITUTE(SUBSTITUTE(SUBSTITUTE(SUBSTITUTE($BY$1,"#SYSTEME#",$A$1),"#DIM#",E$1),"#TYPE#",$B5),"#LIGNE#",$A5),"#Q#",IF(F5="",SUBSTITUTE(E5,",","."),"null")),"#FORMULE#",IF(F5="","null",CONCATENATE("'",F5,"'"))),"#CTE1#",IF(G5="","null",CONCATENATE("'",G5,"'"))),"#CTE2#",IF(H5="","null",CONCATENATE("'",H5,"'"))))</f>
        <v xml:space="preserve">INSERT INTO SC_SystemeProduits(RefDimension,NomSysteme,typePresta,ligne,Quantite,formule,cte1,cte2,DateModif) values (1,'FV11','MATIERE',378,16,null,null,null,now());
</v>
      </c>
      <c r="BZ5" s="248"/>
      <c r="CA5" s="248"/>
      <c r="CB5" s="248"/>
      <c r="CC5" s="248" t="str">
        <f t="shared" si="0"/>
        <v xml:space="preserve">INSERT INTO SC_SystemeProduits(RefDimension,NomSysteme,typePresta,ligne,Quantite,formule,cte1,cte2,DateModif) values (2,'FV11','MATIERE',378,16,null,null,null,now());
</v>
      </c>
      <c r="CD5" s="248"/>
      <c r="CE5" s="248"/>
      <c r="CF5" s="248"/>
      <c r="CG5" s="248" t="str">
        <f t="shared" si="0"/>
        <v xml:space="preserve">INSERT INTO SC_SystemeProduits(RefDimension,NomSysteme,typePresta,ligne,Quantite,formule,cte1,cte2,DateModif) values (3,'FV11','MATIERE',378,16,null,null,null,now());
</v>
      </c>
      <c r="CH5" s="248"/>
      <c r="CI5" s="248"/>
      <c r="CJ5" s="248"/>
      <c r="CK5" s="248" t="str">
        <f t="shared" si="0"/>
        <v xml:space="preserve">INSERT INTO SC_SystemeProduits(RefDimension,NomSysteme,typePresta,ligne,Quantite,formule,cte1,cte2,DateModif) values (4,'FV11','MATIERE',378,16,null,null,null,now());
</v>
      </c>
      <c r="CL5" s="248"/>
      <c r="CM5" s="248"/>
      <c r="CN5" s="248"/>
      <c r="CO5" s="248" t="str">
        <f t="shared" si="0"/>
        <v xml:space="preserve">INSERT INTO SC_SystemeProduits(RefDimension,NomSysteme,typePresta,ligne,Quantite,formule,cte1,cte2,DateModif) values (5,'FV11','MATIERE',378,16,null,null,null,now());
</v>
      </c>
      <c r="CP5" s="248"/>
      <c r="CQ5" s="248"/>
      <c r="CR5" s="248"/>
      <c r="CS5" s="248" t="str">
        <f t="shared" si="0"/>
        <v xml:space="preserve">INSERT INTO SC_SystemeProduits(RefDimension,NomSysteme,typePresta,ligne,Quantite,formule,cte1,cte2,DateModif) values (6,'FV11','MATIERE',378,16,null,null,null,now());
</v>
      </c>
      <c r="CT5" s="248"/>
      <c r="CU5" s="248"/>
      <c r="CV5" s="248"/>
      <c r="CW5" s="248" t="str">
        <f t="shared" si="0"/>
        <v xml:space="preserve">INSERT INTO SC_SystemeProduits(RefDimension,NomSysteme,typePresta,ligne,Quantite,formule,cte1,cte2,DateModif) values (7,'FV11','MATIERE',378,16,null,null,null,now());
</v>
      </c>
      <c r="CX5" s="248"/>
      <c r="CY5" s="248"/>
      <c r="CZ5" s="248"/>
      <c r="DA5" s="248" t="str">
        <f t="shared" si="0"/>
        <v xml:space="preserve">INSERT INTO SC_SystemeProduits(RefDimension,NomSysteme,typePresta,ligne,Quantite,formule,cte1,cte2,DateModif) values (8,'FV11','MATIERE',378,16,null,null,null,now());
</v>
      </c>
      <c r="DB5" s="248"/>
      <c r="DC5" s="248"/>
      <c r="DD5" s="248"/>
      <c r="DE5" s="248" t="str">
        <f t="shared" si="0"/>
        <v xml:space="preserve">INSERT INTO SC_SystemeProduits(RefDimension,NomSysteme,typePresta,ligne,Quantite,formule,cte1,cte2,DateModif) values (9,'FV11','MATIERE',378,16,null,null,null,now());
</v>
      </c>
      <c r="DF5" s="248"/>
      <c r="DG5" s="248"/>
      <c r="DH5" s="248"/>
      <c r="DI5" s="248" t="str">
        <f t="shared" si="0"/>
        <v xml:space="preserve">INSERT INTO SC_SystemeProduits(RefDimension,NomSysteme,typePresta,ligne,Quantite,formule,cte1,cte2,DateModif) values (10,'FV11','MATIERE',378,16,null,null,null,now());
</v>
      </c>
      <c r="DJ5" s="248"/>
      <c r="DK5" s="248"/>
      <c r="DL5" s="248"/>
      <c r="DM5" s="248" t="str">
        <f t="shared" si="0"/>
        <v xml:space="preserve">INSERT INTO SC_SystemeProduits(RefDimension,NomSysteme,typePresta,ligne,Quantite,formule,cte1,cte2,DateModif) values (11,'FV11','MATIERE',378,16,null,null,null,now());
</v>
      </c>
      <c r="DN5" s="248"/>
      <c r="DO5" s="248"/>
      <c r="DP5" s="248"/>
      <c r="DQ5" s="248" t="str">
        <f t="shared" si="0"/>
        <v xml:space="preserve">INSERT INTO SC_SystemeProduits(RefDimension,NomSysteme,typePresta,ligne,Quantite,formule,cte1,cte2,DateModif) values (12,'FV11','MATIERE',378,16,null,null,null,now());
</v>
      </c>
      <c r="DR5" s="248"/>
      <c r="DS5" s="248"/>
      <c r="DT5" s="248"/>
      <c r="DU5" s="248" t="str">
        <f t="shared" si="0"/>
        <v xml:space="preserve">INSERT INTO SC_SystemeProduits(RefDimension,NomSysteme,typePresta,ligne,Quantite,formule,cte1,cte2,DateModif) values (13,'FV11','MATIERE',378,16,null,null,null,now());
</v>
      </c>
      <c r="DV5" s="248"/>
      <c r="DW5" s="248"/>
      <c r="DX5" s="248"/>
      <c r="DY5" s="248" t="str">
        <f t="shared" si="0"/>
        <v xml:space="preserve">INSERT INTO SC_SystemeProduits(RefDimension,NomSysteme,typePresta,ligne,Quantite,formule,cte1,cte2,DateModif) values (14,'FV11','MATIERE',378,16,null,null,null,now());
</v>
      </c>
      <c r="DZ5" s="248"/>
      <c r="EA5" s="248"/>
      <c r="EB5" s="248"/>
      <c r="EC5" s="248" t="str">
        <f t="shared" si="0"/>
        <v xml:space="preserve">INSERT INTO SC_SystemeProduits(RefDimension,NomSysteme,typePresta,ligne,Quantite,formule,cte1,cte2,DateModif) values (15,'FV11','MATIERE',378,16,null,null,null,now());
</v>
      </c>
      <c r="ED5" s="248"/>
      <c r="EE5" s="248"/>
      <c r="EF5" s="248"/>
      <c r="EG5" s="248" t="str">
        <f t="shared" si="0"/>
        <v xml:space="preserve">INSERT INTO SC_SystemeProduits(RefDimension,NomSysteme,typePresta,ligne,Quantite,formule,cte1,cte2,DateModif) values (16,'FV11','MATIERE',378,16,null,null,null,now());
</v>
      </c>
      <c r="EH5" s="248"/>
      <c r="EI5" s="248"/>
      <c r="EJ5" s="248"/>
      <c r="EK5" s="248" t="str">
        <f t="shared" si="0"/>
        <v xml:space="preserve">INSERT INTO SC_SystemeProduits(RefDimension,NomSysteme,typePresta,ligne,Quantite,formule,cte1,cte2,DateModif) values (17,'FV11','MATIERE',378,16,null,null,null,now());
</v>
      </c>
      <c r="EL5" s="248"/>
      <c r="EM5" s="248"/>
      <c r="EN5" s="248"/>
      <c r="EO5" s="248" t="str">
        <f t="shared" si="1"/>
        <v xml:space="preserve">INSERT INTO SC_SystemeProduits(RefDimension,NomSysteme,typePresta,ligne,Quantite,formule,cte1,cte2,DateModif) values (18,'FV11','MATIERE',378,16,null,null,null,now());
</v>
      </c>
    </row>
    <row r="6" spans="1:145" s="231" customFormat="1" x14ac:dyDescent="0.3">
      <c r="A6" s="235">
        <f>IF(B6="MATIERE",VLOOKUP($C6,MATIERE!$B$2:$K$601,10,0),IF(B6="MOA",VLOOKUP($C6,ATELIER!$B$2:$K$291,10,0),IF(B6="MOC",VLOOKUP($C6,CHANTIER!$B$2:$K$291,10,0),IF(B6="MP",VLOOKUP($C6,MINIPELLE!$B$2:$K$291,10,0),""))))</f>
        <v>393</v>
      </c>
      <c r="B6" s="234" t="s">
        <v>294</v>
      </c>
      <c r="C6" s="234" t="s">
        <v>346</v>
      </c>
      <c r="D6" s="234" t="s">
        <v>8</v>
      </c>
      <c r="E6" s="234"/>
      <c r="F6" s="236" t="s">
        <v>663</v>
      </c>
      <c r="G6" s="236" t="s">
        <v>629</v>
      </c>
      <c r="H6" s="234"/>
      <c r="I6" s="234"/>
      <c r="J6" s="236" t="s">
        <v>663</v>
      </c>
      <c r="K6" s="236" t="s">
        <v>629</v>
      </c>
      <c r="L6" s="234"/>
      <c r="M6" s="234"/>
      <c r="N6" s="236" t="s">
        <v>663</v>
      </c>
      <c r="O6" s="236" t="s">
        <v>629</v>
      </c>
      <c r="P6" s="234"/>
      <c r="Q6" s="234"/>
      <c r="R6" s="236" t="s">
        <v>663</v>
      </c>
      <c r="S6" s="236" t="s">
        <v>629</v>
      </c>
      <c r="T6" s="234"/>
      <c r="U6" s="234"/>
      <c r="V6" s="236" t="s">
        <v>663</v>
      </c>
      <c r="W6" s="236" t="s">
        <v>629</v>
      </c>
      <c r="X6" s="234"/>
      <c r="Y6" s="234"/>
      <c r="Z6" s="236" t="s">
        <v>663</v>
      </c>
      <c r="AA6" s="236" t="s">
        <v>629</v>
      </c>
      <c r="AB6" s="234"/>
      <c r="AC6" s="234"/>
      <c r="AD6" s="236" t="s">
        <v>663</v>
      </c>
      <c r="AE6" s="236" t="s">
        <v>629</v>
      </c>
      <c r="AF6" s="234"/>
      <c r="AG6" s="234"/>
      <c r="AH6" s="236" t="s">
        <v>663</v>
      </c>
      <c r="AI6" s="236" t="s">
        <v>629</v>
      </c>
      <c r="AJ6" s="234"/>
      <c r="AK6" s="234"/>
      <c r="AL6" s="236" t="s">
        <v>663</v>
      </c>
      <c r="AM6" s="236" t="s">
        <v>629</v>
      </c>
      <c r="AN6" s="234"/>
      <c r="AO6" s="234"/>
      <c r="AP6" s="236" t="s">
        <v>663</v>
      </c>
      <c r="AQ6" s="236" t="s">
        <v>629</v>
      </c>
      <c r="AR6" s="234"/>
      <c r="AS6" s="234"/>
      <c r="AT6" s="236" t="s">
        <v>663</v>
      </c>
      <c r="AU6" s="236" t="s">
        <v>629</v>
      </c>
      <c r="AV6" s="234"/>
      <c r="AW6" s="234"/>
      <c r="AX6" s="236" t="s">
        <v>663</v>
      </c>
      <c r="AY6" s="236" t="s">
        <v>629</v>
      </c>
      <c r="AZ6" s="234"/>
      <c r="BA6" s="234"/>
      <c r="BB6" s="236" t="s">
        <v>663</v>
      </c>
      <c r="BC6" s="236" t="s">
        <v>629</v>
      </c>
      <c r="BD6" s="234"/>
      <c r="BE6" s="234"/>
      <c r="BF6" s="236" t="s">
        <v>663</v>
      </c>
      <c r="BG6" s="236" t="s">
        <v>629</v>
      </c>
      <c r="BH6" s="234"/>
      <c r="BI6" s="234"/>
      <c r="BJ6" s="236" t="s">
        <v>663</v>
      </c>
      <c r="BK6" s="236" t="s">
        <v>629</v>
      </c>
      <c r="BL6" s="234"/>
      <c r="BM6" s="234"/>
      <c r="BN6" s="236" t="s">
        <v>663</v>
      </c>
      <c r="BO6" s="236" t="s">
        <v>629</v>
      </c>
      <c r="BP6" s="234"/>
      <c r="BQ6" s="234"/>
      <c r="BR6" s="236" t="s">
        <v>663</v>
      </c>
      <c r="BS6" s="236" t="s">
        <v>629</v>
      </c>
      <c r="BT6" s="234"/>
      <c r="BU6" s="234"/>
      <c r="BV6" s="236" t="s">
        <v>663</v>
      </c>
      <c r="BW6" s="236" t="s">
        <v>629</v>
      </c>
      <c r="BX6" s="234"/>
      <c r="BY6" s="248" t="str">
        <f t="shared" si="2"/>
        <v xml:space="preserve">INSERT INTO SC_SystemeProduits(RefDimension,NomSysteme,typePresta,ligne,Quantite,formule,cte1,cte2,DateModif) values (1,'FV11','MATIERE',393,null,'2*CTE1','PERIMETRE',null,now());
</v>
      </c>
      <c r="BZ6" s="248"/>
      <c r="CA6" s="248"/>
      <c r="CB6" s="248"/>
      <c r="CC6" s="248" t="str">
        <f t="shared" si="0"/>
        <v xml:space="preserve">INSERT INTO SC_SystemeProduits(RefDimension,NomSysteme,typePresta,ligne,Quantite,formule,cte1,cte2,DateModif) values (2,'FV11','MATIERE',393,null,'2*CTE1','PERIMETRE',null,now());
</v>
      </c>
      <c r="CD6" s="248"/>
      <c r="CE6" s="248"/>
      <c r="CF6" s="248"/>
      <c r="CG6" s="248" t="str">
        <f t="shared" si="0"/>
        <v xml:space="preserve">INSERT INTO SC_SystemeProduits(RefDimension,NomSysteme,typePresta,ligne,Quantite,formule,cte1,cte2,DateModif) values (3,'FV11','MATIERE',393,null,'2*CTE1','PERIMETRE',null,now());
</v>
      </c>
      <c r="CH6" s="248"/>
      <c r="CI6" s="248"/>
      <c r="CJ6" s="248"/>
      <c r="CK6" s="248" t="str">
        <f t="shared" si="0"/>
        <v xml:space="preserve">INSERT INTO SC_SystemeProduits(RefDimension,NomSysteme,typePresta,ligne,Quantite,formule,cte1,cte2,DateModif) values (4,'FV11','MATIERE',393,null,'2*CTE1','PERIMETRE',null,now());
</v>
      </c>
      <c r="CL6" s="248"/>
      <c r="CM6" s="248"/>
      <c r="CN6" s="248"/>
      <c r="CO6" s="248" t="str">
        <f t="shared" si="0"/>
        <v xml:space="preserve">INSERT INTO SC_SystemeProduits(RefDimension,NomSysteme,typePresta,ligne,Quantite,formule,cte1,cte2,DateModif) values (5,'FV11','MATIERE',393,null,'2*CTE1','PERIMETRE',null,now());
</v>
      </c>
      <c r="CP6" s="248"/>
      <c r="CQ6" s="248"/>
      <c r="CR6" s="248"/>
      <c r="CS6" s="248" t="str">
        <f t="shared" si="0"/>
        <v xml:space="preserve">INSERT INTO SC_SystemeProduits(RefDimension,NomSysteme,typePresta,ligne,Quantite,formule,cte1,cte2,DateModif) values (6,'FV11','MATIERE',393,null,'2*CTE1','PERIMETRE',null,now());
</v>
      </c>
      <c r="CT6" s="248"/>
      <c r="CU6" s="248"/>
      <c r="CV6" s="248"/>
      <c r="CW6" s="248" t="str">
        <f t="shared" si="0"/>
        <v xml:space="preserve">INSERT INTO SC_SystemeProduits(RefDimension,NomSysteme,typePresta,ligne,Quantite,formule,cte1,cte2,DateModif) values (7,'FV11','MATIERE',393,null,'2*CTE1','PERIMETRE',null,now());
</v>
      </c>
      <c r="CX6" s="248"/>
      <c r="CY6" s="248"/>
      <c r="CZ6" s="248"/>
      <c r="DA6" s="248" t="str">
        <f t="shared" si="0"/>
        <v xml:space="preserve">INSERT INTO SC_SystemeProduits(RefDimension,NomSysteme,typePresta,ligne,Quantite,formule,cte1,cte2,DateModif) values (8,'FV11','MATIERE',393,null,'2*CTE1','PERIMETRE',null,now());
</v>
      </c>
      <c r="DB6" s="248"/>
      <c r="DC6" s="248"/>
      <c r="DD6" s="248"/>
      <c r="DE6" s="248" t="str">
        <f t="shared" si="0"/>
        <v xml:space="preserve">INSERT INTO SC_SystemeProduits(RefDimension,NomSysteme,typePresta,ligne,Quantite,formule,cte1,cte2,DateModif) values (9,'FV11','MATIERE',393,null,'2*CTE1','PERIMETRE',null,now());
</v>
      </c>
      <c r="DF6" s="248"/>
      <c r="DG6" s="248"/>
      <c r="DH6" s="248"/>
      <c r="DI6" s="248" t="str">
        <f t="shared" si="0"/>
        <v xml:space="preserve">INSERT INTO SC_SystemeProduits(RefDimension,NomSysteme,typePresta,ligne,Quantite,formule,cte1,cte2,DateModif) values (10,'FV11','MATIERE',393,null,'2*CTE1','PERIMETRE',null,now());
</v>
      </c>
      <c r="DJ6" s="248"/>
      <c r="DK6" s="248"/>
      <c r="DL6" s="248"/>
      <c r="DM6" s="248" t="str">
        <f t="shared" si="0"/>
        <v xml:space="preserve">INSERT INTO SC_SystemeProduits(RefDimension,NomSysteme,typePresta,ligne,Quantite,formule,cte1,cte2,DateModif) values (11,'FV11','MATIERE',393,null,'2*CTE1','PERIMETRE',null,now());
</v>
      </c>
      <c r="DN6" s="248"/>
      <c r="DO6" s="248"/>
      <c r="DP6" s="248"/>
      <c r="DQ6" s="248" t="str">
        <f t="shared" si="0"/>
        <v xml:space="preserve">INSERT INTO SC_SystemeProduits(RefDimension,NomSysteme,typePresta,ligne,Quantite,formule,cte1,cte2,DateModif) values (12,'FV11','MATIERE',393,null,'2*CTE1','PERIMETRE',null,now());
</v>
      </c>
      <c r="DR6" s="248"/>
      <c r="DS6" s="248"/>
      <c r="DT6" s="248"/>
      <c r="DU6" s="248" t="str">
        <f t="shared" si="0"/>
        <v xml:space="preserve">INSERT INTO SC_SystemeProduits(RefDimension,NomSysteme,typePresta,ligne,Quantite,formule,cte1,cte2,DateModif) values (13,'FV11','MATIERE',393,null,'2*CTE1','PERIMETRE',null,now());
</v>
      </c>
      <c r="DV6" s="248"/>
      <c r="DW6" s="248"/>
      <c r="DX6" s="248"/>
      <c r="DY6" s="248" t="str">
        <f t="shared" si="0"/>
        <v xml:space="preserve">INSERT INTO SC_SystemeProduits(RefDimension,NomSysteme,typePresta,ligne,Quantite,formule,cte1,cte2,DateModif) values (14,'FV11','MATIERE',393,null,'2*CTE1','PERIMETRE',null,now());
</v>
      </c>
      <c r="DZ6" s="248"/>
      <c r="EA6" s="248"/>
      <c r="EB6" s="248"/>
      <c r="EC6" s="248" t="str">
        <f t="shared" si="0"/>
        <v xml:space="preserve">INSERT INTO SC_SystemeProduits(RefDimension,NomSysteme,typePresta,ligne,Quantite,formule,cte1,cte2,DateModif) values (15,'FV11','MATIERE',393,null,'2*CTE1','PERIMETRE',null,now());
</v>
      </c>
      <c r="ED6" s="248"/>
      <c r="EE6" s="248"/>
      <c r="EF6" s="248"/>
      <c r="EG6" s="248" t="str">
        <f t="shared" si="0"/>
        <v xml:space="preserve">INSERT INTO SC_SystemeProduits(RefDimension,NomSysteme,typePresta,ligne,Quantite,formule,cte1,cte2,DateModif) values (16,'FV11','MATIERE',393,null,'2*CTE1','PERIMETRE',null,now());
</v>
      </c>
      <c r="EH6" s="248"/>
      <c r="EI6" s="248"/>
      <c r="EJ6" s="248"/>
      <c r="EK6" s="248" t="str">
        <f t="shared" si="0"/>
        <v xml:space="preserve">INSERT INTO SC_SystemeProduits(RefDimension,NomSysteme,typePresta,ligne,Quantite,formule,cte1,cte2,DateModif) values (17,'FV11','MATIERE',393,null,'2*CTE1','PERIMETRE',null,now());
</v>
      </c>
      <c r="EL6" s="248"/>
      <c r="EM6" s="248"/>
      <c r="EN6" s="248"/>
      <c r="EO6" s="248" t="str">
        <f t="shared" si="1"/>
        <v xml:space="preserve">INSERT INTO SC_SystemeProduits(RefDimension,NomSysteme,typePresta,ligne,Quantite,formule,cte1,cte2,DateModif) values (18,'FV11','MATIERE',393,null,'2*CTE1','PERIMETRE',null,now());
</v>
      </c>
    </row>
    <row r="7" spans="1:145" s="231" customFormat="1" x14ac:dyDescent="0.3">
      <c r="A7" s="235">
        <f>IF(B7="MATIERE",VLOOKUP($C7,MATIERE!$B$2:$K$601,10,0),IF(B7="MOA",VLOOKUP($C7,ATELIER!$B$2:$K$291,10,0),IF(B7="MOC",VLOOKUP($C7,CHANTIER!$B$2:$K$291,10,0),IF(B7="MP",VLOOKUP($C7,MINIPELLE!$B$2:$K$291,10,0),""))))</f>
        <v>169</v>
      </c>
      <c r="B7" s="234" t="s">
        <v>294</v>
      </c>
      <c r="C7" s="234" t="s">
        <v>581</v>
      </c>
      <c r="D7" s="234" t="s">
        <v>8</v>
      </c>
      <c r="E7" s="234"/>
      <c r="F7" s="236" t="s">
        <v>1027</v>
      </c>
      <c r="G7" s="236" t="s">
        <v>629</v>
      </c>
      <c r="H7" s="234"/>
      <c r="I7" s="234"/>
      <c r="J7" s="236" t="s">
        <v>1027</v>
      </c>
      <c r="K7" s="236" t="s">
        <v>629</v>
      </c>
      <c r="L7" s="234"/>
      <c r="M7" s="234"/>
      <c r="N7" s="236" t="s">
        <v>1027</v>
      </c>
      <c r="O7" s="236" t="s">
        <v>629</v>
      </c>
      <c r="P7" s="234"/>
      <c r="Q7" s="234"/>
      <c r="R7" s="236" t="s">
        <v>1027</v>
      </c>
      <c r="S7" s="236" t="s">
        <v>629</v>
      </c>
      <c r="T7" s="234"/>
      <c r="U7" s="234"/>
      <c r="V7" s="236" t="s">
        <v>1027</v>
      </c>
      <c r="W7" s="236" t="s">
        <v>629</v>
      </c>
      <c r="X7" s="234"/>
      <c r="Y7" s="234"/>
      <c r="Z7" s="236" t="s">
        <v>1027</v>
      </c>
      <c r="AA7" s="236" t="s">
        <v>629</v>
      </c>
      <c r="AB7" s="234"/>
      <c r="AC7" s="234"/>
      <c r="AD7" s="236" t="s">
        <v>1027</v>
      </c>
      <c r="AE7" s="236" t="s">
        <v>629</v>
      </c>
      <c r="AF7" s="234"/>
      <c r="AG7" s="234"/>
      <c r="AH7" s="236" t="s">
        <v>1027</v>
      </c>
      <c r="AI7" s="236" t="s">
        <v>629</v>
      </c>
      <c r="AJ7" s="234"/>
      <c r="AK7" s="234"/>
      <c r="AL7" s="236" t="s">
        <v>1027</v>
      </c>
      <c r="AM7" s="236" t="s">
        <v>629</v>
      </c>
      <c r="AN7" s="234"/>
      <c r="AO7" s="234"/>
      <c r="AP7" s="236" t="s">
        <v>1027</v>
      </c>
      <c r="AQ7" s="236" t="s">
        <v>629</v>
      </c>
      <c r="AR7" s="234"/>
      <c r="AS7" s="234"/>
      <c r="AT7" s="236" t="s">
        <v>1027</v>
      </c>
      <c r="AU7" s="236" t="s">
        <v>629</v>
      </c>
      <c r="AV7" s="234"/>
      <c r="AW7" s="234"/>
      <c r="AX7" s="236" t="s">
        <v>1027</v>
      </c>
      <c r="AY7" s="236" t="s">
        <v>629</v>
      </c>
      <c r="AZ7" s="234"/>
      <c r="BA7" s="234"/>
      <c r="BB7" s="236" t="s">
        <v>1027</v>
      </c>
      <c r="BC7" s="236" t="s">
        <v>629</v>
      </c>
      <c r="BD7" s="234"/>
      <c r="BE7" s="234"/>
      <c r="BF7" s="236" t="s">
        <v>1027</v>
      </c>
      <c r="BG7" s="236" t="s">
        <v>629</v>
      </c>
      <c r="BH7" s="234"/>
      <c r="BI7" s="234"/>
      <c r="BJ7" s="236" t="s">
        <v>1027</v>
      </c>
      <c r="BK7" s="236" t="s">
        <v>629</v>
      </c>
      <c r="BL7" s="234"/>
      <c r="BM7" s="234"/>
      <c r="BN7" s="236" t="s">
        <v>1027</v>
      </c>
      <c r="BO7" s="236" t="s">
        <v>629</v>
      </c>
      <c r="BP7" s="234"/>
      <c r="BQ7" s="234"/>
      <c r="BR7" s="236" t="s">
        <v>1027</v>
      </c>
      <c r="BS7" s="236" t="s">
        <v>629</v>
      </c>
      <c r="BT7" s="234"/>
      <c r="BU7" s="234"/>
      <c r="BV7" s="236" t="s">
        <v>1027</v>
      </c>
      <c r="BW7" s="236" t="s">
        <v>629</v>
      </c>
      <c r="BX7" s="234"/>
      <c r="BY7" s="248" t="str">
        <f t="shared" si="2"/>
        <v xml:space="preserve">INSERT INTO SC_SystemeProduits(RefDimension,NomSysteme,typePresta,ligne,Quantite,formule,cte1,cte2,DateModif) values (1,'FV11','MATIERE',169,null,'350/25*((0.4*0.2+0.2*0.25+4*2*0.00263)*CTE1+0.2*0.2*4)','PERIMETRE',null,now());
</v>
      </c>
      <c r="BZ7" s="248"/>
      <c r="CA7" s="248"/>
      <c r="CB7" s="248"/>
      <c r="CC7" s="248" t="str">
        <f t="shared" si="0"/>
        <v xml:space="preserve">INSERT INTO SC_SystemeProduits(RefDimension,NomSysteme,typePresta,ligne,Quantite,formule,cte1,cte2,DateModif) values (2,'FV11','MATIERE',169,null,'350/25*((0.4*0.2+0.2*0.25+4*2*0.00263)*CTE1+0.2*0.2*4)','PERIMETRE',null,now());
</v>
      </c>
      <c r="CD7" s="248"/>
      <c r="CE7" s="248"/>
      <c r="CF7" s="248"/>
      <c r="CG7" s="248" t="str">
        <f t="shared" si="0"/>
        <v xml:space="preserve">INSERT INTO SC_SystemeProduits(RefDimension,NomSysteme,typePresta,ligne,Quantite,formule,cte1,cte2,DateModif) values (3,'FV11','MATIERE',169,null,'350/25*((0.4*0.2+0.2*0.25+4*2*0.00263)*CTE1+0.2*0.2*4)','PERIMETRE',null,now());
</v>
      </c>
      <c r="CH7" s="248"/>
      <c r="CI7" s="248"/>
      <c r="CJ7" s="248"/>
      <c r="CK7" s="248" t="str">
        <f t="shared" si="0"/>
        <v xml:space="preserve">INSERT INTO SC_SystemeProduits(RefDimension,NomSysteme,typePresta,ligne,Quantite,formule,cte1,cte2,DateModif) values (4,'FV11','MATIERE',169,null,'350/25*((0.4*0.2+0.2*0.25+4*2*0.00263)*CTE1+0.2*0.2*4)','PERIMETRE',null,now());
</v>
      </c>
      <c r="CL7" s="248"/>
      <c r="CM7" s="248"/>
      <c r="CN7" s="248"/>
      <c r="CO7" s="248" t="str">
        <f t="shared" si="0"/>
        <v xml:space="preserve">INSERT INTO SC_SystemeProduits(RefDimension,NomSysteme,typePresta,ligne,Quantite,formule,cte1,cte2,DateModif) values (5,'FV11','MATIERE',169,null,'350/25*((0.4*0.2+0.2*0.25+4*2*0.00263)*CTE1+0.2*0.2*4)','PERIMETRE',null,now());
</v>
      </c>
      <c r="CP7" s="248"/>
      <c r="CQ7" s="248"/>
      <c r="CR7" s="248"/>
      <c r="CS7" s="248" t="str">
        <f t="shared" si="0"/>
        <v xml:space="preserve">INSERT INTO SC_SystemeProduits(RefDimension,NomSysteme,typePresta,ligne,Quantite,formule,cte1,cte2,DateModif) values (6,'FV11','MATIERE',169,null,'350/25*((0.4*0.2+0.2*0.25+4*2*0.00263)*CTE1+0.2*0.2*4)','PERIMETRE',null,now());
</v>
      </c>
      <c r="CT7" s="248"/>
      <c r="CU7" s="248"/>
      <c r="CV7" s="248"/>
      <c r="CW7" s="248" t="str">
        <f t="shared" si="0"/>
        <v xml:space="preserve">INSERT INTO SC_SystemeProduits(RefDimension,NomSysteme,typePresta,ligne,Quantite,formule,cte1,cte2,DateModif) values (7,'FV11','MATIERE',169,null,'350/25*((0.4*0.2+0.2*0.25+4*2*0.00263)*CTE1+0.2*0.2*4)','PERIMETRE',null,now());
</v>
      </c>
      <c r="CX7" s="248"/>
      <c r="CY7" s="248"/>
      <c r="CZ7" s="248"/>
      <c r="DA7" s="248" t="str">
        <f t="shared" si="0"/>
        <v xml:space="preserve">INSERT INTO SC_SystemeProduits(RefDimension,NomSysteme,typePresta,ligne,Quantite,formule,cte1,cte2,DateModif) values (8,'FV11','MATIERE',169,null,'350/25*((0.4*0.2+0.2*0.25+4*2*0.00263)*CTE1+0.2*0.2*4)','PERIMETRE',null,now());
</v>
      </c>
      <c r="DB7" s="248"/>
      <c r="DC7" s="248"/>
      <c r="DD7" s="248"/>
      <c r="DE7" s="248" t="str">
        <f t="shared" si="0"/>
        <v xml:space="preserve">INSERT INTO SC_SystemeProduits(RefDimension,NomSysteme,typePresta,ligne,Quantite,formule,cte1,cte2,DateModif) values (9,'FV11','MATIERE',169,null,'350/25*((0.4*0.2+0.2*0.25+4*2*0.00263)*CTE1+0.2*0.2*4)','PERIMETRE',null,now());
</v>
      </c>
      <c r="DF7" s="248"/>
      <c r="DG7" s="248"/>
      <c r="DH7" s="248"/>
      <c r="DI7" s="248" t="str">
        <f t="shared" si="0"/>
        <v xml:space="preserve">INSERT INTO SC_SystemeProduits(RefDimension,NomSysteme,typePresta,ligne,Quantite,formule,cte1,cte2,DateModif) values (10,'FV11','MATIERE',169,null,'350/25*((0.4*0.2+0.2*0.25+4*2*0.00263)*CTE1+0.2*0.2*4)','PERIMETRE',null,now());
</v>
      </c>
      <c r="DJ7" s="248"/>
      <c r="DK7" s="248"/>
      <c r="DL7" s="248"/>
      <c r="DM7" s="248" t="str">
        <f t="shared" si="0"/>
        <v xml:space="preserve">INSERT INTO SC_SystemeProduits(RefDimension,NomSysteme,typePresta,ligne,Quantite,formule,cte1,cte2,DateModif) values (11,'FV11','MATIERE',169,null,'350/25*((0.4*0.2+0.2*0.25+4*2*0.00263)*CTE1+0.2*0.2*4)','PERIMETRE',null,now());
</v>
      </c>
      <c r="DN7" s="248"/>
      <c r="DO7" s="248"/>
      <c r="DP7" s="248"/>
      <c r="DQ7" s="248" t="str">
        <f t="shared" si="0"/>
        <v xml:space="preserve">INSERT INTO SC_SystemeProduits(RefDimension,NomSysteme,typePresta,ligne,Quantite,formule,cte1,cte2,DateModif) values (12,'FV11','MATIERE',169,null,'350/25*((0.4*0.2+0.2*0.25+4*2*0.00263)*CTE1+0.2*0.2*4)','PERIMETRE',null,now());
</v>
      </c>
      <c r="DR7" s="248"/>
      <c r="DS7" s="248"/>
      <c r="DT7" s="248"/>
      <c r="DU7" s="248" t="str">
        <f t="shared" si="0"/>
        <v xml:space="preserve">INSERT INTO SC_SystemeProduits(RefDimension,NomSysteme,typePresta,ligne,Quantite,formule,cte1,cte2,DateModif) values (13,'FV11','MATIERE',169,null,'350/25*((0.4*0.2+0.2*0.25+4*2*0.00263)*CTE1+0.2*0.2*4)','PERIMETRE',null,now());
</v>
      </c>
      <c r="DV7" s="248"/>
      <c r="DW7" s="248"/>
      <c r="DX7" s="248"/>
      <c r="DY7" s="248" t="str">
        <f t="shared" si="0"/>
        <v xml:space="preserve">INSERT INTO SC_SystemeProduits(RefDimension,NomSysteme,typePresta,ligne,Quantite,formule,cte1,cte2,DateModif) values (14,'FV11','MATIERE',169,null,'350/25*((0.4*0.2+0.2*0.25+4*2*0.00263)*CTE1+0.2*0.2*4)','PERIMETRE',null,now());
</v>
      </c>
      <c r="DZ7" s="248"/>
      <c r="EA7" s="248"/>
      <c r="EB7" s="248"/>
      <c r="EC7" s="248" t="str">
        <f t="shared" si="0"/>
        <v xml:space="preserve">INSERT INTO SC_SystemeProduits(RefDimension,NomSysteme,typePresta,ligne,Quantite,formule,cte1,cte2,DateModif) values (15,'FV11','MATIERE',169,null,'350/25*((0.4*0.2+0.2*0.25+4*2*0.00263)*CTE1+0.2*0.2*4)','PERIMETRE',null,now());
</v>
      </c>
      <c r="ED7" s="248"/>
      <c r="EE7" s="248"/>
      <c r="EF7" s="248"/>
      <c r="EG7" s="248" t="str">
        <f t="shared" si="0"/>
        <v xml:space="preserve">INSERT INTO SC_SystemeProduits(RefDimension,NomSysteme,typePresta,ligne,Quantite,formule,cte1,cte2,DateModif) values (16,'FV11','MATIERE',169,null,'350/25*((0.4*0.2+0.2*0.25+4*2*0.00263)*CTE1+0.2*0.2*4)','PERIMETRE',null,now());
</v>
      </c>
      <c r="EH7" s="248"/>
      <c r="EI7" s="248"/>
      <c r="EJ7" s="248"/>
      <c r="EK7" s="248" t="str">
        <f t="shared" si="0"/>
        <v xml:space="preserve">INSERT INTO SC_SystemeProduits(RefDimension,NomSysteme,typePresta,ligne,Quantite,formule,cte1,cte2,DateModif) values (17,'FV11','MATIERE',169,null,'350/25*((0.4*0.2+0.2*0.25+4*2*0.00263)*CTE1+0.2*0.2*4)','PERIMETRE',null,now());
</v>
      </c>
      <c r="EL7" s="248"/>
      <c r="EM7" s="248"/>
      <c r="EN7" s="248"/>
      <c r="EO7" s="248" t="str">
        <f t="shared" si="1"/>
        <v xml:space="preserve">INSERT INTO SC_SystemeProduits(RefDimension,NomSysteme,typePresta,ligne,Quantite,formule,cte1,cte2,DateModif) values (18,'FV11','MATIERE',169,null,'350/25*((0.4*0.2+0.2*0.25+4*2*0.00263)*CTE1+0.2*0.2*4)','PERIMETRE',null,now());
</v>
      </c>
    </row>
    <row r="8" spans="1:145" s="231" customFormat="1" x14ac:dyDescent="0.3">
      <c r="A8" s="235">
        <f>IF(B8="MATIERE",VLOOKUP($C8,MATIERE!$B$2:$K$601,10,0),IF(B8="MOA",VLOOKUP($C8,ATELIER!$B$2:$K$291,10,0),IF(B8="MOC",VLOOKUP($C8,CHANTIER!$B$2:$K$291,10,0),IF(B8="MP",VLOOKUP($C8,MINIPELLE!$B$2:$K$291,10,0),""))))</f>
        <v>375</v>
      </c>
      <c r="B8" s="234" t="s">
        <v>294</v>
      </c>
      <c r="C8" s="234" t="s">
        <v>249</v>
      </c>
      <c r="D8" s="234" t="s">
        <v>284</v>
      </c>
      <c r="E8" s="234"/>
      <c r="F8" s="236" t="s">
        <v>1024</v>
      </c>
      <c r="G8" s="236" t="s">
        <v>629</v>
      </c>
      <c r="H8" s="234"/>
      <c r="I8" s="234"/>
      <c r="J8" s="236" t="s">
        <v>1024</v>
      </c>
      <c r="K8" s="236" t="s">
        <v>629</v>
      </c>
      <c r="L8" s="234"/>
      <c r="M8" s="234"/>
      <c r="N8" s="236" t="s">
        <v>1024</v>
      </c>
      <c r="O8" s="236" t="s">
        <v>629</v>
      </c>
      <c r="P8" s="234"/>
      <c r="Q8" s="234"/>
      <c r="R8" s="236" t="s">
        <v>1024</v>
      </c>
      <c r="S8" s="236" t="s">
        <v>629</v>
      </c>
      <c r="T8" s="234"/>
      <c r="U8" s="234"/>
      <c r="V8" s="236" t="s">
        <v>1024</v>
      </c>
      <c r="W8" s="236" t="s">
        <v>629</v>
      </c>
      <c r="X8" s="234"/>
      <c r="Y8" s="234"/>
      <c r="Z8" s="236" t="s">
        <v>1024</v>
      </c>
      <c r="AA8" s="236" t="s">
        <v>629</v>
      </c>
      <c r="AB8" s="234"/>
      <c r="AC8" s="234"/>
      <c r="AD8" s="236" t="s">
        <v>1024</v>
      </c>
      <c r="AE8" s="236" t="s">
        <v>629</v>
      </c>
      <c r="AF8" s="234"/>
      <c r="AG8" s="234"/>
      <c r="AH8" s="236" t="s">
        <v>1024</v>
      </c>
      <c r="AI8" s="236" t="s">
        <v>629</v>
      </c>
      <c r="AJ8" s="234"/>
      <c r="AK8" s="234"/>
      <c r="AL8" s="236" t="s">
        <v>1024</v>
      </c>
      <c r="AM8" s="236" t="s">
        <v>629</v>
      </c>
      <c r="AN8" s="234"/>
      <c r="AO8" s="234"/>
      <c r="AP8" s="236" t="s">
        <v>1024</v>
      </c>
      <c r="AQ8" s="236" t="s">
        <v>629</v>
      </c>
      <c r="AR8" s="234"/>
      <c r="AS8" s="234"/>
      <c r="AT8" s="236" t="s">
        <v>1024</v>
      </c>
      <c r="AU8" s="236" t="s">
        <v>629</v>
      </c>
      <c r="AV8" s="234"/>
      <c r="AW8" s="234"/>
      <c r="AX8" s="236" t="s">
        <v>1024</v>
      </c>
      <c r="AY8" s="236" t="s">
        <v>629</v>
      </c>
      <c r="AZ8" s="234"/>
      <c r="BA8" s="234"/>
      <c r="BB8" s="236" t="s">
        <v>1024</v>
      </c>
      <c r="BC8" s="236" t="s">
        <v>629</v>
      </c>
      <c r="BD8" s="234"/>
      <c r="BE8" s="234"/>
      <c r="BF8" s="236" t="s">
        <v>1024</v>
      </c>
      <c r="BG8" s="236" t="s">
        <v>629</v>
      </c>
      <c r="BH8" s="234"/>
      <c r="BI8" s="234"/>
      <c r="BJ8" s="236" t="s">
        <v>1024</v>
      </c>
      <c r="BK8" s="236" t="s">
        <v>629</v>
      </c>
      <c r="BL8" s="234"/>
      <c r="BM8" s="234"/>
      <c r="BN8" s="236" t="s">
        <v>1024</v>
      </c>
      <c r="BO8" s="236" t="s">
        <v>629</v>
      </c>
      <c r="BP8" s="234"/>
      <c r="BQ8" s="234"/>
      <c r="BR8" s="236" t="s">
        <v>1024</v>
      </c>
      <c r="BS8" s="236" t="s">
        <v>629</v>
      </c>
      <c r="BT8" s="234"/>
      <c r="BU8" s="234"/>
      <c r="BV8" s="236" t="s">
        <v>1024</v>
      </c>
      <c r="BW8" s="236" t="s">
        <v>629</v>
      </c>
      <c r="BX8" s="234"/>
      <c r="BY8" s="248" t="str">
        <f t="shared" si="2"/>
        <v xml:space="preserve">INSERT INTO SC_SystemeProduits(RefDimension,NomSysteme,typePresta,ligne,Quantite,formule,cte1,cte2,DateModif) values (1,'FV11','MATIERE',375,null,'0.074*0.4*0.2*CTE1','PERIMETRE',null,now());
</v>
      </c>
      <c r="BZ8" s="248"/>
      <c r="CA8" s="248"/>
      <c r="CB8" s="248"/>
      <c r="CC8" s="248" t="str">
        <f t="shared" si="0"/>
        <v xml:space="preserve">INSERT INTO SC_SystemeProduits(RefDimension,NomSysteme,typePresta,ligne,Quantite,formule,cte1,cte2,DateModif) values (2,'FV11','MATIERE',375,null,'0.074*0.4*0.2*CTE1','PERIMETRE',null,now());
</v>
      </c>
      <c r="CD8" s="248"/>
      <c r="CE8" s="248"/>
      <c r="CF8" s="248"/>
      <c r="CG8" s="248" t="str">
        <f t="shared" si="0"/>
        <v xml:space="preserve">INSERT INTO SC_SystemeProduits(RefDimension,NomSysteme,typePresta,ligne,Quantite,formule,cte1,cte2,DateModif) values (3,'FV11','MATIERE',375,null,'0.074*0.4*0.2*CTE1','PERIMETRE',null,now());
</v>
      </c>
      <c r="CH8" s="248"/>
      <c r="CI8" s="248"/>
      <c r="CJ8" s="248"/>
      <c r="CK8" s="248" t="str">
        <f t="shared" si="0"/>
        <v xml:space="preserve">INSERT INTO SC_SystemeProduits(RefDimension,NomSysteme,typePresta,ligne,Quantite,formule,cte1,cte2,DateModif) values (4,'FV11','MATIERE',375,null,'0.074*0.4*0.2*CTE1','PERIMETRE',null,now());
</v>
      </c>
      <c r="CL8" s="248"/>
      <c r="CM8" s="248"/>
      <c r="CN8" s="248"/>
      <c r="CO8" s="248" t="str">
        <f t="shared" si="0"/>
        <v xml:space="preserve">INSERT INTO SC_SystemeProduits(RefDimension,NomSysteme,typePresta,ligne,Quantite,formule,cte1,cte2,DateModif) values (5,'FV11','MATIERE',375,null,'0.074*0.4*0.2*CTE1','PERIMETRE',null,now());
</v>
      </c>
      <c r="CP8" s="248"/>
      <c r="CQ8" s="248"/>
      <c r="CR8" s="248"/>
      <c r="CS8" s="248" t="str">
        <f t="shared" si="0"/>
        <v xml:space="preserve">INSERT INTO SC_SystemeProduits(RefDimension,NomSysteme,typePresta,ligne,Quantite,formule,cte1,cte2,DateModif) values (6,'FV11','MATIERE',375,null,'0.074*0.4*0.2*CTE1','PERIMETRE',null,now());
</v>
      </c>
      <c r="CT8" s="248"/>
      <c r="CU8" s="248"/>
      <c r="CV8" s="248"/>
      <c r="CW8" s="248" t="str">
        <f t="shared" si="0"/>
        <v xml:space="preserve">INSERT INTO SC_SystemeProduits(RefDimension,NomSysteme,typePresta,ligne,Quantite,formule,cte1,cte2,DateModif) values (7,'FV11','MATIERE',375,null,'0.074*0.4*0.2*CTE1','PERIMETRE',null,now());
</v>
      </c>
      <c r="CX8" s="248"/>
      <c r="CY8" s="248"/>
      <c r="CZ8" s="248"/>
      <c r="DA8" s="248" t="str">
        <f t="shared" si="0"/>
        <v xml:space="preserve">INSERT INTO SC_SystemeProduits(RefDimension,NomSysteme,typePresta,ligne,Quantite,formule,cte1,cte2,DateModif) values (8,'FV11','MATIERE',375,null,'0.074*0.4*0.2*CTE1','PERIMETRE',null,now());
</v>
      </c>
      <c r="DB8" s="248"/>
      <c r="DC8" s="248"/>
      <c r="DD8" s="248"/>
      <c r="DE8" s="248" t="str">
        <f t="shared" si="0"/>
        <v xml:space="preserve">INSERT INTO SC_SystemeProduits(RefDimension,NomSysteme,typePresta,ligne,Quantite,formule,cte1,cte2,DateModif) values (9,'FV11','MATIERE',375,null,'0.074*0.4*0.2*CTE1','PERIMETRE',null,now());
</v>
      </c>
      <c r="DF8" s="248"/>
      <c r="DG8" s="248"/>
      <c r="DH8" s="248"/>
      <c r="DI8" s="248" t="str">
        <f t="shared" si="0"/>
        <v xml:space="preserve">INSERT INTO SC_SystemeProduits(RefDimension,NomSysteme,typePresta,ligne,Quantite,formule,cte1,cte2,DateModif) values (10,'FV11','MATIERE',375,null,'0.074*0.4*0.2*CTE1','PERIMETRE',null,now());
</v>
      </c>
      <c r="DJ8" s="248"/>
      <c r="DK8" s="248"/>
      <c r="DL8" s="248"/>
      <c r="DM8" s="248" t="str">
        <f t="shared" si="0"/>
        <v xml:space="preserve">INSERT INTO SC_SystemeProduits(RefDimension,NomSysteme,typePresta,ligne,Quantite,formule,cte1,cte2,DateModif) values (11,'FV11','MATIERE',375,null,'0.074*0.4*0.2*CTE1','PERIMETRE',null,now());
</v>
      </c>
      <c r="DN8" s="248"/>
      <c r="DO8" s="248"/>
      <c r="DP8" s="248"/>
      <c r="DQ8" s="248" t="str">
        <f t="shared" si="0"/>
        <v xml:space="preserve">INSERT INTO SC_SystemeProduits(RefDimension,NomSysteme,typePresta,ligne,Quantite,formule,cte1,cte2,DateModif) values (12,'FV11','MATIERE',375,null,'0.074*0.4*0.2*CTE1','PERIMETRE',null,now());
</v>
      </c>
      <c r="DR8" s="248"/>
      <c r="DS8" s="248"/>
      <c r="DT8" s="248"/>
      <c r="DU8" s="248" t="str">
        <f t="shared" si="0"/>
        <v xml:space="preserve">INSERT INTO SC_SystemeProduits(RefDimension,NomSysteme,typePresta,ligne,Quantite,formule,cte1,cte2,DateModif) values (13,'FV11','MATIERE',375,null,'0.074*0.4*0.2*CTE1','PERIMETRE',null,now());
</v>
      </c>
      <c r="DV8" s="248"/>
      <c r="DW8" s="248"/>
      <c r="DX8" s="248"/>
      <c r="DY8" s="248" t="str">
        <f t="shared" si="0"/>
        <v xml:space="preserve">INSERT INTO SC_SystemeProduits(RefDimension,NomSysteme,typePresta,ligne,Quantite,formule,cte1,cte2,DateModif) values (14,'FV11','MATIERE',375,null,'0.074*0.4*0.2*CTE1','PERIMETRE',null,now());
</v>
      </c>
      <c r="DZ8" s="248"/>
      <c r="EA8" s="248"/>
      <c r="EB8" s="248"/>
      <c r="EC8" s="248" t="str">
        <f t="shared" si="0"/>
        <v xml:space="preserve">INSERT INTO SC_SystemeProduits(RefDimension,NomSysteme,typePresta,ligne,Quantite,formule,cte1,cte2,DateModif) values (15,'FV11','MATIERE',375,null,'0.074*0.4*0.2*CTE1','PERIMETRE',null,now());
</v>
      </c>
      <c r="ED8" s="248"/>
      <c r="EE8" s="248"/>
      <c r="EF8" s="248"/>
      <c r="EG8" s="248" t="str">
        <f t="shared" si="0"/>
        <v xml:space="preserve">INSERT INTO SC_SystemeProduits(RefDimension,NomSysteme,typePresta,ligne,Quantite,formule,cte1,cte2,DateModif) values (16,'FV11','MATIERE',375,null,'0.074*0.4*0.2*CTE1','PERIMETRE',null,now());
</v>
      </c>
      <c r="EH8" s="248"/>
      <c r="EI8" s="248"/>
      <c r="EJ8" s="248"/>
      <c r="EK8" s="248" t="str">
        <f t="shared" si="0"/>
        <v xml:space="preserve">INSERT INTO SC_SystemeProduits(RefDimension,NomSysteme,typePresta,ligne,Quantite,formule,cte1,cte2,DateModif) values (17,'FV11','MATIERE',375,null,'0.074*0.4*0.2*CTE1','PERIMETRE',null,now());
</v>
      </c>
      <c r="EL8" s="248"/>
      <c r="EM8" s="248"/>
      <c r="EN8" s="248"/>
      <c r="EO8" s="248" t="str">
        <f t="shared" si="1"/>
        <v xml:space="preserve">INSERT INTO SC_SystemeProduits(RefDimension,NomSysteme,typePresta,ligne,Quantite,formule,cte1,cte2,DateModif) values (18,'FV11','MATIERE',375,null,'0.074*0.4*0.2*CTE1','PERIMETRE',null,now());
</v>
      </c>
    </row>
    <row r="9" spans="1:145" s="231" customFormat="1" x14ac:dyDescent="0.3">
      <c r="A9" s="235">
        <f>IF(B9="MATIERE",VLOOKUP($C9,MATIERE!$B$2:$K$601,10,0),IF(B9="MOA",VLOOKUP($C9,ATELIER!$B$2:$K$291,10,0),IF(B9="MOC",VLOOKUP($C9,CHANTIER!$B$2:$K$291,10,0),IF(B9="MP",VLOOKUP($C9,MINIPELLE!$B$2:$K$291,10,0),""))))</f>
        <v>401</v>
      </c>
      <c r="B9" s="234" t="s">
        <v>294</v>
      </c>
      <c r="C9" s="234" t="s">
        <v>1017</v>
      </c>
      <c r="D9" s="234" t="s">
        <v>284</v>
      </c>
      <c r="E9" s="234"/>
      <c r="F9" s="236" t="s">
        <v>1025</v>
      </c>
      <c r="G9" s="236" t="s">
        <v>629</v>
      </c>
      <c r="H9" s="234"/>
      <c r="I9" s="234"/>
      <c r="J9" s="236" t="s">
        <v>1025</v>
      </c>
      <c r="K9" s="236" t="s">
        <v>629</v>
      </c>
      <c r="L9" s="234"/>
      <c r="M9" s="234"/>
      <c r="N9" s="236" t="s">
        <v>1025</v>
      </c>
      <c r="O9" s="236" t="s">
        <v>629</v>
      </c>
      <c r="P9" s="234"/>
      <c r="Q9" s="234"/>
      <c r="R9" s="236" t="s">
        <v>1025</v>
      </c>
      <c r="S9" s="236" t="s">
        <v>629</v>
      </c>
      <c r="T9" s="234"/>
      <c r="U9" s="234"/>
      <c r="V9" s="236" t="s">
        <v>1025</v>
      </c>
      <c r="W9" s="236" t="s">
        <v>629</v>
      </c>
      <c r="X9" s="234"/>
      <c r="Y9" s="234"/>
      <c r="Z9" s="236" t="s">
        <v>1025</v>
      </c>
      <c r="AA9" s="236" t="s">
        <v>629</v>
      </c>
      <c r="AB9" s="234"/>
      <c r="AC9" s="234"/>
      <c r="AD9" s="236" t="s">
        <v>1025</v>
      </c>
      <c r="AE9" s="236" t="s">
        <v>629</v>
      </c>
      <c r="AF9" s="234"/>
      <c r="AG9" s="234"/>
      <c r="AH9" s="236" t="s">
        <v>1025</v>
      </c>
      <c r="AI9" s="236" t="s">
        <v>629</v>
      </c>
      <c r="AJ9" s="234"/>
      <c r="AK9" s="234"/>
      <c r="AL9" s="236" t="s">
        <v>1025</v>
      </c>
      <c r="AM9" s="236" t="s">
        <v>629</v>
      </c>
      <c r="AN9" s="234"/>
      <c r="AO9" s="234"/>
      <c r="AP9" s="236" t="s">
        <v>1025</v>
      </c>
      <c r="AQ9" s="236" t="s">
        <v>629</v>
      </c>
      <c r="AR9" s="234"/>
      <c r="AS9" s="234"/>
      <c r="AT9" s="236" t="s">
        <v>1025</v>
      </c>
      <c r="AU9" s="236" t="s">
        <v>629</v>
      </c>
      <c r="AV9" s="234"/>
      <c r="AW9" s="234"/>
      <c r="AX9" s="236" t="s">
        <v>1025</v>
      </c>
      <c r="AY9" s="236" t="s">
        <v>629</v>
      </c>
      <c r="AZ9" s="234"/>
      <c r="BA9" s="234"/>
      <c r="BB9" s="236" t="s">
        <v>1025</v>
      </c>
      <c r="BC9" s="236" t="s">
        <v>629</v>
      </c>
      <c r="BD9" s="234"/>
      <c r="BE9" s="234"/>
      <c r="BF9" s="236" t="s">
        <v>1025</v>
      </c>
      <c r="BG9" s="236" t="s">
        <v>629</v>
      </c>
      <c r="BH9" s="234"/>
      <c r="BI9" s="234"/>
      <c r="BJ9" s="236" t="s">
        <v>1025</v>
      </c>
      <c r="BK9" s="236" t="s">
        <v>629</v>
      </c>
      <c r="BL9" s="234"/>
      <c r="BM9" s="234"/>
      <c r="BN9" s="236" t="s">
        <v>1025</v>
      </c>
      <c r="BO9" s="236" t="s">
        <v>629</v>
      </c>
      <c r="BP9" s="234"/>
      <c r="BQ9" s="234"/>
      <c r="BR9" s="236" t="s">
        <v>1025</v>
      </c>
      <c r="BS9" s="236" t="s">
        <v>629</v>
      </c>
      <c r="BT9" s="234"/>
      <c r="BU9" s="234"/>
      <c r="BV9" s="236" t="s">
        <v>1025</v>
      </c>
      <c r="BW9" s="236" t="s">
        <v>629</v>
      </c>
      <c r="BX9" s="234"/>
      <c r="BY9" s="248" t="str">
        <f t="shared" si="2"/>
        <v xml:space="preserve">INSERT INTO SC_SystemeProduits(RefDimension,NomSysteme,typePresta,ligne,Quantite,formule,cte1,cte2,DateModif) values (1,'FV11','MATIERE',401,null,'(0.004725*8+0.058*0.4*0.2)*CTE1','PERIMETRE',null,now());
</v>
      </c>
      <c r="BZ9" s="248"/>
      <c r="CA9" s="248"/>
      <c r="CB9" s="248"/>
      <c r="CC9" s="248" t="str">
        <f t="shared" si="0"/>
        <v xml:space="preserve">INSERT INTO SC_SystemeProduits(RefDimension,NomSysteme,typePresta,ligne,Quantite,formule,cte1,cte2,DateModif) values (2,'FV11','MATIERE',401,null,'(0.004725*8+0.058*0.4*0.2)*CTE1','PERIMETRE',null,now());
</v>
      </c>
      <c r="CD9" s="248"/>
      <c r="CE9" s="248"/>
      <c r="CF9" s="248"/>
      <c r="CG9" s="248" t="str">
        <f t="shared" si="0"/>
        <v xml:space="preserve">INSERT INTO SC_SystemeProduits(RefDimension,NomSysteme,typePresta,ligne,Quantite,formule,cte1,cte2,DateModif) values (3,'FV11','MATIERE',401,null,'(0.004725*8+0.058*0.4*0.2)*CTE1','PERIMETRE',null,now());
</v>
      </c>
      <c r="CH9" s="248"/>
      <c r="CI9" s="248"/>
      <c r="CJ9" s="248"/>
      <c r="CK9" s="248" t="str">
        <f t="shared" si="0"/>
        <v xml:space="preserve">INSERT INTO SC_SystemeProduits(RefDimension,NomSysteme,typePresta,ligne,Quantite,formule,cte1,cte2,DateModif) values (4,'FV11','MATIERE',401,null,'(0.004725*8+0.058*0.4*0.2)*CTE1','PERIMETRE',null,now());
</v>
      </c>
      <c r="CL9" s="248"/>
      <c r="CM9" s="248"/>
      <c r="CN9" s="248"/>
      <c r="CO9" s="248" t="str">
        <f t="shared" si="0"/>
        <v xml:space="preserve">INSERT INTO SC_SystemeProduits(RefDimension,NomSysteme,typePresta,ligne,Quantite,formule,cte1,cte2,DateModif) values (5,'FV11','MATIERE',401,null,'(0.004725*8+0.058*0.4*0.2)*CTE1','PERIMETRE',null,now());
</v>
      </c>
      <c r="CP9" s="248"/>
      <c r="CQ9" s="248"/>
      <c r="CR9" s="248"/>
      <c r="CS9" s="248" t="str">
        <f t="shared" si="0"/>
        <v xml:space="preserve">INSERT INTO SC_SystemeProduits(RefDimension,NomSysteme,typePresta,ligne,Quantite,formule,cte1,cte2,DateModif) values (6,'FV11','MATIERE',401,null,'(0.004725*8+0.058*0.4*0.2)*CTE1','PERIMETRE',null,now());
</v>
      </c>
      <c r="CT9" s="248"/>
      <c r="CU9" s="248"/>
      <c r="CV9" s="248"/>
      <c r="CW9" s="248" t="str">
        <f t="shared" si="0"/>
        <v xml:space="preserve">INSERT INTO SC_SystemeProduits(RefDimension,NomSysteme,typePresta,ligne,Quantite,formule,cte1,cte2,DateModif) values (7,'FV11','MATIERE',401,null,'(0.004725*8+0.058*0.4*0.2)*CTE1','PERIMETRE',null,now());
</v>
      </c>
      <c r="CX9" s="248"/>
      <c r="CY9" s="248"/>
      <c r="CZ9" s="248"/>
      <c r="DA9" s="248" t="str">
        <f t="shared" si="0"/>
        <v xml:space="preserve">INSERT INTO SC_SystemeProduits(RefDimension,NomSysteme,typePresta,ligne,Quantite,formule,cte1,cte2,DateModif) values (8,'FV11','MATIERE',401,null,'(0.004725*8+0.058*0.4*0.2)*CTE1','PERIMETRE',null,now());
</v>
      </c>
      <c r="DB9" s="248"/>
      <c r="DC9" s="248"/>
      <c r="DD9" s="248"/>
      <c r="DE9" s="248" t="str">
        <f t="shared" si="0"/>
        <v xml:space="preserve">INSERT INTO SC_SystemeProduits(RefDimension,NomSysteme,typePresta,ligne,Quantite,formule,cte1,cte2,DateModif) values (9,'FV11','MATIERE',401,null,'(0.004725*8+0.058*0.4*0.2)*CTE1','PERIMETRE',null,now());
</v>
      </c>
      <c r="DF9" s="248"/>
      <c r="DG9" s="248"/>
      <c r="DH9" s="248"/>
      <c r="DI9" s="248" t="str">
        <f t="shared" si="0"/>
        <v xml:space="preserve">INSERT INTO SC_SystemeProduits(RefDimension,NomSysteme,typePresta,ligne,Quantite,formule,cte1,cte2,DateModif) values (10,'FV11','MATIERE',401,null,'(0.004725*8+0.058*0.4*0.2)*CTE1','PERIMETRE',null,now());
</v>
      </c>
      <c r="DJ9" s="248"/>
      <c r="DK9" s="248"/>
      <c r="DL9" s="248"/>
      <c r="DM9" s="248" t="str">
        <f t="shared" si="0"/>
        <v xml:space="preserve">INSERT INTO SC_SystemeProduits(RefDimension,NomSysteme,typePresta,ligne,Quantite,formule,cte1,cte2,DateModif) values (11,'FV11','MATIERE',401,null,'(0.004725*8+0.058*0.4*0.2)*CTE1','PERIMETRE',null,now());
</v>
      </c>
      <c r="DN9" s="248"/>
      <c r="DO9" s="248"/>
      <c r="DP9" s="248"/>
      <c r="DQ9" s="248" t="str">
        <f t="shared" si="0"/>
        <v xml:space="preserve">INSERT INTO SC_SystemeProduits(RefDimension,NomSysteme,typePresta,ligne,Quantite,formule,cte1,cte2,DateModif) values (12,'FV11','MATIERE',401,null,'(0.004725*8+0.058*0.4*0.2)*CTE1','PERIMETRE',null,now());
</v>
      </c>
      <c r="DR9" s="248"/>
      <c r="DS9" s="248"/>
      <c r="DT9" s="248"/>
      <c r="DU9" s="248" t="str">
        <f t="shared" si="0"/>
        <v xml:space="preserve">INSERT INTO SC_SystemeProduits(RefDimension,NomSysteme,typePresta,ligne,Quantite,formule,cte1,cte2,DateModif) values (13,'FV11','MATIERE',401,null,'(0.004725*8+0.058*0.4*0.2)*CTE1','PERIMETRE',null,now());
</v>
      </c>
      <c r="DV9" s="248"/>
      <c r="DW9" s="248"/>
      <c r="DX9" s="248"/>
      <c r="DY9" s="248" t="str">
        <f t="shared" si="0"/>
        <v xml:space="preserve">INSERT INTO SC_SystemeProduits(RefDimension,NomSysteme,typePresta,ligne,Quantite,formule,cte1,cte2,DateModif) values (14,'FV11','MATIERE',401,null,'(0.004725*8+0.058*0.4*0.2)*CTE1','PERIMETRE',null,now());
</v>
      </c>
      <c r="DZ9" s="248"/>
      <c r="EA9" s="248"/>
      <c r="EB9" s="248"/>
      <c r="EC9" s="248" t="str">
        <f t="shared" si="0"/>
        <v xml:space="preserve">INSERT INTO SC_SystemeProduits(RefDimension,NomSysteme,typePresta,ligne,Quantite,formule,cte1,cte2,DateModif) values (15,'FV11','MATIERE',401,null,'(0.004725*8+0.058*0.4*0.2)*CTE1','PERIMETRE',null,now());
</v>
      </c>
      <c r="ED9" s="248"/>
      <c r="EE9" s="248"/>
      <c r="EF9" s="248"/>
      <c r="EG9" s="248" t="str">
        <f t="shared" si="0"/>
        <v xml:space="preserve">INSERT INTO SC_SystemeProduits(RefDimension,NomSysteme,typePresta,ligne,Quantite,formule,cte1,cte2,DateModif) values (16,'FV11','MATIERE',401,null,'(0.004725*8+0.058*0.4*0.2)*CTE1','PERIMETRE',null,now());
</v>
      </c>
      <c r="EH9" s="248"/>
      <c r="EI9" s="248"/>
      <c r="EJ9" s="248"/>
      <c r="EK9" s="248" t="str">
        <f t="shared" si="0"/>
        <v xml:space="preserve">INSERT INTO SC_SystemeProduits(RefDimension,NomSysteme,typePresta,ligne,Quantite,formule,cte1,cte2,DateModif) values (17,'FV11','MATIERE',401,null,'(0.004725*8+0.058*0.4*0.2)*CTE1','PERIMETRE',null,now());
</v>
      </c>
      <c r="EL9" s="248"/>
      <c r="EM9" s="248"/>
      <c r="EN9" s="248"/>
      <c r="EO9" s="248" t="str">
        <f t="shared" si="1"/>
        <v xml:space="preserve">INSERT INTO SC_SystemeProduits(RefDimension,NomSysteme,typePresta,ligne,Quantite,formule,cte1,cte2,DateModif) values (18,'FV11','MATIERE',401,null,'(0.004725*8+0.058*0.4*0.2)*CTE1','PERIMETRE',null,now());
</v>
      </c>
    </row>
    <row r="10" spans="1:145" s="231" customFormat="1" x14ac:dyDescent="0.3">
      <c r="A10" s="235">
        <f>IF(B10="MATIERE",VLOOKUP($C10,MATIERE!$B$2:$K$601,10,0),IF(B10="MOA",VLOOKUP($C10,ATELIER!$B$2:$K$291,10,0),IF(B10="MOC",VLOOKUP($C10,CHANTIER!$B$2:$K$291,10,0),IF(B10="MP",VLOOKUP($C10,MINIPELLE!$B$2:$K$291,10,0),""))))</f>
        <v>398</v>
      </c>
      <c r="B10" s="234" t="s">
        <v>294</v>
      </c>
      <c r="C10" s="234" t="s">
        <v>1018</v>
      </c>
      <c r="D10" s="234" t="s">
        <v>42</v>
      </c>
      <c r="E10" s="234"/>
      <c r="F10" s="236" t="s">
        <v>957</v>
      </c>
      <c r="G10" s="236" t="s">
        <v>629</v>
      </c>
      <c r="H10" s="234"/>
      <c r="I10" s="234"/>
      <c r="J10" s="236" t="s">
        <v>957</v>
      </c>
      <c r="K10" s="236" t="s">
        <v>629</v>
      </c>
      <c r="L10" s="234"/>
      <c r="M10" s="234"/>
      <c r="N10" s="236" t="s">
        <v>957</v>
      </c>
      <c r="O10" s="236" t="s">
        <v>629</v>
      </c>
      <c r="P10" s="234"/>
      <c r="Q10" s="234"/>
      <c r="R10" s="236" t="s">
        <v>957</v>
      </c>
      <c r="S10" s="236" t="s">
        <v>629</v>
      </c>
      <c r="T10" s="234"/>
      <c r="U10" s="234"/>
      <c r="V10" s="236" t="s">
        <v>957</v>
      </c>
      <c r="W10" s="236" t="s">
        <v>629</v>
      </c>
      <c r="X10" s="234"/>
      <c r="Y10" s="234"/>
      <c r="Z10" s="236" t="s">
        <v>957</v>
      </c>
      <c r="AA10" s="236" t="s">
        <v>629</v>
      </c>
      <c r="AB10" s="234"/>
      <c r="AC10" s="234"/>
      <c r="AD10" s="236" t="s">
        <v>957</v>
      </c>
      <c r="AE10" s="236" t="s">
        <v>629</v>
      </c>
      <c r="AF10" s="234"/>
      <c r="AG10" s="234"/>
      <c r="AH10" s="236" t="s">
        <v>957</v>
      </c>
      <c r="AI10" s="236" t="s">
        <v>629</v>
      </c>
      <c r="AJ10" s="234"/>
      <c r="AK10" s="234"/>
      <c r="AL10" s="236" t="s">
        <v>957</v>
      </c>
      <c r="AM10" s="236" t="s">
        <v>629</v>
      </c>
      <c r="AN10" s="234"/>
      <c r="AO10" s="234"/>
      <c r="AP10" s="236" t="s">
        <v>957</v>
      </c>
      <c r="AQ10" s="236" t="s">
        <v>629</v>
      </c>
      <c r="AR10" s="234"/>
      <c r="AS10" s="234"/>
      <c r="AT10" s="236" t="s">
        <v>957</v>
      </c>
      <c r="AU10" s="236" t="s">
        <v>629</v>
      </c>
      <c r="AV10" s="234"/>
      <c r="AW10" s="234"/>
      <c r="AX10" s="236" t="s">
        <v>957</v>
      </c>
      <c r="AY10" s="236" t="s">
        <v>629</v>
      </c>
      <c r="AZ10" s="234"/>
      <c r="BA10" s="234"/>
      <c r="BB10" s="236" t="s">
        <v>957</v>
      </c>
      <c r="BC10" s="236" t="s">
        <v>629</v>
      </c>
      <c r="BD10" s="234"/>
      <c r="BE10" s="234"/>
      <c r="BF10" s="236" t="s">
        <v>957</v>
      </c>
      <c r="BG10" s="236" t="s">
        <v>629</v>
      </c>
      <c r="BH10" s="234"/>
      <c r="BI10" s="234"/>
      <c r="BJ10" s="236" t="s">
        <v>957</v>
      </c>
      <c r="BK10" s="236" t="s">
        <v>629</v>
      </c>
      <c r="BL10" s="234"/>
      <c r="BM10" s="234"/>
      <c r="BN10" s="236" t="s">
        <v>957</v>
      </c>
      <c r="BO10" s="236" t="s">
        <v>629</v>
      </c>
      <c r="BP10" s="234"/>
      <c r="BQ10" s="234"/>
      <c r="BR10" s="236" t="s">
        <v>957</v>
      </c>
      <c r="BS10" s="236" t="s">
        <v>629</v>
      </c>
      <c r="BT10" s="234"/>
      <c r="BU10" s="234"/>
      <c r="BV10" s="236" t="s">
        <v>957</v>
      </c>
      <c r="BW10" s="236" t="s">
        <v>629</v>
      </c>
      <c r="BX10" s="234"/>
      <c r="BY10" s="248" t="str">
        <f t="shared" si="2"/>
        <v xml:space="preserve">INSERT INTO SC_SystemeProduits(RefDimension,NomSysteme,typePresta,ligne,Quantite,formule,cte1,cte2,DateModif) values (1,'FV11','MATIERE',398,null,'1*CTE1+4','PERIMETRE',null,now());
</v>
      </c>
      <c r="BZ10" s="248"/>
      <c r="CA10" s="248"/>
      <c r="CB10" s="248"/>
      <c r="CC10" s="248" t="str">
        <f t="shared" si="0"/>
        <v xml:space="preserve">INSERT INTO SC_SystemeProduits(RefDimension,NomSysteme,typePresta,ligne,Quantite,formule,cte1,cte2,DateModif) values (2,'FV11','MATIERE',398,null,'1*CTE1+4','PERIMETRE',null,now());
</v>
      </c>
      <c r="CD10" s="248"/>
      <c r="CE10" s="248"/>
      <c r="CF10" s="248"/>
      <c r="CG10" s="248" t="str">
        <f t="shared" si="0"/>
        <v xml:space="preserve">INSERT INTO SC_SystemeProduits(RefDimension,NomSysteme,typePresta,ligne,Quantite,formule,cte1,cte2,DateModif) values (3,'FV11','MATIERE',398,null,'1*CTE1+4','PERIMETRE',null,now());
</v>
      </c>
      <c r="CH10" s="248"/>
      <c r="CI10" s="248"/>
      <c r="CJ10" s="248"/>
      <c r="CK10" s="248" t="str">
        <f t="shared" si="0"/>
        <v xml:space="preserve">INSERT INTO SC_SystemeProduits(RefDimension,NomSysteme,typePresta,ligne,Quantite,formule,cte1,cte2,DateModif) values (4,'FV11','MATIERE',398,null,'1*CTE1+4','PERIMETRE',null,now());
</v>
      </c>
      <c r="CL10" s="248"/>
      <c r="CM10" s="248"/>
      <c r="CN10" s="248"/>
      <c r="CO10" s="248" t="str">
        <f t="shared" si="0"/>
        <v xml:space="preserve">INSERT INTO SC_SystemeProduits(RefDimension,NomSysteme,typePresta,ligne,Quantite,formule,cte1,cte2,DateModif) values (5,'FV11','MATIERE',398,null,'1*CTE1+4','PERIMETRE',null,now());
</v>
      </c>
      <c r="CP10" s="248"/>
      <c r="CQ10" s="248"/>
      <c r="CR10" s="248"/>
      <c r="CS10" s="248" t="str">
        <f t="shared" si="0"/>
        <v xml:space="preserve">INSERT INTO SC_SystemeProduits(RefDimension,NomSysteme,typePresta,ligne,Quantite,formule,cte1,cte2,DateModif) values (6,'FV11','MATIERE',398,null,'1*CTE1+4','PERIMETRE',null,now());
</v>
      </c>
      <c r="CT10" s="248"/>
      <c r="CU10" s="248"/>
      <c r="CV10" s="248"/>
      <c r="CW10" s="248" t="str">
        <f t="shared" si="0"/>
        <v xml:space="preserve">INSERT INTO SC_SystemeProduits(RefDimension,NomSysteme,typePresta,ligne,Quantite,formule,cte1,cte2,DateModif) values (7,'FV11','MATIERE',398,null,'1*CTE1+4','PERIMETRE',null,now());
</v>
      </c>
      <c r="CX10" s="248"/>
      <c r="CY10" s="248"/>
      <c r="CZ10" s="248"/>
      <c r="DA10" s="248" t="str">
        <f t="shared" si="0"/>
        <v xml:space="preserve">INSERT INTO SC_SystemeProduits(RefDimension,NomSysteme,typePresta,ligne,Quantite,formule,cte1,cte2,DateModif) values (8,'FV11','MATIERE',398,null,'1*CTE1+4','PERIMETRE',null,now());
</v>
      </c>
      <c r="DB10" s="248"/>
      <c r="DC10" s="248"/>
      <c r="DD10" s="248"/>
      <c r="DE10" s="248" t="str">
        <f t="shared" si="0"/>
        <v xml:space="preserve">INSERT INTO SC_SystemeProduits(RefDimension,NomSysteme,typePresta,ligne,Quantite,formule,cte1,cte2,DateModif) values (9,'FV11','MATIERE',398,null,'1*CTE1+4','PERIMETRE',null,now());
</v>
      </c>
      <c r="DF10" s="248"/>
      <c r="DG10" s="248"/>
      <c r="DH10" s="248"/>
      <c r="DI10" s="248" t="str">
        <f t="shared" si="0"/>
        <v xml:space="preserve">INSERT INTO SC_SystemeProduits(RefDimension,NomSysteme,typePresta,ligne,Quantite,formule,cte1,cte2,DateModif) values (10,'FV11','MATIERE',398,null,'1*CTE1+4','PERIMETRE',null,now());
</v>
      </c>
      <c r="DJ10" s="248"/>
      <c r="DK10" s="248"/>
      <c r="DL10" s="248"/>
      <c r="DM10" s="248" t="str">
        <f t="shared" si="0"/>
        <v xml:space="preserve">INSERT INTO SC_SystemeProduits(RefDimension,NomSysteme,typePresta,ligne,Quantite,formule,cte1,cte2,DateModif) values (11,'FV11','MATIERE',398,null,'1*CTE1+4','PERIMETRE',null,now());
</v>
      </c>
      <c r="DN10" s="248"/>
      <c r="DO10" s="248"/>
      <c r="DP10" s="248"/>
      <c r="DQ10" s="248" t="str">
        <f t="shared" si="0"/>
        <v xml:space="preserve">INSERT INTO SC_SystemeProduits(RefDimension,NomSysteme,typePresta,ligne,Quantite,formule,cte1,cte2,DateModif) values (12,'FV11','MATIERE',398,null,'1*CTE1+4','PERIMETRE',null,now());
</v>
      </c>
      <c r="DR10" s="248"/>
      <c r="DS10" s="248"/>
      <c r="DT10" s="248"/>
      <c r="DU10" s="248" t="str">
        <f t="shared" si="0"/>
        <v xml:space="preserve">INSERT INTO SC_SystemeProduits(RefDimension,NomSysteme,typePresta,ligne,Quantite,formule,cte1,cte2,DateModif) values (13,'FV11','MATIERE',398,null,'1*CTE1+4','PERIMETRE',null,now());
</v>
      </c>
      <c r="DV10" s="248"/>
      <c r="DW10" s="248"/>
      <c r="DX10" s="248"/>
      <c r="DY10" s="248" t="str">
        <f t="shared" si="0"/>
        <v xml:space="preserve">INSERT INTO SC_SystemeProduits(RefDimension,NomSysteme,typePresta,ligne,Quantite,formule,cte1,cte2,DateModif) values (14,'FV11','MATIERE',398,null,'1*CTE1+4','PERIMETRE',null,now());
</v>
      </c>
      <c r="DZ10" s="248"/>
      <c r="EA10" s="248"/>
      <c r="EB10" s="248"/>
      <c r="EC10" s="248" t="str">
        <f t="shared" si="0"/>
        <v xml:space="preserve">INSERT INTO SC_SystemeProduits(RefDimension,NomSysteme,typePresta,ligne,Quantite,formule,cte1,cte2,DateModif) values (15,'FV11','MATIERE',398,null,'1*CTE1+4','PERIMETRE',null,now());
</v>
      </c>
      <c r="ED10" s="248"/>
      <c r="EE10" s="248"/>
      <c r="EF10" s="248"/>
      <c r="EG10" s="248" t="str">
        <f t="shared" si="0"/>
        <v xml:space="preserve">INSERT INTO SC_SystemeProduits(RefDimension,NomSysteme,typePresta,ligne,Quantite,formule,cte1,cte2,DateModif) values (16,'FV11','MATIERE',398,null,'1*CTE1+4','PERIMETRE',null,now());
</v>
      </c>
      <c r="EH10" s="248"/>
      <c r="EI10" s="248"/>
      <c r="EJ10" s="248"/>
      <c r="EK10" s="248" t="str">
        <f t="shared" si="0"/>
        <v xml:space="preserve">INSERT INTO SC_SystemeProduits(RefDimension,NomSysteme,typePresta,ligne,Quantite,formule,cte1,cte2,DateModif) values (17,'FV11','MATIERE',398,null,'1*CTE1+4','PERIMETRE',null,now());
</v>
      </c>
      <c r="EL10" s="248"/>
      <c r="EM10" s="248"/>
      <c r="EN10" s="248"/>
      <c r="EO10" s="248" t="str">
        <f t="shared" si="1"/>
        <v xml:space="preserve">INSERT INTO SC_SystemeProduits(RefDimension,NomSysteme,typePresta,ligne,Quantite,formule,cte1,cte2,DateModif) values (18,'FV11','MATIERE',398,null,'1*CTE1+4','PERIMETRE',null,now());
</v>
      </c>
    </row>
    <row r="11" spans="1:145" s="231" customFormat="1" x14ac:dyDescent="0.3">
      <c r="A11" s="235">
        <f>IF(B11="MATIERE",VLOOKUP($C11,MATIERE!$B$2:$K$601,10,0),IF(B11="MOA",VLOOKUP($C11,ATELIER!$B$2:$K$291,10,0),IF(B11="MOC",VLOOKUP($C11,CHANTIER!$B$2:$K$291,10,0),IF(B11="MP",VLOOKUP($C11,MINIPELLE!$B$2:$K$291,10,0),""))))</f>
        <v>399</v>
      </c>
      <c r="B11" s="234" t="s">
        <v>294</v>
      </c>
      <c r="C11" s="234" t="s">
        <v>1019</v>
      </c>
      <c r="D11" s="234" t="s">
        <v>8</v>
      </c>
      <c r="E11" s="234">
        <v>8</v>
      </c>
      <c r="F11" s="234"/>
      <c r="G11" s="234"/>
      <c r="H11" s="234"/>
      <c r="I11" s="234">
        <v>8</v>
      </c>
      <c r="J11" s="234"/>
      <c r="K11" s="234"/>
      <c r="L11" s="234"/>
      <c r="M11" s="234">
        <v>8</v>
      </c>
      <c r="N11" s="234"/>
      <c r="O11" s="234"/>
      <c r="P11" s="234"/>
      <c r="Q11" s="234">
        <v>8</v>
      </c>
      <c r="R11" s="234"/>
      <c r="S11" s="234"/>
      <c r="T11" s="234"/>
      <c r="U11" s="234">
        <v>8</v>
      </c>
      <c r="V11" s="234"/>
      <c r="W11" s="234"/>
      <c r="X11" s="234"/>
      <c r="Y11" s="234">
        <v>8</v>
      </c>
      <c r="Z11" s="234"/>
      <c r="AA11" s="234"/>
      <c r="AB11" s="234"/>
      <c r="AC11" s="234">
        <v>8</v>
      </c>
      <c r="AD11" s="234"/>
      <c r="AE11" s="234"/>
      <c r="AF11" s="234"/>
      <c r="AG11" s="234">
        <v>8</v>
      </c>
      <c r="AH11" s="234"/>
      <c r="AI11" s="234"/>
      <c r="AJ11" s="234"/>
      <c r="AK11" s="234">
        <v>8</v>
      </c>
      <c r="AL11" s="234"/>
      <c r="AM11" s="234"/>
      <c r="AN11" s="234"/>
      <c r="AO11" s="234">
        <v>8</v>
      </c>
      <c r="AP11" s="234"/>
      <c r="AQ11" s="234"/>
      <c r="AR11" s="234"/>
      <c r="AS11" s="234">
        <v>8</v>
      </c>
      <c r="AT11" s="234"/>
      <c r="AU11" s="234"/>
      <c r="AV11" s="234"/>
      <c r="AW11" s="234">
        <v>8</v>
      </c>
      <c r="AX11" s="234"/>
      <c r="AY11" s="234"/>
      <c r="AZ11" s="234"/>
      <c r="BA11" s="234">
        <v>8</v>
      </c>
      <c r="BB11" s="234"/>
      <c r="BC11" s="234"/>
      <c r="BD11" s="234"/>
      <c r="BE11" s="234">
        <v>8</v>
      </c>
      <c r="BF11" s="234"/>
      <c r="BG11" s="234"/>
      <c r="BH11" s="234"/>
      <c r="BI11" s="234">
        <v>8</v>
      </c>
      <c r="BJ11" s="234"/>
      <c r="BK11" s="234"/>
      <c r="BL11" s="234"/>
      <c r="BM11" s="234">
        <v>8</v>
      </c>
      <c r="BN11" s="234"/>
      <c r="BO11" s="234"/>
      <c r="BP11" s="234"/>
      <c r="BQ11" s="234">
        <v>8</v>
      </c>
      <c r="BR11" s="234"/>
      <c r="BS11" s="234"/>
      <c r="BT11" s="234"/>
      <c r="BU11" s="234">
        <v>8</v>
      </c>
      <c r="BV11" s="234"/>
      <c r="BW11" s="234"/>
      <c r="BX11" s="234"/>
      <c r="BY11" s="248" t="str">
        <f t="shared" si="2"/>
        <v xml:space="preserve">INSERT INTO SC_SystemeProduits(RefDimension,NomSysteme,typePresta,ligne,Quantite,formule,cte1,cte2,DateModif) values (1,'FV11','MATIERE',399,8,null,null,null,now());
</v>
      </c>
      <c r="BZ11" s="248"/>
      <c r="CA11" s="248"/>
      <c r="CB11" s="248"/>
      <c r="CC11" s="248" t="str">
        <f t="shared" si="0"/>
        <v xml:space="preserve">INSERT INTO SC_SystemeProduits(RefDimension,NomSysteme,typePresta,ligne,Quantite,formule,cte1,cte2,DateModif) values (2,'FV11','MATIERE',399,8,null,null,null,now());
</v>
      </c>
      <c r="CD11" s="248"/>
      <c r="CE11" s="248"/>
      <c r="CF11" s="248"/>
      <c r="CG11" s="248" t="str">
        <f t="shared" si="0"/>
        <v xml:space="preserve">INSERT INTO SC_SystemeProduits(RefDimension,NomSysteme,typePresta,ligne,Quantite,formule,cte1,cte2,DateModif) values (3,'FV11','MATIERE',399,8,null,null,null,now());
</v>
      </c>
      <c r="CH11" s="248"/>
      <c r="CI11" s="248"/>
      <c r="CJ11" s="248"/>
      <c r="CK11" s="248" t="str">
        <f t="shared" si="0"/>
        <v xml:space="preserve">INSERT INTO SC_SystemeProduits(RefDimension,NomSysteme,typePresta,ligne,Quantite,formule,cte1,cte2,DateModif) values (4,'FV11','MATIERE',399,8,null,null,null,now());
</v>
      </c>
      <c r="CL11" s="248"/>
      <c r="CM11" s="248"/>
      <c r="CN11" s="248"/>
      <c r="CO11" s="248" t="str">
        <f t="shared" si="0"/>
        <v xml:space="preserve">INSERT INTO SC_SystemeProduits(RefDimension,NomSysteme,typePresta,ligne,Quantite,formule,cte1,cte2,DateModif) values (5,'FV11','MATIERE',399,8,null,null,null,now());
</v>
      </c>
      <c r="CP11" s="248"/>
      <c r="CQ11" s="248"/>
      <c r="CR11" s="248"/>
      <c r="CS11" s="248" t="str">
        <f t="shared" si="0"/>
        <v xml:space="preserve">INSERT INTO SC_SystemeProduits(RefDimension,NomSysteme,typePresta,ligne,Quantite,formule,cte1,cte2,DateModif) values (6,'FV11','MATIERE',399,8,null,null,null,now());
</v>
      </c>
      <c r="CT11" s="248"/>
      <c r="CU11" s="248"/>
      <c r="CV11" s="248"/>
      <c r="CW11" s="248" t="str">
        <f t="shared" si="0"/>
        <v xml:space="preserve">INSERT INTO SC_SystemeProduits(RefDimension,NomSysteme,typePresta,ligne,Quantite,formule,cte1,cte2,DateModif) values (7,'FV11','MATIERE',399,8,null,null,null,now());
</v>
      </c>
      <c r="CX11" s="248"/>
      <c r="CY11" s="248"/>
      <c r="CZ11" s="248"/>
      <c r="DA11" s="248" t="str">
        <f t="shared" si="0"/>
        <v xml:space="preserve">INSERT INTO SC_SystemeProduits(RefDimension,NomSysteme,typePresta,ligne,Quantite,formule,cte1,cte2,DateModif) values (8,'FV11','MATIERE',399,8,null,null,null,now());
</v>
      </c>
      <c r="DB11" s="248"/>
      <c r="DC11" s="248"/>
      <c r="DD11" s="248"/>
      <c r="DE11" s="248" t="str">
        <f t="shared" si="0"/>
        <v xml:space="preserve">INSERT INTO SC_SystemeProduits(RefDimension,NomSysteme,typePresta,ligne,Quantite,formule,cte1,cte2,DateModif) values (9,'FV11','MATIERE',399,8,null,null,null,now());
</v>
      </c>
      <c r="DF11" s="248"/>
      <c r="DG11" s="248"/>
      <c r="DH11" s="248"/>
      <c r="DI11" s="248" t="str">
        <f t="shared" si="0"/>
        <v xml:space="preserve">INSERT INTO SC_SystemeProduits(RefDimension,NomSysteme,typePresta,ligne,Quantite,formule,cte1,cte2,DateModif) values (10,'FV11','MATIERE',399,8,null,null,null,now());
</v>
      </c>
      <c r="DJ11" s="248"/>
      <c r="DK11" s="248"/>
      <c r="DL11" s="248"/>
      <c r="DM11" s="248" t="str">
        <f t="shared" si="0"/>
        <v xml:space="preserve">INSERT INTO SC_SystemeProduits(RefDimension,NomSysteme,typePresta,ligne,Quantite,formule,cte1,cte2,DateModif) values (11,'FV11','MATIERE',399,8,null,null,null,now());
</v>
      </c>
      <c r="DN11" s="248"/>
      <c r="DO11" s="248"/>
      <c r="DP11" s="248"/>
      <c r="DQ11" s="248" t="str">
        <f t="shared" si="0"/>
        <v xml:space="preserve">INSERT INTO SC_SystemeProduits(RefDimension,NomSysteme,typePresta,ligne,Quantite,formule,cte1,cte2,DateModif) values (12,'FV11','MATIERE',399,8,null,null,null,now());
</v>
      </c>
      <c r="DR11" s="248"/>
      <c r="DS11" s="248"/>
      <c r="DT11" s="248"/>
      <c r="DU11" s="248" t="str">
        <f t="shared" si="0"/>
        <v xml:space="preserve">INSERT INTO SC_SystemeProduits(RefDimension,NomSysteme,typePresta,ligne,Quantite,formule,cte1,cte2,DateModif) values (13,'FV11','MATIERE',399,8,null,null,null,now());
</v>
      </c>
      <c r="DV11" s="248"/>
      <c r="DW11" s="248"/>
      <c r="DX11" s="248"/>
      <c r="DY11" s="248" t="str">
        <f t="shared" si="0"/>
        <v xml:space="preserve">INSERT INTO SC_SystemeProduits(RefDimension,NomSysteme,typePresta,ligne,Quantite,formule,cte1,cte2,DateModif) values (14,'FV11','MATIERE',399,8,null,null,null,now());
</v>
      </c>
      <c r="DZ11" s="248"/>
      <c r="EA11" s="248"/>
      <c r="EB11" s="248"/>
      <c r="EC11" s="248" t="str">
        <f t="shared" si="0"/>
        <v xml:space="preserve">INSERT INTO SC_SystemeProduits(RefDimension,NomSysteme,typePresta,ligne,Quantite,formule,cte1,cte2,DateModif) values (15,'FV11','MATIERE',399,8,null,null,null,now());
</v>
      </c>
      <c r="ED11" s="248"/>
      <c r="EE11" s="248"/>
      <c r="EF11" s="248"/>
      <c r="EG11" s="248" t="str">
        <f t="shared" si="0"/>
        <v xml:space="preserve">INSERT INTO SC_SystemeProduits(RefDimension,NomSysteme,typePresta,ligne,Quantite,formule,cte1,cte2,DateModif) values (16,'FV11','MATIERE',399,8,null,null,null,now());
</v>
      </c>
      <c r="EH11" s="248"/>
      <c r="EI11" s="248"/>
      <c r="EJ11" s="248"/>
      <c r="EK11" s="248" t="str">
        <f t="shared" si="0"/>
        <v xml:space="preserve">INSERT INTO SC_SystemeProduits(RefDimension,NomSysteme,typePresta,ligne,Quantite,formule,cte1,cte2,DateModif) values (17,'FV11','MATIERE',399,8,null,null,null,now());
</v>
      </c>
      <c r="EL11" s="248"/>
      <c r="EM11" s="248"/>
      <c r="EN11" s="248"/>
      <c r="EO11" s="248" t="str">
        <f t="shared" si="1"/>
        <v xml:space="preserve">INSERT INTO SC_SystemeProduits(RefDimension,NomSysteme,typePresta,ligne,Quantite,formule,cte1,cte2,DateModif) values (18,'FV11','MATIERE',399,8,null,null,null,now());
</v>
      </c>
    </row>
    <row r="12" spans="1:145" s="231" customFormat="1" x14ac:dyDescent="0.3">
      <c r="A12" s="235">
        <f>IF(B12="MATIERE",VLOOKUP($C12,MATIERE!$B$2:$K$601,10,0),IF(B12="MOA",VLOOKUP($C12,ATELIER!$B$2:$K$291,10,0),IF(B12="MOC",VLOOKUP($C12,CHANTIER!$B$2:$K$291,10,0),IF(B12="MP",VLOOKUP($C12,MINIPELLE!$B$2:$K$291,10,0),""))))</f>
        <v>400</v>
      </c>
      <c r="B12" s="234" t="s">
        <v>294</v>
      </c>
      <c r="C12" s="234" t="s">
        <v>1497</v>
      </c>
      <c r="D12" s="234" t="s">
        <v>42</v>
      </c>
      <c r="E12" s="234"/>
      <c r="F12" s="236" t="s">
        <v>641</v>
      </c>
      <c r="G12" s="236" t="s">
        <v>629</v>
      </c>
      <c r="H12" s="234"/>
      <c r="I12" s="234"/>
      <c r="J12" s="236" t="s">
        <v>641</v>
      </c>
      <c r="K12" s="236" t="s">
        <v>629</v>
      </c>
      <c r="L12" s="234"/>
      <c r="M12" s="234"/>
      <c r="N12" s="236" t="s">
        <v>641</v>
      </c>
      <c r="O12" s="236" t="s">
        <v>629</v>
      </c>
      <c r="P12" s="234"/>
      <c r="Q12" s="234"/>
      <c r="R12" s="236" t="s">
        <v>641</v>
      </c>
      <c r="S12" s="236" t="s">
        <v>629</v>
      </c>
      <c r="T12" s="234"/>
      <c r="U12" s="234"/>
      <c r="V12" s="236" t="s">
        <v>641</v>
      </c>
      <c r="W12" s="236" t="s">
        <v>629</v>
      </c>
      <c r="X12" s="234"/>
      <c r="Y12" s="234"/>
      <c r="Z12" s="236" t="s">
        <v>641</v>
      </c>
      <c r="AA12" s="236" t="s">
        <v>629</v>
      </c>
      <c r="AB12" s="234"/>
      <c r="AC12" s="234"/>
      <c r="AD12" s="236" t="s">
        <v>641</v>
      </c>
      <c r="AE12" s="236" t="s">
        <v>629</v>
      </c>
      <c r="AF12" s="234"/>
      <c r="AG12" s="234"/>
      <c r="AH12" s="236" t="s">
        <v>641</v>
      </c>
      <c r="AI12" s="236" t="s">
        <v>629</v>
      </c>
      <c r="AJ12" s="234"/>
      <c r="AK12" s="234"/>
      <c r="AL12" s="236" t="s">
        <v>641</v>
      </c>
      <c r="AM12" s="236" t="s">
        <v>629</v>
      </c>
      <c r="AN12" s="234"/>
      <c r="AO12" s="234"/>
      <c r="AP12" s="236" t="s">
        <v>641</v>
      </c>
      <c r="AQ12" s="236" t="s">
        <v>629</v>
      </c>
      <c r="AR12" s="234"/>
      <c r="AS12" s="234"/>
      <c r="AT12" s="236" t="s">
        <v>641</v>
      </c>
      <c r="AU12" s="236" t="s">
        <v>629</v>
      </c>
      <c r="AV12" s="234"/>
      <c r="AW12" s="234"/>
      <c r="AX12" s="236" t="s">
        <v>641</v>
      </c>
      <c r="AY12" s="236" t="s">
        <v>629</v>
      </c>
      <c r="AZ12" s="234"/>
      <c r="BA12" s="234"/>
      <c r="BB12" s="236" t="s">
        <v>641</v>
      </c>
      <c r="BC12" s="236" t="s">
        <v>629</v>
      </c>
      <c r="BD12" s="234"/>
      <c r="BE12" s="234"/>
      <c r="BF12" s="236" t="s">
        <v>641</v>
      </c>
      <c r="BG12" s="236" t="s">
        <v>629</v>
      </c>
      <c r="BH12" s="234"/>
      <c r="BI12" s="234"/>
      <c r="BJ12" s="236" t="s">
        <v>641</v>
      </c>
      <c r="BK12" s="236" t="s">
        <v>629</v>
      </c>
      <c r="BL12" s="234"/>
      <c r="BM12" s="234"/>
      <c r="BN12" s="236" t="s">
        <v>641</v>
      </c>
      <c r="BO12" s="236" t="s">
        <v>629</v>
      </c>
      <c r="BP12" s="234"/>
      <c r="BQ12" s="234"/>
      <c r="BR12" s="236" t="s">
        <v>641</v>
      </c>
      <c r="BS12" s="236" t="s">
        <v>629</v>
      </c>
      <c r="BT12" s="234"/>
      <c r="BU12" s="234"/>
      <c r="BV12" s="236" t="s">
        <v>641</v>
      </c>
      <c r="BW12" s="236" t="s">
        <v>629</v>
      </c>
      <c r="BX12" s="234"/>
      <c r="BY12" s="248" t="str">
        <f t="shared" si="2"/>
        <v xml:space="preserve">INSERT INTO SC_SystemeProduits(RefDimension,NomSysteme,typePresta,ligne,Quantite,formule,cte1,cte2,DateModif) values (1,'FV11','MATIERE',400,null,'1.1*CTE1','PERIMETRE',null,now());
</v>
      </c>
      <c r="BZ12" s="248"/>
      <c r="CA12" s="248"/>
      <c r="CB12" s="248"/>
      <c r="CC12" s="248" t="str">
        <f t="shared" si="0"/>
        <v xml:space="preserve">INSERT INTO SC_SystemeProduits(RefDimension,NomSysteme,typePresta,ligne,Quantite,formule,cte1,cte2,DateModif) values (2,'FV11','MATIERE',400,null,'1.1*CTE1','PERIMETRE',null,now());
</v>
      </c>
      <c r="CD12" s="248"/>
      <c r="CE12" s="248"/>
      <c r="CF12" s="248"/>
      <c r="CG12" s="248" t="str">
        <f t="shared" si="0"/>
        <v xml:space="preserve">INSERT INTO SC_SystemeProduits(RefDimension,NomSysteme,typePresta,ligne,Quantite,formule,cte1,cte2,DateModif) values (3,'FV11','MATIERE',400,null,'1.1*CTE1','PERIMETRE',null,now());
</v>
      </c>
      <c r="CH12" s="248"/>
      <c r="CI12" s="248"/>
      <c r="CJ12" s="248"/>
      <c r="CK12" s="248" t="str">
        <f t="shared" si="0"/>
        <v xml:space="preserve">INSERT INTO SC_SystemeProduits(RefDimension,NomSysteme,typePresta,ligne,Quantite,formule,cte1,cte2,DateModif) values (4,'FV11','MATIERE',400,null,'1.1*CTE1','PERIMETRE',null,now());
</v>
      </c>
      <c r="CL12" s="248"/>
      <c r="CM12" s="248"/>
      <c r="CN12" s="248"/>
      <c r="CO12" s="248" t="str">
        <f t="shared" si="0"/>
        <v xml:space="preserve">INSERT INTO SC_SystemeProduits(RefDimension,NomSysteme,typePresta,ligne,Quantite,formule,cte1,cte2,DateModif) values (5,'FV11','MATIERE',400,null,'1.1*CTE1','PERIMETRE',null,now());
</v>
      </c>
      <c r="CP12" s="248"/>
      <c r="CQ12" s="248"/>
      <c r="CR12" s="248"/>
      <c r="CS12" s="248" t="str">
        <f t="shared" si="0"/>
        <v xml:space="preserve">INSERT INTO SC_SystemeProduits(RefDimension,NomSysteme,typePresta,ligne,Quantite,formule,cte1,cte2,DateModif) values (6,'FV11','MATIERE',400,null,'1.1*CTE1','PERIMETRE',null,now());
</v>
      </c>
      <c r="CT12" s="248"/>
      <c r="CU12" s="248"/>
      <c r="CV12" s="248"/>
      <c r="CW12" s="248" t="str">
        <f t="shared" si="0"/>
        <v xml:space="preserve">INSERT INTO SC_SystemeProduits(RefDimension,NomSysteme,typePresta,ligne,Quantite,formule,cte1,cte2,DateModif) values (7,'FV11','MATIERE',400,null,'1.1*CTE1','PERIMETRE',null,now());
</v>
      </c>
      <c r="CX12" s="248"/>
      <c r="CY12" s="248"/>
      <c r="CZ12" s="248"/>
      <c r="DA12" s="248" t="str">
        <f t="shared" si="0"/>
        <v xml:space="preserve">INSERT INTO SC_SystemeProduits(RefDimension,NomSysteme,typePresta,ligne,Quantite,formule,cte1,cte2,DateModif) values (8,'FV11','MATIERE',400,null,'1.1*CTE1','PERIMETRE',null,now());
</v>
      </c>
      <c r="DB12" s="248"/>
      <c r="DC12" s="248"/>
      <c r="DD12" s="248"/>
      <c r="DE12" s="248" t="str">
        <f t="shared" si="0"/>
        <v xml:space="preserve">INSERT INTO SC_SystemeProduits(RefDimension,NomSysteme,typePresta,ligne,Quantite,formule,cte1,cte2,DateModif) values (9,'FV11','MATIERE',400,null,'1.1*CTE1','PERIMETRE',null,now());
</v>
      </c>
      <c r="DF12" s="248"/>
      <c r="DG12" s="248"/>
      <c r="DH12" s="248"/>
      <c r="DI12" s="248" t="str">
        <f t="shared" si="0"/>
        <v xml:space="preserve">INSERT INTO SC_SystemeProduits(RefDimension,NomSysteme,typePresta,ligne,Quantite,formule,cte1,cte2,DateModif) values (10,'FV11','MATIERE',400,null,'1.1*CTE1','PERIMETRE',null,now());
</v>
      </c>
      <c r="DJ12" s="248"/>
      <c r="DK12" s="248"/>
      <c r="DL12" s="248"/>
      <c r="DM12" s="248" t="str">
        <f t="shared" si="0"/>
        <v xml:space="preserve">INSERT INTO SC_SystemeProduits(RefDimension,NomSysteme,typePresta,ligne,Quantite,formule,cte1,cte2,DateModif) values (11,'FV11','MATIERE',400,null,'1.1*CTE1','PERIMETRE',null,now());
</v>
      </c>
      <c r="DN12" s="248"/>
      <c r="DO12" s="248"/>
      <c r="DP12" s="248"/>
      <c r="DQ12" s="248" t="str">
        <f t="shared" si="0"/>
        <v xml:space="preserve">INSERT INTO SC_SystemeProduits(RefDimension,NomSysteme,typePresta,ligne,Quantite,formule,cte1,cte2,DateModif) values (12,'FV11','MATIERE',400,null,'1.1*CTE1','PERIMETRE',null,now());
</v>
      </c>
      <c r="DR12" s="248"/>
      <c r="DS12" s="248"/>
      <c r="DT12" s="248"/>
      <c r="DU12" s="248" t="str">
        <f t="shared" si="0"/>
        <v xml:space="preserve">INSERT INTO SC_SystemeProduits(RefDimension,NomSysteme,typePresta,ligne,Quantite,formule,cte1,cte2,DateModif) values (13,'FV11','MATIERE',400,null,'1.1*CTE1','PERIMETRE',null,now());
</v>
      </c>
      <c r="DV12" s="248"/>
      <c r="DW12" s="248"/>
      <c r="DX12" s="248"/>
      <c r="DY12" s="248" t="str">
        <f t="shared" si="0"/>
        <v xml:space="preserve">INSERT INTO SC_SystemeProduits(RefDimension,NomSysteme,typePresta,ligne,Quantite,formule,cte1,cte2,DateModif) values (14,'FV11','MATIERE',400,null,'1.1*CTE1','PERIMETRE',null,now());
</v>
      </c>
      <c r="DZ12" s="248"/>
      <c r="EA12" s="248"/>
      <c r="EB12" s="248"/>
      <c r="EC12" s="248" t="str">
        <f t="shared" si="0"/>
        <v xml:space="preserve">INSERT INTO SC_SystemeProduits(RefDimension,NomSysteme,typePresta,ligne,Quantite,formule,cte1,cte2,DateModif) values (15,'FV11','MATIERE',400,null,'1.1*CTE1','PERIMETRE',null,now());
</v>
      </c>
      <c r="ED12" s="248"/>
      <c r="EE12" s="248"/>
      <c r="EF12" s="248"/>
      <c r="EG12" s="248" t="str">
        <f t="shared" si="0"/>
        <v xml:space="preserve">INSERT INTO SC_SystemeProduits(RefDimension,NomSysteme,typePresta,ligne,Quantite,formule,cte1,cte2,DateModif) values (16,'FV11','MATIERE',400,null,'1.1*CTE1','PERIMETRE',null,now());
</v>
      </c>
      <c r="EH12" s="248"/>
      <c r="EI12" s="248"/>
      <c r="EJ12" s="248"/>
      <c r="EK12" s="248" t="str">
        <f t="shared" si="0"/>
        <v xml:space="preserve">INSERT INTO SC_SystemeProduits(RefDimension,NomSysteme,typePresta,ligne,Quantite,formule,cte1,cte2,DateModif) values (17,'FV11','MATIERE',400,null,'1.1*CTE1','PERIMETRE',null,now());
</v>
      </c>
      <c r="EL12" s="248"/>
      <c r="EM12" s="248"/>
      <c r="EN12" s="248"/>
      <c r="EO12" s="248" t="str">
        <f t="shared" si="1"/>
        <v xml:space="preserve">INSERT INTO SC_SystemeProduits(RefDimension,NomSysteme,typePresta,ligne,Quantite,formule,cte1,cte2,DateModif) values (18,'FV11','MATIERE',400,null,'1.1*CTE1','PERIMETRE',null,now());
</v>
      </c>
    </row>
    <row r="13" spans="1:145" s="231" customFormat="1" x14ac:dyDescent="0.3">
      <c r="A13" s="235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B13" s="234"/>
      <c r="C13" s="234"/>
      <c r="D13" s="234" t="s">
        <v>285</v>
      </c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4"/>
      <c r="AN13" s="234"/>
      <c r="AO13" s="234"/>
      <c r="AP13" s="234"/>
      <c r="AQ13" s="234"/>
      <c r="AR13" s="234"/>
      <c r="AS13" s="234"/>
      <c r="AT13" s="234"/>
      <c r="AU13" s="234"/>
      <c r="AV13" s="234"/>
      <c r="AW13" s="234"/>
      <c r="AX13" s="234"/>
      <c r="AY13" s="234"/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234"/>
      <c r="BW13" s="234"/>
      <c r="BX13" s="234"/>
      <c r="BY13" s="248" t="str">
        <f t="shared" si="2"/>
        <v/>
      </c>
      <c r="BZ13" s="248"/>
      <c r="CA13" s="248"/>
      <c r="CB13" s="248"/>
      <c r="CC13" s="248" t="str">
        <f t="shared" si="0"/>
        <v/>
      </c>
      <c r="CD13" s="248"/>
      <c r="CE13" s="248"/>
      <c r="CF13" s="248"/>
      <c r="CG13" s="248" t="str">
        <f t="shared" si="0"/>
        <v/>
      </c>
      <c r="CH13" s="248"/>
      <c r="CI13" s="248"/>
      <c r="CJ13" s="248"/>
      <c r="CK13" s="248" t="str">
        <f t="shared" si="0"/>
        <v/>
      </c>
      <c r="CL13" s="248"/>
      <c r="CM13" s="248"/>
      <c r="CN13" s="248"/>
      <c r="CO13" s="248" t="str">
        <f t="shared" si="0"/>
        <v/>
      </c>
      <c r="CP13" s="248"/>
      <c r="CQ13" s="248"/>
      <c r="CR13" s="248"/>
      <c r="CS13" s="248" t="str">
        <f t="shared" si="0"/>
        <v/>
      </c>
      <c r="CT13" s="248"/>
      <c r="CU13" s="248"/>
      <c r="CV13" s="248"/>
      <c r="CW13" s="248" t="str">
        <f t="shared" si="0"/>
        <v/>
      </c>
      <c r="CX13" s="248"/>
      <c r="CY13" s="248"/>
      <c r="CZ13" s="248"/>
      <c r="DA13" s="248" t="str">
        <f t="shared" si="0"/>
        <v/>
      </c>
      <c r="DB13" s="248"/>
      <c r="DC13" s="248"/>
      <c r="DD13" s="248"/>
      <c r="DE13" s="248" t="str">
        <f t="shared" si="0"/>
        <v/>
      </c>
      <c r="DF13" s="248"/>
      <c r="DG13" s="248"/>
      <c r="DH13" s="248"/>
      <c r="DI13" s="248" t="str">
        <f t="shared" si="0"/>
        <v/>
      </c>
      <c r="DJ13" s="248"/>
      <c r="DK13" s="248"/>
      <c r="DL13" s="248"/>
      <c r="DM13" s="248" t="str">
        <f t="shared" si="0"/>
        <v/>
      </c>
      <c r="DN13" s="248"/>
      <c r="DO13" s="248"/>
      <c r="DP13" s="248"/>
      <c r="DQ13" s="248" t="str">
        <f t="shared" si="0"/>
        <v/>
      </c>
      <c r="DR13" s="248"/>
      <c r="DS13" s="248"/>
      <c r="DT13" s="248"/>
      <c r="DU13" s="248" t="str">
        <f t="shared" si="0"/>
        <v/>
      </c>
      <c r="DV13" s="248"/>
      <c r="DW13" s="248"/>
      <c r="DX13" s="248"/>
      <c r="DY13" s="248" t="str">
        <f t="shared" si="0"/>
        <v/>
      </c>
      <c r="DZ13" s="248"/>
      <c r="EA13" s="248"/>
      <c r="EB13" s="248"/>
      <c r="EC13" s="248" t="str">
        <f t="shared" si="0"/>
        <v/>
      </c>
      <c r="ED13" s="248"/>
      <c r="EE13" s="248"/>
      <c r="EF13" s="248"/>
      <c r="EG13" s="248" t="str">
        <f t="shared" si="0"/>
        <v/>
      </c>
      <c r="EH13" s="248"/>
      <c r="EI13" s="248"/>
      <c r="EJ13" s="248"/>
      <c r="EK13" s="248" t="str">
        <f t="shared" si="0"/>
        <v/>
      </c>
      <c r="EL13" s="248"/>
      <c r="EM13" s="248"/>
      <c r="EN13" s="248"/>
      <c r="EO13" s="248" t="str">
        <f t="shared" si="1"/>
        <v/>
      </c>
    </row>
    <row r="14" spans="1:145" s="231" customFormat="1" x14ac:dyDescent="0.3">
      <c r="A14" s="235">
        <f>IF(B14="MATIERE",VLOOKUP($C14,MATIERE!$B$2:$K$601,10,0),IF(B14="MOA",VLOOKUP($C14,ATELIER!$B$2:$K$291,10,0),IF(B14="MOC",VLOOKUP($C14,CHANTIER!$B$2:$K$291,10,0),IF(B14="MP",VLOOKUP($C14,MINIPELLE!$B$2:$K$291,10,0),""))))</f>
        <v>89</v>
      </c>
      <c r="B14" s="234" t="s">
        <v>298</v>
      </c>
      <c r="C14" s="234" t="s">
        <v>1020</v>
      </c>
      <c r="D14" s="234" t="s">
        <v>105</v>
      </c>
      <c r="E14" s="234"/>
      <c r="F14" s="236" t="s">
        <v>686</v>
      </c>
      <c r="G14" s="236" t="s">
        <v>629</v>
      </c>
      <c r="H14" s="234"/>
      <c r="I14" s="234"/>
      <c r="J14" s="236" t="s">
        <v>686</v>
      </c>
      <c r="K14" s="236" t="s">
        <v>629</v>
      </c>
      <c r="L14" s="234"/>
      <c r="M14" s="234"/>
      <c r="N14" s="236" t="s">
        <v>686</v>
      </c>
      <c r="O14" s="236" t="s">
        <v>629</v>
      </c>
      <c r="P14" s="234"/>
      <c r="Q14" s="234"/>
      <c r="R14" s="236" t="s">
        <v>686</v>
      </c>
      <c r="S14" s="236" t="s">
        <v>629</v>
      </c>
      <c r="T14" s="234"/>
      <c r="U14" s="234"/>
      <c r="V14" s="236" t="s">
        <v>686</v>
      </c>
      <c r="W14" s="236" t="s">
        <v>629</v>
      </c>
      <c r="X14" s="234"/>
      <c r="Y14" s="234"/>
      <c r="Z14" s="236" t="s">
        <v>686</v>
      </c>
      <c r="AA14" s="236" t="s">
        <v>629</v>
      </c>
      <c r="AB14" s="234"/>
      <c r="AC14" s="234"/>
      <c r="AD14" s="236" t="s">
        <v>686</v>
      </c>
      <c r="AE14" s="236" t="s">
        <v>629</v>
      </c>
      <c r="AF14" s="234"/>
      <c r="AG14" s="234"/>
      <c r="AH14" s="236" t="s">
        <v>686</v>
      </c>
      <c r="AI14" s="236" t="s">
        <v>629</v>
      </c>
      <c r="AJ14" s="234"/>
      <c r="AK14" s="234"/>
      <c r="AL14" s="236" t="s">
        <v>686</v>
      </c>
      <c r="AM14" s="236" t="s">
        <v>629</v>
      </c>
      <c r="AN14" s="234"/>
      <c r="AO14" s="234"/>
      <c r="AP14" s="236" t="s">
        <v>686</v>
      </c>
      <c r="AQ14" s="236" t="s">
        <v>629</v>
      </c>
      <c r="AR14" s="234"/>
      <c r="AS14" s="234"/>
      <c r="AT14" s="236" t="s">
        <v>686</v>
      </c>
      <c r="AU14" s="236" t="s">
        <v>629</v>
      </c>
      <c r="AV14" s="234"/>
      <c r="AW14" s="234"/>
      <c r="AX14" s="236" t="s">
        <v>686</v>
      </c>
      <c r="AY14" s="236" t="s">
        <v>629</v>
      </c>
      <c r="AZ14" s="234"/>
      <c r="BA14" s="234"/>
      <c r="BB14" s="236" t="s">
        <v>686</v>
      </c>
      <c r="BC14" s="236" t="s">
        <v>629</v>
      </c>
      <c r="BD14" s="234"/>
      <c r="BE14" s="234"/>
      <c r="BF14" s="236" t="s">
        <v>686</v>
      </c>
      <c r="BG14" s="236" t="s">
        <v>629</v>
      </c>
      <c r="BH14" s="234"/>
      <c r="BI14" s="234"/>
      <c r="BJ14" s="236" t="s">
        <v>686</v>
      </c>
      <c r="BK14" s="236" t="s">
        <v>629</v>
      </c>
      <c r="BL14" s="234"/>
      <c r="BM14" s="234"/>
      <c r="BN14" s="236" t="s">
        <v>686</v>
      </c>
      <c r="BO14" s="236" t="s">
        <v>629</v>
      </c>
      <c r="BP14" s="234"/>
      <c r="BQ14" s="234"/>
      <c r="BR14" s="236" t="s">
        <v>686</v>
      </c>
      <c r="BS14" s="236" t="s">
        <v>629</v>
      </c>
      <c r="BT14" s="234"/>
      <c r="BU14" s="234"/>
      <c r="BV14" s="236" t="s">
        <v>686</v>
      </c>
      <c r="BW14" s="236" t="s">
        <v>629</v>
      </c>
      <c r="BX14" s="234"/>
      <c r="BY14" s="248" t="str">
        <f t="shared" si="2"/>
        <v xml:space="preserve">INSERT INTO SC_SystemeProduits(RefDimension,NomSysteme,typePresta,ligne,Quantite,formule,cte1,cte2,DateModif) values (1,'FV11','MOC',89,null,'1*CTE1','PERIMETRE',null,now());
</v>
      </c>
      <c r="BZ14" s="248"/>
      <c r="CA14" s="248"/>
      <c r="CB14" s="248"/>
      <c r="CC14" s="248" t="str">
        <f t="shared" si="0"/>
        <v xml:space="preserve">INSERT INTO SC_SystemeProduits(RefDimension,NomSysteme,typePresta,ligne,Quantite,formule,cte1,cte2,DateModif) values (2,'FV11','MOC',89,null,'1*CTE1','PERIMETRE',null,now());
</v>
      </c>
      <c r="CD14" s="248"/>
      <c r="CE14" s="248"/>
      <c r="CF14" s="248"/>
      <c r="CG14" s="248" t="str">
        <f t="shared" si="0"/>
        <v xml:space="preserve">INSERT INTO SC_SystemeProduits(RefDimension,NomSysteme,typePresta,ligne,Quantite,formule,cte1,cte2,DateModif) values (3,'FV11','MOC',89,null,'1*CTE1','PERIMETRE',null,now());
</v>
      </c>
      <c r="CH14" s="248"/>
      <c r="CI14" s="248"/>
      <c r="CJ14" s="248"/>
      <c r="CK14" s="248" t="str">
        <f t="shared" si="0"/>
        <v xml:space="preserve">INSERT INTO SC_SystemeProduits(RefDimension,NomSysteme,typePresta,ligne,Quantite,formule,cte1,cte2,DateModif) values (4,'FV11','MOC',89,null,'1*CTE1','PERIMETRE',null,now());
</v>
      </c>
      <c r="CL14" s="248"/>
      <c r="CM14" s="248"/>
      <c r="CN14" s="248"/>
      <c r="CO14" s="248" t="str">
        <f t="shared" si="0"/>
        <v xml:space="preserve">INSERT INTO SC_SystemeProduits(RefDimension,NomSysteme,typePresta,ligne,Quantite,formule,cte1,cte2,DateModif) values (5,'FV11','MOC',89,null,'1*CTE1','PERIMETRE',null,now());
</v>
      </c>
      <c r="CP14" s="248"/>
      <c r="CQ14" s="248"/>
      <c r="CR14" s="248"/>
      <c r="CS14" s="248" t="str">
        <f t="shared" si="0"/>
        <v xml:space="preserve">INSERT INTO SC_SystemeProduits(RefDimension,NomSysteme,typePresta,ligne,Quantite,formule,cte1,cte2,DateModif) values (6,'FV11','MOC',89,null,'1*CTE1','PERIMETRE',null,now());
</v>
      </c>
      <c r="CT14" s="248"/>
      <c r="CU14" s="248"/>
      <c r="CV14" s="248"/>
      <c r="CW14" s="248" t="str">
        <f t="shared" si="0"/>
        <v xml:space="preserve">INSERT INTO SC_SystemeProduits(RefDimension,NomSysteme,typePresta,ligne,Quantite,formule,cte1,cte2,DateModif) values (7,'FV11','MOC',89,null,'1*CTE1','PERIMETRE',null,now());
</v>
      </c>
      <c r="CX14" s="248"/>
      <c r="CY14" s="248"/>
      <c r="CZ14" s="248"/>
      <c r="DA14" s="248" t="str">
        <f t="shared" si="0"/>
        <v xml:space="preserve">INSERT INTO SC_SystemeProduits(RefDimension,NomSysteme,typePresta,ligne,Quantite,formule,cte1,cte2,DateModif) values (8,'FV11','MOC',89,null,'1*CTE1','PERIMETRE',null,now());
</v>
      </c>
      <c r="DB14" s="248"/>
      <c r="DC14" s="248"/>
      <c r="DD14" s="248"/>
      <c r="DE14" s="248" t="str">
        <f t="shared" si="0"/>
        <v xml:space="preserve">INSERT INTO SC_SystemeProduits(RefDimension,NomSysteme,typePresta,ligne,Quantite,formule,cte1,cte2,DateModif) values (9,'FV11','MOC',89,null,'1*CTE1','PERIMETRE',null,now());
</v>
      </c>
      <c r="DF14" s="248"/>
      <c r="DG14" s="248"/>
      <c r="DH14" s="248"/>
      <c r="DI14" s="248" t="str">
        <f t="shared" si="0"/>
        <v xml:space="preserve">INSERT INTO SC_SystemeProduits(RefDimension,NomSysteme,typePresta,ligne,Quantite,formule,cte1,cte2,DateModif) values (10,'FV11','MOC',89,null,'1*CTE1','PERIMETRE',null,now());
</v>
      </c>
      <c r="DJ14" s="248"/>
      <c r="DK14" s="248"/>
      <c r="DL14" s="248"/>
      <c r="DM14" s="248" t="str">
        <f t="shared" si="0"/>
        <v xml:space="preserve">INSERT INTO SC_SystemeProduits(RefDimension,NomSysteme,typePresta,ligne,Quantite,formule,cte1,cte2,DateModif) values (11,'FV11','MOC',89,null,'1*CTE1','PERIMETRE',null,now());
</v>
      </c>
      <c r="DN14" s="248"/>
      <c r="DO14" s="248"/>
      <c r="DP14" s="248"/>
      <c r="DQ14" s="248" t="str">
        <f t="shared" si="0"/>
        <v xml:space="preserve">INSERT INTO SC_SystemeProduits(RefDimension,NomSysteme,typePresta,ligne,Quantite,formule,cte1,cte2,DateModif) values (12,'FV11','MOC',89,null,'1*CTE1','PERIMETRE',null,now());
</v>
      </c>
      <c r="DR14" s="248"/>
      <c r="DS14" s="248"/>
      <c r="DT14" s="248"/>
      <c r="DU14" s="248" t="str">
        <f t="shared" si="0"/>
        <v xml:space="preserve">INSERT INTO SC_SystemeProduits(RefDimension,NomSysteme,typePresta,ligne,Quantite,formule,cte1,cte2,DateModif) values (13,'FV11','MOC',89,null,'1*CTE1','PERIMETRE',null,now());
</v>
      </c>
      <c r="DV14" s="248"/>
      <c r="DW14" s="248"/>
      <c r="DX14" s="248"/>
      <c r="DY14" s="248" t="str">
        <f t="shared" si="0"/>
        <v xml:space="preserve">INSERT INTO SC_SystemeProduits(RefDimension,NomSysteme,typePresta,ligne,Quantite,formule,cte1,cte2,DateModif) values (14,'FV11','MOC',89,null,'1*CTE1','PERIMETRE',null,now());
</v>
      </c>
      <c r="DZ14" s="248"/>
      <c r="EA14" s="248"/>
      <c r="EB14" s="248"/>
      <c r="EC14" s="248" t="str">
        <f t="shared" si="0"/>
        <v xml:space="preserve">INSERT INTO SC_SystemeProduits(RefDimension,NomSysteme,typePresta,ligne,Quantite,formule,cte1,cte2,DateModif) values (15,'FV11','MOC',89,null,'1*CTE1','PERIMETRE',null,now());
</v>
      </c>
      <c r="ED14" s="248"/>
      <c r="EE14" s="248"/>
      <c r="EF14" s="248"/>
      <c r="EG14" s="248" t="str">
        <f t="shared" si="0"/>
        <v xml:space="preserve">INSERT INTO SC_SystemeProduits(RefDimension,NomSysteme,typePresta,ligne,Quantite,formule,cte1,cte2,DateModif) values (16,'FV11','MOC',89,null,'1*CTE1','PERIMETRE',null,now());
</v>
      </c>
      <c r="EH14" s="248"/>
      <c r="EI14" s="248"/>
      <c r="EJ14" s="248"/>
      <c r="EK14" s="248" t="str">
        <f t="shared" si="0"/>
        <v xml:space="preserve">INSERT INTO SC_SystemeProduits(RefDimension,NomSysteme,typePresta,ligne,Quantite,formule,cte1,cte2,DateModif) values (17,'FV11','MOC',89,null,'1*CTE1','PERIMETRE',null,now());
</v>
      </c>
      <c r="EL14" s="248"/>
      <c r="EM14" s="248"/>
      <c r="EN14" s="248"/>
      <c r="EO14" s="248" t="str">
        <f t="shared" si="1"/>
        <v xml:space="preserve">INSERT INTO SC_SystemeProduits(RefDimension,NomSysteme,typePresta,ligne,Quantite,formule,cte1,cte2,DateModif) values (18,'FV11','MOC',89,null,'1*CTE1','PERIMETRE',null,now());
</v>
      </c>
    </row>
    <row r="15" spans="1:145" s="231" customFormat="1" x14ac:dyDescent="0.3">
      <c r="A15" s="235">
        <f>IF(B15="MATIERE",VLOOKUP($C15,MATIERE!$B$2:$K$601,10,0),IF(B15="MOA",VLOOKUP($C15,ATELIER!$B$2:$K$291,10,0),IF(B15="MOC",VLOOKUP($C15,CHANTIER!$B$2:$K$291,10,0),IF(B15="MP",VLOOKUP($C15,MINIPELLE!$B$2:$K$291,10,0),""))))</f>
        <v>88</v>
      </c>
      <c r="B15" s="234" t="s">
        <v>298</v>
      </c>
      <c r="C15" s="234" t="s">
        <v>1021</v>
      </c>
      <c r="D15" s="234" t="s">
        <v>105</v>
      </c>
      <c r="E15" s="234"/>
      <c r="F15" s="236" t="s">
        <v>686</v>
      </c>
      <c r="G15" s="236" t="s">
        <v>629</v>
      </c>
      <c r="H15" s="234"/>
      <c r="I15" s="234"/>
      <c r="J15" s="236" t="s">
        <v>686</v>
      </c>
      <c r="K15" s="236" t="s">
        <v>629</v>
      </c>
      <c r="L15" s="234"/>
      <c r="M15" s="234"/>
      <c r="N15" s="236" t="s">
        <v>686</v>
      </c>
      <c r="O15" s="236" t="s">
        <v>629</v>
      </c>
      <c r="P15" s="234"/>
      <c r="Q15" s="234"/>
      <c r="R15" s="236" t="s">
        <v>686</v>
      </c>
      <c r="S15" s="236" t="s">
        <v>629</v>
      </c>
      <c r="T15" s="234"/>
      <c r="U15" s="234"/>
      <c r="V15" s="236" t="s">
        <v>686</v>
      </c>
      <c r="W15" s="236" t="s">
        <v>629</v>
      </c>
      <c r="X15" s="234"/>
      <c r="Y15" s="234"/>
      <c r="Z15" s="236" t="s">
        <v>686</v>
      </c>
      <c r="AA15" s="236" t="s">
        <v>629</v>
      </c>
      <c r="AB15" s="234"/>
      <c r="AC15" s="234"/>
      <c r="AD15" s="236" t="s">
        <v>686</v>
      </c>
      <c r="AE15" s="236" t="s">
        <v>629</v>
      </c>
      <c r="AF15" s="234"/>
      <c r="AG15" s="234"/>
      <c r="AH15" s="236" t="s">
        <v>686</v>
      </c>
      <c r="AI15" s="236" t="s">
        <v>629</v>
      </c>
      <c r="AJ15" s="234"/>
      <c r="AK15" s="234"/>
      <c r="AL15" s="236" t="s">
        <v>686</v>
      </c>
      <c r="AM15" s="236" t="s">
        <v>629</v>
      </c>
      <c r="AN15" s="234"/>
      <c r="AO15" s="234"/>
      <c r="AP15" s="236" t="s">
        <v>686</v>
      </c>
      <c r="AQ15" s="236" t="s">
        <v>629</v>
      </c>
      <c r="AR15" s="234"/>
      <c r="AS15" s="234"/>
      <c r="AT15" s="236" t="s">
        <v>686</v>
      </c>
      <c r="AU15" s="236" t="s">
        <v>629</v>
      </c>
      <c r="AV15" s="234"/>
      <c r="AW15" s="234"/>
      <c r="AX15" s="236" t="s">
        <v>686</v>
      </c>
      <c r="AY15" s="236" t="s">
        <v>629</v>
      </c>
      <c r="AZ15" s="234"/>
      <c r="BA15" s="234"/>
      <c r="BB15" s="236" t="s">
        <v>686</v>
      </c>
      <c r="BC15" s="236" t="s">
        <v>629</v>
      </c>
      <c r="BD15" s="234"/>
      <c r="BE15" s="234"/>
      <c r="BF15" s="236" t="s">
        <v>686</v>
      </c>
      <c r="BG15" s="236" t="s">
        <v>629</v>
      </c>
      <c r="BH15" s="234"/>
      <c r="BI15" s="234"/>
      <c r="BJ15" s="236" t="s">
        <v>686</v>
      </c>
      <c r="BK15" s="236" t="s">
        <v>629</v>
      </c>
      <c r="BL15" s="234"/>
      <c r="BM15" s="234"/>
      <c r="BN15" s="236" t="s">
        <v>686</v>
      </c>
      <c r="BO15" s="236" t="s">
        <v>629</v>
      </c>
      <c r="BP15" s="234"/>
      <c r="BQ15" s="234"/>
      <c r="BR15" s="236" t="s">
        <v>686</v>
      </c>
      <c r="BS15" s="236" t="s">
        <v>629</v>
      </c>
      <c r="BT15" s="234"/>
      <c r="BU15" s="234"/>
      <c r="BV15" s="236" t="s">
        <v>686</v>
      </c>
      <c r="BW15" s="236" t="s">
        <v>629</v>
      </c>
      <c r="BX15" s="234"/>
      <c r="BY15" s="248" t="str">
        <f t="shared" si="2"/>
        <v xml:space="preserve">INSERT INTO SC_SystemeProduits(RefDimension,NomSysteme,typePresta,ligne,Quantite,formule,cte1,cte2,DateModif) values (1,'FV11','MOC',88,null,'1*CTE1','PERIMETRE',null,now());
</v>
      </c>
      <c r="BZ15" s="248"/>
      <c r="CA15" s="248"/>
      <c r="CB15" s="248"/>
      <c r="CC15" s="248" t="str">
        <f t="shared" si="0"/>
        <v xml:space="preserve">INSERT INTO SC_SystemeProduits(RefDimension,NomSysteme,typePresta,ligne,Quantite,formule,cte1,cte2,DateModif) values (2,'FV11','MOC',88,null,'1*CTE1','PERIMETRE',null,now());
</v>
      </c>
      <c r="CD15" s="248"/>
      <c r="CE15" s="248"/>
      <c r="CF15" s="248"/>
      <c r="CG15" s="248" t="str">
        <f t="shared" si="0"/>
        <v xml:space="preserve">INSERT INTO SC_SystemeProduits(RefDimension,NomSysteme,typePresta,ligne,Quantite,formule,cte1,cte2,DateModif) values (3,'FV11','MOC',88,null,'1*CTE1','PERIMETRE',null,now());
</v>
      </c>
      <c r="CH15" s="248"/>
      <c r="CI15" s="248"/>
      <c r="CJ15" s="248"/>
      <c r="CK15" s="248" t="str">
        <f t="shared" si="0"/>
        <v xml:space="preserve">INSERT INTO SC_SystemeProduits(RefDimension,NomSysteme,typePresta,ligne,Quantite,formule,cte1,cte2,DateModif) values (4,'FV11','MOC',88,null,'1*CTE1','PERIMETRE',null,now());
</v>
      </c>
      <c r="CL15" s="248"/>
      <c r="CM15" s="248"/>
      <c r="CN15" s="248"/>
      <c r="CO15" s="248" t="str">
        <f t="shared" si="0"/>
        <v xml:space="preserve">INSERT INTO SC_SystemeProduits(RefDimension,NomSysteme,typePresta,ligne,Quantite,formule,cte1,cte2,DateModif) values (5,'FV11','MOC',88,null,'1*CTE1','PERIMETRE',null,now());
</v>
      </c>
      <c r="CP15" s="248"/>
      <c r="CQ15" s="248"/>
      <c r="CR15" s="248"/>
      <c r="CS15" s="248" t="str">
        <f t="shared" si="0"/>
        <v xml:space="preserve">INSERT INTO SC_SystemeProduits(RefDimension,NomSysteme,typePresta,ligne,Quantite,formule,cte1,cte2,DateModif) values (6,'FV11','MOC',88,null,'1*CTE1','PERIMETRE',null,now());
</v>
      </c>
      <c r="CT15" s="248"/>
      <c r="CU15" s="248"/>
      <c r="CV15" s="248"/>
      <c r="CW15" s="248" t="str">
        <f t="shared" si="0"/>
        <v xml:space="preserve">INSERT INTO SC_SystemeProduits(RefDimension,NomSysteme,typePresta,ligne,Quantite,formule,cte1,cte2,DateModif) values (7,'FV11','MOC',88,null,'1*CTE1','PERIMETRE',null,now());
</v>
      </c>
      <c r="CX15" s="248"/>
      <c r="CY15" s="248"/>
      <c r="CZ15" s="248"/>
      <c r="DA15" s="248" t="str">
        <f t="shared" si="0"/>
        <v xml:space="preserve">INSERT INTO SC_SystemeProduits(RefDimension,NomSysteme,typePresta,ligne,Quantite,formule,cte1,cte2,DateModif) values (8,'FV11','MOC',88,null,'1*CTE1','PERIMETRE',null,now());
</v>
      </c>
      <c r="DB15" s="248"/>
      <c r="DC15" s="248"/>
      <c r="DD15" s="248"/>
      <c r="DE15" s="248" t="str">
        <f t="shared" si="0"/>
        <v xml:space="preserve">INSERT INTO SC_SystemeProduits(RefDimension,NomSysteme,typePresta,ligne,Quantite,formule,cte1,cte2,DateModif) values (9,'FV11','MOC',88,null,'1*CTE1','PERIMETRE',null,now());
</v>
      </c>
      <c r="DF15" s="248"/>
      <c r="DG15" s="248"/>
      <c r="DH15" s="248"/>
      <c r="DI15" s="248" t="str">
        <f t="shared" si="0"/>
        <v xml:space="preserve">INSERT INTO SC_SystemeProduits(RefDimension,NomSysteme,typePresta,ligne,Quantite,formule,cte1,cte2,DateModif) values (10,'FV11','MOC',88,null,'1*CTE1','PERIMETRE',null,now());
</v>
      </c>
      <c r="DJ15" s="248"/>
      <c r="DK15" s="248"/>
      <c r="DL15" s="248"/>
      <c r="DM15" s="248" t="str">
        <f t="shared" si="0"/>
        <v xml:space="preserve">INSERT INTO SC_SystemeProduits(RefDimension,NomSysteme,typePresta,ligne,Quantite,formule,cte1,cte2,DateModif) values (11,'FV11','MOC',88,null,'1*CTE1','PERIMETRE',null,now());
</v>
      </c>
      <c r="DN15" s="248"/>
      <c r="DO15" s="248"/>
      <c r="DP15" s="248"/>
      <c r="DQ15" s="248" t="str">
        <f t="shared" si="0"/>
        <v xml:space="preserve">INSERT INTO SC_SystemeProduits(RefDimension,NomSysteme,typePresta,ligne,Quantite,formule,cte1,cte2,DateModif) values (12,'FV11','MOC',88,null,'1*CTE1','PERIMETRE',null,now());
</v>
      </c>
      <c r="DR15" s="248"/>
      <c r="DS15" s="248"/>
      <c r="DT15" s="248"/>
      <c r="DU15" s="248" t="str">
        <f t="shared" si="0"/>
        <v xml:space="preserve">INSERT INTO SC_SystemeProduits(RefDimension,NomSysteme,typePresta,ligne,Quantite,formule,cte1,cte2,DateModif) values (13,'FV11','MOC',88,null,'1*CTE1','PERIMETRE',null,now());
</v>
      </c>
      <c r="DV15" s="248"/>
      <c r="DW15" s="248"/>
      <c r="DX15" s="248"/>
      <c r="DY15" s="248" t="str">
        <f t="shared" si="0"/>
        <v xml:space="preserve">INSERT INTO SC_SystemeProduits(RefDimension,NomSysteme,typePresta,ligne,Quantite,formule,cte1,cte2,DateModif) values (14,'FV11','MOC',88,null,'1*CTE1','PERIMETRE',null,now());
</v>
      </c>
      <c r="DZ15" s="248"/>
      <c r="EA15" s="248"/>
      <c r="EB15" s="248"/>
      <c r="EC15" s="248" t="str">
        <f t="shared" si="0"/>
        <v xml:space="preserve">INSERT INTO SC_SystemeProduits(RefDimension,NomSysteme,typePresta,ligne,Quantite,formule,cte1,cte2,DateModif) values (15,'FV11','MOC',88,null,'1*CTE1','PERIMETRE',null,now());
</v>
      </c>
      <c r="ED15" s="248"/>
      <c r="EE15" s="248"/>
      <c r="EF15" s="248"/>
      <c r="EG15" s="248" t="str">
        <f t="shared" si="0"/>
        <v xml:space="preserve">INSERT INTO SC_SystemeProduits(RefDimension,NomSysteme,typePresta,ligne,Quantite,formule,cte1,cte2,DateModif) values (16,'FV11','MOC',88,null,'1*CTE1','PERIMETRE',null,now());
</v>
      </c>
      <c r="EH15" s="248"/>
      <c r="EI15" s="248"/>
      <c r="EJ15" s="248"/>
      <c r="EK15" s="248" t="str">
        <f t="shared" si="0"/>
        <v xml:space="preserve">INSERT INTO SC_SystemeProduits(RefDimension,NomSysteme,typePresta,ligne,Quantite,formule,cte1,cte2,DateModif) values (17,'FV11','MOC',88,null,'1*CTE1','PERIMETRE',null,now());
</v>
      </c>
      <c r="EL15" s="248"/>
      <c r="EM15" s="248"/>
      <c r="EN15" s="248"/>
      <c r="EO15" s="248" t="str">
        <f t="shared" si="1"/>
        <v xml:space="preserve">INSERT INTO SC_SystemeProduits(RefDimension,NomSysteme,typePresta,ligne,Quantite,formule,cte1,cte2,DateModif) values (18,'FV11','MOC',88,null,'1*CTE1','PERIMETRE',null,now());
</v>
      </c>
    </row>
    <row r="16" spans="1:145" s="231" customFormat="1" x14ac:dyDescent="0.3">
      <c r="A16" s="235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234"/>
      <c r="C16" s="234"/>
      <c r="D16" s="234" t="s">
        <v>285</v>
      </c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4"/>
      <c r="AX16" s="234"/>
      <c r="AY16" s="234"/>
      <c r="AZ16" s="234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48" t="str">
        <f t="shared" si="2"/>
        <v/>
      </c>
      <c r="BZ16" s="248"/>
      <c r="CA16" s="248"/>
      <c r="CB16" s="248"/>
      <c r="CC16" s="248" t="str">
        <f t="shared" si="0"/>
        <v/>
      </c>
      <c r="CD16" s="248"/>
      <c r="CE16" s="248"/>
      <c r="CF16" s="248"/>
      <c r="CG16" s="248" t="str">
        <f t="shared" si="0"/>
        <v/>
      </c>
      <c r="CH16" s="248"/>
      <c r="CI16" s="248"/>
      <c r="CJ16" s="248"/>
      <c r="CK16" s="248" t="str">
        <f t="shared" si="0"/>
        <v/>
      </c>
      <c r="CL16" s="248"/>
      <c r="CM16" s="248"/>
      <c r="CN16" s="248"/>
      <c r="CO16" s="248" t="str">
        <f t="shared" si="0"/>
        <v/>
      </c>
      <c r="CP16" s="248"/>
      <c r="CQ16" s="248"/>
      <c r="CR16" s="248"/>
      <c r="CS16" s="248" t="str">
        <f t="shared" si="0"/>
        <v/>
      </c>
      <c r="CT16" s="248"/>
      <c r="CU16" s="248"/>
      <c r="CV16" s="248"/>
      <c r="CW16" s="248" t="str">
        <f t="shared" si="0"/>
        <v/>
      </c>
      <c r="CX16" s="248"/>
      <c r="CY16" s="248"/>
      <c r="CZ16" s="248"/>
      <c r="DA16" s="248" t="str">
        <f t="shared" si="0"/>
        <v/>
      </c>
      <c r="DB16" s="248"/>
      <c r="DC16" s="248"/>
      <c r="DD16" s="248"/>
      <c r="DE16" s="248" t="str">
        <f t="shared" si="0"/>
        <v/>
      </c>
      <c r="DF16" s="248"/>
      <c r="DG16" s="248"/>
      <c r="DH16" s="248"/>
      <c r="DI16" s="248" t="str">
        <f t="shared" si="0"/>
        <v/>
      </c>
      <c r="DJ16" s="248"/>
      <c r="DK16" s="248"/>
      <c r="DL16" s="248"/>
      <c r="DM16" s="248" t="str">
        <f t="shared" si="0"/>
        <v/>
      </c>
      <c r="DN16" s="248"/>
      <c r="DO16" s="248"/>
      <c r="DP16" s="248"/>
      <c r="DQ16" s="248" t="str">
        <f t="shared" si="0"/>
        <v/>
      </c>
      <c r="DR16" s="248"/>
      <c r="DS16" s="248"/>
      <c r="DT16" s="248"/>
      <c r="DU16" s="248" t="str">
        <f t="shared" si="0"/>
        <v/>
      </c>
      <c r="DV16" s="248"/>
      <c r="DW16" s="248"/>
      <c r="DX16" s="248"/>
      <c r="DY16" s="248" t="str">
        <f t="shared" si="0"/>
        <v/>
      </c>
      <c r="DZ16" s="248"/>
      <c r="EA16" s="248"/>
      <c r="EB16" s="248"/>
      <c r="EC16" s="248" t="str">
        <f t="shared" si="0"/>
        <v/>
      </c>
      <c r="ED16" s="248"/>
      <c r="EE16" s="248"/>
      <c r="EF16" s="248"/>
      <c r="EG16" s="248" t="str">
        <f t="shared" si="0"/>
        <v/>
      </c>
      <c r="EH16" s="248"/>
      <c r="EI16" s="248"/>
      <c r="EJ16" s="248"/>
      <c r="EK16" s="248" t="str">
        <f t="shared" si="0"/>
        <v/>
      </c>
      <c r="EL16" s="248"/>
      <c r="EM16" s="248"/>
      <c r="EN16" s="248"/>
      <c r="EO16" s="248" t="str">
        <f t="shared" si="1"/>
        <v/>
      </c>
    </row>
    <row r="17" spans="1:145" s="231" customFormat="1" x14ac:dyDescent="0.3">
      <c r="A17" s="235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234"/>
      <c r="C17" s="234"/>
      <c r="D17" s="234" t="s">
        <v>285</v>
      </c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4"/>
      <c r="AX17" s="234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234"/>
      <c r="BW17" s="234"/>
      <c r="BX17" s="234"/>
      <c r="BY17" s="248" t="str">
        <f t="shared" si="2"/>
        <v/>
      </c>
      <c r="BZ17" s="248"/>
      <c r="CA17" s="248"/>
      <c r="CB17" s="248"/>
      <c r="CC17" s="248" t="str">
        <f t="shared" si="0"/>
        <v/>
      </c>
      <c r="CD17" s="248"/>
      <c r="CE17" s="248"/>
      <c r="CF17" s="248"/>
      <c r="CG17" s="248" t="str">
        <f t="shared" si="0"/>
        <v/>
      </c>
      <c r="CH17" s="248"/>
      <c r="CI17" s="248"/>
      <c r="CJ17" s="248"/>
      <c r="CK17" s="248" t="str">
        <f t="shared" si="0"/>
        <v/>
      </c>
      <c r="CL17" s="248"/>
      <c r="CM17" s="248"/>
      <c r="CN17" s="248"/>
      <c r="CO17" s="248" t="str">
        <f t="shared" si="0"/>
        <v/>
      </c>
      <c r="CP17" s="248"/>
      <c r="CQ17" s="248"/>
      <c r="CR17" s="248"/>
      <c r="CS17" s="248" t="str">
        <f t="shared" si="0"/>
        <v/>
      </c>
      <c r="CT17" s="248"/>
      <c r="CU17" s="248"/>
      <c r="CV17" s="248"/>
      <c r="CW17" s="248" t="str">
        <f t="shared" si="0"/>
        <v/>
      </c>
      <c r="CX17" s="248"/>
      <c r="CY17" s="248"/>
      <c r="CZ17" s="248"/>
      <c r="DA17" s="248" t="str">
        <f t="shared" si="0"/>
        <v/>
      </c>
      <c r="DB17" s="248"/>
      <c r="DC17" s="248"/>
      <c r="DD17" s="248"/>
      <c r="DE17" s="248" t="str">
        <f t="shared" si="0"/>
        <v/>
      </c>
      <c r="DF17" s="248"/>
      <c r="DG17" s="248"/>
      <c r="DH17" s="248"/>
      <c r="DI17" s="248" t="str">
        <f t="shared" si="0"/>
        <v/>
      </c>
      <c r="DJ17" s="248"/>
      <c r="DK17" s="248"/>
      <c r="DL17" s="248"/>
      <c r="DM17" s="248" t="str">
        <f t="shared" si="0"/>
        <v/>
      </c>
      <c r="DN17" s="248"/>
      <c r="DO17" s="248"/>
      <c r="DP17" s="248"/>
      <c r="DQ17" s="248" t="str">
        <f t="shared" si="0"/>
        <v/>
      </c>
      <c r="DR17" s="248"/>
      <c r="DS17" s="248"/>
      <c r="DT17" s="248"/>
      <c r="DU17" s="248" t="str">
        <f t="shared" si="0"/>
        <v/>
      </c>
      <c r="DV17" s="248"/>
      <c r="DW17" s="248"/>
      <c r="DX17" s="248"/>
      <c r="DY17" s="248" t="str">
        <f t="shared" si="0"/>
        <v/>
      </c>
      <c r="DZ17" s="248"/>
      <c r="EA17" s="248"/>
      <c r="EB17" s="248"/>
      <c r="EC17" s="248" t="str">
        <f t="shared" si="0"/>
        <v/>
      </c>
      <c r="ED17" s="248"/>
      <c r="EE17" s="248"/>
      <c r="EF17" s="248"/>
      <c r="EG17" s="248" t="str">
        <f t="shared" si="0"/>
        <v/>
      </c>
      <c r="EH17" s="248"/>
      <c r="EI17" s="248"/>
      <c r="EJ17" s="248"/>
      <c r="EK17" s="248" t="str">
        <f t="shared" si="0"/>
        <v/>
      </c>
      <c r="EL17" s="248"/>
      <c r="EM17" s="248"/>
      <c r="EN17" s="248"/>
      <c r="EO17" s="248" t="str">
        <f t="shared" si="1"/>
        <v/>
      </c>
    </row>
    <row r="18" spans="1:145" s="232" customFormat="1" x14ac:dyDescent="0.3">
      <c r="A18" s="235">
        <f>IF(B18="MATIERE",VLOOKUP($C18,MATIERE!$B$2:$K$601,10,0),IF(B18="MOA",VLOOKUP($C18,ATELIER!$B$2:$K$291,10,0),IF(B18="MOC",VLOOKUP($C18,CHANTIER!$B$2:$K$291,10,0),IF(B18="MP",VLOOKUP($C18,MINIPELLE!$B$2:$K$291,10,0),""))))</f>
        <v>13</v>
      </c>
      <c r="B18" s="234" t="s">
        <v>299</v>
      </c>
      <c r="C18" s="234" t="s">
        <v>159</v>
      </c>
      <c r="D18" s="234" t="s">
        <v>160</v>
      </c>
      <c r="E18" s="234"/>
      <c r="F18" s="236" t="s">
        <v>1951</v>
      </c>
      <c r="G18" s="236" t="s">
        <v>629</v>
      </c>
      <c r="H18" s="236" t="s">
        <v>712</v>
      </c>
      <c r="I18" s="234">
        <v>1.2299999999999998</v>
      </c>
      <c r="J18" s="236" t="s">
        <v>1951</v>
      </c>
      <c r="K18" s="236" t="s">
        <v>629</v>
      </c>
      <c r="L18" s="236" t="s">
        <v>712</v>
      </c>
      <c r="M18" s="234">
        <v>1.2299999999999998</v>
      </c>
      <c r="N18" s="236" t="s">
        <v>1951</v>
      </c>
      <c r="O18" s="236" t="s">
        <v>629</v>
      </c>
      <c r="P18" s="236" t="s">
        <v>712</v>
      </c>
      <c r="Q18" s="234">
        <v>1.2299999999999998</v>
      </c>
      <c r="R18" s="236" t="s">
        <v>1951</v>
      </c>
      <c r="S18" s="236" t="s">
        <v>629</v>
      </c>
      <c r="T18" s="236" t="s">
        <v>712</v>
      </c>
      <c r="U18" s="234">
        <v>1.2299999999999998</v>
      </c>
      <c r="V18" s="236" t="s">
        <v>1951</v>
      </c>
      <c r="W18" s="236" t="s">
        <v>629</v>
      </c>
      <c r="X18" s="236" t="s">
        <v>712</v>
      </c>
      <c r="Y18" s="234">
        <v>1.2299999999999998</v>
      </c>
      <c r="Z18" s="236" t="s">
        <v>1951</v>
      </c>
      <c r="AA18" s="236" t="s">
        <v>629</v>
      </c>
      <c r="AB18" s="236" t="s">
        <v>712</v>
      </c>
      <c r="AC18" s="234">
        <v>1.2299999999999998</v>
      </c>
      <c r="AD18" s="236" t="s">
        <v>1951</v>
      </c>
      <c r="AE18" s="236" t="s">
        <v>629</v>
      </c>
      <c r="AF18" s="236" t="s">
        <v>712</v>
      </c>
      <c r="AG18" s="234">
        <v>1.2299999999999998</v>
      </c>
      <c r="AH18" s="236" t="s">
        <v>1951</v>
      </c>
      <c r="AI18" s="236" t="s">
        <v>629</v>
      </c>
      <c r="AJ18" s="236" t="s">
        <v>712</v>
      </c>
      <c r="AK18" s="234">
        <v>1.2299999999999998</v>
      </c>
      <c r="AL18" s="236" t="s">
        <v>1951</v>
      </c>
      <c r="AM18" s="236" t="s">
        <v>629</v>
      </c>
      <c r="AN18" s="236" t="s">
        <v>712</v>
      </c>
      <c r="AO18" s="234">
        <v>1.2299999999999998</v>
      </c>
      <c r="AP18" s="236" t="s">
        <v>1951</v>
      </c>
      <c r="AQ18" s="236" t="s">
        <v>629</v>
      </c>
      <c r="AR18" s="236" t="s">
        <v>712</v>
      </c>
      <c r="AS18" s="234">
        <v>1.2299999999999998</v>
      </c>
      <c r="AT18" s="236" t="s">
        <v>1951</v>
      </c>
      <c r="AU18" s="236" t="s">
        <v>629</v>
      </c>
      <c r="AV18" s="236" t="s">
        <v>712</v>
      </c>
      <c r="AW18" s="234">
        <v>1.2299999999999998</v>
      </c>
      <c r="AX18" s="236" t="s">
        <v>1951</v>
      </c>
      <c r="AY18" s="236" t="s">
        <v>629</v>
      </c>
      <c r="AZ18" s="236" t="s">
        <v>712</v>
      </c>
      <c r="BA18" s="234">
        <v>1.2299999999999998</v>
      </c>
      <c r="BB18" s="236" t="s">
        <v>1951</v>
      </c>
      <c r="BC18" s="236" t="s">
        <v>629</v>
      </c>
      <c r="BD18" s="236" t="s">
        <v>712</v>
      </c>
      <c r="BE18" s="234">
        <v>1.2299999999999998</v>
      </c>
      <c r="BF18" s="236" t="s">
        <v>1951</v>
      </c>
      <c r="BG18" s="236" t="s">
        <v>629</v>
      </c>
      <c r="BH18" s="236" t="s">
        <v>712</v>
      </c>
      <c r="BI18" s="234">
        <v>1.2299999999999998</v>
      </c>
      <c r="BJ18" s="236" t="s">
        <v>1951</v>
      </c>
      <c r="BK18" s="236" t="s">
        <v>629</v>
      </c>
      <c r="BL18" s="236" t="s">
        <v>712</v>
      </c>
      <c r="BM18" s="234">
        <v>1.2299999999999998</v>
      </c>
      <c r="BN18" s="236" t="s">
        <v>1951</v>
      </c>
      <c r="BO18" s="236" t="s">
        <v>629</v>
      </c>
      <c r="BP18" s="236" t="s">
        <v>712</v>
      </c>
      <c r="BQ18" s="234">
        <v>1.2299999999999998</v>
      </c>
      <c r="BR18" s="236" t="s">
        <v>1951</v>
      </c>
      <c r="BS18" s="236" t="s">
        <v>629</v>
      </c>
      <c r="BT18" s="236" t="s">
        <v>712</v>
      </c>
      <c r="BU18" s="234">
        <v>1.2299999999999998</v>
      </c>
      <c r="BV18" s="236" t="s">
        <v>1951</v>
      </c>
      <c r="BW18" s="236" t="s">
        <v>629</v>
      </c>
      <c r="BX18" s="236" t="s">
        <v>712</v>
      </c>
      <c r="BY18" s="248" t="str">
        <f t="shared" si="2"/>
        <v xml:space="preserve">INSERT INTO SC_SystemeProduits(RefDimension,NomSysteme,typePresta,ligne,Quantite,formule,cte1,cte2,DateModif) values (1,'FV11','MP',13,null,'0.4*0.2*CTE1+CTE2*0.6','PERIMETRE','SURFACE',now());
</v>
      </c>
      <c r="BZ18" s="248"/>
      <c r="CA18" s="248"/>
      <c r="CB18" s="248"/>
      <c r="CC18" s="248" t="str">
        <f t="shared" si="0"/>
        <v xml:space="preserve">INSERT INTO SC_SystemeProduits(RefDimension,NomSysteme,typePresta,ligne,Quantite,formule,cte1,cte2,DateModif) values (2,'FV11','MP',13,null,'0.4*0.2*CTE1+CTE2*0.6','PERIMETRE','SURFACE',now());
</v>
      </c>
      <c r="CD18" s="248"/>
      <c r="CE18" s="248"/>
      <c r="CF18" s="248"/>
      <c r="CG18" s="248" t="str">
        <f t="shared" si="0"/>
        <v xml:space="preserve">INSERT INTO SC_SystemeProduits(RefDimension,NomSysteme,typePresta,ligne,Quantite,formule,cte1,cte2,DateModif) values (3,'FV11','MP',13,null,'0.4*0.2*CTE1+CTE2*0.6','PERIMETRE','SURFACE',now());
</v>
      </c>
      <c r="CH18" s="248"/>
      <c r="CI18" s="248"/>
      <c r="CJ18" s="248"/>
      <c r="CK18" s="248" t="str">
        <f t="shared" si="0"/>
        <v xml:space="preserve">INSERT INTO SC_SystemeProduits(RefDimension,NomSysteme,typePresta,ligne,Quantite,formule,cte1,cte2,DateModif) values (4,'FV11','MP',13,null,'0.4*0.2*CTE1+CTE2*0.6','PERIMETRE','SURFACE',now());
</v>
      </c>
      <c r="CL18" s="248"/>
      <c r="CM18" s="248"/>
      <c r="CN18" s="248"/>
      <c r="CO18" s="248" t="str">
        <f t="shared" si="0"/>
        <v xml:space="preserve">INSERT INTO SC_SystemeProduits(RefDimension,NomSysteme,typePresta,ligne,Quantite,formule,cte1,cte2,DateModif) values (5,'FV11','MP',13,null,'0.4*0.2*CTE1+CTE2*0.6','PERIMETRE','SURFACE',now());
</v>
      </c>
      <c r="CP18" s="248"/>
      <c r="CQ18" s="248"/>
      <c r="CR18" s="248"/>
      <c r="CS18" s="248" t="str">
        <f t="shared" si="0"/>
        <v xml:space="preserve">INSERT INTO SC_SystemeProduits(RefDimension,NomSysteme,typePresta,ligne,Quantite,formule,cte1,cte2,DateModif) values (6,'FV11','MP',13,null,'0.4*0.2*CTE1+CTE2*0.6','PERIMETRE','SURFACE',now());
</v>
      </c>
      <c r="CT18" s="248"/>
      <c r="CU18" s="248"/>
      <c r="CV18" s="248"/>
      <c r="CW18" s="248" t="str">
        <f t="shared" si="0"/>
        <v xml:space="preserve">INSERT INTO SC_SystemeProduits(RefDimension,NomSysteme,typePresta,ligne,Quantite,formule,cte1,cte2,DateModif) values (7,'FV11','MP',13,null,'0.4*0.2*CTE1+CTE2*0.6','PERIMETRE','SURFACE',now());
</v>
      </c>
      <c r="CX18" s="248"/>
      <c r="CY18" s="248"/>
      <c r="CZ18" s="248"/>
      <c r="DA18" s="248" t="str">
        <f t="shared" si="0"/>
        <v xml:space="preserve">INSERT INTO SC_SystemeProduits(RefDimension,NomSysteme,typePresta,ligne,Quantite,formule,cte1,cte2,DateModif) values (8,'FV11','MP',13,null,'0.4*0.2*CTE1+CTE2*0.6','PERIMETRE','SURFACE',now());
</v>
      </c>
      <c r="DB18" s="248"/>
      <c r="DC18" s="248"/>
      <c r="DD18" s="248"/>
      <c r="DE18" s="248" t="str">
        <f t="shared" si="0"/>
        <v xml:space="preserve">INSERT INTO SC_SystemeProduits(RefDimension,NomSysteme,typePresta,ligne,Quantite,formule,cte1,cte2,DateModif) values (9,'FV11','MP',13,null,'0.4*0.2*CTE1+CTE2*0.6','PERIMETRE','SURFACE',now());
</v>
      </c>
      <c r="DF18" s="248"/>
      <c r="DG18" s="248"/>
      <c r="DH18" s="248"/>
      <c r="DI18" s="248" t="str">
        <f t="shared" si="0"/>
        <v xml:space="preserve">INSERT INTO SC_SystemeProduits(RefDimension,NomSysteme,typePresta,ligne,Quantite,formule,cte1,cte2,DateModif) values (10,'FV11','MP',13,null,'0.4*0.2*CTE1+CTE2*0.6','PERIMETRE','SURFACE',now());
</v>
      </c>
      <c r="DJ18" s="248"/>
      <c r="DK18" s="248"/>
      <c r="DL18" s="248"/>
      <c r="DM18" s="248" t="str">
        <f t="shared" si="0"/>
        <v xml:space="preserve">INSERT INTO SC_SystemeProduits(RefDimension,NomSysteme,typePresta,ligne,Quantite,formule,cte1,cte2,DateModif) values (11,'FV11','MP',13,null,'0.4*0.2*CTE1+CTE2*0.6','PERIMETRE','SURFACE',now());
</v>
      </c>
      <c r="DN18" s="248"/>
      <c r="DO18" s="248"/>
      <c r="DP18" s="248"/>
      <c r="DQ18" s="248" t="str">
        <f t="shared" si="0"/>
        <v xml:space="preserve">INSERT INTO SC_SystemeProduits(RefDimension,NomSysteme,typePresta,ligne,Quantite,formule,cte1,cte2,DateModif) values (12,'FV11','MP',13,null,'0.4*0.2*CTE1+CTE2*0.6','PERIMETRE','SURFACE',now());
</v>
      </c>
      <c r="DR18" s="248"/>
      <c r="DS18" s="248"/>
      <c r="DT18" s="248"/>
      <c r="DU18" s="248" t="str">
        <f t="shared" si="0"/>
        <v xml:space="preserve">INSERT INTO SC_SystemeProduits(RefDimension,NomSysteme,typePresta,ligne,Quantite,formule,cte1,cte2,DateModif) values (13,'FV11','MP',13,null,'0.4*0.2*CTE1+CTE2*0.6','PERIMETRE','SURFACE',now());
</v>
      </c>
      <c r="DV18" s="248"/>
      <c r="DW18" s="248"/>
      <c r="DX18" s="248"/>
      <c r="DY18" s="248" t="str">
        <f t="shared" si="0"/>
        <v xml:space="preserve">INSERT INTO SC_SystemeProduits(RefDimension,NomSysteme,typePresta,ligne,Quantite,formule,cte1,cte2,DateModif) values (14,'FV11','MP',13,null,'0.4*0.2*CTE1+CTE2*0.6','PERIMETRE','SURFACE',now());
</v>
      </c>
      <c r="DZ18" s="248"/>
      <c r="EA18" s="248"/>
      <c r="EB18" s="248"/>
      <c r="EC18" s="248" t="str">
        <f t="shared" si="0"/>
        <v xml:space="preserve">INSERT INTO SC_SystemeProduits(RefDimension,NomSysteme,typePresta,ligne,Quantite,formule,cte1,cte2,DateModif) values (15,'FV11','MP',13,null,'0.4*0.2*CTE1+CTE2*0.6','PERIMETRE','SURFACE',now());
</v>
      </c>
      <c r="ED18" s="248"/>
      <c r="EE18" s="248"/>
      <c r="EF18" s="248"/>
      <c r="EG18" s="248" t="str">
        <f t="shared" si="0"/>
        <v xml:space="preserve">INSERT INTO SC_SystemeProduits(RefDimension,NomSysteme,typePresta,ligne,Quantite,formule,cte1,cte2,DateModif) values (16,'FV11','MP',13,null,'0.4*0.2*CTE1+CTE2*0.6','PERIMETRE','SURFACE',now());
</v>
      </c>
      <c r="EH18" s="248"/>
      <c r="EI18" s="248"/>
      <c r="EJ18" s="248"/>
      <c r="EK18" s="248" t="str">
        <f t="shared" si="0"/>
        <v xml:space="preserve">INSERT INTO SC_SystemeProduits(RefDimension,NomSysteme,typePresta,ligne,Quantite,formule,cte1,cte2,DateModif) values (17,'FV11','MP',13,null,'0.4*0.2*CTE1+CTE2*0.6','PERIMETRE','SURFACE',now());
</v>
      </c>
      <c r="EL18" s="248"/>
      <c r="EM18" s="248"/>
      <c r="EN18" s="248"/>
      <c r="EO18" s="248" t="str">
        <f t="shared" si="1"/>
        <v xml:space="preserve">INSERT INTO SC_SystemeProduits(RefDimension,NomSysteme,typePresta,ligne,Quantite,formule,cte1,cte2,DateModif) values (18,'FV11','MP',13,null,'0.4*0.2*CTE1+CTE2*0.6','PERIMETRE','SURFACE',now());
</v>
      </c>
    </row>
    <row r="19" spans="1:145" s="232" customFormat="1" x14ac:dyDescent="0.3">
      <c r="A19" s="235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234"/>
      <c r="C19" s="234"/>
      <c r="D19" s="234" t="s">
        <v>285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234"/>
      <c r="BW19" s="234"/>
      <c r="BX19" s="234"/>
      <c r="BY19" s="248" t="str">
        <f t="shared" si="2"/>
        <v/>
      </c>
      <c r="BZ19" s="248"/>
      <c r="CA19" s="248"/>
      <c r="CB19" s="248"/>
      <c r="CC19" s="248" t="str">
        <f t="shared" si="0"/>
        <v/>
      </c>
      <c r="CD19" s="248"/>
      <c r="CE19" s="248"/>
      <c r="CF19" s="248"/>
      <c r="CG19" s="248" t="str">
        <f t="shared" si="0"/>
        <v/>
      </c>
      <c r="CH19" s="248"/>
      <c r="CI19" s="248"/>
      <c r="CJ19" s="248"/>
      <c r="CK19" s="248" t="str">
        <f t="shared" si="0"/>
        <v/>
      </c>
      <c r="CL19" s="248"/>
      <c r="CM19" s="248"/>
      <c r="CN19" s="248"/>
      <c r="CO19" s="248" t="str">
        <f t="shared" si="0"/>
        <v/>
      </c>
      <c r="CP19" s="248"/>
      <c r="CQ19" s="248"/>
      <c r="CR19" s="248"/>
      <c r="CS19" s="248" t="str">
        <f t="shared" si="0"/>
        <v/>
      </c>
      <c r="CT19" s="248"/>
      <c r="CU19" s="248"/>
      <c r="CV19" s="248"/>
      <c r="CW19" s="248" t="str">
        <f t="shared" si="0"/>
        <v/>
      </c>
      <c r="CX19" s="248"/>
      <c r="CY19" s="248"/>
      <c r="CZ19" s="248"/>
      <c r="DA19" s="248" t="str">
        <f t="shared" si="0"/>
        <v/>
      </c>
      <c r="DB19" s="248"/>
      <c r="DC19" s="248"/>
      <c r="DD19" s="248"/>
      <c r="DE19" s="248" t="str">
        <f t="shared" si="0"/>
        <v/>
      </c>
      <c r="DF19" s="248"/>
      <c r="DG19" s="248"/>
      <c r="DH19" s="248"/>
      <c r="DI19" s="248" t="str">
        <f t="shared" si="0"/>
        <v/>
      </c>
      <c r="DJ19" s="248"/>
      <c r="DK19" s="248"/>
      <c r="DL19" s="248"/>
      <c r="DM19" s="248" t="str">
        <f t="shared" si="0"/>
        <v/>
      </c>
      <c r="DN19" s="248"/>
      <c r="DO19" s="248"/>
      <c r="DP19" s="248"/>
      <c r="DQ19" s="248" t="str">
        <f t="shared" si="0"/>
        <v/>
      </c>
      <c r="DR19" s="248"/>
      <c r="DS19" s="248"/>
      <c r="DT19" s="248"/>
      <c r="DU19" s="248" t="str">
        <f t="shared" si="0"/>
        <v/>
      </c>
      <c r="DV19" s="248"/>
      <c r="DW19" s="248"/>
      <c r="DX19" s="248"/>
      <c r="DY19" s="248" t="str">
        <f t="shared" si="0"/>
        <v/>
      </c>
      <c r="DZ19" s="248"/>
      <c r="EA19" s="248"/>
      <c r="EB19" s="248"/>
      <c r="EC19" s="248" t="str">
        <f t="shared" si="0"/>
        <v/>
      </c>
      <c r="ED19" s="248"/>
      <c r="EE19" s="248"/>
      <c r="EF19" s="248"/>
      <c r="EG19" s="248" t="str">
        <f t="shared" si="0"/>
        <v/>
      </c>
      <c r="EH19" s="248"/>
      <c r="EI19" s="248"/>
      <c r="EJ19" s="248"/>
      <c r="EK19" s="248" t="str">
        <f t="shared" ref="EK19:EK38" si="3">IF(AND(BQ19="",BR19=""),"",SUBSTITUTE(SUBSTITUTE(SUBSTITUTE(SUBSTITUTE(SUBSTITUTE(SUBSTITUTE(SUBSTITUTE(SUBSTITUTE($BY$1,"#SYSTEME#",$A$1),"#DIM#",BQ$1),"#TYPE#",$B19),"#LIGNE#",$A19),"#Q#",IF(BR19="",SUBSTITUTE(BQ19,",","."),"null")),"#FORMULE#",IF(BR19="","null",CONCATENATE("'",BR19,"'"))),"#CTE1#",IF(BS19="","null",CONCATENATE("'",BS19,"'"))),"#CTE2#",IF(BT19="","null",CONCATENATE("'",BT19,"'"))))</f>
        <v/>
      </c>
      <c r="EL19" s="248"/>
      <c r="EM19" s="248"/>
      <c r="EN19" s="248"/>
      <c r="EO19" s="248" t="str">
        <f t="shared" si="1"/>
        <v/>
      </c>
    </row>
    <row r="20" spans="1:145" s="232" customFormat="1" ht="15.75" customHeight="1" x14ac:dyDescent="0.3">
      <c r="A20" s="235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234"/>
      <c r="C20" s="234"/>
      <c r="D20" s="234" t="s">
        <v>285</v>
      </c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234"/>
      <c r="BW20" s="234"/>
      <c r="BX20" s="234"/>
      <c r="BY20" s="248" t="str">
        <f t="shared" si="2"/>
        <v/>
      </c>
      <c r="BZ20" s="248"/>
      <c r="CA20" s="248"/>
      <c r="CB20" s="248"/>
      <c r="CC20" s="248" t="str">
        <f t="shared" ref="CC20:CC38" si="4">IF(AND(I20="",J20=""),"",SUBSTITUTE(SUBSTITUTE(SUBSTITUTE(SUBSTITUTE(SUBSTITUTE(SUBSTITUTE(SUBSTITUTE(SUBSTITUTE($BY$1,"#SYSTEME#",$A$1),"#DIM#",I$1),"#TYPE#",$B20),"#LIGNE#",$A20),"#Q#",IF(J20="",SUBSTITUTE(I20,",","."),"null")),"#FORMULE#",IF(J20="","null",CONCATENATE("'",J20,"'"))),"#CTE1#",IF(K20="","null",CONCATENATE("'",K20,"'"))),"#CTE2#",IF(L20="","null",CONCATENATE("'",L20,"'"))))</f>
        <v/>
      </c>
      <c r="CD20" s="248"/>
      <c r="CE20" s="248"/>
      <c r="CF20" s="248"/>
      <c r="CG20" s="248" t="str">
        <f t="shared" ref="CG20:CG38" si="5">IF(AND(M20="",N20=""),"",SUBSTITUTE(SUBSTITUTE(SUBSTITUTE(SUBSTITUTE(SUBSTITUTE(SUBSTITUTE(SUBSTITUTE(SUBSTITUTE($BY$1,"#SYSTEME#",$A$1),"#DIM#",M$1),"#TYPE#",$B20),"#LIGNE#",$A20),"#Q#",IF(N20="",SUBSTITUTE(M20,",","."),"null")),"#FORMULE#",IF(N20="","null",CONCATENATE("'",N20,"'"))),"#CTE1#",IF(O20="","null",CONCATENATE("'",O20,"'"))),"#CTE2#",IF(P20="","null",CONCATENATE("'",P20,"'"))))</f>
        <v/>
      </c>
      <c r="CH20" s="248"/>
      <c r="CI20" s="248"/>
      <c r="CJ20" s="248"/>
      <c r="CK20" s="248" t="str">
        <f t="shared" ref="CK20:CK38" si="6">IF(AND(Q20="",R20=""),"",SUBSTITUTE(SUBSTITUTE(SUBSTITUTE(SUBSTITUTE(SUBSTITUTE(SUBSTITUTE(SUBSTITUTE(SUBSTITUTE($BY$1,"#SYSTEME#",$A$1),"#DIM#",Q$1),"#TYPE#",$B20),"#LIGNE#",$A20),"#Q#",IF(R20="",SUBSTITUTE(Q20,",","."),"null")),"#FORMULE#",IF(R20="","null",CONCATENATE("'",R20,"'"))),"#CTE1#",IF(S20="","null",CONCATENATE("'",S20,"'"))),"#CTE2#",IF(T20="","null",CONCATENATE("'",T20,"'"))))</f>
        <v/>
      </c>
      <c r="CL20" s="248"/>
      <c r="CM20" s="248"/>
      <c r="CN20" s="248"/>
      <c r="CO20" s="248" t="str">
        <f t="shared" ref="CO20:CO38" si="7">IF(AND(U20="",V20=""),"",SUBSTITUTE(SUBSTITUTE(SUBSTITUTE(SUBSTITUTE(SUBSTITUTE(SUBSTITUTE(SUBSTITUTE(SUBSTITUTE($BY$1,"#SYSTEME#",$A$1),"#DIM#",U$1),"#TYPE#",$B20),"#LIGNE#",$A20),"#Q#",IF(V20="",SUBSTITUTE(U20,",","."),"null")),"#FORMULE#",IF(V20="","null",CONCATENATE("'",V20,"'"))),"#CTE1#",IF(W20="","null",CONCATENATE("'",W20,"'"))),"#CTE2#",IF(X20="","null",CONCATENATE("'",X20,"'"))))</f>
        <v/>
      </c>
      <c r="CP20" s="248"/>
      <c r="CQ20" s="248"/>
      <c r="CR20" s="248"/>
      <c r="CS20" s="248" t="str">
        <f t="shared" ref="CS20:CS38" si="8">IF(AND(Y20="",Z20=""),"",SUBSTITUTE(SUBSTITUTE(SUBSTITUTE(SUBSTITUTE(SUBSTITUTE(SUBSTITUTE(SUBSTITUTE(SUBSTITUTE($BY$1,"#SYSTEME#",$A$1),"#DIM#",Y$1),"#TYPE#",$B20),"#LIGNE#",$A20),"#Q#",IF(Z20="",SUBSTITUTE(Y20,",","."),"null")),"#FORMULE#",IF(Z20="","null",CONCATENATE("'",Z20,"'"))),"#CTE1#",IF(AA20="","null",CONCATENATE("'",AA20,"'"))),"#CTE2#",IF(AB20="","null",CONCATENATE("'",AB20,"'"))))</f>
        <v/>
      </c>
      <c r="CT20" s="248"/>
      <c r="CU20" s="248"/>
      <c r="CV20" s="248"/>
      <c r="CW20" s="248" t="str">
        <f t="shared" ref="CW20:CW38" si="9">IF(AND(AC20="",AD20=""),"",SUBSTITUTE(SUBSTITUTE(SUBSTITUTE(SUBSTITUTE(SUBSTITUTE(SUBSTITUTE(SUBSTITUTE(SUBSTITUTE($BY$1,"#SYSTEME#",$A$1),"#DIM#",AC$1),"#TYPE#",$B20),"#LIGNE#",$A20),"#Q#",IF(AD20="",SUBSTITUTE(AC20,",","."),"null")),"#FORMULE#",IF(AD20="","null",CONCATENATE("'",AD20,"'"))),"#CTE1#",IF(AE20="","null",CONCATENATE("'",AE20,"'"))),"#CTE2#",IF(AF20="","null",CONCATENATE("'",AF20,"'"))))</f>
        <v/>
      </c>
      <c r="CX20" s="248"/>
      <c r="CY20" s="248"/>
      <c r="CZ20" s="248"/>
      <c r="DA20" s="248" t="str">
        <f t="shared" ref="DA20:DA38" si="10">IF(AND(AG20="",AH20=""),"",SUBSTITUTE(SUBSTITUTE(SUBSTITUTE(SUBSTITUTE(SUBSTITUTE(SUBSTITUTE(SUBSTITUTE(SUBSTITUTE($BY$1,"#SYSTEME#",$A$1),"#DIM#",AG$1),"#TYPE#",$B20),"#LIGNE#",$A20),"#Q#",IF(AH20="",SUBSTITUTE(AG20,",","."),"null")),"#FORMULE#",IF(AH20="","null",CONCATENATE("'",AH20,"'"))),"#CTE1#",IF(AI20="","null",CONCATENATE("'",AI20,"'"))),"#CTE2#",IF(AJ20="","null",CONCATENATE("'",AJ20,"'"))))</f>
        <v/>
      </c>
      <c r="DB20" s="248"/>
      <c r="DC20" s="248"/>
      <c r="DD20" s="248"/>
      <c r="DE20" s="248" t="str">
        <f t="shared" ref="DE20:DE38" si="11">IF(AND(AK20="",AL20=""),"",SUBSTITUTE(SUBSTITUTE(SUBSTITUTE(SUBSTITUTE(SUBSTITUTE(SUBSTITUTE(SUBSTITUTE(SUBSTITUTE($BY$1,"#SYSTEME#",$A$1),"#DIM#",AK$1),"#TYPE#",$B20),"#LIGNE#",$A20),"#Q#",IF(AL20="",SUBSTITUTE(AK20,",","."),"null")),"#FORMULE#",IF(AL20="","null",CONCATENATE("'",AL20,"'"))),"#CTE1#",IF(AM20="","null",CONCATENATE("'",AM20,"'"))),"#CTE2#",IF(AN20="","null",CONCATENATE("'",AN20,"'"))))</f>
        <v/>
      </c>
      <c r="DF20" s="248"/>
      <c r="DG20" s="248"/>
      <c r="DH20" s="248"/>
      <c r="DI20" s="248" t="str">
        <f t="shared" ref="DI20:DI38" si="12">IF(AND(AO20="",AP20=""),"",SUBSTITUTE(SUBSTITUTE(SUBSTITUTE(SUBSTITUTE(SUBSTITUTE(SUBSTITUTE(SUBSTITUTE(SUBSTITUTE($BY$1,"#SYSTEME#",$A$1),"#DIM#",AO$1),"#TYPE#",$B20),"#LIGNE#",$A20),"#Q#",IF(AP20="",SUBSTITUTE(AO20,",","."),"null")),"#FORMULE#",IF(AP20="","null",CONCATENATE("'",AP20,"'"))),"#CTE1#",IF(AQ20="","null",CONCATENATE("'",AQ20,"'"))),"#CTE2#",IF(AR20="","null",CONCATENATE("'",AR20,"'"))))</f>
        <v/>
      </c>
      <c r="DJ20" s="248"/>
      <c r="DK20" s="248"/>
      <c r="DL20" s="248"/>
      <c r="DM20" s="248" t="str">
        <f t="shared" ref="DM20:DM38" si="13">IF(AND(AS20="",AT20=""),"",SUBSTITUTE(SUBSTITUTE(SUBSTITUTE(SUBSTITUTE(SUBSTITUTE(SUBSTITUTE(SUBSTITUTE(SUBSTITUTE($BY$1,"#SYSTEME#",$A$1),"#DIM#",AS$1),"#TYPE#",$B20),"#LIGNE#",$A20),"#Q#",IF(AT20="",SUBSTITUTE(AS20,",","."),"null")),"#FORMULE#",IF(AT20="","null",CONCATENATE("'",AT20,"'"))),"#CTE1#",IF(AU20="","null",CONCATENATE("'",AU20,"'"))),"#CTE2#",IF(AV20="","null",CONCATENATE("'",AV20,"'"))))</f>
        <v/>
      </c>
      <c r="DN20" s="248"/>
      <c r="DO20" s="248"/>
      <c r="DP20" s="248"/>
      <c r="DQ20" s="248" t="str">
        <f t="shared" ref="DQ20:DQ38" si="14">IF(AND(AW20="",AX20=""),"",SUBSTITUTE(SUBSTITUTE(SUBSTITUTE(SUBSTITUTE(SUBSTITUTE(SUBSTITUTE(SUBSTITUTE(SUBSTITUTE($BY$1,"#SYSTEME#",$A$1),"#DIM#",AW$1),"#TYPE#",$B20),"#LIGNE#",$A20),"#Q#",IF(AX20="",SUBSTITUTE(AW20,",","."),"null")),"#FORMULE#",IF(AX20="","null",CONCATENATE("'",AX20,"'"))),"#CTE1#",IF(AY20="","null",CONCATENATE("'",AY20,"'"))),"#CTE2#",IF(AZ20="","null",CONCATENATE("'",AZ20,"'"))))</f>
        <v/>
      </c>
      <c r="DR20" s="248"/>
      <c r="DS20" s="248"/>
      <c r="DT20" s="248"/>
      <c r="DU20" s="248" t="str">
        <f t="shared" ref="DU20:DU38" si="15">IF(AND(BA20="",BB20=""),"",SUBSTITUTE(SUBSTITUTE(SUBSTITUTE(SUBSTITUTE(SUBSTITUTE(SUBSTITUTE(SUBSTITUTE(SUBSTITUTE($BY$1,"#SYSTEME#",$A$1),"#DIM#",BA$1),"#TYPE#",$B20),"#LIGNE#",$A20),"#Q#",IF(BB20="",SUBSTITUTE(BA20,",","."),"null")),"#FORMULE#",IF(BB20="","null",CONCATENATE("'",BB20,"'"))),"#CTE1#",IF(BC20="","null",CONCATENATE("'",BC20,"'"))),"#CTE2#",IF(BD20="","null",CONCATENATE("'",BD20,"'"))))</f>
        <v/>
      </c>
      <c r="DV20" s="248"/>
      <c r="DW20" s="248"/>
      <c r="DX20" s="248"/>
      <c r="DY20" s="248" t="str">
        <f t="shared" ref="DY20:DY38" si="16">IF(AND(BE20="",BF20=""),"",SUBSTITUTE(SUBSTITUTE(SUBSTITUTE(SUBSTITUTE(SUBSTITUTE(SUBSTITUTE(SUBSTITUTE(SUBSTITUTE($BY$1,"#SYSTEME#",$A$1),"#DIM#",BE$1),"#TYPE#",$B20),"#LIGNE#",$A20),"#Q#",IF(BF20="",SUBSTITUTE(BE20,",","."),"null")),"#FORMULE#",IF(BF20="","null",CONCATENATE("'",BF20,"'"))),"#CTE1#",IF(BG20="","null",CONCATENATE("'",BG20,"'"))),"#CTE2#",IF(BH20="","null",CONCATENATE("'",BH20,"'"))))</f>
        <v/>
      </c>
      <c r="DZ20" s="248"/>
      <c r="EA20" s="248"/>
      <c r="EB20" s="248"/>
      <c r="EC20" s="248" t="str">
        <f t="shared" ref="EC20:EC38" si="17">IF(AND(BI20="",BJ20=""),"",SUBSTITUTE(SUBSTITUTE(SUBSTITUTE(SUBSTITUTE(SUBSTITUTE(SUBSTITUTE(SUBSTITUTE(SUBSTITUTE($BY$1,"#SYSTEME#",$A$1),"#DIM#",BI$1),"#TYPE#",$B20),"#LIGNE#",$A20),"#Q#",IF(BJ20="",SUBSTITUTE(BI20,",","."),"null")),"#FORMULE#",IF(BJ20="","null",CONCATENATE("'",BJ20,"'"))),"#CTE1#",IF(BK20="","null",CONCATENATE("'",BK20,"'"))),"#CTE2#",IF(BL20="","null",CONCATENATE("'",BL20,"'"))))</f>
        <v/>
      </c>
      <c r="ED20" s="248"/>
      <c r="EE20" s="248"/>
      <c r="EF20" s="248"/>
      <c r="EG20" s="248" t="str">
        <f t="shared" ref="EG20:EG38" si="18">IF(AND(BM20="",BN20=""),"",SUBSTITUTE(SUBSTITUTE(SUBSTITUTE(SUBSTITUTE(SUBSTITUTE(SUBSTITUTE(SUBSTITUTE(SUBSTITUTE($BY$1,"#SYSTEME#",$A$1),"#DIM#",BM$1),"#TYPE#",$B20),"#LIGNE#",$A20),"#Q#",IF(BN20="",SUBSTITUTE(BM20,",","."),"null")),"#FORMULE#",IF(BN20="","null",CONCATENATE("'",BN20,"'"))),"#CTE1#",IF(BO20="","null",CONCATENATE("'",BO20,"'"))),"#CTE2#",IF(BP20="","null",CONCATENATE("'",BP20,"'"))))</f>
        <v/>
      </c>
      <c r="EH20" s="248"/>
      <c r="EI20" s="248"/>
      <c r="EJ20" s="248"/>
      <c r="EK20" s="248" t="str">
        <f t="shared" si="3"/>
        <v/>
      </c>
      <c r="EL20" s="248"/>
      <c r="EM20" s="248"/>
      <c r="EN20" s="248"/>
      <c r="EO20" s="248" t="str">
        <f t="shared" si="1"/>
        <v/>
      </c>
    </row>
    <row r="21" spans="1:145" s="232" customFormat="1" ht="19.5" customHeight="1" x14ac:dyDescent="0.3">
      <c r="A21" s="235">
        <f>IF(B21="MATIERE",VLOOKUP($C21,MATIERE!$B$2:$K$601,10,0),IF(B21="MOA",VLOOKUP($C21,ATELIER!$B$2:$K$291,10,0),IF(B21="MOC",VLOOKUP($C21,CHANTIER!$B$2:$K$291,10,0),IF(B21="MP",VLOOKUP($C21,MINIPELLE!$B$2:$K$291,10,0),""))))</f>
        <v>94</v>
      </c>
      <c r="B21" s="234" t="s">
        <v>298</v>
      </c>
      <c r="C21" s="238" t="s">
        <v>1879</v>
      </c>
      <c r="D21" s="234" t="s">
        <v>42</v>
      </c>
      <c r="E21" s="234"/>
      <c r="F21" s="237" t="s">
        <v>686</v>
      </c>
      <c r="G21" s="237" t="s">
        <v>665</v>
      </c>
      <c r="H21" s="237"/>
      <c r="I21" s="234"/>
      <c r="J21" s="237" t="s">
        <v>686</v>
      </c>
      <c r="K21" s="237" t="s">
        <v>665</v>
      </c>
      <c r="L21" s="237"/>
      <c r="M21" s="234"/>
      <c r="N21" s="237" t="s">
        <v>686</v>
      </c>
      <c r="O21" s="237" t="s">
        <v>665</v>
      </c>
      <c r="P21" s="237"/>
      <c r="Q21" s="234"/>
      <c r="R21" s="237" t="s">
        <v>686</v>
      </c>
      <c r="S21" s="237" t="s">
        <v>665</v>
      </c>
      <c r="T21" s="237"/>
      <c r="U21" s="234"/>
      <c r="V21" s="237" t="s">
        <v>686</v>
      </c>
      <c r="W21" s="237" t="s">
        <v>665</v>
      </c>
      <c r="X21" s="237"/>
      <c r="Y21" s="234"/>
      <c r="Z21" s="237" t="s">
        <v>686</v>
      </c>
      <c r="AA21" s="237" t="s">
        <v>665</v>
      </c>
      <c r="AB21" s="237"/>
      <c r="AC21" s="234"/>
      <c r="AD21" s="237" t="s">
        <v>686</v>
      </c>
      <c r="AE21" s="237" t="s">
        <v>665</v>
      </c>
      <c r="AF21" s="237"/>
      <c r="AG21" s="234"/>
      <c r="AH21" s="237" t="s">
        <v>686</v>
      </c>
      <c r="AI21" s="237" t="s">
        <v>665</v>
      </c>
      <c r="AJ21" s="237"/>
      <c r="AK21" s="234"/>
      <c r="AL21" s="237" t="s">
        <v>686</v>
      </c>
      <c r="AM21" s="237" t="s">
        <v>665</v>
      </c>
      <c r="AN21" s="237"/>
      <c r="AO21" s="234"/>
      <c r="AP21" s="237" t="s">
        <v>686</v>
      </c>
      <c r="AQ21" s="237" t="s">
        <v>665</v>
      </c>
      <c r="AR21" s="237"/>
      <c r="AS21" s="234"/>
      <c r="AT21" s="237" t="s">
        <v>686</v>
      </c>
      <c r="AU21" s="237" t="s">
        <v>665</v>
      </c>
      <c r="AV21" s="237"/>
      <c r="AW21" s="234"/>
      <c r="AX21" s="237" t="s">
        <v>686</v>
      </c>
      <c r="AY21" s="237" t="s">
        <v>665</v>
      </c>
      <c r="AZ21" s="237"/>
      <c r="BA21" s="234"/>
      <c r="BB21" s="237" t="s">
        <v>686</v>
      </c>
      <c r="BC21" s="237" t="s">
        <v>665</v>
      </c>
      <c r="BD21" s="237"/>
      <c r="BE21" s="234"/>
      <c r="BF21" s="237" t="s">
        <v>686</v>
      </c>
      <c r="BG21" s="237" t="s">
        <v>665</v>
      </c>
      <c r="BH21" s="237"/>
      <c r="BI21" s="234"/>
      <c r="BJ21" s="237" t="s">
        <v>686</v>
      </c>
      <c r="BK21" s="237" t="s">
        <v>665</v>
      </c>
      <c r="BL21" s="237"/>
      <c r="BM21" s="234"/>
      <c r="BN21" s="237" t="s">
        <v>686</v>
      </c>
      <c r="BO21" s="237" t="s">
        <v>665</v>
      </c>
      <c r="BP21" s="237"/>
      <c r="BQ21" s="234"/>
      <c r="BR21" s="237" t="s">
        <v>686</v>
      </c>
      <c r="BS21" s="237" t="s">
        <v>665</v>
      </c>
      <c r="BT21" s="237"/>
      <c r="BU21" s="234"/>
      <c r="BV21" s="237" t="s">
        <v>686</v>
      </c>
      <c r="BW21" s="237" t="s">
        <v>665</v>
      </c>
      <c r="BX21" s="237"/>
      <c r="BY21" s="248" t="str">
        <f t="shared" si="2"/>
        <v xml:space="preserve">INSERT INTO SC_SystemeProduits(RefDimension,NomSysteme,typePresta,ligne,Quantite,formule,cte1,cte2,DateModif) values (1,'FV11','MOC',94,null,'1*CTE1','LONGUEUR',null,now());
</v>
      </c>
      <c r="BZ21" s="248"/>
      <c r="CA21" s="248"/>
      <c r="CB21" s="248"/>
      <c r="CC21" s="248" t="str">
        <f t="shared" si="4"/>
        <v xml:space="preserve">INSERT INTO SC_SystemeProduits(RefDimension,NomSysteme,typePresta,ligne,Quantite,formule,cte1,cte2,DateModif) values (2,'FV11','MOC',94,null,'1*CTE1','LONGUEUR',null,now());
</v>
      </c>
      <c r="CD21" s="248"/>
      <c r="CE21" s="248"/>
      <c r="CF21" s="248"/>
      <c r="CG21" s="248" t="str">
        <f t="shared" si="5"/>
        <v xml:space="preserve">INSERT INTO SC_SystemeProduits(RefDimension,NomSysteme,typePresta,ligne,Quantite,formule,cte1,cte2,DateModif) values (3,'FV11','MOC',94,null,'1*CTE1','LONGUEUR',null,now());
</v>
      </c>
      <c r="CH21" s="248"/>
      <c r="CI21" s="248"/>
      <c r="CJ21" s="248"/>
      <c r="CK21" s="248" t="str">
        <f t="shared" si="6"/>
        <v xml:space="preserve">INSERT INTO SC_SystemeProduits(RefDimension,NomSysteme,typePresta,ligne,Quantite,formule,cte1,cte2,DateModif) values (4,'FV11','MOC',94,null,'1*CTE1','LONGUEUR',null,now());
</v>
      </c>
      <c r="CL21" s="248"/>
      <c r="CM21" s="248"/>
      <c r="CN21" s="248"/>
      <c r="CO21" s="248" t="str">
        <f t="shared" si="7"/>
        <v xml:space="preserve">INSERT INTO SC_SystemeProduits(RefDimension,NomSysteme,typePresta,ligne,Quantite,formule,cte1,cte2,DateModif) values (5,'FV11','MOC',94,null,'1*CTE1','LONGUEUR',null,now());
</v>
      </c>
      <c r="CP21" s="248"/>
      <c r="CQ21" s="248"/>
      <c r="CR21" s="248"/>
      <c r="CS21" s="248" t="str">
        <f t="shared" si="8"/>
        <v xml:space="preserve">INSERT INTO SC_SystemeProduits(RefDimension,NomSysteme,typePresta,ligne,Quantite,formule,cte1,cte2,DateModif) values (6,'FV11','MOC',94,null,'1*CTE1','LONGUEUR',null,now());
</v>
      </c>
      <c r="CT21" s="248"/>
      <c r="CU21" s="248"/>
      <c r="CV21" s="248"/>
      <c r="CW21" s="248" t="str">
        <f t="shared" si="9"/>
        <v xml:space="preserve">INSERT INTO SC_SystemeProduits(RefDimension,NomSysteme,typePresta,ligne,Quantite,formule,cte1,cte2,DateModif) values (7,'FV11','MOC',94,null,'1*CTE1','LONGUEUR',null,now());
</v>
      </c>
      <c r="CX21" s="248"/>
      <c r="CY21" s="248"/>
      <c r="CZ21" s="248"/>
      <c r="DA21" s="248" t="str">
        <f t="shared" si="10"/>
        <v xml:space="preserve">INSERT INTO SC_SystemeProduits(RefDimension,NomSysteme,typePresta,ligne,Quantite,formule,cte1,cte2,DateModif) values (8,'FV11','MOC',94,null,'1*CTE1','LONGUEUR',null,now());
</v>
      </c>
      <c r="DB21" s="248"/>
      <c r="DC21" s="248"/>
      <c r="DD21" s="248"/>
      <c r="DE21" s="248" t="str">
        <f t="shared" si="11"/>
        <v xml:space="preserve">INSERT INTO SC_SystemeProduits(RefDimension,NomSysteme,typePresta,ligne,Quantite,formule,cte1,cte2,DateModif) values (9,'FV11','MOC',94,null,'1*CTE1','LONGUEUR',null,now());
</v>
      </c>
      <c r="DF21" s="248"/>
      <c r="DG21" s="248"/>
      <c r="DH21" s="248"/>
      <c r="DI21" s="248" t="str">
        <f t="shared" si="12"/>
        <v xml:space="preserve">INSERT INTO SC_SystemeProduits(RefDimension,NomSysteme,typePresta,ligne,Quantite,formule,cte1,cte2,DateModif) values (10,'FV11','MOC',94,null,'1*CTE1','LONGUEUR',null,now());
</v>
      </c>
      <c r="DJ21" s="248"/>
      <c r="DK21" s="248"/>
      <c r="DL21" s="248"/>
      <c r="DM21" s="248" t="str">
        <f t="shared" si="13"/>
        <v xml:space="preserve">INSERT INTO SC_SystemeProduits(RefDimension,NomSysteme,typePresta,ligne,Quantite,formule,cte1,cte2,DateModif) values (11,'FV11','MOC',94,null,'1*CTE1','LONGUEUR',null,now());
</v>
      </c>
      <c r="DN21" s="248"/>
      <c r="DO21" s="248"/>
      <c r="DP21" s="248"/>
      <c r="DQ21" s="248" t="str">
        <f t="shared" si="14"/>
        <v xml:space="preserve">INSERT INTO SC_SystemeProduits(RefDimension,NomSysteme,typePresta,ligne,Quantite,formule,cte1,cte2,DateModif) values (12,'FV11','MOC',94,null,'1*CTE1','LONGUEUR',null,now());
</v>
      </c>
      <c r="DR21" s="248"/>
      <c r="DS21" s="248"/>
      <c r="DT21" s="248"/>
      <c r="DU21" s="248" t="str">
        <f t="shared" si="15"/>
        <v xml:space="preserve">INSERT INTO SC_SystemeProduits(RefDimension,NomSysteme,typePresta,ligne,Quantite,formule,cte1,cte2,DateModif) values (13,'FV11','MOC',94,null,'1*CTE1','LONGUEUR',null,now());
</v>
      </c>
      <c r="DV21" s="248"/>
      <c r="DW21" s="248"/>
      <c r="DX21" s="248"/>
      <c r="DY21" s="248" t="str">
        <f t="shared" si="16"/>
        <v xml:space="preserve">INSERT INTO SC_SystemeProduits(RefDimension,NomSysteme,typePresta,ligne,Quantite,formule,cte1,cte2,DateModif) values (14,'FV11','MOC',94,null,'1*CTE1','LONGUEUR',null,now());
</v>
      </c>
      <c r="DZ21" s="248"/>
      <c r="EA21" s="248"/>
      <c r="EB21" s="248"/>
      <c r="EC21" s="248" t="str">
        <f t="shared" si="17"/>
        <v xml:space="preserve">INSERT INTO SC_SystemeProduits(RefDimension,NomSysteme,typePresta,ligne,Quantite,formule,cte1,cte2,DateModif) values (15,'FV11','MOC',94,null,'1*CTE1','LONGUEUR',null,now());
</v>
      </c>
      <c r="ED21" s="248"/>
      <c r="EE21" s="248"/>
      <c r="EF21" s="248"/>
      <c r="EG21" s="248" t="str">
        <f t="shared" si="18"/>
        <v xml:space="preserve">INSERT INTO SC_SystemeProduits(RefDimension,NomSysteme,typePresta,ligne,Quantite,formule,cte1,cte2,DateModif) values (16,'FV11','MOC',94,null,'1*CTE1','LONGUEUR',null,now());
</v>
      </c>
      <c r="EH21" s="248"/>
      <c r="EI21" s="248"/>
      <c r="EJ21" s="248"/>
      <c r="EK21" s="248" t="str">
        <f t="shared" si="3"/>
        <v xml:space="preserve">INSERT INTO SC_SystemeProduits(RefDimension,NomSysteme,typePresta,ligne,Quantite,formule,cte1,cte2,DateModif) values (17,'FV11','MOC',94,null,'1*CTE1','LONGUEUR',null,now());
</v>
      </c>
      <c r="EL21" s="248"/>
      <c r="EM21" s="248"/>
      <c r="EN21" s="248"/>
      <c r="EO21" s="248" t="str">
        <f t="shared" si="1"/>
        <v xml:space="preserve">INSERT INTO SC_SystemeProduits(RefDimension,NomSysteme,typePresta,ligne,Quantite,formule,cte1,cte2,DateModif) values (18,'FV11','MOC',94,null,'1*CTE1','LONGUEUR',null,now());
</v>
      </c>
    </row>
    <row r="22" spans="1:145" s="232" customFormat="1" x14ac:dyDescent="0.3">
      <c r="A22" s="235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22" s="234"/>
      <c r="C22" s="234"/>
      <c r="D22" s="234" t="s">
        <v>285</v>
      </c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234"/>
      <c r="BW22" s="234"/>
      <c r="BX22" s="234"/>
      <c r="BY22" s="248" t="str">
        <f t="shared" si="2"/>
        <v/>
      </c>
      <c r="BZ22" s="248"/>
      <c r="CA22" s="248"/>
      <c r="CB22" s="248"/>
      <c r="CC22" s="248" t="str">
        <f t="shared" si="4"/>
        <v/>
      </c>
      <c r="CD22" s="248"/>
      <c r="CE22" s="248"/>
      <c r="CF22" s="248"/>
      <c r="CG22" s="248" t="str">
        <f t="shared" si="5"/>
        <v/>
      </c>
      <c r="CH22" s="248"/>
      <c r="CI22" s="248"/>
      <c r="CJ22" s="248"/>
      <c r="CK22" s="248" t="str">
        <f t="shared" si="6"/>
        <v/>
      </c>
      <c r="CL22" s="248"/>
      <c r="CM22" s="248"/>
      <c r="CN22" s="248"/>
      <c r="CO22" s="248" t="str">
        <f t="shared" si="7"/>
        <v/>
      </c>
      <c r="CP22" s="248"/>
      <c r="CQ22" s="248"/>
      <c r="CR22" s="248"/>
      <c r="CS22" s="248" t="str">
        <f t="shared" si="8"/>
        <v/>
      </c>
      <c r="CT22" s="248"/>
      <c r="CU22" s="248"/>
      <c r="CV22" s="248"/>
      <c r="CW22" s="248" t="str">
        <f t="shared" si="9"/>
        <v/>
      </c>
      <c r="CX22" s="248"/>
      <c r="CY22" s="248"/>
      <c r="CZ22" s="248"/>
      <c r="DA22" s="248" t="str">
        <f t="shared" si="10"/>
        <v/>
      </c>
      <c r="DB22" s="248"/>
      <c r="DC22" s="248"/>
      <c r="DD22" s="248"/>
      <c r="DE22" s="248" t="str">
        <f t="shared" si="11"/>
        <v/>
      </c>
      <c r="DF22" s="248"/>
      <c r="DG22" s="248"/>
      <c r="DH22" s="248"/>
      <c r="DI22" s="248" t="str">
        <f t="shared" si="12"/>
        <v/>
      </c>
      <c r="DJ22" s="248"/>
      <c r="DK22" s="248"/>
      <c r="DL22" s="248"/>
      <c r="DM22" s="248" t="str">
        <f t="shared" si="13"/>
        <v/>
      </c>
      <c r="DN22" s="248"/>
      <c r="DO22" s="248"/>
      <c r="DP22" s="248"/>
      <c r="DQ22" s="248" t="str">
        <f t="shared" si="14"/>
        <v/>
      </c>
      <c r="DR22" s="248"/>
      <c r="DS22" s="248"/>
      <c r="DT22" s="248"/>
      <c r="DU22" s="248" t="str">
        <f t="shared" si="15"/>
        <v/>
      </c>
      <c r="DV22" s="248"/>
      <c r="DW22" s="248"/>
      <c r="DX22" s="248"/>
      <c r="DY22" s="248" t="str">
        <f t="shared" si="16"/>
        <v/>
      </c>
      <c r="DZ22" s="248"/>
      <c r="EA22" s="248"/>
      <c r="EB22" s="248"/>
      <c r="EC22" s="248" t="str">
        <f t="shared" si="17"/>
        <v/>
      </c>
      <c r="ED22" s="248"/>
      <c r="EE22" s="248"/>
      <c r="EF22" s="248"/>
      <c r="EG22" s="248" t="str">
        <f t="shared" si="18"/>
        <v/>
      </c>
      <c r="EH22" s="248"/>
      <c r="EI22" s="248"/>
      <c r="EJ22" s="248"/>
      <c r="EK22" s="248" t="str">
        <f t="shared" si="3"/>
        <v/>
      </c>
      <c r="EL22" s="248"/>
      <c r="EM22" s="248"/>
      <c r="EN22" s="248"/>
      <c r="EO22" s="248" t="str">
        <f t="shared" si="1"/>
        <v/>
      </c>
    </row>
    <row r="23" spans="1:145" s="232" customFormat="1" x14ac:dyDescent="0.3">
      <c r="A23" s="235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234"/>
      <c r="C23" s="234"/>
      <c r="D23" s="234" t="s">
        <v>285</v>
      </c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234"/>
      <c r="BW23" s="234"/>
      <c r="BX23" s="234"/>
      <c r="BY23" s="248" t="str">
        <f t="shared" si="2"/>
        <v/>
      </c>
      <c r="BZ23" s="248"/>
      <c r="CA23" s="248"/>
      <c r="CB23" s="248"/>
      <c r="CC23" s="248" t="str">
        <f t="shared" si="4"/>
        <v/>
      </c>
      <c r="CD23" s="248"/>
      <c r="CE23" s="248"/>
      <c r="CF23" s="248"/>
      <c r="CG23" s="248" t="str">
        <f t="shared" si="5"/>
        <v/>
      </c>
      <c r="CH23" s="248"/>
      <c r="CI23" s="248"/>
      <c r="CJ23" s="248"/>
      <c r="CK23" s="248" t="str">
        <f t="shared" si="6"/>
        <v/>
      </c>
      <c r="CL23" s="248"/>
      <c r="CM23" s="248"/>
      <c r="CN23" s="248"/>
      <c r="CO23" s="248" t="str">
        <f t="shared" si="7"/>
        <v/>
      </c>
      <c r="CP23" s="248"/>
      <c r="CQ23" s="248"/>
      <c r="CR23" s="248"/>
      <c r="CS23" s="248" t="str">
        <f t="shared" si="8"/>
        <v/>
      </c>
      <c r="CT23" s="248"/>
      <c r="CU23" s="248"/>
      <c r="CV23" s="248"/>
      <c r="CW23" s="248" t="str">
        <f t="shared" si="9"/>
        <v/>
      </c>
      <c r="CX23" s="248"/>
      <c r="CY23" s="248"/>
      <c r="CZ23" s="248"/>
      <c r="DA23" s="248" t="str">
        <f t="shared" si="10"/>
        <v/>
      </c>
      <c r="DB23" s="248"/>
      <c r="DC23" s="248"/>
      <c r="DD23" s="248"/>
      <c r="DE23" s="248" t="str">
        <f t="shared" si="11"/>
        <v/>
      </c>
      <c r="DF23" s="248"/>
      <c r="DG23" s="248"/>
      <c r="DH23" s="248"/>
      <c r="DI23" s="248" t="str">
        <f t="shared" si="12"/>
        <v/>
      </c>
      <c r="DJ23" s="248"/>
      <c r="DK23" s="248"/>
      <c r="DL23" s="248"/>
      <c r="DM23" s="248" t="str">
        <f t="shared" si="13"/>
        <v/>
      </c>
      <c r="DN23" s="248"/>
      <c r="DO23" s="248"/>
      <c r="DP23" s="248"/>
      <c r="DQ23" s="248" t="str">
        <f t="shared" si="14"/>
        <v/>
      </c>
      <c r="DR23" s="248"/>
      <c r="DS23" s="248"/>
      <c r="DT23" s="248"/>
      <c r="DU23" s="248" t="str">
        <f t="shared" si="15"/>
        <v/>
      </c>
      <c r="DV23" s="248"/>
      <c r="DW23" s="248"/>
      <c r="DX23" s="248"/>
      <c r="DY23" s="248" t="str">
        <f t="shared" si="16"/>
        <v/>
      </c>
      <c r="DZ23" s="248"/>
      <c r="EA23" s="248"/>
      <c r="EB23" s="248"/>
      <c r="EC23" s="248" t="str">
        <f t="shared" si="17"/>
        <v/>
      </c>
      <c r="ED23" s="248"/>
      <c r="EE23" s="248"/>
      <c r="EF23" s="248"/>
      <c r="EG23" s="248" t="str">
        <f t="shared" si="18"/>
        <v/>
      </c>
      <c r="EH23" s="248"/>
      <c r="EI23" s="248"/>
      <c r="EJ23" s="248"/>
      <c r="EK23" s="248" t="str">
        <f t="shared" si="3"/>
        <v/>
      </c>
      <c r="EL23" s="248"/>
      <c r="EM23" s="248"/>
      <c r="EN23" s="248"/>
      <c r="EO23" s="248" t="str">
        <f t="shared" si="1"/>
        <v/>
      </c>
    </row>
    <row r="24" spans="1:145" s="232" customFormat="1" x14ac:dyDescent="0.3">
      <c r="A24" s="235">
        <f>IF(B24="MATIERE",VLOOKUP($C24,MATIERE!$B$2:$K$601,10,0),IF(B24="MOA",VLOOKUP($C24,ATELIER!$B$2:$K$291,10,0),IF(B24="MOC",VLOOKUP($C24,CHANTIER!$B$2:$K$291,10,0),IF(B24="MP",VLOOKUP($C24,MINIPELLE!$B$2:$K$291,10,0),""))))</f>
        <v>558</v>
      </c>
      <c r="B24" s="234" t="s">
        <v>294</v>
      </c>
      <c r="C24" s="242" t="s">
        <v>1797</v>
      </c>
      <c r="D24" s="234" t="s">
        <v>8</v>
      </c>
      <c r="E24" s="239"/>
      <c r="F24" s="234"/>
      <c r="G24" s="234"/>
      <c r="H24" s="234"/>
      <c r="I24" s="239">
        <v>1</v>
      </c>
      <c r="J24" s="234"/>
      <c r="K24" s="234"/>
      <c r="L24" s="234"/>
      <c r="M24" s="239"/>
      <c r="N24" s="234"/>
      <c r="O24" s="234"/>
      <c r="P24" s="234"/>
      <c r="Q24" s="239"/>
      <c r="R24" s="234"/>
      <c r="S24" s="234"/>
      <c r="T24" s="234"/>
      <c r="U24" s="239"/>
      <c r="V24" s="234"/>
      <c r="W24" s="234"/>
      <c r="X24" s="234"/>
      <c r="Y24" s="239"/>
      <c r="Z24" s="234"/>
      <c r="AA24" s="234"/>
      <c r="AB24" s="234"/>
      <c r="AC24" s="239"/>
      <c r="AD24" s="234"/>
      <c r="AE24" s="234"/>
      <c r="AF24" s="234"/>
      <c r="AG24" s="239"/>
      <c r="AH24" s="234"/>
      <c r="AI24" s="234"/>
      <c r="AJ24" s="234"/>
      <c r="AK24" s="239"/>
      <c r="AL24" s="234"/>
      <c r="AM24" s="234"/>
      <c r="AN24" s="234"/>
      <c r="AO24" s="239"/>
      <c r="AP24" s="234"/>
      <c r="AQ24" s="234"/>
      <c r="AR24" s="234"/>
      <c r="AS24" s="239"/>
      <c r="AT24" s="234"/>
      <c r="AU24" s="234"/>
      <c r="AV24" s="234"/>
      <c r="AW24" s="239"/>
      <c r="AX24" s="234"/>
      <c r="AY24" s="234"/>
      <c r="AZ24" s="234"/>
      <c r="BA24" s="239"/>
      <c r="BB24" s="234"/>
      <c r="BC24" s="234"/>
      <c r="BD24" s="234"/>
      <c r="BE24" s="239"/>
      <c r="BF24" s="234"/>
      <c r="BG24" s="234"/>
      <c r="BH24" s="234"/>
      <c r="BI24" s="239"/>
      <c r="BJ24" s="234"/>
      <c r="BK24" s="234"/>
      <c r="BL24" s="234"/>
      <c r="BM24" s="239"/>
      <c r="BN24" s="234"/>
      <c r="BO24" s="234"/>
      <c r="BP24" s="234"/>
      <c r="BQ24" s="239"/>
      <c r="BR24" s="234"/>
      <c r="BS24" s="234"/>
      <c r="BT24" s="234"/>
      <c r="BU24" s="239"/>
      <c r="BV24" s="234"/>
      <c r="BW24" s="234"/>
      <c r="BX24" s="234"/>
      <c r="BY24" s="248" t="str">
        <f t="shared" si="2"/>
        <v/>
      </c>
      <c r="BZ24" s="248"/>
      <c r="CA24" s="248"/>
      <c r="CB24" s="248"/>
      <c r="CC24" s="248" t="str">
        <f t="shared" si="4"/>
        <v xml:space="preserve">INSERT INTO SC_SystemeProduits(RefDimension,NomSysteme,typePresta,ligne,Quantite,formule,cte1,cte2,DateModif) values (2,'FV11','MATIERE',558,1,null,null,null,now());
</v>
      </c>
      <c r="CD24" s="248"/>
      <c r="CE24" s="248"/>
      <c r="CF24" s="248"/>
      <c r="CG24" s="248" t="str">
        <f t="shared" si="5"/>
        <v/>
      </c>
      <c r="CH24" s="248"/>
      <c r="CI24" s="248"/>
      <c r="CJ24" s="248"/>
      <c r="CK24" s="248" t="str">
        <f t="shared" si="6"/>
        <v/>
      </c>
      <c r="CL24" s="248"/>
      <c r="CM24" s="248"/>
      <c r="CN24" s="248"/>
      <c r="CO24" s="248" t="str">
        <f t="shared" si="7"/>
        <v/>
      </c>
      <c r="CP24" s="248"/>
      <c r="CQ24" s="248"/>
      <c r="CR24" s="248"/>
      <c r="CS24" s="248" t="str">
        <f t="shared" si="8"/>
        <v/>
      </c>
      <c r="CT24" s="248"/>
      <c r="CU24" s="248"/>
      <c r="CV24" s="248"/>
      <c r="CW24" s="248" t="str">
        <f t="shared" si="9"/>
        <v/>
      </c>
      <c r="CX24" s="248"/>
      <c r="CY24" s="248"/>
      <c r="CZ24" s="248"/>
      <c r="DA24" s="248" t="str">
        <f t="shared" si="10"/>
        <v/>
      </c>
      <c r="DB24" s="248"/>
      <c r="DC24" s="248"/>
      <c r="DD24" s="248"/>
      <c r="DE24" s="248" t="str">
        <f t="shared" si="11"/>
        <v/>
      </c>
      <c r="DF24" s="248"/>
      <c r="DG24" s="248"/>
      <c r="DH24" s="248"/>
      <c r="DI24" s="248" t="str">
        <f t="shared" si="12"/>
        <v/>
      </c>
      <c r="DJ24" s="248"/>
      <c r="DK24" s="248"/>
      <c r="DL24" s="248"/>
      <c r="DM24" s="248" t="str">
        <f t="shared" si="13"/>
        <v/>
      </c>
      <c r="DN24" s="248"/>
      <c r="DO24" s="248"/>
      <c r="DP24" s="248"/>
      <c r="DQ24" s="248" t="str">
        <f t="shared" si="14"/>
        <v/>
      </c>
      <c r="DR24" s="248"/>
      <c r="DS24" s="248"/>
      <c r="DT24" s="248"/>
      <c r="DU24" s="248" t="str">
        <f t="shared" si="15"/>
        <v/>
      </c>
      <c r="DV24" s="248"/>
      <c r="DW24" s="248"/>
      <c r="DX24" s="248"/>
      <c r="DY24" s="248" t="str">
        <f t="shared" si="16"/>
        <v/>
      </c>
      <c r="DZ24" s="248"/>
      <c r="EA24" s="248"/>
      <c r="EB24" s="248"/>
      <c r="EC24" s="248" t="str">
        <f t="shared" si="17"/>
        <v/>
      </c>
      <c r="ED24" s="248"/>
      <c r="EE24" s="248"/>
      <c r="EF24" s="248"/>
      <c r="EG24" s="248" t="str">
        <f t="shared" si="18"/>
        <v/>
      </c>
      <c r="EH24" s="248"/>
      <c r="EI24" s="248"/>
      <c r="EJ24" s="248"/>
      <c r="EK24" s="248" t="str">
        <f t="shared" si="3"/>
        <v/>
      </c>
      <c r="EL24" s="248"/>
      <c r="EM24" s="248"/>
      <c r="EN24" s="248"/>
      <c r="EO24" s="248" t="str">
        <f t="shared" si="1"/>
        <v/>
      </c>
    </row>
    <row r="25" spans="1:145" x14ac:dyDescent="0.3">
      <c r="A25" s="235">
        <f>IF(B25="MATIERE",VLOOKUP($C25,MATIERE!$B$2:$K$601,10,0),IF(B25="MOA",VLOOKUP($C25,ATELIER!$B$2:$K$291,10,0),IF(B25="MOC",VLOOKUP($C25,CHANTIER!$B$2:$K$291,10,0),IF(B25="MP",VLOOKUP($C25,MINIPELLE!$B$2:$K$291,10,0),""))))</f>
        <v>559</v>
      </c>
      <c r="B25" s="234" t="s">
        <v>294</v>
      </c>
      <c r="C25" s="242" t="s">
        <v>1798</v>
      </c>
      <c r="D25" s="234" t="s">
        <v>8</v>
      </c>
      <c r="E25" s="239"/>
      <c r="F25" s="234"/>
      <c r="G25" s="234"/>
      <c r="H25" s="234"/>
      <c r="I25" s="239"/>
      <c r="J25" s="234"/>
      <c r="K25" s="234"/>
      <c r="L25" s="234"/>
      <c r="M25" s="239">
        <v>1</v>
      </c>
      <c r="N25" s="234"/>
      <c r="O25" s="234"/>
      <c r="P25" s="234"/>
      <c r="Q25" s="239"/>
      <c r="R25" s="234"/>
      <c r="S25" s="234"/>
      <c r="T25" s="234"/>
      <c r="U25" s="239"/>
      <c r="V25" s="234"/>
      <c r="W25" s="234"/>
      <c r="X25" s="234"/>
      <c r="Y25" s="239"/>
      <c r="Z25" s="234"/>
      <c r="AA25" s="234"/>
      <c r="AB25" s="234"/>
      <c r="AC25" s="239"/>
      <c r="AD25" s="234"/>
      <c r="AE25" s="234"/>
      <c r="AF25" s="234"/>
      <c r="AG25" s="239"/>
      <c r="AH25" s="234"/>
      <c r="AI25" s="234"/>
      <c r="AJ25" s="234"/>
      <c r="AK25" s="239"/>
      <c r="AL25" s="234"/>
      <c r="AM25" s="234"/>
      <c r="AN25" s="234"/>
      <c r="AO25" s="239"/>
      <c r="AP25" s="234"/>
      <c r="AQ25" s="234"/>
      <c r="AR25" s="234"/>
      <c r="AS25" s="239"/>
      <c r="AT25" s="234"/>
      <c r="AU25" s="234"/>
      <c r="AV25" s="234"/>
      <c r="AW25" s="239"/>
      <c r="AX25" s="234"/>
      <c r="AY25" s="234"/>
      <c r="AZ25" s="234"/>
      <c r="BA25" s="239"/>
      <c r="BB25" s="234"/>
      <c r="BC25" s="234"/>
      <c r="BD25" s="234"/>
      <c r="BE25" s="239"/>
      <c r="BF25" s="234"/>
      <c r="BG25" s="234"/>
      <c r="BH25" s="234"/>
      <c r="BI25" s="239"/>
      <c r="BJ25" s="234"/>
      <c r="BK25" s="234"/>
      <c r="BL25" s="234"/>
      <c r="BM25" s="239"/>
      <c r="BN25" s="234"/>
      <c r="BO25" s="234"/>
      <c r="BP25" s="234"/>
      <c r="BQ25" s="239"/>
      <c r="BR25" s="234"/>
      <c r="BS25" s="234"/>
      <c r="BT25" s="234"/>
      <c r="BU25" s="239"/>
      <c r="BV25" s="234"/>
      <c r="BW25" s="234"/>
      <c r="BX25" s="234"/>
      <c r="BY25" s="248" t="str">
        <f t="shared" si="2"/>
        <v/>
      </c>
      <c r="BZ25" s="248"/>
      <c r="CA25" s="248"/>
      <c r="CB25" s="248"/>
      <c r="CC25" s="248" t="str">
        <f t="shared" si="4"/>
        <v/>
      </c>
      <c r="CD25" s="248"/>
      <c r="CE25" s="248"/>
      <c r="CF25" s="248"/>
      <c r="CG25" s="248" t="str">
        <f t="shared" si="5"/>
        <v xml:space="preserve">INSERT INTO SC_SystemeProduits(RefDimension,NomSysteme,typePresta,ligne,Quantite,formule,cte1,cte2,DateModif) values (3,'FV11','MATIERE',559,1,null,null,null,now());
</v>
      </c>
      <c r="CH25" s="248"/>
      <c r="CI25" s="248"/>
      <c r="CJ25" s="248"/>
      <c r="CK25" s="248" t="str">
        <f t="shared" si="6"/>
        <v/>
      </c>
      <c r="CL25" s="248"/>
      <c r="CM25" s="248"/>
      <c r="CN25" s="248"/>
      <c r="CO25" s="248" t="str">
        <f t="shared" si="7"/>
        <v/>
      </c>
      <c r="CP25" s="248"/>
      <c r="CQ25" s="248"/>
      <c r="CR25" s="248"/>
      <c r="CS25" s="248" t="str">
        <f t="shared" si="8"/>
        <v/>
      </c>
      <c r="CT25" s="248"/>
      <c r="CU25" s="248"/>
      <c r="CV25" s="248"/>
      <c r="CW25" s="248" t="str">
        <f t="shared" si="9"/>
        <v/>
      </c>
      <c r="CX25" s="248"/>
      <c r="CY25" s="248"/>
      <c r="CZ25" s="248"/>
      <c r="DA25" s="248" t="str">
        <f t="shared" si="10"/>
        <v/>
      </c>
      <c r="DB25" s="248"/>
      <c r="DC25" s="248"/>
      <c r="DD25" s="248"/>
      <c r="DE25" s="248" t="str">
        <f t="shared" si="11"/>
        <v/>
      </c>
      <c r="DF25" s="248"/>
      <c r="DG25" s="248"/>
      <c r="DH25" s="248"/>
      <c r="DI25" s="248" t="str">
        <f t="shared" si="12"/>
        <v/>
      </c>
      <c r="DJ25" s="248"/>
      <c r="DK25" s="248"/>
      <c r="DL25" s="248"/>
      <c r="DM25" s="248" t="str">
        <f t="shared" si="13"/>
        <v/>
      </c>
      <c r="DN25" s="248"/>
      <c r="DO25" s="248"/>
      <c r="DP25" s="248"/>
      <c r="DQ25" s="248" t="str">
        <f t="shared" si="14"/>
        <v/>
      </c>
      <c r="DR25" s="248"/>
      <c r="DS25" s="248"/>
      <c r="DT25" s="248"/>
      <c r="DU25" s="248" t="str">
        <f t="shared" si="15"/>
        <v/>
      </c>
      <c r="DV25" s="248"/>
      <c r="DW25" s="248"/>
      <c r="DX25" s="248"/>
      <c r="DY25" s="248" t="str">
        <f t="shared" si="16"/>
        <v/>
      </c>
      <c r="DZ25" s="248"/>
      <c r="EA25" s="248"/>
      <c r="EB25" s="248"/>
      <c r="EC25" s="248" t="str">
        <f t="shared" si="17"/>
        <v/>
      </c>
      <c r="ED25" s="248"/>
      <c r="EE25" s="248"/>
      <c r="EF25" s="248"/>
      <c r="EG25" s="248" t="str">
        <f t="shared" si="18"/>
        <v/>
      </c>
      <c r="EH25" s="248"/>
      <c r="EI25" s="248"/>
      <c r="EJ25" s="248"/>
      <c r="EK25" s="248" t="str">
        <f t="shared" si="3"/>
        <v/>
      </c>
      <c r="EL25" s="248"/>
      <c r="EM25" s="248"/>
      <c r="EN25" s="248"/>
      <c r="EO25" s="248" t="str">
        <f t="shared" si="1"/>
        <v/>
      </c>
    </row>
    <row r="26" spans="1:145" x14ac:dyDescent="0.3">
      <c r="A26" s="235">
        <f>IF(B26="MATIERE",VLOOKUP($C26,MATIERE!$B$2:$K$601,10,0),IF(B26="MOA",VLOOKUP($C26,ATELIER!$B$2:$K$291,10,0),IF(B26="MOC",VLOOKUP($C26,CHANTIER!$B$2:$K$291,10,0),IF(B26="MP",VLOOKUP($C26,MINIPELLE!$B$2:$K$291,10,0),""))))</f>
        <v>560</v>
      </c>
      <c r="B26" s="234" t="s">
        <v>294</v>
      </c>
      <c r="C26" s="242" t="s">
        <v>1799</v>
      </c>
      <c r="D26" s="234" t="s">
        <v>8</v>
      </c>
      <c r="E26" s="239"/>
      <c r="F26" s="234"/>
      <c r="G26" s="234"/>
      <c r="H26" s="234"/>
      <c r="I26" s="239"/>
      <c r="J26" s="234"/>
      <c r="K26" s="234"/>
      <c r="L26" s="234"/>
      <c r="M26" s="239"/>
      <c r="N26" s="234"/>
      <c r="O26" s="234"/>
      <c r="P26" s="234"/>
      <c r="Q26" s="239">
        <v>1</v>
      </c>
      <c r="R26" s="234"/>
      <c r="S26" s="234"/>
      <c r="T26" s="234"/>
      <c r="U26" s="239"/>
      <c r="V26" s="234"/>
      <c r="W26" s="234"/>
      <c r="X26" s="234"/>
      <c r="Y26" s="239"/>
      <c r="Z26" s="234"/>
      <c r="AA26" s="234"/>
      <c r="AB26" s="234"/>
      <c r="AC26" s="239"/>
      <c r="AD26" s="234"/>
      <c r="AE26" s="234"/>
      <c r="AF26" s="234"/>
      <c r="AG26" s="239"/>
      <c r="AH26" s="234"/>
      <c r="AI26" s="234"/>
      <c r="AJ26" s="234"/>
      <c r="AK26" s="239"/>
      <c r="AL26" s="234"/>
      <c r="AM26" s="234"/>
      <c r="AN26" s="234"/>
      <c r="AO26" s="239"/>
      <c r="AP26" s="234"/>
      <c r="AQ26" s="234"/>
      <c r="AR26" s="234"/>
      <c r="AS26" s="239"/>
      <c r="AT26" s="234"/>
      <c r="AU26" s="234"/>
      <c r="AV26" s="234"/>
      <c r="AW26" s="239"/>
      <c r="AX26" s="234"/>
      <c r="AY26" s="234"/>
      <c r="AZ26" s="234"/>
      <c r="BA26" s="239"/>
      <c r="BB26" s="234"/>
      <c r="BC26" s="234"/>
      <c r="BD26" s="234"/>
      <c r="BE26" s="239"/>
      <c r="BF26" s="234"/>
      <c r="BG26" s="234"/>
      <c r="BH26" s="234"/>
      <c r="BI26" s="239"/>
      <c r="BJ26" s="234"/>
      <c r="BK26" s="234"/>
      <c r="BL26" s="234"/>
      <c r="BM26" s="239"/>
      <c r="BN26" s="234"/>
      <c r="BO26" s="234"/>
      <c r="BP26" s="234"/>
      <c r="BQ26" s="239"/>
      <c r="BR26" s="234"/>
      <c r="BS26" s="234"/>
      <c r="BT26" s="234"/>
      <c r="BU26" s="239"/>
      <c r="BV26" s="234"/>
      <c r="BW26" s="234"/>
      <c r="BX26" s="234"/>
      <c r="BY26" s="248" t="str">
        <f t="shared" si="2"/>
        <v/>
      </c>
      <c r="BZ26" s="248"/>
      <c r="CA26" s="248"/>
      <c r="CB26" s="248"/>
      <c r="CC26" s="248" t="str">
        <f t="shared" si="4"/>
        <v/>
      </c>
      <c r="CD26" s="248"/>
      <c r="CE26" s="248"/>
      <c r="CF26" s="248"/>
      <c r="CG26" s="248" t="str">
        <f t="shared" si="5"/>
        <v/>
      </c>
      <c r="CH26" s="248"/>
      <c r="CI26" s="248"/>
      <c r="CJ26" s="248"/>
      <c r="CK26" s="248" t="str">
        <f t="shared" si="6"/>
        <v xml:space="preserve">INSERT INTO SC_SystemeProduits(RefDimension,NomSysteme,typePresta,ligne,Quantite,formule,cte1,cte2,DateModif) values (4,'FV11','MATIERE',560,1,null,null,null,now());
</v>
      </c>
      <c r="CL26" s="248"/>
      <c r="CM26" s="248"/>
      <c r="CN26" s="248"/>
      <c r="CO26" s="248" t="str">
        <f t="shared" si="7"/>
        <v/>
      </c>
      <c r="CP26" s="248"/>
      <c r="CQ26" s="248"/>
      <c r="CR26" s="248"/>
      <c r="CS26" s="248" t="str">
        <f t="shared" si="8"/>
        <v/>
      </c>
      <c r="CT26" s="248"/>
      <c r="CU26" s="248"/>
      <c r="CV26" s="248"/>
      <c r="CW26" s="248" t="str">
        <f t="shared" si="9"/>
        <v/>
      </c>
      <c r="CX26" s="248"/>
      <c r="CY26" s="248"/>
      <c r="CZ26" s="248"/>
      <c r="DA26" s="248" t="str">
        <f t="shared" si="10"/>
        <v/>
      </c>
      <c r="DB26" s="248"/>
      <c r="DC26" s="248"/>
      <c r="DD26" s="248"/>
      <c r="DE26" s="248" t="str">
        <f t="shared" si="11"/>
        <v/>
      </c>
      <c r="DF26" s="248"/>
      <c r="DG26" s="248"/>
      <c r="DH26" s="248"/>
      <c r="DI26" s="248" t="str">
        <f t="shared" si="12"/>
        <v/>
      </c>
      <c r="DJ26" s="248"/>
      <c r="DK26" s="248"/>
      <c r="DL26" s="248"/>
      <c r="DM26" s="248" t="str">
        <f t="shared" si="13"/>
        <v/>
      </c>
      <c r="DN26" s="248"/>
      <c r="DO26" s="248"/>
      <c r="DP26" s="248"/>
      <c r="DQ26" s="248" t="str">
        <f t="shared" si="14"/>
        <v/>
      </c>
      <c r="DR26" s="248"/>
      <c r="DS26" s="248"/>
      <c r="DT26" s="248"/>
      <c r="DU26" s="248" t="str">
        <f t="shared" si="15"/>
        <v/>
      </c>
      <c r="DV26" s="248"/>
      <c r="DW26" s="248"/>
      <c r="DX26" s="248"/>
      <c r="DY26" s="248" t="str">
        <f t="shared" si="16"/>
        <v/>
      </c>
      <c r="DZ26" s="248"/>
      <c r="EA26" s="248"/>
      <c r="EB26" s="248"/>
      <c r="EC26" s="248" t="str">
        <f t="shared" si="17"/>
        <v/>
      </c>
      <c r="ED26" s="248"/>
      <c r="EE26" s="248"/>
      <c r="EF26" s="248"/>
      <c r="EG26" s="248" t="str">
        <f t="shared" si="18"/>
        <v/>
      </c>
      <c r="EH26" s="248"/>
      <c r="EI26" s="248"/>
      <c r="EJ26" s="248"/>
      <c r="EK26" s="248" t="str">
        <f t="shared" si="3"/>
        <v/>
      </c>
      <c r="EL26" s="248"/>
      <c r="EM26" s="248"/>
      <c r="EN26" s="248"/>
      <c r="EO26" s="248" t="str">
        <f t="shared" si="1"/>
        <v/>
      </c>
    </row>
    <row r="27" spans="1:145" x14ac:dyDescent="0.3">
      <c r="A27" s="235">
        <f>IF(B27="MATIERE",VLOOKUP($C27,MATIERE!$B$2:$K$601,10,0),IF(B27="MOA",VLOOKUP($C27,ATELIER!$B$2:$K$291,10,0),IF(B27="MOC",VLOOKUP($C27,CHANTIER!$B$2:$K$291,10,0),IF(B27="MP",VLOOKUP($C27,MINIPELLE!$B$2:$K$291,10,0),""))))</f>
        <v>561</v>
      </c>
      <c r="B27" s="234" t="s">
        <v>294</v>
      </c>
      <c r="C27" s="242" t="s">
        <v>1800</v>
      </c>
      <c r="D27" s="234" t="s">
        <v>8</v>
      </c>
      <c r="E27" s="239"/>
      <c r="F27" s="234"/>
      <c r="G27" s="234"/>
      <c r="H27" s="234"/>
      <c r="I27" s="239"/>
      <c r="J27" s="234"/>
      <c r="K27" s="234"/>
      <c r="L27" s="234"/>
      <c r="M27" s="239"/>
      <c r="N27" s="234"/>
      <c r="O27" s="234"/>
      <c r="P27" s="234"/>
      <c r="Q27" s="239"/>
      <c r="R27" s="234"/>
      <c r="S27" s="234"/>
      <c r="T27" s="234"/>
      <c r="U27" s="239">
        <v>1</v>
      </c>
      <c r="V27" s="234"/>
      <c r="W27" s="234"/>
      <c r="X27" s="234"/>
      <c r="Y27" s="239"/>
      <c r="Z27" s="234"/>
      <c r="AA27" s="234"/>
      <c r="AB27" s="234"/>
      <c r="AC27" s="239"/>
      <c r="AD27" s="234"/>
      <c r="AE27" s="234"/>
      <c r="AF27" s="234"/>
      <c r="AG27" s="239"/>
      <c r="AH27" s="234"/>
      <c r="AI27" s="234"/>
      <c r="AJ27" s="234"/>
      <c r="AK27" s="239"/>
      <c r="AL27" s="234"/>
      <c r="AM27" s="234"/>
      <c r="AN27" s="234"/>
      <c r="AO27" s="239"/>
      <c r="AP27" s="234"/>
      <c r="AQ27" s="234"/>
      <c r="AR27" s="234"/>
      <c r="AS27" s="239"/>
      <c r="AT27" s="234"/>
      <c r="AU27" s="234"/>
      <c r="AV27" s="234"/>
      <c r="AW27" s="239"/>
      <c r="AX27" s="234"/>
      <c r="AY27" s="234"/>
      <c r="AZ27" s="234"/>
      <c r="BA27" s="239"/>
      <c r="BB27" s="234"/>
      <c r="BC27" s="234"/>
      <c r="BD27" s="234"/>
      <c r="BE27" s="239"/>
      <c r="BF27" s="234"/>
      <c r="BG27" s="234"/>
      <c r="BH27" s="234"/>
      <c r="BI27" s="239"/>
      <c r="BJ27" s="234"/>
      <c r="BK27" s="234"/>
      <c r="BL27" s="234"/>
      <c r="BM27" s="239"/>
      <c r="BN27" s="234"/>
      <c r="BO27" s="234"/>
      <c r="BP27" s="234"/>
      <c r="BQ27" s="239"/>
      <c r="BR27" s="234"/>
      <c r="BS27" s="234"/>
      <c r="BT27" s="234"/>
      <c r="BU27" s="239"/>
      <c r="BV27" s="234"/>
      <c r="BW27" s="234"/>
      <c r="BX27" s="234"/>
      <c r="BY27" s="248" t="str">
        <f t="shared" si="2"/>
        <v/>
      </c>
      <c r="BZ27" s="248"/>
      <c r="CA27" s="248"/>
      <c r="CB27" s="248"/>
      <c r="CC27" s="248" t="str">
        <f t="shared" si="4"/>
        <v/>
      </c>
      <c r="CD27" s="248"/>
      <c r="CE27" s="248"/>
      <c r="CF27" s="248"/>
      <c r="CG27" s="248" t="str">
        <f t="shared" si="5"/>
        <v/>
      </c>
      <c r="CH27" s="248"/>
      <c r="CI27" s="248"/>
      <c r="CJ27" s="248"/>
      <c r="CK27" s="248" t="str">
        <f t="shared" si="6"/>
        <v/>
      </c>
      <c r="CL27" s="248"/>
      <c r="CM27" s="248"/>
      <c r="CN27" s="248"/>
      <c r="CO27" s="248" t="str">
        <f t="shared" si="7"/>
        <v xml:space="preserve">INSERT INTO SC_SystemeProduits(RefDimension,NomSysteme,typePresta,ligne,Quantite,formule,cte1,cte2,DateModif) values (5,'FV11','MATIERE',561,1,null,null,null,now());
</v>
      </c>
      <c r="CP27" s="248"/>
      <c r="CQ27" s="248"/>
      <c r="CR27" s="248"/>
      <c r="CS27" s="248" t="str">
        <f t="shared" si="8"/>
        <v/>
      </c>
      <c r="CT27" s="248"/>
      <c r="CU27" s="248"/>
      <c r="CV27" s="248"/>
      <c r="CW27" s="248" t="str">
        <f t="shared" si="9"/>
        <v/>
      </c>
      <c r="CX27" s="248"/>
      <c r="CY27" s="248"/>
      <c r="CZ27" s="248"/>
      <c r="DA27" s="248" t="str">
        <f t="shared" si="10"/>
        <v/>
      </c>
      <c r="DB27" s="248"/>
      <c r="DC27" s="248"/>
      <c r="DD27" s="248"/>
      <c r="DE27" s="248" t="str">
        <f t="shared" si="11"/>
        <v/>
      </c>
      <c r="DF27" s="248"/>
      <c r="DG27" s="248"/>
      <c r="DH27" s="248"/>
      <c r="DI27" s="248" t="str">
        <f t="shared" si="12"/>
        <v/>
      </c>
      <c r="DJ27" s="248"/>
      <c r="DK27" s="248"/>
      <c r="DL27" s="248"/>
      <c r="DM27" s="248" t="str">
        <f t="shared" si="13"/>
        <v/>
      </c>
      <c r="DN27" s="248"/>
      <c r="DO27" s="248"/>
      <c r="DP27" s="248"/>
      <c r="DQ27" s="248" t="str">
        <f t="shared" si="14"/>
        <v/>
      </c>
      <c r="DR27" s="248"/>
      <c r="DS27" s="248"/>
      <c r="DT27" s="248"/>
      <c r="DU27" s="248" t="str">
        <f t="shared" si="15"/>
        <v/>
      </c>
      <c r="DV27" s="248"/>
      <c r="DW27" s="248"/>
      <c r="DX27" s="248"/>
      <c r="DY27" s="248" t="str">
        <f t="shared" si="16"/>
        <v/>
      </c>
      <c r="DZ27" s="248"/>
      <c r="EA27" s="248"/>
      <c r="EB27" s="248"/>
      <c r="EC27" s="248" t="str">
        <f t="shared" si="17"/>
        <v/>
      </c>
      <c r="ED27" s="248"/>
      <c r="EE27" s="248"/>
      <c r="EF27" s="248"/>
      <c r="EG27" s="248" t="str">
        <f t="shared" si="18"/>
        <v/>
      </c>
      <c r="EH27" s="248"/>
      <c r="EI27" s="248"/>
      <c r="EJ27" s="248"/>
      <c r="EK27" s="248" t="str">
        <f t="shared" si="3"/>
        <v/>
      </c>
      <c r="EL27" s="248"/>
      <c r="EM27" s="248"/>
      <c r="EN27" s="248"/>
      <c r="EO27" s="248" t="str">
        <f t="shared" si="1"/>
        <v/>
      </c>
    </row>
    <row r="28" spans="1:145" x14ac:dyDescent="0.3">
      <c r="A28" s="235">
        <f>IF(B28="MATIERE",VLOOKUP($C28,MATIERE!$B$2:$K$601,10,0),IF(B28="MOA",VLOOKUP($C28,ATELIER!$B$2:$K$291,10,0),IF(B28="MOC",VLOOKUP($C28,CHANTIER!$B$2:$K$291,10,0),IF(B28="MP",VLOOKUP($C28,MINIPELLE!$B$2:$K$291,10,0),""))))</f>
        <v>563</v>
      </c>
      <c r="B28" s="234" t="s">
        <v>294</v>
      </c>
      <c r="C28" s="242" t="s">
        <v>1802</v>
      </c>
      <c r="D28" s="234" t="s">
        <v>8</v>
      </c>
      <c r="E28" s="239"/>
      <c r="F28" s="234"/>
      <c r="G28" s="234"/>
      <c r="H28" s="234"/>
      <c r="I28" s="239"/>
      <c r="J28" s="234"/>
      <c r="K28" s="234"/>
      <c r="L28" s="234"/>
      <c r="M28" s="239"/>
      <c r="N28" s="234"/>
      <c r="O28" s="234"/>
      <c r="P28" s="234"/>
      <c r="Q28" s="239"/>
      <c r="R28" s="234"/>
      <c r="S28" s="234"/>
      <c r="T28" s="234"/>
      <c r="U28" s="239"/>
      <c r="V28" s="234"/>
      <c r="W28" s="234"/>
      <c r="X28" s="234"/>
      <c r="Y28" s="239">
        <v>1</v>
      </c>
      <c r="Z28" s="234"/>
      <c r="AA28" s="234"/>
      <c r="AB28" s="234"/>
      <c r="AC28" s="239"/>
      <c r="AD28" s="234"/>
      <c r="AE28" s="234"/>
      <c r="AF28" s="234"/>
      <c r="AG28" s="239"/>
      <c r="AH28" s="234"/>
      <c r="AI28" s="234"/>
      <c r="AJ28" s="234"/>
      <c r="AK28" s="239"/>
      <c r="AL28" s="234"/>
      <c r="AM28" s="234"/>
      <c r="AN28" s="234"/>
      <c r="AO28" s="239"/>
      <c r="AP28" s="234"/>
      <c r="AQ28" s="234"/>
      <c r="AR28" s="234"/>
      <c r="AS28" s="239"/>
      <c r="AT28" s="234"/>
      <c r="AU28" s="234"/>
      <c r="AV28" s="234"/>
      <c r="AW28" s="239"/>
      <c r="AX28" s="234"/>
      <c r="AY28" s="234"/>
      <c r="AZ28" s="234"/>
      <c r="BA28" s="239"/>
      <c r="BB28" s="234"/>
      <c r="BC28" s="234"/>
      <c r="BD28" s="234"/>
      <c r="BE28" s="239"/>
      <c r="BF28" s="234"/>
      <c r="BG28" s="234"/>
      <c r="BH28" s="234"/>
      <c r="BI28" s="239"/>
      <c r="BJ28" s="234"/>
      <c r="BK28" s="234"/>
      <c r="BL28" s="234"/>
      <c r="BM28" s="239"/>
      <c r="BN28" s="234"/>
      <c r="BO28" s="234"/>
      <c r="BP28" s="234"/>
      <c r="BQ28" s="239"/>
      <c r="BR28" s="234"/>
      <c r="BS28" s="234"/>
      <c r="BT28" s="234"/>
      <c r="BU28" s="239"/>
      <c r="BV28" s="234"/>
      <c r="BW28" s="234"/>
      <c r="BX28" s="234"/>
      <c r="BY28" s="248" t="str">
        <f t="shared" si="2"/>
        <v/>
      </c>
      <c r="BZ28" s="248"/>
      <c r="CA28" s="248"/>
      <c r="CB28" s="248"/>
      <c r="CC28" s="248" t="str">
        <f t="shared" si="4"/>
        <v/>
      </c>
      <c r="CD28" s="248"/>
      <c r="CE28" s="248"/>
      <c r="CF28" s="248"/>
      <c r="CG28" s="248" t="str">
        <f t="shared" si="5"/>
        <v/>
      </c>
      <c r="CH28" s="248"/>
      <c r="CI28" s="248"/>
      <c r="CJ28" s="248"/>
      <c r="CK28" s="248" t="str">
        <f t="shared" si="6"/>
        <v/>
      </c>
      <c r="CL28" s="248"/>
      <c r="CM28" s="248"/>
      <c r="CN28" s="248"/>
      <c r="CO28" s="248" t="str">
        <f t="shared" si="7"/>
        <v/>
      </c>
      <c r="CP28" s="248"/>
      <c r="CQ28" s="248"/>
      <c r="CR28" s="248"/>
      <c r="CS28" s="248" t="str">
        <f t="shared" si="8"/>
        <v xml:space="preserve">INSERT INTO SC_SystemeProduits(RefDimension,NomSysteme,typePresta,ligne,Quantite,formule,cte1,cte2,DateModif) values (6,'FV11','MATIERE',563,1,null,null,null,now());
</v>
      </c>
      <c r="CT28" s="248"/>
      <c r="CU28" s="248"/>
      <c r="CV28" s="248"/>
      <c r="CW28" s="248" t="str">
        <f t="shared" si="9"/>
        <v/>
      </c>
      <c r="CX28" s="248"/>
      <c r="CY28" s="248"/>
      <c r="CZ28" s="248"/>
      <c r="DA28" s="248" t="str">
        <f t="shared" si="10"/>
        <v/>
      </c>
      <c r="DB28" s="248"/>
      <c r="DC28" s="248"/>
      <c r="DD28" s="248"/>
      <c r="DE28" s="248" t="str">
        <f t="shared" si="11"/>
        <v/>
      </c>
      <c r="DF28" s="248"/>
      <c r="DG28" s="248"/>
      <c r="DH28" s="248"/>
      <c r="DI28" s="248" t="str">
        <f t="shared" si="12"/>
        <v/>
      </c>
      <c r="DJ28" s="248"/>
      <c r="DK28" s="248"/>
      <c r="DL28" s="248"/>
      <c r="DM28" s="248" t="str">
        <f t="shared" si="13"/>
        <v/>
      </c>
      <c r="DN28" s="248"/>
      <c r="DO28" s="248"/>
      <c r="DP28" s="248"/>
      <c r="DQ28" s="248" t="str">
        <f t="shared" si="14"/>
        <v/>
      </c>
      <c r="DR28" s="248"/>
      <c r="DS28" s="248"/>
      <c r="DT28" s="248"/>
      <c r="DU28" s="248" t="str">
        <f t="shared" si="15"/>
        <v/>
      </c>
      <c r="DV28" s="248"/>
      <c r="DW28" s="248"/>
      <c r="DX28" s="248"/>
      <c r="DY28" s="248" t="str">
        <f t="shared" si="16"/>
        <v/>
      </c>
      <c r="DZ28" s="248"/>
      <c r="EA28" s="248"/>
      <c r="EB28" s="248"/>
      <c r="EC28" s="248" t="str">
        <f t="shared" si="17"/>
        <v/>
      </c>
      <c r="ED28" s="248"/>
      <c r="EE28" s="248"/>
      <c r="EF28" s="248"/>
      <c r="EG28" s="248" t="str">
        <f t="shared" si="18"/>
        <v/>
      </c>
      <c r="EH28" s="248"/>
      <c r="EI28" s="248"/>
      <c r="EJ28" s="248"/>
      <c r="EK28" s="248" t="str">
        <f t="shared" si="3"/>
        <v/>
      </c>
      <c r="EL28" s="248"/>
      <c r="EM28" s="248"/>
      <c r="EN28" s="248"/>
      <c r="EO28" s="248" t="str">
        <f t="shared" si="1"/>
        <v/>
      </c>
    </row>
    <row r="29" spans="1:145" x14ac:dyDescent="0.3">
      <c r="A29" s="235">
        <f>IF(B29="MATIERE",VLOOKUP($C29,MATIERE!$B$2:$K$601,10,0),IF(B29="MOA",VLOOKUP($C29,ATELIER!$B$2:$K$291,10,0),IF(B29="MOC",VLOOKUP($C29,CHANTIER!$B$2:$K$291,10,0),IF(B29="MP",VLOOKUP($C29,MINIPELLE!$B$2:$K$291,10,0),""))))</f>
        <v>564</v>
      </c>
      <c r="B29" s="234" t="s">
        <v>294</v>
      </c>
      <c r="C29" s="242" t="s">
        <v>1803</v>
      </c>
      <c r="D29" s="234" t="s">
        <v>8</v>
      </c>
      <c r="E29" s="239"/>
      <c r="F29" s="234"/>
      <c r="G29" s="234"/>
      <c r="H29" s="234"/>
      <c r="I29" s="239"/>
      <c r="J29" s="234"/>
      <c r="K29" s="234"/>
      <c r="L29" s="234"/>
      <c r="M29" s="239"/>
      <c r="N29" s="234"/>
      <c r="O29" s="234"/>
      <c r="P29" s="234"/>
      <c r="Q29" s="239"/>
      <c r="R29" s="234"/>
      <c r="S29" s="234"/>
      <c r="T29" s="234"/>
      <c r="U29" s="239"/>
      <c r="V29" s="234"/>
      <c r="W29" s="234"/>
      <c r="X29" s="234"/>
      <c r="Y29" s="239"/>
      <c r="Z29" s="234"/>
      <c r="AA29" s="234"/>
      <c r="AB29" s="234"/>
      <c r="AC29" s="239">
        <v>1</v>
      </c>
      <c r="AD29" s="234"/>
      <c r="AE29" s="234"/>
      <c r="AF29" s="234"/>
      <c r="AG29" s="239"/>
      <c r="AH29" s="234"/>
      <c r="AI29" s="234"/>
      <c r="AJ29" s="234"/>
      <c r="AK29" s="239"/>
      <c r="AL29" s="234"/>
      <c r="AM29" s="234"/>
      <c r="AN29" s="234"/>
      <c r="AO29" s="239"/>
      <c r="AP29" s="234"/>
      <c r="AQ29" s="234"/>
      <c r="AR29" s="234"/>
      <c r="AS29" s="239"/>
      <c r="AT29" s="234"/>
      <c r="AU29" s="234"/>
      <c r="AV29" s="234"/>
      <c r="AW29" s="239"/>
      <c r="AX29" s="234"/>
      <c r="AY29" s="234"/>
      <c r="AZ29" s="234"/>
      <c r="BA29" s="239"/>
      <c r="BB29" s="234"/>
      <c r="BC29" s="234"/>
      <c r="BD29" s="234"/>
      <c r="BE29" s="239"/>
      <c r="BF29" s="234"/>
      <c r="BG29" s="234"/>
      <c r="BH29" s="234"/>
      <c r="BI29" s="239"/>
      <c r="BJ29" s="234"/>
      <c r="BK29" s="234"/>
      <c r="BL29" s="234"/>
      <c r="BM29" s="239"/>
      <c r="BN29" s="234"/>
      <c r="BO29" s="234"/>
      <c r="BP29" s="234"/>
      <c r="BQ29" s="239"/>
      <c r="BR29" s="234"/>
      <c r="BS29" s="234"/>
      <c r="BT29" s="234"/>
      <c r="BU29" s="239"/>
      <c r="BV29" s="234"/>
      <c r="BW29" s="234"/>
      <c r="BX29" s="234"/>
      <c r="BY29" s="248" t="str">
        <f t="shared" si="2"/>
        <v/>
      </c>
      <c r="BZ29" s="248"/>
      <c r="CA29" s="248"/>
      <c r="CB29" s="248"/>
      <c r="CC29" s="248" t="str">
        <f t="shared" si="4"/>
        <v/>
      </c>
      <c r="CD29" s="248"/>
      <c r="CE29" s="248"/>
      <c r="CF29" s="248"/>
      <c r="CG29" s="248" t="str">
        <f t="shared" si="5"/>
        <v/>
      </c>
      <c r="CH29" s="248"/>
      <c r="CI29" s="248"/>
      <c r="CJ29" s="248"/>
      <c r="CK29" s="248" t="str">
        <f t="shared" si="6"/>
        <v/>
      </c>
      <c r="CL29" s="248"/>
      <c r="CM29" s="248"/>
      <c r="CN29" s="248"/>
      <c r="CO29" s="248" t="str">
        <f t="shared" si="7"/>
        <v/>
      </c>
      <c r="CP29" s="248"/>
      <c r="CQ29" s="248"/>
      <c r="CR29" s="248"/>
      <c r="CS29" s="248" t="str">
        <f t="shared" si="8"/>
        <v/>
      </c>
      <c r="CT29" s="248"/>
      <c r="CU29" s="248"/>
      <c r="CV29" s="248"/>
      <c r="CW29" s="248" t="str">
        <f t="shared" si="9"/>
        <v xml:space="preserve">INSERT INTO SC_SystemeProduits(RefDimension,NomSysteme,typePresta,ligne,Quantite,formule,cte1,cte2,DateModif) values (7,'FV11','MATIERE',564,1,null,null,null,now());
</v>
      </c>
      <c r="CX29" s="248"/>
      <c r="CY29" s="248"/>
      <c r="CZ29" s="248"/>
      <c r="DA29" s="248" t="str">
        <f t="shared" si="10"/>
        <v/>
      </c>
      <c r="DB29" s="248"/>
      <c r="DC29" s="248"/>
      <c r="DD29" s="248"/>
      <c r="DE29" s="248" t="str">
        <f t="shared" si="11"/>
        <v/>
      </c>
      <c r="DF29" s="248"/>
      <c r="DG29" s="248"/>
      <c r="DH29" s="248"/>
      <c r="DI29" s="248" t="str">
        <f t="shared" si="12"/>
        <v/>
      </c>
      <c r="DJ29" s="248"/>
      <c r="DK29" s="248"/>
      <c r="DL29" s="248"/>
      <c r="DM29" s="248" t="str">
        <f t="shared" si="13"/>
        <v/>
      </c>
      <c r="DN29" s="248"/>
      <c r="DO29" s="248"/>
      <c r="DP29" s="248"/>
      <c r="DQ29" s="248" t="str">
        <f t="shared" si="14"/>
        <v/>
      </c>
      <c r="DR29" s="248"/>
      <c r="DS29" s="248"/>
      <c r="DT29" s="248"/>
      <c r="DU29" s="248" t="str">
        <f t="shared" si="15"/>
        <v/>
      </c>
      <c r="DV29" s="248"/>
      <c r="DW29" s="248"/>
      <c r="DX29" s="248"/>
      <c r="DY29" s="248" t="str">
        <f t="shared" si="16"/>
        <v/>
      </c>
      <c r="DZ29" s="248"/>
      <c r="EA29" s="248"/>
      <c r="EB29" s="248"/>
      <c r="EC29" s="248" t="str">
        <f t="shared" si="17"/>
        <v/>
      </c>
      <c r="ED29" s="248"/>
      <c r="EE29" s="248"/>
      <c r="EF29" s="248"/>
      <c r="EG29" s="248" t="str">
        <f t="shared" si="18"/>
        <v/>
      </c>
      <c r="EH29" s="248"/>
      <c r="EI29" s="248"/>
      <c r="EJ29" s="248"/>
      <c r="EK29" s="248" t="str">
        <f t="shared" si="3"/>
        <v/>
      </c>
      <c r="EL29" s="248"/>
      <c r="EM29" s="248"/>
      <c r="EN29" s="248"/>
      <c r="EO29" s="248" t="str">
        <f t="shared" si="1"/>
        <v/>
      </c>
    </row>
    <row r="30" spans="1:145" x14ac:dyDescent="0.3">
      <c r="A30" s="235">
        <f>IF(B30="MATIERE",VLOOKUP($C30,MATIERE!$B$2:$K$601,10,0),IF(B30="MOA",VLOOKUP($C30,ATELIER!$B$2:$K$291,10,0),IF(B30="MOC",VLOOKUP($C30,CHANTIER!$B$2:$K$291,10,0),IF(B30="MP",VLOOKUP($C30,MINIPELLE!$B$2:$K$291,10,0),""))))</f>
        <v>565</v>
      </c>
      <c r="B30" s="234" t="s">
        <v>294</v>
      </c>
      <c r="C30" s="242" t="s">
        <v>1804</v>
      </c>
      <c r="D30" s="234" t="s">
        <v>8</v>
      </c>
      <c r="E30" s="239"/>
      <c r="F30" s="234"/>
      <c r="G30" s="234"/>
      <c r="H30" s="234"/>
      <c r="I30" s="239"/>
      <c r="J30" s="234"/>
      <c r="K30" s="234"/>
      <c r="L30" s="234"/>
      <c r="M30" s="239"/>
      <c r="N30" s="234"/>
      <c r="O30" s="234"/>
      <c r="P30" s="234"/>
      <c r="Q30" s="239"/>
      <c r="R30" s="234"/>
      <c r="S30" s="234"/>
      <c r="T30" s="234"/>
      <c r="U30" s="239"/>
      <c r="V30" s="234"/>
      <c r="W30" s="234"/>
      <c r="X30" s="234"/>
      <c r="Y30" s="239"/>
      <c r="Z30" s="234"/>
      <c r="AA30" s="234"/>
      <c r="AB30" s="234"/>
      <c r="AC30" s="239"/>
      <c r="AD30" s="234"/>
      <c r="AE30" s="234"/>
      <c r="AF30" s="234"/>
      <c r="AG30" s="239">
        <v>1</v>
      </c>
      <c r="AH30" s="234"/>
      <c r="AI30" s="234"/>
      <c r="AJ30" s="234"/>
      <c r="AK30" s="239"/>
      <c r="AL30" s="234"/>
      <c r="AM30" s="234"/>
      <c r="AN30" s="234"/>
      <c r="AO30" s="239"/>
      <c r="AP30" s="234"/>
      <c r="AQ30" s="234"/>
      <c r="AR30" s="234"/>
      <c r="AS30" s="239"/>
      <c r="AT30" s="234"/>
      <c r="AU30" s="234"/>
      <c r="AV30" s="234"/>
      <c r="AW30" s="239"/>
      <c r="AX30" s="234"/>
      <c r="AY30" s="234"/>
      <c r="AZ30" s="234"/>
      <c r="BA30" s="239"/>
      <c r="BB30" s="234"/>
      <c r="BC30" s="234"/>
      <c r="BD30" s="234"/>
      <c r="BE30" s="239"/>
      <c r="BF30" s="234"/>
      <c r="BG30" s="234"/>
      <c r="BH30" s="234"/>
      <c r="BI30" s="239"/>
      <c r="BJ30" s="234"/>
      <c r="BK30" s="234"/>
      <c r="BL30" s="234"/>
      <c r="BM30" s="239"/>
      <c r="BN30" s="234"/>
      <c r="BO30" s="234"/>
      <c r="BP30" s="234"/>
      <c r="BQ30" s="239"/>
      <c r="BR30" s="234"/>
      <c r="BS30" s="234"/>
      <c r="BT30" s="234"/>
      <c r="BU30" s="239"/>
      <c r="BV30" s="234"/>
      <c r="BW30" s="234"/>
      <c r="BX30" s="234"/>
      <c r="BY30" s="248" t="str">
        <f t="shared" si="2"/>
        <v/>
      </c>
      <c r="BZ30" s="248"/>
      <c r="CA30" s="248"/>
      <c r="CB30" s="248"/>
      <c r="CC30" s="248" t="str">
        <f t="shared" si="4"/>
        <v/>
      </c>
      <c r="CD30" s="248"/>
      <c r="CE30" s="248"/>
      <c r="CF30" s="248"/>
      <c r="CG30" s="248" t="str">
        <f t="shared" si="5"/>
        <v/>
      </c>
      <c r="CH30" s="248"/>
      <c r="CI30" s="248"/>
      <c r="CJ30" s="248"/>
      <c r="CK30" s="248" t="str">
        <f t="shared" si="6"/>
        <v/>
      </c>
      <c r="CL30" s="248"/>
      <c r="CM30" s="248"/>
      <c r="CN30" s="248"/>
      <c r="CO30" s="248" t="str">
        <f t="shared" si="7"/>
        <v/>
      </c>
      <c r="CP30" s="248"/>
      <c r="CQ30" s="248"/>
      <c r="CR30" s="248"/>
      <c r="CS30" s="248" t="str">
        <f t="shared" si="8"/>
        <v/>
      </c>
      <c r="CT30" s="248"/>
      <c r="CU30" s="248"/>
      <c r="CV30" s="248"/>
      <c r="CW30" s="248" t="str">
        <f t="shared" si="9"/>
        <v/>
      </c>
      <c r="CX30" s="248"/>
      <c r="CY30" s="248"/>
      <c r="CZ30" s="248"/>
      <c r="DA30" s="248" t="str">
        <f t="shared" si="10"/>
        <v xml:space="preserve">INSERT INTO SC_SystemeProduits(RefDimension,NomSysteme,typePresta,ligne,Quantite,formule,cte1,cte2,DateModif) values (8,'FV11','MATIERE',565,1,null,null,null,now());
</v>
      </c>
      <c r="DB30" s="248"/>
      <c r="DC30" s="248"/>
      <c r="DD30" s="248"/>
      <c r="DE30" s="248" t="str">
        <f t="shared" si="11"/>
        <v/>
      </c>
      <c r="DF30" s="248"/>
      <c r="DG30" s="248"/>
      <c r="DH30" s="248"/>
      <c r="DI30" s="248" t="str">
        <f t="shared" si="12"/>
        <v/>
      </c>
      <c r="DJ30" s="248"/>
      <c r="DK30" s="248"/>
      <c r="DL30" s="248"/>
      <c r="DM30" s="248" t="str">
        <f t="shared" si="13"/>
        <v/>
      </c>
      <c r="DN30" s="248"/>
      <c r="DO30" s="248"/>
      <c r="DP30" s="248"/>
      <c r="DQ30" s="248" t="str">
        <f t="shared" si="14"/>
        <v/>
      </c>
      <c r="DR30" s="248"/>
      <c r="DS30" s="248"/>
      <c r="DT30" s="248"/>
      <c r="DU30" s="248" t="str">
        <f t="shared" si="15"/>
        <v/>
      </c>
      <c r="DV30" s="248"/>
      <c r="DW30" s="248"/>
      <c r="DX30" s="248"/>
      <c r="DY30" s="248" t="str">
        <f t="shared" si="16"/>
        <v/>
      </c>
      <c r="DZ30" s="248"/>
      <c r="EA30" s="248"/>
      <c r="EB30" s="248"/>
      <c r="EC30" s="248" t="str">
        <f t="shared" si="17"/>
        <v/>
      </c>
      <c r="ED30" s="248"/>
      <c r="EE30" s="248"/>
      <c r="EF30" s="248"/>
      <c r="EG30" s="248" t="str">
        <f t="shared" si="18"/>
        <v/>
      </c>
      <c r="EH30" s="248"/>
      <c r="EI30" s="248"/>
      <c r="EJ30" s="248"/>
      <c r="EK30" s="248" t="str">
        <f t="shared" si="3"/>
        <v/>
      </c>
      <c r="EL30" s="248"/>
      <c r="EM30" s="248"/>
      <c r="EN30" s="248"/>
      <c r="EO30" s="248" t="str">
        <f t="shared" si="1"/>
        <v/>
      </c>
    </row>
    <row r="31" spans="1:145" s="228" customFormat="1" x14ac:dyDescent="0.3">
      <c r="A31" s="235">
        <f>IF(B31="MATIERE",VLOOKUP($C31,MATIERE!$B$2:$K$601,10,0),IF(B31="MOA",VLOOKUP($C31,ATELIER!$B$2:$K$291,10,0),IF(B31="MOC",VLOOKUP($C31,CHANTIER!$B$2:$K$291,10,0),IF(B31="MP",VLOOKUP($C31,MINIPELLE!$B$2:$K$291,10,0),""))))</f>
        <v>566</v>
      </c>
      <c r="B31" s="234" t="s">
        <v>294</v>
      </c>
      <c r="C31" s="242" t="s">
        <v>1805</v>
      </c>
      <c r="D31" s="234" t="s">
        <v>8</v>
      </c>
      <c r="E31" s="239"/>
      <c r="F31" s="234"/>
      <c r="G31" s="234"/>
      <c r="H31" s="234"/>
      <c r="I31" s="239"/>
      <c r="J31" s="234"/>
      <c r="K31" s="234"/>
      <c r="L31" s="234"/>
      <c r="M31" s="239"/>
      <c r="N31" s="234"/>
      <c r="O31" s="234"/>
      <c r="P31" s="234"/>
      <c r="Q31" s="239"/>
      <c r="R31" s="234"/>
      <c r="S31" s="234"/>
      <c r="T31" s="234"/>
      <c r="U31" s="239"/>
      <c r="V31" s="234"/>
      <c r="W31" s="234"/>
      <c r="X31" s="234"/>
      <c r="Y31" s="239"/>
      <c r="Z31" s="234"/>
      <c r="AA31" s="234"/>
      <c r="AB31" s="234"/>
      <c r="AC31" s="239"/>
      <c r="AD31" s="234"/>
      <c r="AE31" s="234"/>
      <c r="AF31" s="234"/>
      <c r="AG31" s="239"/>
      <c r="AH31" s="234"/>
      <c r="AI31" s="234"/>
      <c r="AJ31" s="234"/>
      <c r="AK31" s="239">
        <v>1</v>
      </c>
      <c r="AL31" s="234"/>
      <c r="AM31" s="234"/>
      <c r="AN31" s="234"/>
      <c r="AO31" s="239"/>
      <c r="AP31" s="234"/>
      <c r="AQ31" s="234"/>
      <c r="AR31" s="234"/>
      <c r="AS31" s="239"/>
      <c r="AT31" s="234"/>
      <c r="AU31" s="234"/>
      <c r="AV31" s="234"/>
      <c r="AW31" s="239"/>
      <c r="AX31" s="234"/>
      <c r="AY31" s="234"/>
      <c r="AZ31" s="234"/>
      <c r="BA31" s="239"/>
      <c r="BB31" s="234"/>
      <c r="BC31" s="234"/>
      <c r="BD31" s="234"/>
      <c r="BE31" s="239"/>
      <c r="BF31" s="234"/>
      <c r="BG31" s="234"/>
      <c r="BH31" s="234"/>
      <c r="BI31" s="239"/>
      <c r="BJ31" s="234"/>
      <c r="BK31" s="234"/>
      <c r="BL31" s="234"/>
      <c r="BM31" s="239"/>
      <c r="BN31" s="234"/>
      <c r="BO31" s="234"/>
      <c r="BP31" s="234"/>
      <c r="BQ31" s="239"/>
      <c r="BR31" s="234"/>
      <c r="BS31" s="234"/>
      <c r="BT31" s="234"/>
      <c r="BU31" s="239"/>
      <c r="BV31" s="234"/>
      <c r="BW31" s="234"/>
      <c r="BX31" s="234"/>
      <c r="BY31" s="248" t="str">
        <f t="shared" si="2"/>
        <v/>
      </c>
      <c r="BZ31" s="248"/>
      <c r="CA31" s="248"/>
      <c r="CB31" s="248"/>
      <c r="CC31" s="248" t="str">
        <f t="shared" si="4"/>
        <v/>
      </c>
      <c r="CD31" s="248"/>
      <c r="CE31" s="248"/>
      <c r="CF31" s="248"/>
      <c r="CG31" s="248" t="str">
        <f t="shared" si="5"/>
        <v/>
      </c>
      <c r="CH31" s="248"/>
      <c r="CI31" s="248"/>
      <c r="CJ31" s="248"/>
      <c r="CK31" s="248" t="str">
        <f t="shared" si="6"/>
        <v/>
      </c>
      <c r="CL31" s="248"/>
      <c r="CM31" s="248"/>
      <c r="CN31" s="248"/>
      <c r="CO31" s="248" t="str">
        <f t="shared" si="7"/>
        <v/>
      </c>
      <c r="CP31" s="248"/>
      <c r="CQ31" s="248"/>
      <c r="CR31" s="248"/>
      <c r="CS31" s="248" t="str">
        <f t="shared" si="8"/>
        <v/>
      </c>
      <c r="CT31" s="248"/>
      <c r="CU31" s="248"/>
      <c r="CV31" s="248"/>
      <c r="CW31" s="248" t="str">
        <f t="shared" si="9"/>
        <v/>
      </c>
      <c r="CX31" s="248"/>
      <c r="CY31" s="248"/>
      <c r="CZ31" s="248"/>
      <c r="DA31" s="248" t="str">
        <f t="shared" si="10"/>
        <v/>
      </c>
      <c r="DB31" s="248"/>
      <c r="DC31" s="248"/>
      <c r="DD31" s="248"/>
      <c r="DE31" s="248" t="str">
        <f t="shared" si="11"/>
        <v xml:space="preserve">INSERT INTO SC_SystemeProduits(RefDimension,NomSysteme,typePresta,ligne,Quantite,formule,cte1,cte2,DateModif) values (9,'FV11','MATIERE',566,1,null,null,null,now());
</v>
      </c>
      <c r="DF31" s="248"/>
      <c r="DG31" s="248"/>
      <c r="DH31" s="248"/>
      <c r="DI31" s="248" t="str">
        <f t="shared" si="12"/>
        <v/>
      </c>
      <c r="DJ31" s="248"/>
      <c r="DK31" s="248"/>
      <c r="DL31" s="248"/>
      <c r="DM31" s="248" t="str">
        <f t="shared" si="13"/>
        <v/>
      </c>
      <c r="DN31" s="248"/>
      <c r="DO31" s="248"/>
      <c r="DP31" s="248"/>
      <c r="DQ31" s="248" t="str">
        <f t="shared" si="14"/>
        <v/>
      </c>
      <c r="DR31" s="248"/>
      <c r="DS31" s="248"/>
      <c r="DT31" s="248"/>
      <c r="DU31" s="248" t="str">
        <f t="shared" si="15"/>
        <v/>
      </c>
      <c r="DV31" s="248"/>
      <c r="DW31" s="248"/>
      <c r="DX31" s="248"/>
      <c r="DY31" s="248" t="str">
        <f t="shared" si="16"/>
        <v/>
      </c>
      <c r="DZ31" s="248"/>
      <c r="EA31" s="248"/>
      <c r="EB31" s="248"/>
      <c r="EC31" s="248" t="str">
        <f t="shared" si="17"/>
        <v/>
      </c>
      <c r="ED31" s="248"/>
      <c r="EE31" s="248"/>
      <c r="EF31" s="248"/>
      <c r="EG31" s="248" t="str">
        <f t="shared" si="18"/>
        <v/>
      </c>
      <c r="EH31" s="248"/>
      <c r="EI31" s="248"/>
      <c r="EJ31" s="248"/>
      <c r="EK31" s="248" t="str">
        <f t="shared" si="3"/>
        <v/>
      </c>
      <c r="EL31" s="248"/>
      <c r="EM31" s="248"/>
      <c r="EN31" s="248"/>
      <c r="EO31" s="248" t="str">
        <f t="shared" si="1"/>
        <v/>
      </c>
    </row>
    <row r="32" spans="1:145" s="228" customFormat="1" x14ac:dyDescent="0.3">
      <c r="A32" s="235">
        <f>IF(B32="MATIERE",VLOOKUP($C32,MATIERE!$B$2:$K$601,10,0),IF(B32="MOA",VLOOKUP($C32,ATELIER!$B$2:$K$291,10,0),IF(B32="MOC",VLOOKUP($C32,CHANTIER!$B$2:$K$291,10,0),IF(B32="MP",VLOOKUP($C32,MINIPELLE!$B$2:$K$291,10,0),""))))</f>
        <v>567</v>
      </c>
      <c r="B32" s="234" t="s">
        <v>294</v>
      </c>
      <c r="C32" s="242" t="s">
        <v>1806</v>
      </c>
      <c r="D32" s="234" t="s">
        <v>8</v>
      </c>
      <c r="E32" s="239"/>
      <c r="F32" s="234"/>
      <c r="G32" s="234"/>
      <c r="H32" s="234"/>
      <c r="I32" s="239"/>
      <c r="J32" s="234"/>
      <c r="K32" s="234"/>
      <c r="L32" s="234"/>
      <c r="M32" s="239"/>
      <c r="N32" s="234"/>
      <c r="O32" s="234"/>
      <c r="P32" s="234"/>
      <c r="Q32" s="239"/>
      <c r="R32" s="234"/>
      <c r="S32" s="234"/>
      <c r="T32" s="234"/>
      <c r="U32" s="239"/>
      <c r="V32" s="234"/>
      <c r="W32" s="234"/>
      <c r="X32" s="234"/>
      <c r="Y32" s="239"/>
      <c r="Z32" s="234"/>
      <c r="AA32" s="234"/>
      <c r="AB32" s="234"/>
      <c r="AC32" s="239"/>
      <c r="AD32" s="234"/>
      <c r="AE32" s="234"/>
      <c r="AF32" s="234"/>
      <c r="AG32" s="239"/>
      <c r="AH32" s="234"/>
      <c r="AI32" s="234"/>
      <c r="AJ32" s="234"/>
      <c r="AK32" s="239"/>
      <c r="AL32" s="234"/>
      <c r="AM32" s="234"/>
      <c r="AN32" s="234"/>
      <c r="AO32" s="239">
        <v>1</v>
      </c>
      <c r="AP32" s="234"/>
      <c r="AQ32" s="234"/>
      <c r="AR32" s="234"/>
      <c r="AS32" s="239"/>
      <c r="AT32" s="234"/>
      <c r="AU32" s="234"/>
      <c r="AV32" s="234"/>
      <c r="AW32" s="239"/>
      <c r="AX32" s="234"/>
      <c r="AY32" s="234"/>
      <c r="AZ32" s="234"/>
      <c r="BA32" s="239"/>
      <c r="BB32" s="234"/>
      <c r="BC32" s="234"/>
      <c r="BD32" s="234"/>
      <c r="BE32" s="239"/>
      <c r="BF32" s="234"/>
      <c r="BG32" s="234"/>
      <c r="BH32" s="234"/>
      <c r="BI32" s="239"/>
      <c r="BJ32" s="234"/>
      <c r="BK32" s="234"/>
      <c r="BL32" s="234"/>
      <c r="BM32" s="239"/>
      <c r="BN32" s="234"/>
      <c r="BO32" s="234"/>
      <c r="BP32" s="234"/>
      <c r="BQ32" s="239"/>
      <c r="BR32" s="234"/>
      <c r="BS32" s="234"/>
      <c r="BT32" s="234"/>
      <c r="BU32" s="239"/>
      <c r="BV32" s="234"/>
      <c r="BW32" s="234"/>
      <c r="BX32" s="234"/>
      <c r="BY32" s="248" t="str">
        <f t="shared" si="2"/>
        <v/>
      </c>
      <c r="BZ32" s="248"/>
      <c r="CA32" s="248"/>
      <c r="CB32" s="248"/>
      <c r="CC32" s="248" t="str">
        <f t="shared" si="4"/>
        <v/>
      </c>
      <c r="CD32" s="248"/>
      <c r="CE32" s="248"/>
      <c r="CF32" s="248"/>
      <c r="CG32" s="248" t="str">
        <f t="shared" si="5"/>
        <v/>
      </c>
      <c r="CH32" s="248"/>
      <c r="CI32" s="248"/>
      <c r="CJ32" s="248"/>
      <c r="CK32" s="248" t="str">
        <f t="shared" si="6"/>
        <v/>
      </c>
      <c r="CL32" s="248"/>
      <c r="CM32" s="248"/>
      <c r="CN32" s="248"/>
      <c r="CO32" s="248" t="str">
        <f t="shared" si="7"/>
        <v/>
      </c>
      <c r="CP32" s="248"/>
      <c r="CQ32" s="248"/>
      <c r="CR32" s="248"/>
      <c r="CS32" s="248" t="str">
        <f t="shared" si="8"/>
        <v/>
      </c>
      <c r="CT32" s="248"/>
      <c r="CU32" s="248"/>
      <c r="CV32" s="248"/>
      <c r="CW32" s="248" t="str">
        <f t="shared" si="9"/>
        <v/>
      </c>
      <c r="CX32" s="248"/>
      <c r="CY32" s="248"/>
      <c r="CZ32" s="248"/>
      <c r="DA32" s="248" t="str">
        <f t="shared" si="10"/>
        <v/>
      </c>
      <c r="DB32" s="248"/>
      <c r="DC32" s="248"/>
      <c r="DD32" s="248"/>
      <c r="DE32" s="248" t="str">
        <f t="shared" si="11"/>
        <v/>
      </c>
      <c r="DF32" s="248"/>
      <c r="DG32" s="248"/>
      <c r="DH32" s="248"/>
      <c r="DI32" s="248" t="str">
        <f t="shared" si="12"/>
        <v xml:space="preserve">INSERT INTO SC_SystemeProduits(RefDimension,NomSysteme,typePresta,ligne,Quantite,formule,cte1,cte2,DateModif) values (10,'FV11','MATIERE',567,1,null,null,null,now());
</v>
      </c>
      <c r="DJ32" s="248"/>
      <c r="DK32" s="248"/>
      <c r="DL32" s="248"/>
      <c r="DM32" s="248" t="str">
        <f t="shared" si="13"/>
        <v/>
      </c>
      <c r="DN32" s="248"/>
      <c r="DO32" s="248"/>
      <c r="DP32" s="248"/>
      <c r="DQ32" s="248" t="str">
        <f t="shared" si="14"/>
        <v/>
      </c>
      <c r="DR32" s="248"/>
      <c r="DS32" s="248"/>
      <c r="DT32" s="248"/>
      <c r="DU32" s="248" t="str">
        <f t="shared" si="15"/>
        <v/>
      </c>
      <c r="DV32" s="248"/>
      <c r="DW32" s="248"/>
      <c r="DX32" s="248"/>
      <c r="DY32" s="248" t="str">
        <f t="shared" si="16"/>
        <v/>
      </c>
      <c r="DZ32" s="248"/>
      <c r="EA32" s="248"/>
      <c r="EB32" s="248"/>
      <c r="EC32" s="248" t="str">
        <f t="shared" si="17"/>
        <v/>
      </c>
      <c r="ED32" s="248"/>
      <c r="EE32" s="248"/>
      <c r="EF32" s="248"/>
      <c r="EG32" s="248" t="str">
        <f t="shared" si="18"/>
        <v/>
      </c>
      <c r="EH32" s="248"/>
      <c r="EI32" s="248"/>
      <c r="EJ32" s="248"/>
      <c r="EK32" s="248" t="str">
        <f t="shared" si="3"/>
        <v/>
      </c>
      <c r="EL32" s="248"/>
      <c r="EM32" s="248"/>
      <c r="EN32" s="248"/>
      <c r="EO32" s="248" t="str">
        <f t="shared" si="1"/>
        <v/>
      </c>
    </row>
    <row r="33" spans="1:145" s="228" customFormat="1" x14ac:dyDescent="0.3">
      <c r="A33" s="235">
        <f>IF(B33="MATIERE",VLOOKUP($C33,MATIERE!$B$2:$K$601,10,0),IF(B33="MOA",VLOOKUP($C33,ATELIER!$B$2:$K$291,10,0),IF(B33="MOC",VLOOKUP($C33,CHANTIER!$B$2:$K$291,10,0),IF(B33="MP",VLOOKUP($C33,MINIPELLE!$B$2:$K$291,10,0),""))))</f>
        <v>568</v>
      </c>
      <c r="B33" s="234" t="s">
        <v>294</v>
      </c>
      <c r="C33" s="242" t="s">
        <v>1807</v>
      </c>
      <c r="D33" s="234" t="s">
        <v>8</v>
      </c>
      <c r="E33" s="239"/>
      <c r="F33" s="234"/>
      <c r="G33" s="234"/>
      <c r="H33" s="234"/>
      <c r="I33" s="239"/>
      <c r="J33" s="234"/>
      <c r="K33" s="234"/>
      <c r="L33" s="234"/>
      <c r="M33" s="239"/>
      <c r="N33" s="234"/>
      <c r="O33" s="234"/>
      <c r="P33" s="234"/>
      <c r="Q33" s="239"/>
      <c r="R33" s="234"/>
      <c r="S33" s="234"/>
      <c r="T33" s="234"/>
      <c r="U33" s="239"/>
      <c r="V33" s="234"/>
      <c r="W33" s="234"/>
      <c r="X33" s="234"/>
      <c r="Y33" s="239"/>
      <c r="Z33" s="234"/>
      <c r="AA33" s="234"/>
      <c r="AB33" s="234"/>
      <c r="AC33" s="239"/>
      <c r="AD33" s="234"/>
      <c r="AE33" s="234"/>
      <c r="AF33" s="234"/>
      <c r="AG33" s="239"/>
      <c r="AH33" s="234"/>
      <c r="AI33" s="234"/>
      <c r="AJ33" s="234"/>
      <c r="AK33" s="239"/>
      <c r="AL33" s="234"/>
      <c r="AM33" s="234"/>
      <c r="AN33" s="234"/>
      <c r="AO33" s="239"/>
      <c r="AP33" s="234"/>
      <c r="AQ33" s="234"/>
      <c r="AR33" s="234"/>
      <c r="AS33" s="239">
        <v>1</v>
      </c>
      <c r="AT33" s="234"/>
      <c r="AU33" s="234"/>
      <c r="AV33" s="234"/>
      <c r="AW33" s="239"/>
      <c r="AX33" s="234"/>
      <c r="AY33" s="234"/>
      <c r="AZ33" s="234"/>
      <c r="BA33" s="239"/>
      <c r="BB33" s="234"/>
      <c r="BC33" s="234"/>
      <c r="BD33" s="234"/>
      <c r="BE33" s="239"/>
      <c r="BF33" s="234"/>
      <c r="BG33" s="234"/>
      <c r="BH33" s="234"/>
      <c r="BI33" s="239"/>
      <c r="BJ33" s="234"/>
      <c r="BK33" s="234"/>
      <c r="BL33" s="234"/>
      <c r="BM33" s="239"/>
      <c r="BN33" s="234"/>
      <c r="BO33" s="234"/>
      <c r="BP33" s="234"/>
      <c r="BQ33" s="239"/>
      <c r="BR33" s="234"/>
      <c r="BS33" s="234"/>
      <c r="BT33" s="234"/>
      <c r="BU33" s="239"/>
      <c r="BV33" s="234"/>
      <c r="BW33" s="234"/>
      <c r="BX33" s="234"/>
      <c r="BY33" s="248" t="str">
        <f t="shared" si="2"/>
        <v/>
      </c>
      <c r="BZ33" s="248"/>
      <c r="CA33" s="248"/>
      <c r="CB33" s="248"/>
      <c r="CC33" s="248" t="str">
        <f t="shared" si="4"/>
        <v/>
      </c>
      <c r="CD33" s="248"/>
      <c r="CE33" s="248"/>
      <c r="CF33" s="248"/>
      <c r="CG33" s="248" t="str">
        <f t="shared" si="5"/>
        <v/>
      </c>
      <c r="CH33" s="248"/>
      <c r="CI33" s="248"/>
      <c r="CJ33" s="248"/>
      <c r="CK33" s="248" t="str">
        <f t="shared" si="6"/>
        <v/>
      </c>
      <c r="CL33" s="248"/>
      <c r="CM33" s="248"/>
      <c r="CN33" s="248"/>
      <c r="CO33" s="248" t="str">
        <f t="shared" si="7"/>
        <v/>
      </c>
      <c r="CP33" s="248"/>
      <c r="CQ33" s="248"/>
      <c r="CR33" s="248"/>
      <c r="CS33" s="248" t="str">
        <f t="shared" si="8"/>
        <v/>
      </c>
      <c r="CT33" s="248"/>
      <c r="CU33" s="248"/>
      <c r="CV33" s="248"/>
      <c r="CW33" s="248" t="str">
        <f t="shared" si="9"/>
        <v/>
      </c>
      <c r="CX33" s="248"/>
      <c r="CY33" s="248"/>
      <c r="CZ33" s="248"/>
      <c r="DA33" s="248" t="str">
        <f t="shared" si="10"/>
        <v/>
      </c>
      <c r="DB33" s="248"/>
      <c r="DC33" s="248"/>
      <c r="DD33" s="248"/>
      <c r="DE33" s="248" t="str">
        <f t="shared" si="11"/>
        <v/>
      </c>
      <c r="DF33" s="248"/>
      <c r="DG33" s="248"/>
      <c r="DH33" s="248"/>
      <c r="DI33" s="248" t="str">
        <f t="shared" si="12"/>
        <v/>
      </c>
      <c r="DJ33" s="248"/>
      <c r="DK33" s="248"/>
      <c r="DL33" s="248"/>
      <c r="DM33" s="248" t="str">
        <f t="shared" si="13"/>
        <v xml:space="preserve">INSERT INTO SC_SystemeProduits(RefDimension,NomSysteme,typePresta,ligne,Quantite,formule,cte1,cte2,DateModif) values (11,'FV11','MATIERE',568,1,null,null,null,now());
</v>
      </c>
      <c r="DN33" s="248"/>
      <c r="DO33" s="248"/>
      <c r="DP33" s="248"/>
      <c r="DQ33" s="248" t="str">
        <f t="shared" si="14"/>
        <v/>
      </c>
      <c r="DR33" s="248"/>
      <c r="DS33" s="248"/>
      <c r="DT33" s="248"/>
      <c r="DU33" s="248" t="str">
        <f t="shared" si="15"/>
        <v/>
      </c>
      <c r="DV33" s="248"/>
      <c r="DW33" s="248"/>
      <c r="DX33" s="248"/>
      <c r="DY33" s="248" t="str">
        <f t="shared" si="16"/>
        <v/>
      </c>
      <c r="DZ33" s="248"/>
      <c r="EA33" s="248"/>
      <c r="EB33" s="248"/>
      <c r="EC33" s="248" t="str">
        <f t="shared" si="17"/>
        <v/>
      </c>
      <c r="ED33" s="248"/>
      <c r="EE33" s="248"/>
      <c r="EF33" s="248"/>
      <c r="EG33" s="248" t="str">
        <f t="shared" si="18"/>
        <v/>
      </c>
      <c r="EH33" s="248"/>
      <c r="EI33" s="248"/>
      <c r="EJ33" s="248"/>
      <c r="EK33" s="248" t="str">
        <f t="shared" si="3"/>
        <v/>
      </c>
      <c r="EL33" s="248"/>
      <c r="EM33" s="248"/>
      <c r="EN33" s="248"/>
      <c r="EO33" s="248" t="str">
        <f t="shared" si="1"/>
        <v/>
      </c>
    </row>
    <row r="34" spans="1:145" s="228" customFormat="1" x14ac:dyDescent="0.3">
      <c r="A34" s="235">
        <f>IF(B34="MATIERE",VLOOKUP($C34,MATIERE!$B$2:$K$601,10,0),IF(B34="MOA",VLOOKUP($C34,ATELIER!$B$2:$K$291,10,0),IF(B34="MOC",VLOOKUP($C34,CHANTIER!$B$2:$K$291,10,0),IF(B34="MP",VLOOKUP($C34,MINIPELLE!$B$2:$K$291,10,0),""))))</f>
        <v>569</v>
      </c>
      <c r="B34" s="234" t="s">
        <v>294</v>
      </c>
      <c r="C34" s="242" t="s">
        <v>1808</v>
      </c>
      <c r="D34" s="234" t="s">
        <v>8</v>
      </c>
      <c r="E34" s="239"/>
      <c r="F34" s="234"/>
      <c r="G34" s="234"/>
      <c r="H34" s="234"/>
      <c r="I34" s="239"/>
      <c r="J34" s="234"/>
      <c r="K34" s="234"/>
      <c r="L34" s="234"/>
      <c r="M34" s="239"/>
      <c r="N34" s="234"/>
      <c r="O34" s="234"/>
      <c r="P34" s="234"/>
      <c r="Q34" s="239"/>
      <c r="R34" s="234"/>
      <c r="S34" s="234"/>
      <c r="T34" s="234"/>
      <c r="U34" s="239"/>
      <c r="V34" s="234"/>
      <c r="W34" s="234"/>
      <c r="X34" s="234"/>
      <c r="Y34" s="239"/>
      <c r="Z34" s="234"/>
      <c r="AA34" s="234"/>
      <c r="AB34" s="234"/>
      <c r="AC34" s="239"/>
      <c r="AD34" s="234"/>
      <c r="AE34" s="234"/>
      <c r="AF34" s="234"/>
      <c r="AG34" s="239"/>
      <c r="AH34" s="234"/>
      <c r="AI34" s="234"/>
      <c r="AJ34" s="234"/>
      <c r="AK34" s="239"/>
      <c r="AL34" s="234"/>
      <c r="AM34" s="234"/>
      <c r="AN34" s="234"/>
      <c r="AO34" s="239"/>
      <c r="AP34" s="234"/>
      <c r="AQ34" s="234"/>
      <c r="AR34" s="234"/>
      <c r="AS34" s="239"/>
      <c r="AT34" s="234"/>
      <c r="AU34" s="234"/>
      <c r="AV34" s="234"/>
      <c r="AW34" s="239">
        <v>1</v>
      </c>
      <c r="AX34" s="234"/>
      <c r="AY34" s="234"/>
      <c r="AZ34" s="234"/>
      <c r="BA34" s="239"/>
      <c r="BB34" s="234"/>
      <c r="BC34" s="234"/>
      <c r="BD34" s="234"/>
      <c r="BE34" s="239"/>
      <c r="BF34" s="234"/>
      <c r="BG34" s="234"/>
      <c r="BH34" s="234"/>
      <c r="BI34" s="239"/>
      <c r="BJ34" s="234"/>
      <c r="BK34" s="234"/>
      <c r="BL34" s="234"/>
      <c r="BM34" s="239"/>
      <c r="BN34" s="234"/>
      <c r="BO34" s="234"/>
      <c r="BP34" s="234"/>
      <c r="BQ34" s="239"/>
      <c r="BR34" s="234"/>
      <c r="BS34" s="234"/>
      <c r="BT34" s="234"/>
      <c r="BU34" s="239"/>
      <c r="BV34" s="234"/>
      <c r="BW34" s="234"/>
      <c r="BX34" s="234"/>
      <c r="BY34" s="248" t="str">
        <f t="shared" si="2"/>
        <v/>
      </c>
      <c r="BZ34" s="248"/>
      <c r="CA34" s="248"/>
      <c r="CB34" s="248"/>
      <c r="CC34" s="248" t="str">
        <f t="shared" si="4"/>
        <v/>
      </c>
      <c r="CD34" s="248"/>
      <c r="CE34" s="248"/>
      <c r="CF34" s="248"/>
      <c r="CG34" s="248" t="str">
        <f t="shared" si="5"/>
        <v/>
      </c>
      <c r="CH34" s="248"/>
      <c r="CI34" s="248"/>
      <c r="CJ34" s="248"/>
      <c r="CK34" s="248" t="str">
        <f t="shared" si="6"/>
        <v/>
      </c>
      <c r="CL34" s="248"/>
      <c r="CM34" s="248"/>
      <c r="CN34" s="248"/>
      <c r="CO34" s="248" t="str">
        <f t="shared" si="7"/>
        <v/>
      </c>
      <c r="CP34" s="248"/>
      <c r="CQ34" s="248"/>
      <c r="CR34" s="248"/>
      <c r="CS34" s="248" t="str">
        <f t="shared" si="8"/>
        <v/>
      </c>
      <c r="CT34" s="248"/>
      <c r="CU34" s="248"/>
      <c r="CV34" s="248"/>
      <c r="CW34" s="248" t="str">
        <f t="shared" si="9"/>
        <v/>
      </c>
      <c r="CX34" s="248"/>
      <c r="CY34" s="248"/>
      <c r="CZ34" s="248"/>
      <c r="DA34" s="248" t="str">
        <f t="shared" si="10"/>
        <v/>
      </c>
      <c r="DB34" s="248"/>
      <c r="DC34" s="248"/>
      <c r="DD34" s="248"/>
      <c r="DE34" s="248" t="str">
        <f t="shared" si="11"/>
        <v/>
      </c>
      <c r="DF34" s="248"/>
      <c r="DG34" s="248"/>
      <c r="DH34" s="248"/>
      <c r="DI34" s="248" t="str">
        <f t="shared" si="12"/>
        <v/>
      </c>
      <c r="DJ34" s="248"/>
      <c r="DK34" s="248"/>
      <c r="DL34" s="248"/>
      <c r="DM34" s="248" t="str">
        <f t="shared" si="13"/>
        <v/>
      </c>
      <c r="DN34" s="248"/>
      <c r="DO34" s="248"/>
      <c r="DP34" s="248"/>
      <c r="DQ34" s="248" t="str">
        <f t="shared" si="14"/>
        <v xml:space="preserve">INSERT INTO SC_SystemeProduits(RefDimension,NomSysteme,typePresta,ligne,Quantite,formule,cte1,cte2,DateModif) values (12,'FV11','MATIERE',569,1,null,null,null,now());
</v>
      </c>
      <c r="DR34" s="248"/>
      <c r="DS34" s="248"/>
      <c r="DT34" s="248"/>
      <c r="DU34" s="248" t="str">
        <f t="shared" si="15"/>
        <v/>
      </c>
      <c r="DV34" s="248"/>
      <c r="DW34" s="248"/>
      <c r="DX34" s="248"/>
      <c r="DY34" s="248" t="str">
        <f t="shared" si="16"/>
        <v/>
      </c>
      <c r="DZ34" s="248"/>
      <c r="EA34" s="248"/>
      <c r="EB34" s="248"/>
      <c r="EC34" s="248" t="str">
        <f t="shared" si="17"/>
        <v/>
      </c>
      <c r="ED34" s="248"/>
      <c r="EE34" s="248"/>
      <c r="EF34" s="248"/>
      <c r="EG34" s="248" t="str">
        <f t="shared" si="18"/>
        <v/>
      </c>
      <c r="EH34" s="248"/>
      <c r="EI34" s="248"/>
      <c r="EJ34" s="248"/>
      <c r="EK34" s="248" t="str">
        <f t="shared" si="3"/>
        <v/>
      </c>
      <c r="EL34" s="248"/>
      <c r="EM34" s="248"/>
      <c r="EN34" s="248"/>
      <c r="EO34" s="248" t="str">
        <f t="shared" si="1"/>
        <v/>
      </c>
    </row>
    <row r="35" spans="1:145" s="228" customFormat="1" x14ac:dyDescent="0.3">
      <c r="A35" s="235">
        <f>IF(B35="MATIERE",VLOOKUP($C35,MATIERE!$B$2:$K$601,10,0),IF(B35="MOA",VLOOKUP($C35,ATELIER!$B$2:$K$291,10,0),IF(B35="MOC",VLOOKUP($C35,CHANTIER!$B$2:$K$291,10,0),IF(B35="MP",VLOOKUP($C35,MINIPELLE!$B$2:$K$291,10,0),""))))</f>
        <v>570</v>
      </c>
      <c r="B35" s="234" t="s">
        <v>294</v>
      </c>
      <c r="C35" s="242" t="s">
        <v>1809</v>
      </c>
      <c r="D35" s="234" t="s">
        <v>8</v>
      </c>
      <c r="E35" s="239"/>
      <c r="F35" s="234"/>
      <c r="G35" s="234"/>
      <c r="H35" s="234"/>
      <c r="I35" s="239"/>
      <c r="J35" s="234"/>
      <c r="K35" s="234"/>
      <c r="L35" s="234"/>
      <c r="M35" s="239"/>
      <c r="N35" s="234"/>
      <c r="O35" s="234"/>
      <c r="P35" s="234"/>
      <c r="Q35" s="239"/>
      <c r="R35" s="234"/>
      <c r="S35" s="234"/>
      <c r="T35" s="234"/>
      <c r="U35" s="239"/>
      <c r="V35" s="234"/>
      <c r="W35" s="234"/>
      <c r="X35" s="234"/>
      <c r="Y35" s="239"/>
      <c r="Z35" s="234"/>
      <c r="AA35" s="234"/>
      <c r="AB35" s="234"/>
      <c r="AC35" s="239"/>
      <c r="AD35" s="234"/>
      <c r="AE35" s="234"/>
      <c r="AF35" s="234"/>
      <c r="AG35" s="239"/>
      <c r="AH35" s="234"/>
      <c r="AI35" s="234"/>
      <c r="AJ35" s="234"/>
      <c r="AK35" s="239"/>
      <c r="AL35" s="234"/>
      <c r="AM35" s="234"/>
      <c r="AN35" s="234"/>
      <c r="AO35" s="239"/>
      <c r="AP35" s="234"/>
      <c r="AQ35" s="234"/>
      <c r="AR35" s="234"/>
      <c r="AS35" s="239"/>
      <c r="AT35" s="234"/>
      <c r="AU35" s="234"/>
      <c r="AV35" s="234"/>
      <c r="AW35" s="239"/>
      <c r="AX35" s="234"/>
      <c r="AY35" s="234"/>
      <c r="AZ35" s="234"/>
      <c r="BA35" s="239">
        <v>1</v>
      </c>
      <c r="BB35" s="234"/>
      <c r="BC35" s="234"/>
      <c r="BD35" s="234"/>
      <c r="BE35" s="239"/>
      <c r="BF35" s="234"/>
      <c r="BG35" s="234"/>
      <c r="BH35" s="234"/>
      <c r="BI35" s="239"/>
      <c r="BJ35" s="234"/>
      <c r="BK35" s="234"/>
      <c r="BL35" s="234"/>
      <c r="BM35" s="239"/>
      <c r="BN35" s="234"/>
      <c r="BO35" s="234"/>
      <c r="BP35" s="234"/>
      <c r="BQ35" s="239"/>
      <c r="BR35" s="234"/>
      <c r="BS35" s="234"/>
      <c r="BT35" s="234"/>
      <c r="BU35" s="239"/>
      <c r="BV35" s="234"/>
      <c r="BW35" s="234"/>
      <c r="BX35" s="234"/>
      <c r="BY35" s="248" t="str">
        <f t="shared" si="2"/>
        <v/>
      </c>
      <c r="BZ35" s="248"/>
      <c r="CA35" s="248"/>
      <c r="CB35" s="248"/>
      <c r="CC35" s="248" t="str">
        <f t="shared" si="4"/>
        <v/>
      </c>
      <c r="CD35" s="248"/>
      <c r="CE35" s="248"/>
      <c r="CF35" s="248"/>
      <c r="CG35" s="248" t="str">
        <f t="shared" si="5"/>
        <v/>
      </c>
      <c r="CH35" s="248"/>
      <c r="CI35" s="248"/>
      <c r="CJ35" s="248"/>
      <c r="CK35" s="248" t="str">
        <f t="shared" si="6"/>
        <v/>
      </c>
      <c r="CL35" s="248"/>
      <c r="CM35" s="248"/>
      <c r="CN35" s="248"/>
      <c r="CO35" s="248" t="str">
        <f t="shared" si="7"/>
        <v/>
      </c>
      <c r="CP35" s="248"/>
      <c r="CQ35" s="248"/>
      <c r="CR35" s="248"/>
      <c r="CS35" s="248" t="str">
        <f t="shared" si="8"/>
        <v/>
      </c>
      <c r="CT35" s="248"/>
      <c r="CU35" s="248"/>
      <c r="CV35" s="248"/>
      <c r="CW35" s="248" t="str">
        <f t="shared" si="9"/>
        <v/>
      </c>
      <c r="CX35" s="248"/>
      <c r="CY35" s="248"/>
      <c r="CZ35" s="248"/>
      <c r="DA35" s="248" t="str">
        <f t="shared" si="10"/>
        <v/>
      </c>
      <c r="DB35" s="248"/>
      <c r="DC35" s="248"/>
      <c r="DD35" s="248"/>
      <c r="DE35" s="248" t="str">
        <f t="shared" si="11"/>
        <v/>
      </c>
      <c r="DF35" s="248"/>
      <c r="DG35" s="248"/>
      <c r="DH35" s="248"/>
      <c r="DI35" s="248" t="str">
        <f t="shared" si="12"/>
        <v/>
      </c>
      <c r="DJ35" s="248"/>
      <c r="DK35" s="248"/>
      <c r="DL35" s="248"/>
      <c r="DM35" s="248" t="str">
        <f t="shared" si="13"/>
        <v/>
      </c>
      <c r="DN35" s="248"/>
      <c r="DO35" s="248"/>
      <c r="DP35" s="248"/>
      <c r="DQ35" s="248" t="str">
        <f t="shared" si="14"/>
        <v/>
      </c>
      <c r="DR35" s="248"/>
      <c r="DS35" s="248"/>
      <c r="DT35" s="248"/>
      <c r="DU35" s="248" t="str">
        <f t="shared" si="15"/>
        <v xml:space="preserve">INSERT INTO SC_SystemeProduits(RefDimension,NomSysteme,typePresta,ligne,Quantite,formule,cte1,cte2,DateModif) values (13,'FV11','MATIERE',570,1,null,null,null,now());
</v>
      </c>
      <c r="DV35" s="248"/>
      <c r="DW35" s="248"/>
      <c r="DX35" s="248"/>
      <c r="DY35" s="248" t="str">
        <f t="shared" si="16"/>
        <v/>
      </c>
      <c r="DZ35" s="248"/>
      <c r="EA35" s="248"/>
      <c r="EB35" s="248"/>
      <c r="EC35" s="248" t="str">
        <f t="shared" si="17"/>
        <v/>
      </c>
      <c r="ED35" s="248"/>
      <c r="EE35" s="248"/>
      <c r="EF35" s="248"/>
      <c r="EG35" s="248" t="str">
        <f t="shared" si="18"/>
        <v/>
      </c>
      <c r="EH35" s="248"/>
      <c r="EI35" s="248"/>
      <c r="EJ35" s="248"/>
      <c r="EK35" s="248" t="str">
        <f t="shared" si="3"/>
        <v/>
      </c>
      <c r="EL35" s="248"/>
      <c r="EM35" s="248"/>
      <c r="EN35" s="248"/>
      <c r="EO35" s="248" t="str">
        <f t="shared" si="1"/>
        <v/>
      </c>
    </row>
    <row r="36" spans="1:145" s="228" customFormat="1" x14ac:dyDescent="0.3">
      <c r="A36" s="235">
        <f>IF(B36="MATIERE",VLOOKUP($C36,MATIERE!$B$2:$K$601,10,0),IF(B36="MOA",VLOOKUP($C36,ATELIER!$B$2:$K$291,10,0),IF(B36="MOC",VLOOKUP($C36,CHANTIER!$B$2:$K$291,10,0),IF(B36="MP",VLOOKUP($C36,MINIPELLE!$B$2:$K$291,10,0),""))))</f>
        <v>571</v>
      </c>
      <c r="B36" s="234" t="s">
        <v>294</v>
      </c>
      <c r="C36" s="242" t="s">
        <v>1810</v>
      </c>
      <c r="D36" s="234" t="s">
        <v>8</v>
      </c>
      <c r="E36" s="239"/>
      <c r="F36" s="234"/>
      <c r="G36" s="234"/>
      <c r="H36" s="234"/>
      <c r="I36" s="239"/>
      <c r="J36" s="234"/>
      <c r="K36" s="234"/>
      <c r="L36" s="234"/>
      <c r="M36" s="239"/>
      <c r="N36" s="234"/>
      <c r="O36" s="234"/>
      <c r="P36" s="234"/>
      <c r="Q36" s="239"/>
      <c r="R36" s="234"/>
      <c r="S36" s="234"/>
      <c r="T36" s="234"/>
      <c r="U36" s="239"/>
      <c r="V36" s="234"/>
      <c r="W36" s="234"/>
      <c r="X36" s="234"/>
      <c r="Y36" s="239"/>
      <c r="Z36" s="234"/>
      <c r="AA36" s="234"/>
      <c r="AB36" s="234"/>
      <c r="AC36" s="239"/>
      <c r="AD36" s="234"/>
      <c r="AE36" s="234"/>
      <c r="AF36" s="234"/>
      <c r="AG36" s="239"/>
      <c r="AH36" s="234"/>
      <c r="AI36" s="234"/>
      <c r="AJ36" s="234"/>
      <c r="AK36" s="239"/>
      <c r="AL36" s="234"/>
      <c r="AM36" s="234"/>
      <c r="AN36" s="234"/>
      <c r="AO36" s="239"/>
      <c r="AP36" s="234"/>
      <c r="AQ36" s="234"/>
      <c r="AR36" s="234"/>
      <c r="AS36" s="239"/>
      <c r="AT36" s="234"/>
      <c r="AU36" s="234"/>
      <c r="AV36" s="234"/>
      <c r="AW36" s="239"/>
      <c r="AX36" s="234"/>
      <c r="AY36" s="234"/>
      <c r="AZ36" s="234"/>
      <c r="BA36" s="239"/>
      <c r="BB36" s="234"/>
      <c r="BC36" s="234"/>
      <c r="BD36" s="234"/>
      <c r="BE36" s="239">
        <v>1</v>
      </c>
      <c r="BF36" s="234"/>
      <c r="BG36" s="234"/>
      <c r="BH36" s="234"/>
      <c r="BI36" s="239"/>
      <c r="BJ36" s="234"/>
      <c r="BK36" s="234"/>
      <c r="BL36" s="234"/>
      <c r="BM36" s="239"/>
      <c r="BN36" s="234"/>
      <c r="BO36" s="234"/>
      <c r="BP36" s="234"/>
      <c r="BQ36" s="239"/>
      <c r="BR36" s="234"/>
      <c r="BS36" s="234"/>
      <c r="BT36" s="234"/>
      <c r="BU36" s="239"/>
      <c r="BV36" s="234"/>
      <c r="BW36" s="234"/>
      <c r="BX36" s="234"/>
      <c r="BY36" s="248" t="str">
        <f t="shared" si="2"/>
        <v/>
      </c>
      <c r="BZ36" s="248"/>
      <c r="CA36" s="248"/>
      <c r="CB36" s="248"/>
      <c r="CC36" s="248" t="str">
        <f t="shared" si="4"/>
        <v/>
      </c>
      <c r="CD36" s="248"/>
      <c r="CE36" s="248"/>
      <c r="CF36" s="248"/>
      <c r="CG36" s="248" t="str">
        <f t="shared" si="5"/>
        <v/>
      </c>
      <c r="CH36" s="248"/>
      <c r="CI36" s="248"/>
      <c r="CJ36" s="248"/>
      <c r="CK36" s="248" t="str">
        <f t="shared" si="6"/>
        <v/>
      </c>
      <c r="CL36" s="248"/>
      <c r="CM36" s="248"/>
      <c r="CN36" s="248"/>
      <c r="CO36" s="248" t="str">
        <f t="shared" si="7"/>
        <v/>
      </c>
      <c r="CP36" s="248"/>
      <c r="CQ36" s="248"/>
      <c r="CR36" s="248"/>
      <c r="CS36" s="248" t="str">
        <f t="shared" si="8"/>
        <v/>
      </c>
      <c r="CT36" s="248"/>
      <c r="CU36" s="248"/>
      <c r="CV36" s="248"/>
      <c r="CW36" s="248" t="str">
        <f t="shared" si="9"/>
        <v/>
      </c>
      <c r="CX36" s="248"/>
      <c r="CY36" s="248"/>
      <c r="CZ36" s="248"/>
      <c r="DA36" s="248" t="str">
        <f t="shared" si="10"/>
        <v/>
      </c>
      <c r="DB36" s="248"/>
      <c r="DC36" s="248"/>
      <c r="DD36" s="248"/>
      <c r="DE36" s="248" t="str">
        <f t="shared" si="11"/>
        <v/>
      </c>
      <c r="DF36" s="248"/>
      <c r="DG36" s="248"/>
      <c r="DH36" s="248"/>
      <c r="DI36" s="248" t="str">
        <f t="shared" si="12"/>
        <v/>
      </c>
      <c r="DJ36" s="248"/>
      <c r="DK36" s="248"/>
      <c r="DL36" s="248"/>
      <c r="DM36" s="248" t="str">
        <f t="shared" si="13"/>
        <v/>
      </c>
      <c r="DN36" s="248"/>
      <c r="DO36" s="248"/>
      <c r="DP36" s="248"/>
      <c r="DQ36" s="248" t="str">
        <f t="shared" si="14"/>
        <v/>
      </c>
      <c r="DR36" s="248"/>
      <c r="DS36" s="248"/>
      <c r="DT36" s="248"/>
      <c r="DU36" s="248" t="str">
        <f t="shared" si="15"/>
        <v/>
      </c>
      <c r="DV36" s="248"/>
      <c r="DW36" s="248"/>
      <c r="DX36" s="248"/>
      <c r="DY36" s="248" t="str">
        <f t="shared" si="16"/>
        <v xml:space="preserve">INSERT INTO SC_SystemeProduits(RefDimension,NomSysteme,typePresta,ligne,Quantite,formule,cte1,cte2,DateModif) values (14,'FV11','MATIERE',571,1,null,null,null,now());
</v>
      </c>
      <c r="DZ36" s="248"/>
      <c r="EA36" s="248"/>
      <c r="EB36" s="248"/>
      <c r="EC36" s="248" t="str">
        <f t="shared" si="17"/>
        <v/>
      </c>
      <c r="ED36" s="248"/>
      <c r="EE36" s="248"/>
      <c r="EF36" s="248"/>
      <c r="EG36" s="248" t="str">
        <f t="shared" si="18"/>
        <v/>
      </c>
      <c r="EH36" s="248"/>
      <c r="EI36" s="248"/>
      <c r="EJ36" s="248"/>
      <c r="EK36" s="248" t="str">
        <f t="shared" si="3"/>
        <v/>
      </c>
      <c r="EL36" s="248"/>
      <c r="EM36" s="248"/>
      <c r="EN36" s="248"/>
      <c r="EO36" s="248" t="str">
        <f t="shared" si="1"/>
        <v/>
      </c>
    </row>
    <row r="37" spans="1:145" s="228" customFormat="1" x14ac:dyDescent="0.3">
      <c r="A37" s="235">
        <f>IF(B37="MATIERE",VLOOKUP($C37,MATIERE!$B$2:$K$601,10,0),IF(B37="MOA",VLOOKUP($C37,ATELIER!$B$2:$K$291,10,0),IF(B37="MOC",VLOOKUP($C37,CHANTIER!$B$2:$K$291,10,0),IF(B37="MP",VLOOKUP($C37,MINIPELLE!$B$2:$K$291,10,0),""))))</f>
        <v>572</v>
      </c>
      <c r="B37" s="234" t="s">
        <v>294</v>
      </c>
      <c r="C37" s="242" t="s">
        <v>1811</v>
      </c>
      <c r="D37" s="234" t="s">
        <v>8</v>
      </c>
      <c r="E37" s="239"/>
      <c r="F37" s="234"/>
      <c r="G37" s="234"/>
      <c r="H37" s="234"/>
      <c r="I37" s="239"/>
      <c r="J37" s="234"/>
      <c r="K37" s="234"/>
      <c r="L37" s="234"/>
      <c r="M37" s="239"/>
      <c r="N37" s="234"/>
      <c r="O37" s="234"/>
      <c r="P37" s="234"/>
      <c r="Q37" s="239"/>
      <c r="R37" s="234"/>
      <c r="S37" s="234"/>
      <c r="T37" s="234"/>
      <c r="U37" s="239"/>
      <c r="V37" s="234"/>
      <c r="W37" s="234"/>
      <c r="X37" s="234"/>
      <c r="Y37" s="239"/>
      <c r="Z37" s="234"/>
      <c r="AA37" s="234"/>
      <c r="AB37" s="234"/>
      <c r="AC37" s="239"/>
      <c r="AD37" s="234"/>
      <c r="AE37" s="234"/>
      <c r="AF37" s="234"/>
      <c r="AG37" s="239"/>
      <c r="AH37" s="234"/>
      <c r="AI37" s="234"/>
      <c r="AJ37" s="234"/>
      <c r="AK37" s="239"/>
      <c r="AL37" s="234"/>
      <c r="AM37" s="234"/>
      <c r="AN37" s="234"/>
      <c r="AO37" s="239"/>
      <c r="AP37" s="234"/>
      <c r="AQ37" s="234"/>
      <c r="AR37" s="234"/>
      <c r="AS37" s="239"/>
      <c r="AT37" s="234"/>
      <c r="AU37" s="234"/>
      <c r="AV37" s="234"/>
      <c r="AW37" s="239"/>
      <c r="AX37" s="234"/>
      <c r="AY37" s="234"/>
      <c r="AZ37" s="234"/>
      <c r="BA37" s="239"/>
      <c r="BB37" s="234"/>
      <c r="BC37" s="234"/>
      <c r="BD37" s="234"/>
      <c r="BE37" s="239"/>
      <c r="BF37" s="234"/>
      <c r="BG37" s="234"/>
      <c r="BH37" s="234"/>
      <c r="BI37" s="239">
        <v>1</v>
      </c>
      <c r="BJ37" s="234"/>
      <c r="BK37" s="234"/>
      <c r="BL37" s="234"/>
      <c r="BM37" s="239">
        <v>1</v>
      </c>
      <c r="BN37" s="234"/>
      <c r="BO37" s="234"/>
      <c r="BP37" s="234"/>
      <c r="BQ37" s="239"/>
      <c r="BR37" s="234"/>
      <c r="BS37" s="234"/>
      <c r="BT37" s="234"/>
      <c r="BU37" s="239"/>
      <c r="BV37" s="234"/>
      <c r="BW37" s="234"/>
      <c r="BX37" s="234"/>
      <c r="BY37" s="248" t="str">
        <f t="shared" si="2"/>
        <v/>
      </c>
      <c r="BZ37" s="248"/>
      <c r="CA37" s="248"/>
      <c r="CB37" s="248"/>
      <c r="CC37" s="248" t="str">
        <f t="shared" si="4"/>
        <v/>
      </c>
      <c r="CD37" s="248"/>
      <c r="CE37" s="248"/>
      <c r="CF37" s="248"/>
      <c r="CG37" s="248" t="str">
        <f t="shared" si="5"/>
        <v/>
      </c>
      <c r="CH37" s="248"/>
      <c r="CI37" s="248"/>
      <c r="CJ37" s="248"/>
      <c r="CK37" s="248" t="str">
        <f t="shared" si="6"/>
        <v/>
      </c>
      <c r="CL37" s="248"/>
      <c r="CM37" s="248"/>
      <c r="CN37" s="248"/>
      <c r="CO37" s="248" t="str">
        <f t="shared" si="7"/>
        <v/>
      </c>
      <c r="CP37" s="248"/>
      <c r="CQ37" s="248"/>
      <c r="CR37" s="248"/>
      <c r="CS37" s="248" t="str">
        <f t="shared" si="8"/>
        <v/>
      </c>
      <c r="CT37" s="248"/>
      <c r="CU37" s="248"/>
      <c r="CV37" s="248"/>
      <c r="CW37" s="248" t="str">
        <f t="shared" si="9"/>
        <v/>
      </c>
      <c r="CX37" s="248"/>
      <c r="CY37" s="248"/>
      <c r="CZ37" s="248"/>
      <c r="DA37" s="248" t="str">
        <f t="shared" si="10"/>
        <v/>
      </c>
      <c r="DB37" s="248"/>
      <c r="DC37" s="248"/>
      <c r="DD37" s="248"/>
      <c r="DE37" s="248" t="str">
        <f t="shared" si="11"/>
        <v/>
      </c>
      <c r="DF37" s="248"/>
      <c r="DG37" s="248"/>
      <c r="DH37" s="248"/>
      <c r="DI37" s="248" t="str">
        <f t="shared" si="12"/>
        <v/>
      </c>
      <c r="DJ37" s="248"/>
      <c r="DK37" s="248"/>
      <c r="DL37" s="248"/>
      <c r="DM37" s="248" t="str">
        <f t="shared" si="13"/>
        <v/>
      </c>
      <c r="DN37" s="248"/>
      <c r="DO37" s="248"/>
      <c r="DP37" s="248"/>
      <c r="DQ37" s="248" t="str">
        <f t="shared" si="14"/>
        <v/>
      </c>
      <c r="DR37" s="248"/>
      <c r="DS37" s="248"/>
      <c r="DT37" s="248"/>
      <c r="DU37" s="248" t="str">
        <f t="shared" si="15"/>
        <v/>
      </c>
      <c r="DV37" s="248"/>
      <c r="DW37" s="248"/>
      <c r="DX37" s="248"/>
      <c r="DY37" s="248" t="str">
        <f t="shared" si="16"/>
        <v/>
      </c>
      <c r="DZ37" s="248"/>
      <c r="EA37" s="248"/>
      <c r="EB37" s="248"/>
      <c r="EC37" s="248" t="str">
        <f t="shared" si="17"/>
        <v xml:space="preserve">INSERT INTO SC_SystemeProduits(RefDimension,NomSysteme,typePresta,ligne,Quantite,formule,cte1,cte2,DateModif) values (15,'FV11','MATIERE',572,1,null,null,null,now());
</v>
      </c>
      <c r="ED37" s="248"/>
      <c r="EE37" s="248"/>
      <c r="EF37" s="248"/>
      <c r="EG37" s="248" t="str">
        <f t="shared" si="18"/>
        <v xml:space="preserve">INSERT INTO SC_SystemeProduits(RefDimension,NomSysteme,typePresta,ligne,Quantite,formule,cte1,cte2,DateModif) values (16,'FV11','MATIERE',572,1,null,null,null,now());
</v>
      </c>
      <c r="EH37" s="248"/>
      <c r="EI37" s="248"/>
      <c r="EJ37" s="248"/>
      <c r="EK37" s="248" t="str">
        <f t="shared" si="3"/>
        <v/>
      </c>
      <c r="EL37" s="248"/>
      <c r="EM37" s="248"/>
      <c r="EN37" s="248"/>
      <c r="EO37" s="248" t="str">
        <f t="shared" si="1"/>
        <v/>
      </c>
    </row>
    <row r="38" spans="1:145" s="228" customFormat="1" x14ac:dyDescent="0.3">
      <c r="A38" s="235">
        <f>IF(B38="MATIERE",VLOOKUP($C38,MATIERE!$B$2:$K$601,10,0),IF(B38="MOA",VLOOKUP($C38,ATELIER!$B$2:$K$291,10,0),IF(B38="MOC",VLOOKUP($C38,CHANTIER!$B$2:$K$291,10,0),IF(B38="MP",VLOOKUP($C38,MINIPELLE!$B$2:$K$291,10,0),""))))</f>
        <v>573</v>
      </c>
      <c r="B38" s="234" t="s">
        <v>294</v>
      </c>
      <c r="C38" s="242" t="s">
        <v>1812</v>
      </c>
      <c r="D38" s="234" t="s">
        <v>8</v>
      </c>
      <c r="E38" s="239"/>
      <c r="F38" s="234"/>
      <c r="G38" s="234"/>
      <c r="H38" s="234"/>
      <c r="I38" s="239"/>
      <c r="J38" s="234"/>
      <c r="K38" s="234"/>
      <c r="L38" s="234"/>
      <c r="M38" s="239"/>
      <c r="N38" s="234"/>
      <c r="O38" s="234"/>
      <c r="P38" s="234"/>
      <c r="Q38" s="239"/>
      <c r="R38" s="234"/>
      <c r="S38" s="234"/>
      <c r="T38" s="234"/>
      <c r="U38" s="239"/>
      <c r="V38" s="234"/>
      <c r="W38" s="234"/>
      <c r="X38" s="234"/>
      <c r="Y38" s="239"/>
      <c r="Z38" s="234"/>
      <c r="AA38" s="234"/>
      <c r="AB38" s="234"/>
      <c r="AC38" s="239"/>
      <c r="AD38" s="234"/>
      <c r="AE38" s="234"/>
      <c r="AF38" s="234"/>
      <c r="AG38" s="239"/>
      <c r="AH38" s="234"/>
      <c r="AI38" s="234"/>
      <c r="AJ38" s="234"/>
      <c r="AK38" s="239"/>
      <c r="AL38" s="234"/>
      <c r="AM38" s="234"/>
      <c r="AN38" s="234"/>
      <c r="AO38" s="239"/>
      <c r="AP38" s="234"/>
      <c r="AQ38" s="234"/>
      <c r="AR38" s="234"/>
      <c r="AS38" s="239"/>
      <c r="AT38" s="234"/>
      <c r="AU38" s="234"/>
      <c r="AV38" s="234"/>
      <c r="AW38" s="239"/>
      <c r="AX38" s="234"/>
      <c r="AY38" s="234"/>
      <c r="AZ38" s="234"/>
      <c r="BA38" s="239"/>
      <c r="BB38" s="234"/>
      <c r="BC38" s="234"/>
      <c r="BD38" s="234"/>
      <c r="BE38" s="239"/>
      <c r="BF38" s="234"/>
      <c r="BG38" s="234"/>
      <c r="BH38" s="234"/>
      <c r="BI38" s="239"/>
      <c r="BJ38" s="234"/>
      <c r="BK38" s="234"/>
      <c r="BL38" s="234"/>
      <c r="BM38" s="239"/>
      <c r="BN38" s="234"/>
      <c r="BO38" s="234"/>
      <c r="BP38" s="234"/>
      <c r="BQ38" s="239">
        <v>1</v>
      </c>
      <c r="BR38" s="234"/>
      <c r="BS38" s="234"/>
      <c r="BT38" s="234"/>
      <c r="BU38" s="239">
        <v>1</v>
      </c>
      <c r="BV38" s="234"/>
      <c r="BW38" s="234"/>
      <c r="BX38" s="234"/>
      <c r="BY38" s="248" t="str">
        <f t="shared" si="2"/>
        <v/>
      </c>
      <c r="BZ38" s="248"/>
      <c r="CA38" s="248"/>
      <c r="CB38" s="248"/>
      <c r="CC38" s="248" t="str">
        <f t="shared" si="4"/>
        <v/>
      </c>
      <c r="CD38" s="248"/>
      <c r="CE38" s="248"/>
      <c r="CF38" s="248"/>
      <c r="CG38" s="248" t="str">
        <f t="shared" si="5"/>
        <v/>
      </c>
      <c r="CH38" s="248"/>
      <c r="CI38" s="248"/>
      <c r="CJ38" s="248"/>
      <c r="CK38" s="248" t="str">
        <f t="shared" si="6"/>
        <v/>
      </c>
      <c r="CL38" s="248"/>
      <c r="CM38" s="248"/>
      <c r="CN38" s="248"/>
      <c r="CO38" s="248" t="str">
        <f t="shared" si="7"/>
        <v/>
      </c>
      <c r="CP38" s="248"/>
      <c r="CQ38" s="248"/>
      <c r="CR38" s="248"/>
      <c r="CS38" s="248" t="str">
        <f t="shared" si="8"/>
        <v/>
      </c>
      <c r="CT38" s="248"/>
      <c r="CU38" s="248"/>
      <c r="CV38" s="248"/>
      <c r="CW38" s="248" t="str">
        <f t="shared" si="9"/>
        <v/>
      </c>
      <c r="CX38" s="248"/>
      <c r="CY38" s="248"/>
      <c r="CZ38" s="248"/>
      <c r="DA38" s="248" t="str">
        <f t="shared" si="10"/>
        <v/>
      </c>
      <c r="DB38" s="248"/>
      <c r="DC38" s="248"/>
      <c r="DD38" s="248"/>
      <c r="DE38" s="248" t="str">
        <f t="shared" si="11"/>
        <v/>
      </c>
      <c r="DF38" s="248"/>
      <c r="DG38" s="248"/>
      <c r="DH38" s="248"/>
      <c r="DI38" s="248" t="str">
        <f t="shared" si="12"/>
        <v/>
      </c>
      <c r="DJ38" s="248"/>
      <c r="DK38" s="248"/>
      <c r="DL38" s="248"/>
      <c r="DM38" s="248" t="str">
        <f t="shared" si="13"/>
        <v/>
      </c>
      <c r="DN38" s="248"/>
      <c r="DO38" s="248"/>
      <c r="DP38" s="248"/>
      <c r="DQ38" s="248" t="str">
        <f t="shared" si="14"/>
        <v/>
      </c>
      <c r="DR38" s="248"/>
      <c r="DS38" s="248"/>
      <c r="DT38" s="248"/>
      <c r="DU38" s="248" t="str">
        <f t="shared" si="15"/>
        <v/>
      </c>
      <c r="DV38" s="248"/>
      <c r="DW38" s="248"/>
      <c r="DX38" s="248"/>
      <c r="DY38" s="248" t="str">
        <f t="shared" si="16"/>
        <v/>
      </c>
      <c r="DZ38" s="248"/>
      <c r="EA38" s="248"/>
      <c r="EB38" s="248"/>
      <c r="EC38" s="248" t="str">
        <f t="shared" si="17"/>
        <v/>
      </c>
      <c r="ED38" s="248"/>
      <c r="EE38" s="248"/>
      <c r="EF38" s="248"/>
      <c r="EG38" s="248" t="str">
        <f t="shared" si="18"/>
        <v/>
      </c>
      <c r="EH38" s="248"/>
      <c r="EI38" s="248"/>
      <c r="EJ38" s="248"/>
      <c r="EK38" s="248" t="str">
        <f t="shared" si="3"/>
        <v xml:space="preserve">INSERT INTO SC_SystemeProduits(RefDimension,NomSysteme,typePresta,ligne,Quantite,formule,cte1,cte2,DateModif) values (17,'FV11','MATIERE',573,1,null,null,null,now());
</v>
      </c>
      <c r="EL38" s="248"/>
      <c r="EM38" s="248"/>
      <c r="EN38" s="248"/>
      <c r="EO38" s="248" t="str">
        <f t="shared" si="1"/>
        <v xml:space="preserve">INSERT INTO SC_SystemeProduits(RefDimension,NomSysteme,typePresta,ligne,Quantite,formule,cte1,cte2,DateModif) values (18,'FV11','MATIERE',573,1,null,null,null,now());
</v>
      </c>
    </row>
    <row r="39" spans="1:145" s="228" customFormat="1" x14ac:dyDescent="0.3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234"/>
      <c r="BW39" s="234"/>
      <c r="BX39" s="234"/>
      <c r="BY39" s="234" t="s">
        <v>285</v>
      </c>
      <c r="BZ39" s="234"/>
      <c r="CA39" s="234"/>
      <c r="CB39" s="234" t="s">
        <v>285</v>
      </c>
      <c r="CC39" s="234"/>
      <c r="CD39" s="234"/>
      <c r="CE39" s="234" t="s">
        <v>285</v>
      </c>
      <c r="CF39" s="234"/>
      <c r="CG39" s="234"/>
      <c r="CH39" s="234" t="s">
        <v>285</v>
      </c>
      <c r="CI39" s="234"/>
      <c r="CJ39" s="234"/>
      <c r="CK39" s="234" t="s">
        <v>285</v>
      </c>
      <c r="CL39" s="234"/>
      <c r="CM39" s="234"/>
      <c r="CN39" s="234" t="s">
        <v>285</v>
      </c>
      <c r="CO39" s="234"/>
      <c r="CP39" s="234"/>
      <c r="CQ39" s="234" t="s">
        <v>285</v>
      </c>
      <c r="CR39" s="234"/>
      <c r="CS39" s="234"/>
      <c r="CT39" s="234" t="s">
        <v>285</v>
      </c>
      <c r="CU39" s="234"/>
      <c r="CV39" s="234"/>
      <c r="CW39" s="234" t="s">
        <v>285</v>
      </c>
      <c r="CX39" s="234"/>
      <c r="CY39" s="234"/>
      <c r="CZ39" s="234" t="s">
        <v>285</v>
      </c>
      <c r="DA39" s="234"/>
      <c r="DB39" s="234"/>
      <c r="DC39" s="234" t="s">
        <v>285</v>
      </c>
      <c r="DD39" s="234"/>
      <c r="DE39" s="234"/>
      <c r="DF39" s="234" t="s">
        <v>285</v>
      </c>
      <c r="DG39" s="234"/>
      <c r="DH39" s="234"/>
      <c r="DI39" s="234" t="s">
        <v>285</v>
      </c>
      <c r="DJ39" s="234"/>
      <c r="DK39" s="234"/>
      <c r="DL39" s="234" t="s">
        <v>285</v>
      </c>
      <c r="DM39" s="234"/>
      <c r="DN39" s="234"/>
      <c r="DO39" s="234" t="s">
        <v>285</v>
      </c>
      <c r="DP39" s="234"/>
      <c r="DQ39" s="234"/>
      <c r="DR39" s="234" t="s">
        <v>285</v>
      </c>
      <c r="DS39" s="234"/>
      <c r="DT39" s="234"/>
      <c r="DU39" s="234" t="s">
        <v>285</v>
      </c>
      <c r="DV39" s="234"/>
      <c r="DW39" s="234"/>
      <c r="DX39" s="234" t="s">
        <v>285</v>
      </c>
      <c r="DY39" s="226"/>
      <c r="DZ39" s="226"/>
    </row>
    <row r="40" spans="1:145" s="228" customFormat="1" x14ac:dyDescent="0.3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234"/>
      <c r="BW40" s="234"/>
      <c r="BX40" s="234"/>
      <c r="BY40" s="234" t="s">
        <v>285</v>
      </c>
      <c r="BZ40" s="234"/>
      <c r="CA40" s="234"/>
      <c r="CB40" s="234" t="s">
        <v>285</v>
      </c>
      <c r="CC40" s="234"/>
      <c r="CD40" s="234"/>
      <c r="CE40" s="234" t="s">
        <v>285</v>
      </c>
      <c r="CF40" s="234"/>
      <c r="CG40" s="234"/>
      <c r="CH40" s="234" t="s">
        <v>285</v>
      </c>
      <c r="CI40" s="234"/>
      <c r="CJ40" s="234"/>
      <c r="CK40" s="234" t="s">
        <v>285</v>
      </c>
      <c r="CL40" s="234"/>
      <c r="CM40" s="234"/>
      <c r="CN40" s="234" t="s">
        <v>285</v>
      </c>
      <c r="CO40" s="234"/>
      <c r="CP40" s="234"/>
      <c r="CQ40" s="234" t="s">
        <v>285</v>
      </c>
      <c r="CR40" s="234"/>
      <c r="CS40" s="234"/>
      <c r="CT40" s="234" t="s">
        <v>285</v>
      </c>
      <c r="CU40" s="234"/>
      <c r="CV40" s="234"/>
      <c r="CW40" s="234" t="s">
        <v>285</v>
      </c>
      <c r="CX40" s="234"/>
      <c r="CY40" s="234"/>
      <c r="CZ40" s="234" t="s">
        <v>285</v>
      </c>
      <c r="DA40" s="234"/>
      <c r="DB40" s="234"/>
      <c r="DC40" s="234" t="s">
        <v>285</v>
      </c>
      <c r="DD40" s="234"/>
      <c r="DE40" s="234"/>
      <c r="DF40" s="234" t="s">
        <v>285</v>
      </c>
      <c r="DG40" s="234"/>
      <c r="DH40" s="234"/>
      <c r="DI40" s="234" t="s">
        <v>285</v>
      </c>
      <c r="DJ40" s="234"/>
      <c r="DK40" s="234"/>
      <c r="DL40" s="234" t="s">
        <v>285</v>
      </c>
      <c r="DM40" s="234"/>
      <c r="DN40" s="234"/>
      <c r="DO40" s="234" t="s">
        <v>285</v>
      </c>
      <c r="DP40" s="234"/>
      <c r="DQ40" s="234"/>
      <c r="DR40" s="234" t="s">
        <v>285</v>
      </c>
      <c r="DS40" s="234"/>
      <c r="DT40" s="234"/>
      <c r="DU40" s="234" t="s">
        <v>285</v>
      </c>
      <c r="DV40" s="234"/>
      <c r="DW40" s="234"/>
      <c r="DX40" s="234" t="s">
        <v>285</v>
      </c>
      <c r="DY40" s="226"/>
      <c r="DZ40" s="226"/>
    </row>
    <row r="41" spans="1:145" x14ac:dyDescent="0.3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234"/>
      <c r="BW41" s="234"/>
      <c r="BX41" s="234"/>
      <c r="BY41" s="234" t="s">
        <v>285</v>
      </c>
      <c r="BZ41" s="234"/>
      <c r="CA41" s="234"/>
      <c r="CB41" s="234" t="s">
        <v>285</v>
      </c>
      <c r="CC41" s="234"/>
      <c r="CD41" s="234"/>
      <c r="CE41" s="234" t="s">
        <v>285</v>
      </c>
      <c r="CF41" s="234"/>
      <c r="CG41" s="234"/>
      <c r="CH41" s="234" t="s">
        <v>285</v>
      </c>
      <c r="CI41" s="234"/>
      <c r="CJ41" s="234"/>
      <c r="CK41" s="234" t="s">
        <v>285</v>
      </c>
      <c r="CL41" s="234"/>
      <c r="CM41" s="234"/>
      <c r="CN41" s="234" t="s">
        <v>285</v>
      </c>
      <c r="CO41" s="234"/>
      <c r="CP41" s="234"/>
      <c r="CQ41" s="234" t="s">
        <v>285</v>
      </c>
      <c r="CR41" s="234"/>
      <c r="CS41" s="234"/>
      <c r="CT41" s="234" t="s">
        <v>285</v>
      </c>
      <c r="CU41" s="234"/>
      <c r="CV41" s="234"/>
      <c r="CW41" s="234" t="s">
        <v>285</v>
      </c>
      <c r="CX41" s="234"/>
      <c r="CY41" s="234"/>
      <c r="CZ41" s="234" t="s">
        <v>285</v>
      </c>
      <c r="DA41" s="234"/>
      <c r="DB41" s="234"/>
      <c r="DC41" s="234" t="s">
        <v>285</v>
      </c>
      <c r="DD41" s="234"/>
      <c r="DE41" s="234"/>
      <c r="DF41" s="234" t="s">
        <v>285</v>
      </c>
      <c r="DG41" s="234"/>
      <c r="DH41" s="234"/>
      <c r="DI41" s="234" t="s">
        <v>285</v>
      </c>
      <c r="DJ41" s="234"/>
      <c r="DK41" s="234"/>
      <c r="DL41" s="234" t="s">
        <v>285</v>
      </c>
      <c r="DM41" s="234"/>
      <c r="DN41" s="234"/>
      <c r="DO41" s="234" t="s">
        <v>285</v>
      </c>
      <c r="DP41" s="234"/>
      <c r="DQ41" s="234"/>
      <c r="DR41" s="234" t="s">
        <v>285</v>
      </c>
      <c r="DS41" s="234"/>
      <c r="DT41" s="234"/>
      <c r="DU41" s="234" t="s">
        <v>285</v>
      </c>
      <c r="DV41" s="234"/>
      <c r="DW41" s="234"/>
      <c r="DX41" s="234" t="s">
        <v>285</v>
      </c>
    </row>
    <row r="42" spans="1:145" x14ac:dyDescent="0.3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234"/>
      <c r="BW42" s="234"/>
      <c r="BX42" s="234"/>
      <c r="BY42" s="234" t="s">
        <v>285</v>
      </c>
      <c r="BZ42" s="234"/>
      <c r="CA42" s="234"/>
      <c r="CB42" s="234" t="s">
        <v>285</v>
      </c>
      <c r="CC42" s="234"/>
      <c r="CD42" s="234"/>
      <c r="CE42" s="234" t="s">
        <v>285</v>
      </c>
      <c r="CF42" s="234"/>
      <c r="CG42" s="234"/>
      <c r="CH42" s="234" t="s">
        <v>285</v>
      </c>
      <c r="CI42" s="234"/>
      <c r="CJ42" s="234"/>
      <c r="CK42" s="234" t="s">
        <v>285</v>
      </c>
      <c r="CL42" s="234"/>
      <c r="CM42" s="234"/>
      <c r="CN42" s="234" t="s">
        <v>285</v>
      </c>
      <c r="CO42" s="234"/>
      <c r="CP42" s="234"/>
      <c r="CQ42" s="234" t="s">
        <v>285</v>
      </c>
      <c r="CR42" s="234"/>
      <c r="CS42" s="234"/>
      <c r="CT42" s="234" t="s">
        <v>285</v>
      </c>
      <c r="CU42" s="234"/>
      <c r="CV42" s="234"/>
      <c r="CW42" s="234" t="s">
        <v>285</v>
      </c>
      <c r="CX42" s="234"/>
      <c r="CY42" s="234"/>
      <c r="CZ42" s="234" t="s">
        <v>285</v>
      </c>
      <c r="DA42" s="234"/>
      <c r="DB42" s="234"/>
      <c r="DC42" s="234" t="s">
        <v>285</v>
      </c>
      <c r="DD42" s="234"/>
      <c r="DE42" s="234"/>
      <c r="DF42" s="234" t="s">
        <v>285</v>
      </c>
      <c r="DG42" s="234"/>
      <c r="DH42" s="234"/>
      <c r="DI42" s="234" t="s">
        <v>285</v>
      </c>
      <c r="DJ42" s="234"/>
      <c r="DK42" s="234"/>
      <c r="DL42" s="234" t="s">
        <v>285</v>
      </c>
      <c r="DM42" s="234"/>
      <c r="DN42" s="234"/>
      <c r="DO42" s="234" t="s">
        <v>285</v>
      </c>
      <c r="DP42" s="234"/>
      <c r="DQ42" s="234"/>
      <c r="DR42" s="234" t="s">
        <v>285</v>
      </c>
      <c r="DS42" s="234"/>
      <c r="DT42" s="234"/>
      <c r="DU42" s="234" t="s">
        <v>285</v>
      </c>
      <c r="DV42" s="234"/>
      <c r="DW42" s="234"/>
      <c r="DX42" s="234" t="s">
        <v>285</v>
      </c>
    </row>
    <row r="43" spans="1:145" x14ac:dyDescent="0.3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234"/>
      <c r="BM43" s="234"/>
      <c r="BN43" s="234"/>
      <c r="BO43" s="234"/>
      <c r="BP43" s="234"/>
      <c r="BQ43" s="234"/>
      <c r="BR43" s="234"/>
      <c r="BS43" s="234"/>
      <c r="BT43" s="234"/>
      <c r="BU43" s="234"/>
      <c r="BV43" s="234"/>
      <c r="BW43" s="234"/>
      <c r="BX43" s="234"/>
      <c r="BY43" s="234" t="s">
        <v>285</v>
      </c>
      <c r="BZ43" s="234"/>
      <c r="CA43" s="234"/>
      <c r="CB43" s="234" t="s">
        <v>285</v>
      </c>
      <c r="CC43" s="234"/>
      <c r="CD43" s="234"/>
      <c r="CE43" s="234" t="s">
        <v>285</v>
      </c>
      <c r="CF43" s="234"/>
      <c r="CG43" s="234"/>
      <c r="CH43" s="234" t="s">
        <v>285</v>
      </c>
      <c r="CI43" s="234"/>
      <c r="CJ43" s="234"/>
      <c r="CK43" s="234" t="s">
        <v>285</v>
      </c>
      <c r="CL43" s="234"/>
      <c r="CM43" s="234"/>
      <c r="CN43" s="234" t="s">
        <v>285</v>
      </c>
      <c r="CO43" s="234"/>
      <c r="CP43" s="234"/>
      <c r="CQ43" s="234" t="s">
        <v>285</v>
      </c>
      <c r="CR43" s="234"/>
      <c r="CS43" s="234"/>
      <c r="CT43" s="234" t="s">
        <v>285</v>
      </c>
      <c r="CU43" s="234"/>
      <c r="CV43" s="234"/>
      <c r="CW43" s="234" t="s">
        <v>285</v>
      </c>
      <c r="CX43" s="234"/>
      <c r="CY43" s="234"/>
      <c r="CZ43" s="234" t="s">
        <v>285</v>
      </c>
      <c r="DA43" s="234"/>
      <c r="DB43" s="234"/>
      <c r="DC43" s="234" t="s">
        <v>285</v>
      </c>
      <c r="DD43" s="234"/>
      <c r="DE43" s="234"/>
      <c r="DF43" s="234" t="s">
        <v>285</v>
      </c>
      <c r="DG43" s="234"/>
      <c r="DH43" s="234"/>
      <c r="DI43" s="234" t="s">
        <v>285</v>
      </c>
      <c r="DJ43" s="234"/>
      <c r="DK43" s="234"/>
      <c r="DL43" s="234" t="s">
        <v>285</v>
      </c>
      <c r="DM43" s="234"/>
      <c r="DN43" s="234"/>
      <c r="DO43" s="234" t="s">
        <v>285</v>
      </c>
      <c r="DP43" s="234"/>
      <c r="DQ43" s="234"/>
      <c r="DR43" s="234" t="s">
        <v>285</v>
      </c>
      <c r="DS43" s="234"/>
      <c r="DT43" s="234"/>
      <c r="DU43" s="234" t="s">
        <v>285</v>
      </c>
      <c r="DV43" s="234"/>
      <c r="DW43" s="234"/>
      <c r="DX43" s="234" t="s">
        <v>285</v>
      </c>
    </row>
    <row r="44" spans="1:145" x14ac:dyDescent="0.3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234"/>
      <c r="BM44" s="234"/>
      <c r="BN44" s="234"/>
      <c r="BO44" s="234"/>
      <c r="BP44" s="234"/>
      <c r="BQ44" s="234"/>
      <c r="BR44" s="234"/>
      <c r="BS44" s="234"/>
      <c r="BT44" s="234"/>
      <c r="BU44" s="234"/>
      <c r="BV44" s="234"/>
      <c r="BW44" s="234"/>
      <c r="BX44" s="234"/>
      <c r="BY44" s="234" t="s">
        <v>285</v>
      </c>
      <c r="BZ44" s="234"/>
      <c r="CA44" s="234"/>
      <c r="CB44" s="234" t="s">
        <v>285</v>
      </c>
      <c r="CC44" s="234"/>
      <c r="CD44" s="234"/>
      <c r="CE44" s="234" t="s">
        <v>285</v>
      </c>
      <c r="CF44" s="234"/>
      <c r="CG44" s="234"/>
      <c r="CH44" s="234" t="s">
        <v>285</v>
      </c>
      <c r="CI44" s="234"/>
      <c r="CJ44" s="234"/>
      <c r="CK44" s="234" t="s">
        <v>285</v>
      </c>
      <c r="CL44" s="234"/>
      <c r="CM44" s="234"/>
      <c r="CN44" s="234" t="s">
        <v>285</v>
      </c>
      <c r="CO44" s="234"/>
      <c r="CP44" s="234"/>
      <c r="CQ44" s="234" t="s">
        <v>285</v>
      </c>
      <c r="CR44" s="234"/>
      <c r="CS44" s="234"/>
      <c r="CT44" s="234" t="s">
        <v>285</v>
      </c>
      <c r="CU44" s="234"/>
      <c r="CV44" s="234"/>
      <c r="CW44" s="234" t="s">
        <v>285</v>
      </c>
      <c r="CX44" s="234"/>
      <c r="CY44" s="234"/>
      <c r="CZ44" s="234" t="s">
        <v>285</v>
      </c>
      <c r="DA44" s="234"/>
      <c r="DB44" s="234"/>
      <c r="DC44" s="234" t="s">
        <v>285</v>
      </c>
      <c r="DD44" s="234"/>
      <c r="DE44" s="234"/>
      <c r="DF44" s="234" t="s">
        <v>285</v>
      </c>
      <c r="DG44" s="234"/>
      <c r="DH44" s="234"/>
      <c r="DI44" s="234" t="s">
        <v>285</v>
      </c>
      <c r="DJ44" s="234"/>
      <c r="DK44" s="234"/>
      <c r="DL44" s="234" t="s">
        <v>285</v>
      </c>
      <c r="DM44" s="234"/>
      <c r="DN44" s="234"/>
      <c r="DO44" s="234" t="s">
        <v>285</v>
      </c>
      <c r="DP44" s="234"/>
      <c r="DQ44" s="234"/>
      <c r="DR44" s="234" t="s">
        <v>285</v>
      </c>
      <c r="DS44" s="234"/>
      <c r="DT44" s="234"/>
      <c r="DU44" s="234" t="s">
        <v>285</v>
      </c>
      <c r="DV44" s="234"/>
      <c r="DW44" s="234"/>
      <c r="DX44" s="234" t="s">
        <v>285</v>
      </c>
    </row>
    <row r="45" spans="1:145" x14ac:dyDescent="0.3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234"/>
      <c r="BI45" s="234"/>
      <c r="BJ45" s="234"/>
      <c r="BK45" s="234"/>
      <c r="BL45" s="234"/>
      <c r="BM45" s="234"/>
      <c r="BN45" s="234"/>
      <c r="BO45" s="234"/>
      <c r="BP45" s="234"/>
      <c r="BQ45" s="234"/>
      <c r="BR45" s="234"/>
      <c r="BS45" s="234"/>
      <c r="BT45" s="234"/>
      <c r="BU45" s="234"/>
      <c r="BV45" s="234"/>
      <c r="BW45" s="234"/>
      <c r="BX45" s="234"/>
      <c r="BY45" s="234" t="s">
        <v>285</v>
      </c>
      <c r="BZ45" s="234"/>
      <c r="CA45" s="234"/>
      <c r="CB45" s="234" t="s">
        <v>285</v>
      </c>
      <c r="CC45" s="234"/>
      <c r="CD45" s="234"/>
      <c r="CE45" s="234" t="s">
        <v>285</v>
      </c>
      <c r="CF45" s="234"/>
      <c r="CG45" s="234"/>
      <c r="CH45" s="234" t="s">
        <v>285</v>
      </c>
      <c r="CI45" s="234"/>
      <c r="CJ45" s="234"/>
      <c r="CK45" s="234" t="s">
        <v>285</v>
      </c>
      <c r="CL45" s="234"/>
      <c r="CM45" s="234"/>
      <c r="CN45" s="234" t="s">
        <v>285</v>
      </c>
      <c r="CO45" s="234"/>
      <c r="CP45" s="234"/>
      <c r="CQ45" s="234" t="s">
        <v>285</v>
      </c>
      <c r="CR45" s="234"/>
      <c r="CS45" s="234"/>
      <c r="CT45" s="234" t="s">
        <v>285</v>
      </c>
      <c r="CU45" s="234"/>
      <c r="CV45" s="234"/>
      <c r="CW45" s="234" t="s">
        <v>285</v>
      </c>
      <c r="CX45" s="234"/>
      <c r="CY45" s="234"/>
      <c r="CZ45" s="234" t="s">
        <v>285</v>
      </c>
      <c r="DA45" s="234"/>
      <c r="DB45" s="234"/>
      <c r="DC45" s="234" t="s">
        <v>285</v>
      </c>
      <c r="DD45" s="234"/>
      <c r="DE45" s="234"/>
      <c r="DF45" s="234" t="s">
        <v>285</v>
      </c>
      <c r="DG45" s="234"/>
      <c r="DH45" s="234"/>
      <c r="DI45" s="234" t="s">
        <v>285</v>
      </c>
      <c r="DJ45" s="234"/>
      <c r="DK45" s="234"/>
      <c r="DL45" s="234" t="s">
        <v>285</v>
      </c>
      <c r="DM45" s="234"/>
      <c r="DN45" s="234"/>
      <c r="DO45" s="234" t="s">
        <v>285</v>
      </c>
      <c r="DP45" s="234"/>
      <c r="DQ45" s="234"/>
      <c r="DR45" s="234" t="s">
        <v>285</v>
      </c>
      <c r="DS45" s="234"/>
      <c r="DT45" s="234"/>
      <c r="DU45" s="234" t="s">
        <v>285</v>
      </c>
      <c r="DV45" s="234"/>
      <c r="DW45" s="234"/>
      <c r="DX45" s="234" t="s">
        <v>285</v>
      </c>
    </row>
    <row r="46" spans="1:145" x14ac:dyDescent="0.3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4"/>
      <c r="BN46" s="234"/>
      <c r="BO46" s="234"/>
      <c r="BP46" s="234"/>
      <c r="BQ46" s="234"/>
      <c r="BR46" s="234"/>
      <c r="BS46" s="234"/>
      <c r="BT46" s="234"/>
      <c r="BU46" s="234"/>
      <c r="BV46" s="234"/>
      <c r="BW46" s="234"/>
      <c r="BX46" s="234"/>
      <c r="BY46" s="234" t="s">
        <v>285</v>
      </c>
      <c r="BZ46" s="234"/>
      <c r="CA46" s="234"/>
      <c r="CB46" s="234" t="s">
        <v>285</v>
      </c>
      <c r="CC46" s="234"/>
      <c r="CD46" s="234"/>
      <c r="CE46" s="234" t="s">
        <v>285</v>
      </c>
      <c r="CF46" s="234"/>
      <c r="CG46" s="234"/>
      <c r="CH46" s="234" t="s">
        <v>285</v>
      </c>
      <c r="CI46" s="234"/>
      <c r="CJ46" s="234"/>
      <c r="CK46" s="234" t="s">
        <v>285</v>
      </c>
      <c r="CL46" s="234"/>
      <c r="CM46" s="234"/>
      <c r="CN46" s="234" t="s">
        <v>285</v>
      </c>
      <c r="CO46" s="234"/>
      <c r="CP46" s="234"/>
      <c r="CQ46" s="234" t="s">
        <v>285</v>
      </c>
      <c r="CR46" s="234"/>
      <c r="CS46" s="234"/>
      <c r="CT46" s="234" t="s">
        <v>285</v>
      </c>
      <c r="CU46" s="234"/>
      <c r="CV46" s="234"/>
      <c r="CW46" s="234" t="s">
        <v>285</v>
      </c>
      <c r="CX46" s="234"/>
      <c r="CY46" s="234"/>
      <c r="CZ46" s="234" t="s">
        <v>285</v>
      </c>
      <c r="DA46" s="234"/>
      <c r="DB46" s="234"/>
      <c r="DC46" s="234" t="s">
        <v>285</v>
      </c>
      <c r="DD46" s="234"/>
      <c r="DE46" s="234"/>
      <c r="DF46" s="234" t="s">
        <v>285</v>
      </c>
      <c r="DG46" s="234"/>
      <c r="DH46" s="234"/>
      <c r="DI46" s="234" t="s">
        <v>285</v>
      </c>
      <c r="DJ46" s="234"/>
      <c r="DK46" s="234"/>
      <c r="DL46" s="234" t="s">
        <v>285</v>
      </c>
      <c r="DM46" s="234"/>
      <c r="DN46" s="234"/>
      <c r="DO46" s="234" t="s">
        <v>285</v>
      </c>
      <c r="DP46" s="234"/>
      <c r="DQ46" s="234"/>
      <c r="DR46" s="234" t="s">
        <v>285</v>
      </c>
      <c r="DS46" s="234"/>
      <c r="DT46" s="234"/>
      <c r="DU46" s="234" t="s">
        <v>285</v>
      </c>
      <c r="DV46" s="234"/>
      <c r="DW46" s="234"/>
      <c r="DX46" s="234" t="s">
        <v>285</v>
      </c>
    </row>
    <row r="47" spans="1:145" x14ac:dyDescent="0.3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234"/>
      <c r="BN47" s="234"/>
      <c r="BO47" s="234"/>
      <c r="BP47" s="234"/>
      <c r="BQ47" s="234"/>
      <c r="BR47" s="234"/>
      <c r="BS47" s="234"/>
      <c r="BT47" s="234"/>
      <c r="BU47" s="234"/>
      <c r="BV47" s="234"/>
      <c r="BW47" s="234"/>
      <c r="BX47" s="234"/>
      <c r="BY47" s="234" t="s">
        <v>285</v>
      </c>
      <c r="BZ47" s="234"/>
      <c r="CA47" s="234"/>
      <c r="CB47" s="234" t="s">
        <v>285</v>
      </c>
      <c r="CC47" s="234"/>
      <c r="CD47" s="234"/>
      <c r="CE47" s="234" t="s">
        <v>285</v>
      </c>
      <c r="CF47" s="234"/>
      <c r="CG47" s="234"/>
      <c r="CH47" s="234" t="s">
        <v>285</v>
      </c>
      <c r="CI47" s="234"/>
      <c r="CJ47" s="234"/>
      <c r="CK47" s="234" t="s">
        <v>285</v>
      </c>
      <c r="CL47" s="234"/>
      <c r="CM47" s="234"/>
      <c r="CN47" s="234" t="s">
        <v>285</v>
      </c>
      <c r="CO47" s="234"/>
      <c r="CP47" s="234"/>
      <c r="CQ47" s="234" t="s">
        <v>285</v>
      </c>
      <c r="CR47" s="234"/>
      <c r="CS47" s="234"/>
      <c r="CT47" s="234" t="s">
        <v>285</v>
      </c>
      <c r="CU47" s="234"/>
      <c r="CV47" s="234"/>
      <c r="CW47" s="234" t="s">
        <v>285</v>
      </c>
      <c r="CX47" s="234"/>
      <c r="CY47" s="234"/>
      <c r="CZ47" s="234" t="s">
        <v>285</v>
      </c>
      <c r="DA47" s="234"/>
      <c r="DB47" s="234"/>
      <c r="DC47" s="234" t="s">
        <v>285</v>
      </c>
      <c r="DD47" s="234"/>
      <c r="DE47" s="234"/>
      <c r="DF47" s="234" t="s">
        <v>285</v>
      </c>
      <c r="DG47" s="234"/>
      <c r="DH47" s="234"/>
      <c r="DI47" s="234" t="s">
        <v>285</v>
      </c>
      <c r="DJ47" s="234"/>
      <c r="DK47" s="234"/>
      <c r="DL47" s="234" t="s">
        <v>285</v>
      </c>
      <c r="DM47" s="234"/>
      <c r="DN47" s="234"/>
      <c r="DO47" s="234" t="s">
        <v>285</v>
      </c>
      <c r="DP47" s="234"/>
      <c r="DQ47" s="234"/>
      <c r="DR47" s="234" t="s">
        <v>285</v>
      </c>
      <c r="DS47" s="234"/>
      <c r="DT47" s="234"/>
      <c r="DU47" s="234" t="s">
        <v>285</v>
      </c>
      <c r="DV47" s="234"/>
      <c r="DW47" s="234"/>
      <c r="DX47" s="234" t="s">
        <v>285</v>
      </c>
    </row>
    <row r="48" spans="1:145" x14ac:dyDescent="0.3">
      <c r="BY48" s="234" t="s">
        <v>285</v>
      </c>
      <c r="BZ48" s="234"/>
      <c r="CA48" s="234"/>
      <c r="CB48" s="234" t="s">
        <v>285</v>
      </c>
      <c r="CC48" s="234"/>
      <c r="CD48" s="234"/>
      <c r="CE48" s="234" t="s">
        <v>285</v>
      </c>
      <c r="CF48" s="234"/>
      <c r="CG48" s="234"/>
      <c r="CH48" s="234" t="s">
        <v>285</v>
      </c>
      <c r="CI48" s="234"/>
      <c r="CJ48" s="234"/>
      <c r="CK48" s="234" t="s">
        <v>285</v>
      </c>
      <c r="CL48" s="234"/>
      <c r="CM48" s="234"/>
      <c r="CN48" s="234" t="s">
        <v>285</v>
      </c>
      <c r="CO48" s="234"/>
      <c r="CP48" s="234"/>
      <c r="CQ48" s="234" t="s">
        <v>285</v>
      </c>
      <c r="CR48" s="234"/>
      <c r="CS48" s="234"/>
      <c r="CT48" s="234" t="s">
        <v>285</v>
      </c>
      <c r="CU48" s="234"/>
      <c r="CV48" s="234"/>
      <c r="CW48" s="234" t="s">
        <v>285</v>
      </c>
      <c r="CX48" s="234"/>
      <c r="CY48" s="234"/>
      <c r="CZ48" s="234" t="s">
        <v>285</v>
      </c>
      <c r="DA48" s="234"/>
      <c r="DB48" s="234"/>
      <c r="DC48" s="234" t="s">
        <v>285</v>
      </c>
      <c r="DD48" s="234"/>
      <c r="DE48" s="234"/>
      <c r="DF48" s="234" t="s">
        <v>285</v>
      </c>
      <c r="DG48" s="234"/>
      <c r="DH48" s="234"/>
      <c r="DI48" s="234" t="s">
        <v>285</v>
      </c>
      <c r="DJ48" s="234"/>
      <c r="DK48" s="234"/>
      <c r="DL48" s="234" t="s">
        <v>285</v>
      </c>
      <c r="DM48" s="234"/>
      <c r="DN48" s="234"/>
      <c r="DO48" s="234" t="s">
        <v>285</v>
      </c>
      <c r="DP48" s="234"/>
      <c r="DQ48" s="234"/>
      <c r="DR48" s="234" t="s">
        <v>285</v>
      </c>
      <c r="DS48" s="234"/>
      <c r="DT48" s="234"/>
      <c r="DU48" s="234" t="s">
        <v>285</v>
      </c>
      <c r="DV48" s="234"/>
      <c r="DW48" s="234"/>
      <c r="DX48" s="234" t="s">
        <v>285</v>
      </c>
    </row>
    <row r="49" spans="77:128" x14ac:dyDescent="0.3">
      <c r="BY49" s="234" t="s">
        <v>285</v>
      </c>
      <c r="BZ49" s="234"/>
      <c r="CA49" s="234"/>
      <c r="CB49" s="234" t="s">
        <v>285</v>
      </c>
      <c r="CC49" s="234"/>
      <c r="CD49" s="234"/>
      <c r="CE49" s="234" t="s">
        <v>285</v>
      </c>
      <c r="CF49" s="234"/>
      <c r="CG49" s="234"/>
      <c r="CH49" s="234" t="s">
        <v>285</v>
      </c>
      <c r="CI49" s="234"/>
      <c r="CJ49" s="234"/>
      <c r="CK49" s="234" t="s">
        <v>285</v>
      </c>
      <c r="CL49" s="234"/>
      <c r="CM49" s="234"/>
      <c r="CN49" s="234" t="s">
        <v>285</v>
      </c>
      <c r="CO49" s="234"/>
      <c r="CP49" s="234"/>
      <c r="CQ49" s="234" t="s">
        <v>285</v>
      </c>
      <c r="CR49" s="234"/>
      <c r="CS49" s="234"/>
      <c r="CT49" s="234" t="s">
        <v>285</v>
      </c>
      <c r="CU49" s="234"/>
      <c r="CV49" s="234"/>
      <c r="CW49" s="234" t="s">
        <v>285</v>
      </c>
      <c r="CX49" s="234"/>
      <c r="CY49" s="234"/>
      <c r="CZ49" s="234" t="s">
        <v>285</v>
      </c>
      <c r="DA49" s="234"/>
      <c r="DB49" s="234"/>
      <c r="DC49" s="234" t="s">
        <v>285</v>
      </c>
      <c r="DD49" s="234"/>
      <c r="DE49" s="234"/>
      <c r="DF49" s="234" t="s">
        <v>285</v>
      </c>
      <c r="DG49" s="234"/>
      <c r="DH49" s="234"/>
      <c r="DI49" s="234" t="s">
        <v>285</v>
      </c>
      <c r="DJ49" s="234"/>
      <c r="DK49" s="234"/>
      <c r="DL49" s="234" t="s">
        <v>285</v>
      </c>
      <c r="DM49" s="234"/>
      <c r="DN49" s="234"/>
      <c r="DO49" s="234" t="s">
        <v>285</v>
      </c>
      <c r="DP49" s="234"/>
      <c r="DQ49" s="234"/>
      <c r="DR49" s="234" t="s">
        <v>285</v>
      </c>
      <c r="DS49" s="234"/>
      <c r="DT49" s="234"/>
      <c r="DU49" s="234" t="s">
        <v>285</v>
      </c>
      <c r="DV49" s="234"/>
      <c r="DW49" s="234"/>
      <c r="DX49" s="234" t="s">
        <v>285</v>
      </c>
    </row>
    <row r="50" spans="77:128" x14ac:dyDescent="0.3">
      <c r="BY50" s="234" t="s">
        <v>285</v>
      </c>
      <c r="BZ50" s="234"/>
      <c r="CA50" s="234"/>
      <c r="CB50" s="234" t="s">
        <v>285</v>
      </c>
      <c r="CC50" s="234"/>
      <c r="CD50" s="234"/>
      <c r="CE50" s="234" t="s">
        <v>285</v>
      </c>
      <c r="CF50" s="234"/>
      <c r="CG50" s="234"/>
      <c r="CH50" s="234" t="s">
        <v>285</v>
      </c>
      <c r="CI50" s="234"/>
      <c r="CJ50" s="234"/>
      <c r="CK50" s="234" t="s">
        <v>285</v>
      </c>
      <c r="CL50" s="234"/>
      <c r="CM50" s="234"/>
      <c r="CN50" s="234" t="s">
        <v>285</v>
      </c>
      <c r="CO50" s="234"/>
      <c r="CP50" s="234"/>
      <c r="CQ50" s="234" t="s">
        <v>285</v>
      </c>
      <c r="CR50" s="234"/>
      <c r="CS50" s="234"/>
      <c r="CT50" s="234" t="s">
        <v>285</v>
      </c>
      <c r="CU50" s="234"/>
      <c r="CV50" s="234"/>
      <c r="CW50" s="234" t="s">
        <v>285</v>
      </c>
      <c r="CX50" s="234"/>
      <c r="CY50" s="234"/>
      <c r="CZ50" s="234" t="s">
        <v>285</v>
      </c>
      <c r="DA50" s="234"/>
      <c r="DB50" s="234"/>
      <c r="DC50" s="234" t="s">
        <v>285</v>
      </c>
      <c r="DD50" s="234"/>
      <c r="DE50" s="234"/>
      <c r="DF50" s="234" t="s">
        <v>285</v>
      </c>
      <c r="DG50" s="234"/>
      <c r="DH50" s="234"/>
      <c r="DI50" s="234" t="s">
        <v>285</v>
      </c>
      <c r="DJ50" s="234"/>
      <c r="DK50" s="234"/>
      <c r="DL50" s="234" t="s">
        <v>285</v>
      </c>
      <c r="DM50" s="234"/>
      <c r="DN50" s="234"/>
      <c r="DO50" s="234" t="s">
        <v>285</v>
      </c>
      <c r="DP50" s="234"/>
      <c r="DQ50" s="234"/>
      <c r="DR50" s="234" t="s">
        <v>285</v>
      </c>
      <c r="DS50" s="234"/>
      <c r="DT50" s="234"/>
      <c r="DU50" s="234" t="s">
        <v>285</v>
      </c>
      <c r="DV50" s="234"/>
      <c r="DW50" s="234"/>
      <c r="DX50" s="234" t="s">
        <v>285</v>
      </c>
    </row>
    <row r="51" spans="77:128" x14ac:dyDescent="0.3">
      <c r="BY51" s="234" t="s">
        <v>285</v>
      </c>
      <c r="BZ51" s="234"/>
      <c r="CA51" s="234"/>
      <c r="CB51" s="234" t="s">
        <v>285</v>
      </c>
      <c r="CC51" s="234"/>
      <c r="CD51" s="234"/>
      <c r="CE51" s="234" t="s">
        <v>285</v>
      </c>
      <c r="CF51" s="234"/>
      <c r="CG51" s="234"/>
      <c r="CH51" s="234" t="s">
        <v>285</v>
      </c>
      <c r="CI51" s="234"/>
      <c r="CJ51" s="234"/>
      <c r="CK51" s="234" t="s">
        <v>285</v>
      </c>
      <c r="CL51" s="234"/>
      <c r="CM51" s="234"/>
      <c r="CN51" s="234" t="s">
        <v>285</v>
      </c>
      <c r="CO51" s="234"/>
      <c r="CP51" s="234"/>
      <c r="CQ51" s="234" t="s">
        <v>285</v>
      </c>
      <c r="CR51" s="234"/>
      <c r="CS51" s="234"/>
      <c r="CT51" s="234" t="s">
        <v>285</v>
      </c>
      <c r="CU51" s="234"/>
      <c r="CV51" s="234"/>
      <c r="CW51" s="234" t="s">
        <v>285</v>
      </c>
      <c r="CX51" s="234"/>
      <c r="CY51" s="234"/>
      <c r="CZ51" s="234" t="s">
        <v>285</v>
      </c>
      <c r="DA51" s="234"/>
      <c r="DB51" s="234"/>
      <c r="DC51" s="234" t="s">
        <v>285</v>
      </c>
      <c r="DD51" s="234"/>
      <c r="DE51" s="234"/>
      <c r="DF51" s="234" t="s">
        <v>285</v>
      </c>
      <c r="DG51" s="234"/>
      <c r="DH51" s="234"/>
      <c r="DI51" s="234" t="s">
        <v>285</v>
      </c>
      <c r="DJ51" s="234"/>
      <c r="DK51" s="234"/>
      <c r="DL51" s="234" t="s">
        <v>285</v>
      </c>
      <c r="DM51" s="234"/>
      <c r="DN51" s="234"/>
      <c r="DO51" s="234" t="s">
        <v>285</v>
      </c>
      <c r="DP51" s="234"/>
      <c r="DQ51" s="234"/>
      <c r="DR51" s="234" t="s">
        <v>285</v>
      </c>
      <c r="DS51" s="234"/>
      <c r="DT51" s="234"/>
      <c r="DU51" s="234" t="s">
        <v>285</v>
      </c>
      <c r="DV51" s="234"/>
      <c r="DW51" s="234"/>
      <c r="DX51" s="234" t="s">
        <v>285</v>
      </c>
    </row>
    <row r="52" spans="77:128" x14ac:dyDescent="0.3">
      <c r="BY52" s="234" t="s">
        <v>285</v>
      </c>
      <c r="BZ52" s="234"/>
      <c r="CA52" s="234"/>
      <c r="CB52" s="234" t="s">
        <v>285</v>
      </c>
      <c r="CC52" s="234"/>
      <c r="CD52" s="234"/>
      <c r="CE52" s="234" t="s">
        <v>285</v>
      </c>
      <c r="CF52" s="234"/>
      <c r="CG52" s="234"/>
      <c r="CH52" s="234" t="s">
        <v>285</v>
      </c>
      <c r="CI52" s="234"/>
      <c r="CJ52" s="234"/>
      <c r="CK52" s="234" t="s">
        <v>285</v>
      </c>
      <c r="CL52" s="234"/>
      <c r="CM52" s="234"/>
      <c r="CN52" s="234" t="s">
        <v>285</v>
      </c>
      <c r="CO52" s="234"/>
      <c r="CP52" s="234"/>
      <c r="CQ52" s="234" t="s">
        <v>285</v>
      </c>
      <c r="CR52" s="234"/>
      <c r="CS52" s="234"/>
      <c r="CT52" s="234" t="s">
        <v>285</v>
      </c>
      <c r="CU52" s="234"/>
      <c r="CV52" s="234"/>
      <c r="CW52" s="234" t="s">
        <v>285</v>
      </c>
      <c r="CX52" s="234"/>
      <c r="CY52" s="234"/>
      <c r="CZ52" s="234" t="s">
        <v>285</v>
      </c>
      <c r="DA52" s="234"/>
      <c r="DB52" s="234"/>
      <c r="DC52" s="234" t="s">
        <v>285</v>
      </c>
      <c r="DD52" s="234"/>
      <c r="DE52" s="234"/>
      <c r="DF52" s="234" t="s">
        <v>285</v>
      </c>
      <c r="DG52" s="234"/>
      <c r="DH52" s="234"/>
      <c r="DI52" s="234" t="s">
        <v>285</v>
      </c>
      <c r="DJ52" s="234"/>
      <c r="DK52" s="234"/>
      <c r="DL52" s="234" t="s">
        <v>285</v>
      </c>
      <c r="DM52" s="234"/>
      <c r="DN52" s="234"/>
      <c r="DO52" s="234" t="s">
        <v>285</v>
      </c>
      <c r="DP52" s="234"/>
      <c r="DQ52" s="234"/>
      <c r="DR52" s="234" t="s">
        <v>285</v>
      </c>
      <c r="DS52" s="234"/>
      <c r="DT52" s="234"/>
      <c r="DU52" s="234" t="s">
        <v>285</v>
      </c>
      <c r="DV52" s="234"/>
      <c r="DW52" s="234"/>
      <c r="DX52" s="234" t="s">
        <v>285</v>
      </c>
    </row>
    <row r="53" spans="77:128" x14ac:dyDescent="0.3">
      <c r="BY53" s="234" t="s">
        <v>285</v>
      </c>
      <c r="BZ53" s="234"/>
      <c r="CA53" s="234"/>
      <c r="CB53" s="234" t="s">
        <v>285</v>
      </c>
      <c r="CC53" s="234"/>
      <c r="CD53" s="234"/>
      <c r="CE53" s="234" t="s">
        <v>285</v>
      </c>
      <c r="CF53" s="234"/>
      <c r="CG53" s="234"/>
      <c r="CH53" s="234" t="s">
        <v>285</v>
      </c>
      <c r="CI53" s="234"/>
      <c r="CJ53" s="234"/>
      <c r="CK53" s="234" t="s">
        <v>285</v>
      </c>
      <c r="CL53" s="234"/>
      <c r="CM53" s="234"/>
      <c r="CN53" s="234" t="s">
        <v>285</v>
      </c>
      <c r="CO53" s="234"/>
      <c r="CP53" s="234"/>
      <c r="CQ53" s="234" t="s">
        <v>285</v>
      </c>
      <c r="CR53" s="234"/>
      <c r="CS53" s="234"/>
      <c r="CT53" s="234" t="s">
        <v>285</v>
      </c>
      <c r="CU53" s="234"/>
      <c r="CV53" s="234"/>
      <c r="CW53" s="234" t="s">
        <v>285</v>
      </c>
      <c r="CX53" s="234"/>
      <c r="CY53" s="234"/>
      <c r="CZ53" s="234" t="s">
        <v>285</v>
      </c>
      <c r="DA53" s="234"/>
      <c r="DB53" s="234"/>
      <c r="DC53" s="234" t="s">
        <v>285</v>
      </c>
      <c r="DD53" s="234"/>
      <c r="DE53" s="234"/>
      <c r="DF53" s="234" t="s">
        <v>285</v>
      </c>
      <c r="DG53" s="234"/>
      <c r="DH53" s="234"/>
      <c r="DI53" s="234" t="s">
        <v>285</v>
      </c>
      <c r="DJ53" s="234"/>
      <c r="DK53" s="234"/>
      <c r="DL53" s="234" t="s">
        <v>285</v>
      </c>
      <c r="DM53" s="234"/>
      <c r="DN53" s="234"/>
      <c r="DO53" s="234" t="s">
        <v>285</v>
      </c>
      <c r="DP53" s="234"/>
      <c r="DQ53" s="234"/>
      <c r="DR53" s="234" t="s">
        <v>285</v>
      </c>
      <c r="DS53" s="234"/>
      <c r="DT53" s="234"/>
      <c r="DU53" s="234" t="s">
        <v>285</v>
      </c>
      <c r="DV53" s="234"/>
      <c r="DW53" s="234"/>
      <c r="DX53" s="234" t="s">
        <v>285</v>
      </c>
    </row>
    <row r="54" spans="77:128" x14ac:dyDescent="0.3">
      <c r="BY54" s="234" t="s">
        <v>285</v>
      </c>
      <c r="BZ54" s="234"/>
      <c r="CA54" s="234"/>
      <c r="CB54" s="234" t="s">
        <v>285</v>
      </c>
      <c r="CC54" s="234"/>
      <c r="CD54" s="234"/>
      <c r="CE54" s="234" t="s">
        <v>285</v>
      </c>
      <c r="CF54" s="234"/>
      <c r="CG54" s="234"/>
      <c r="CH54" s="234" t="s">
        <v>285</v>
      </c>
      <c r="CI54" s="234"/>
      <c r="CJ54" s="234"/>
      <c r="CK54" s="234" t="s">
        <v>285</v>
      </c>
      <c r="CL54" s="234"/>
      <c r="CM54" s="234"/>
      <c r="CN54" s="234" t="s">
        <v>285</v>
      </c>
      <c r="CO54" s="234"/>
      <c r="CP54" s="234"/>
      <c r="CQ54" s="234" t="s">
        <v>285</v>
      </c>
      <c r="CR54" s="234"/>
      <c r="CS54" s="234"/>
      <c r="CT54" s="234" t="s">
        <v>285</v>
      </c>
      <c r="CU54" s="234"/>
      <c r="CV54" s="234"/>
      <c r="CW54" s="234" t="s">
        <v>285</v>
      </c>
      <c r="CX54" s="234"/>
      <c r="CY54" s="234"/>
      <c r="CZ54" s="234" t="s">
        <v>285</v>
      </c>
      <c r="DA54" s="234"/>
      <c r="DB54" s="234"/>
      <c r="DC54" s="234" t="s">
        <v>285</v>
      </c>
      <c r="DD54" s="234"/>
      <c r="DE54" s="234"/>
      <c r="DF54" s="234" t="s">
        <v>285</v>
      </c>
      <c r="DG54" s="234"/>
      <c r="DH54" s="234"/>
      <c r="DI54" s="234" t="s">
        <v>285</v>
      </c>
      <c r="DJ54" s="234"/>
      <c r="DK54" s="234"/>
      <c r="DL54" s="234" t="s">
        <v>285</v>
      </c>
      <c r="DM54" s="234"/>
      <c r="DN54" s="234"/>
      <c r="DO54" s="234" t="s">
        <v>285</v>
      </c>
      <c r="DP54" s="234"/>
      <c r="DQ54" s="234"/>
      <c r="DR54" s="234" t="s">
        <v>285</v>
      </c>
      <c r="DS54" s="234"/>
      <c r="DT54" s="234"/>
      <c r="DU54" s="234" t="s">
        <v>285</v>
      </c>
      <c r="DV54" s="234"/>
      <c r="DW54" s="234"/>
      <c r="DX54" s="234" t="s">
        <v>285</v>
      </c>
    </row>
    <row r="55" spans="77:128" x14ac:dyDescent="0.3">
      <c r="BY55" s="234" t="s">
        <v>285</v>
      </c>
      <c r="BZ55" s="234"/>
      <c r="CA55" s="234"/>
      <c r="CB55" s="234" t="s">
        <v>285</v>
      </c>
      <c r="CC55" s="234"/>
      <c r="CD55" s="234"/>
      <c r="CE55" s="234" t="s">
        <v>285</v>
      </c>
      <c r="CF55" s="234"/>
      <c r="CG55" s="234"/>
      <c r="CH55" s="234" t="s">
        <v>285</v>
      </c>
      <c r="CI55" s="234"/>
      <c r="CJ55" s="234"/>
      <c r="CK55" s="234" t="s">
        <v>285</v>
      </c>
      <c r="CL55" s="234"/>
      <c r="CM55" s="234"/>
      <c r="CN55" s="234" t="s">
        <v>285</v>
      </c>
      <c r="CO55" s="234"/>
      <c r="CP55" s="234"/>
      <c r="CQ55" s="234" t="s">
        <v>285</v>
      </c>
      <c r="CR55" s="234"/>
      <c r="CS55" s="234"/>
      <c r="CT55" s="234" t="s">
        <v>285</v>
      </c>
      <c r="CU55" s="234"/>
      <c r="CV55" s="234"/>
      <c r="CW55" s="234" t="s">
        <v>285</v>
      </c>
      <c r="CX55" s="234"/>
      <c r="CY55" s="234"/>
      <c r="CZ55" s="234" t="s">
        <v>285</v>
      </c>
      <c r="DA55" s="234"/>
      <c r="DB55" s="234"/>
      <c r="DC55" s="234" t="s">
        <v>285</v>
      </c>
      <c r="DD55" s="234"/>
      <c r="DE55" s="234"/>
      <c r="DF55" s="234" t="s">
        <v>285</v>
      </c>
      <c r="DG55" s="234"/>
      <c r="DH55" s="234"/>
      <c r="DI55" s="234" t="s">
        <v>285</v>
      </c>
      <c r="DJ55" s="234"/>
      <c r="DK55" s="234"/>
      <c r="DL55" s="234" t="s">
        <v>285</v>
      </c>
      <c r="DM55" s="234"/>
      <c r="DN55" s="234"/>
      <c r="DO55" s="234" t="s">
        <v>285</v>
      </c>
      <c r="DP55" s="234"/>
      <c r="DQ55" s="234"/>
      <c r="DR55" s="234" t="s">
        <v>285</v>
      </c>
      <c r="DS55" s="234"/>
      <c r="DT55" s="234"/>
      <c r="DU55" s="234" t="s">
        <v>285</v>
      </c>
      <c r="DV55" s="234"/>
      <c r="DW55" s="234"/>
      <c r="DX55" s="234" t="s">
        <v>285</v>
      </c>
    </row>
    <row r="56" spans="77:128" x14ac:dyDescent="0.3">
      <c r="BY56" s="234" t="s">
        <v>285</v>
      </c>
      <c r="BZ56" s="234"/>
      <c r="CA56" s="234"/>
      <c r="CB56" s="234" t="s">
        <v>285</v>
      </c>
      <c r="CC56" s="234"/>
      <c r="CD56" s="234"/>
      <c r="CE56" s="234" t="s">
        <v>285</v>
      </c>
      <c r="CF56" s="234"/>
      <c r="CG56" s="234"/>
      <c r="CH56" s="234" t="s">
        <v>285</v>
      </c>
      <c r="CI56" s="234"/>
      <c r="CJ56" s="234"/>
      <c r="CK56" s="234" t="s">
        <v>285</v>
      </c>
      <c r="CL56" s="234"/>
      <c r="CM56" s="234"/>
      <c r="CN56" s="234" t="s">
        <v>285</v>
      </c>
      <c r="CO56" s="234"/>
      <c r="CP56" s="234"/>
      <c r="CQ56" s="234" t="s">
        <v>285</v>
      </c>
      <c r="CR56" s="234"/>
      <c r="CS56" s="234"/>
      <c r="CT56" s="234" t="s">
        <v>285</v>
      </c>
      <c r="CU56" s="234"/>
      <c r="CV56" s="234"/>
      <c r="CW56" s="234" t="s">
        <v>285</v>
      </c>
      <c r="CX56" s="234"/>
      <c r="CY56" s="234"/>
      <c r="CZ56" s="234" t="s">
        <v>285</v>
      </c>
      <c r="DA56" s="234"/>
      <c r="DB56" s="234"/>
      <c r="DC56" s="234" t="s">
        <v>285</v>
      </c>
      <c r="DD56" s="234"/>
      <c r="DE56" s="234"/>
      <c r="DF56" s="234" t="s">
        <v>285</v>
      </c>
      <c r="DG56" s="234"/>
      <c r="DH56" s="234"/>
      <c r="DI56" s="234" t="s">
        <v>285</v>
      </c>
      <c r="DJ56" s="234"/>
      <c r="DK56" s="234"/>
      <c r="DL56" s="234" t="s">
        <v>285</v>
      </c>
      <c r="DM56" s="234"/>
      <c r="DN56" s="234"/>
      <c r="DO56" s="234" t="s">
        <v>285</v>
      </c>
      <c r="DP56" s="234"/>
      <c r="DQ56" s="234"/>
      <c r="DR56" s="234" t="s">
        <v>285</v>
      </c>
      <c r="DS56" s="234"/>
      <c r="DT56" s="234"/>
      <c r="DU56" s="234" t="s">
        <v>285</v>
      </c>
      <c r="DV56" s="234"/>
      <c r="DW56" s="234"/>
      <c r="DX56" s="234" t="s">
        <v>285</v>
      </c>
    </row>
    <row r="57" spans="77:128" x14ac:dyDescent="0.3">
      <c r="BY57" s="234" t="s">
        <v>285</v>
      </c>
      <c r="BZ57" s="234"/>
      <c r="CA57" s="234"/>
      <c r="CB57" s="234" t="s">
        <v>285</v>
      </c>
      <c r="CC57" s="234"/>
      <c r="CD57" s="234"/>
      <c r="CE57" s="234" t="s">
        <v>285</v>
      </c>
      <c r="CF57" s="234"/>
      <c r="CG57" s="234"/>
      <c r="CH57" s="234" t="s">
        <v>285</v>
      </c>
      <c r="CI57" s="234"/>
      <c r="CJ57" s="234"/>
      <c r="CK57" s="234" t="s">
        <v>285</v>
      </c>
      <c r="CL57" s="234"/>
      <c r="CM57" s="234"/>
      <c r="CN57" s="234" t="s">
        <v>285</v>
      </c>
      <c r="CO57" s="234"/>
      <c r="CP57" s="234"/>
      <c r="CQ57" s="234" t="s">
        <v>285</v>
      </c>
      <c r="CR57" s="234"/>
      <c r="CS57" s="234"/>
      <c r="CT57" s="234" t="s">
        <v>285</v>
      </c>
      <c r="CU57" s="234"/>
      <c r="CV57" s="234"/>
      <c r="CW57" s="234" t="s">
        <v>285</v>
      </c>
      <c r="CX57" s="234"/>
      <c r="CY57" s="234"/>
      <c r="CZ57" s="234" t="s">
        <v>285</v>
      </c>
      <c r="DA57" s="234"/>
      <c r="DB57" s="234"/>
      <c r="DC57" s="234" t="s">
        <v>285</v>
      </c>
      <c r="DD57" s="234"/>
      <c r="DE57" s="234"/>
      <c r="DF57" s="234" t="s">
        <v>285</v>
      </c>
      <c r="DG57" s="234"/>
      <c r="DH57" s="234"/>
      <c r="DI57" s="234" t="s">
        <v>285</v>
      </c>
      <c r="DJ57" s="234"/>
      <c r="DK57" s="234"/>
      <c r="DL57" s="234" t="s">
        <v>285</v>
      </c>
      <c r="DM57" s="234"/>
      <c r="DN57" s="234"/>
      <c r="DO57" s="234" t="s">
        <v>285</v>
      </c>
      <c r="DP57" s="234"/>
      <c r="DQ57" s="234"/>
      <c r="DR57" s="234" t="s">
        <v>285</v>
      </c>
      <c r="DS57" s="234"/>
      <c r="DT57" s="234"/>
      <c r="DU57" s="234" t="s">
        <v>285</v>
      </c>
      <c r="DV57" s="234"/>
      <c r="DW57" s="234"/>
      <c r="DX57" s="234" t="s">
        <v>285</v>
      </c>
    </row>
    <row r="58" spans="77:128" x14ac:dyDescent="0.3">
      <c r="BY58" s="234" t="s">
        <v>285</v>
      </c>
      <c r="BZ58" s="234"/>
      <c r="CA58" s="234"/>
      <c r="CB58" s="234" t="s">
        <v>285</v>
      </c>
      <c r="CC58" s="234"/>
      <c r="CD58" s="234"/>
      <c r="CE58" s="234" t="s">
        <v>285</v>
      </c>
      <c r="CF58" s="234"/>
      <c r="CG58" s="234"/>
      <c r="CH58" s="234" t="s">
        <v>285</v>
      </c>
      <c r="CI58" s="234"/>
      <c r="CJ58" s="234"/>
      <c r="CK58" s="234" t="s">
        <v>285</v>
      </c>
      <c r="CL58" s="234"/>
      <c r="CM58" s="234"/>
      <c r="CN58" s="234" t="s">
        <v>285</v>
      </c>
      <c r="CO58" s="234"/>
      <c r="CP58" s="234"/>
      <c r="CQ58" s="234" t="s">
        <v>285</v>
      </c>
      <c r="CR58" s="234"/>
      <c r="CS58" s="234"/>
      <c r="CT58" s="234" t="s">
        <v>285</v>
      </c>
      <c r="CU58" s="234"/>
      <c r="CV58" s="234"/>
      <c r="CW58" s="234" t="s">
        <v>285</v>
      </c>
      <c r="CX58" s="234"/>
      <c r="CY58" s="234"/>
      <c r="CZ58" s="234" t="s">
        <v>285</v>
      </c>
      <c r="DA58" s="234"/>
      <c r="DB58" s="234"/>
      <c r="DC58" s="234" t="s">
        <v>285</v>
      </c>
      <c r="DD58" s="234"/>
      <c r="DE58" s="234"/>
      <c r="DF58" s="234" t="s">
        <v>285</v>
      </c>
      <c r="DG58" s="234"/>
      <c r="DH58" s="234"/>
      <c r="DI58" s="234" t="s">
        <v>285</v>
      </c>
      <c r="DJ58" s="234"/>
      <c r="DK58" s="234"/>
      <c r="DL58" s="234" t="s">
        <v>285</v>
      </c>
      <c r="DM58" s="234"/>
      <c r="DN58" s="234"/>
      <c r="DO58" s="234" t="s">
        <v>285</v>
      </c>
      <c r="DP58" s="234"/>
      <c r="DQ58" s="234"/>
      <c r="DR58" s="234" t="s">
        <v>285</v>
      </c>
      <c r="DS58" s="234"/>
      <c r="DT58" s="234"/>
      <c r="DU58" s="234" t="s">
        <v>285</v>
      </c>
      <c r="DV58" s="234"/>
      <c r="DW58" s="234"/>
      <c r="DX58" s="234" t="s">
        <v>285</v>
      </c>
    </row>
    <row r="59" spans="77:128" x14ac:dyDescent="0.3">
      <c r="BY59" s="234" t="s">
        <v>285</v>
      </c>
      <c r="BZ59" s="234"/>
      <c r="CA59" s="234"/>
      <c r="CB59" s="234" t="s">
        <v>285</v>
      </c>
      <c r="CC59" s="234"/>
      <c r="CD59" s="234"/>
      <c r="CE59" s="234" t="s">
        <v>285</v>
      </c>
      <c r="CF59" s="234"/>
      <c r="CG59" s="234"/>
      <c r="CH59" s="234" t="s">
        <v>285</v>
      </c>
      <c r="CI59" s="234"/>
      <c r="CJ59" s="234"/>
      <c r="CK59" s="234" t="s">
        <v>285</v>
      </c>
      <c r="CL59" s="234"/>
      <c r="CM59" s="234"/>
      <c r="CN59" s="234" t="s">
        <v>285</v>
      </c>
      <c r="CO59" s="234"/>
      <c r="CP59" s="234"/>
      <c r="CQ59" s="234" t="s">
        <v>285</v>
      </c>
      <c r="CR59" s="234"/>
      <c r="CS59" s="234"/>
      <c r="CT59" s="234" t="s">
        <v>285</v>
      </c>
      <c r="CU59" s="234"/>
      <c r="CV59" s="234"/>
      <c r="CW59" s="234" t="s">
        <v>285</v>
      </c>
      <c r="CX59" s="234"/>
      <c r="CY59" s="234"/>
      <c r="CZ59" s="234" t="s">
        <v>285</v>
      </c>
      <c r="DA59" s="234"/>
      <c r="DB59" s="234"/>
      <c r="DC59" s="234" t="s">
        <v>285</v>
      </c>
      <c r="DD59" s="234"/>
      <c r="DE59" s="234"/>
      <c r="DF59" s="234" t="s">
        <v>285</v>
      </c>
      <c r="DG59" s="234"/>
      <c r="DH59" s="234"/>
      <c r="DI59" s="234" t="s">
        <v>285</v>
      </c>
      <c r="DJ59" s="234"/>
      <c r="DK59" s="234"/>
      <c r="DL59" s="234" t="s">
        <v>285</v>
      </c>
      <c r="DM59" s="234"/>
      <c r="DN59" s="234"/>
      <c r="DO59" s="234" t="s">
        <v>285</v>
      </c>
      <c r="DP59" s="234"/>
      <c r="DQ59" s="234"/>
      <c r="DR59" s="234" t="s">
        <v>285</v>
      </c>
      <c r="DS59" s="234"/>
      <c r="DT59" s="234"/>
      <c r="DU59" s="234" t="s">
        <v>285</v>
      </c>
      <c r="DV59" s="234"/>
      <c r="DW59" s="234"/>
      <c r="DX59" s="234" t="s">
        <v>285</v>
      </c>
    </row>
    <row r="60" spans="77:128" x14ac:dyDescent="0.3">
      <c r="BY60" s="234" t="s">
        <v>285</v>
      </c>
      <c r="BZ60" s="234"/>
      <c r="CA60" s="234"/>
      <c r="CB60" s="234" t="s">
        <v>285</v>
      </c>
      <c r="CC60" s="234"/>
      <c r="CD60" s="234"/>
      <c r="CE60" s="234" t="s">
        <v>285</v>
      </c>
      <c r="CF60" s="234"/>
      <c r="CG60" s="234"/>
      <c r="CH60" s="234" t="s">
        <v>285</v>
      </c>
      <c r="CI60" s="234"/>
      <c r="CJ60" s="234"/>
      <c r="CK60" s="234" t="s">
        <v>285</v>
      </c>
      <c r="CL60" s="234"/>
      <c r="CM60" s="234"/>
      <c r="CN60" s="234" t="s">
        <v>285</v>
      </c>
      <c r="CO60" s="234"/>
      <c r="CP60" s="234"/>
      <c r="CQ60" s="234" t="s">
        <v>285</v>
      </c>
      <c r="CR60" s="234"/>
      <c r="CS60" s="234"/>
      <c r="CT60" s="234" t="s">
        <v>285</v>
      </c>
      <c r="CU60" s="234"/>
      <c r="CV60" s="234"/>
      <c r="CW60" s="234" t="s">
        <v>285</v>
      </c>
      <c r="CX60" s="234"/>
      <c r="CY60" s="234"/>
      <c r="CZ60" s="234" t="s">
        <v>285</v>
      </c>
      <c r="DA60" s="234"/>
      <c r="DB60" s="234"/>
      <c r="DC60" s="234" t="s">
        <v>285</v>
      </c>
      <c r="DD60" s="234"/>
      <c r="DE60" s="234"/>
      <c r="DF60" s="234" t="s">
        <v>285</v>
      </c>
      <c r="DG60" s="234"/>
      <c r="DH60" s="234"/>
      <c r="DI60" s="234" t="s">
        <v>285</v>
      </c>
      <c r="DJ60" s="234"/>
      <c r="DK60" s="234"/>
      <c r="DL60" s="234" t="s">
        <v>285</v>
      </c>
      <c r="DM60" s="234"/>
      <c r="DN60" s="234"/>
      <c r="DO60" s="234" t="s">
        <v>285</v>
      </c>
      <c r="DP60" s="234"/>
      <c r="DQ60" s="234"/>
      <c r="DR60" s="234" t="s">
        <v>285</v>
      </c>
      <c r="DS60" s="234"/>
      <c r="DT60" s="234"/>
      <c r="DU60" s="234" t="s">
        <v>285</v>
      </c>
      <c r="DV60" s="234"/>
      <c r="DW60" s="234"/>
      <c r="DX60" s="234" t="s">
        <v>285</v>
      </c>
    </row>
    <row r="61" spans="77:128" x14ac:dyDescent="0.3">
      <c r="BY61" s="234" t="s">
        <v>285</v>
      </c>
      <c r="BZ61" s="234"/>
      <c r="CA61" s="234"/>
      <c r="CB61" s="234" t="s">
        <v>285</v>
      </c>
      <c r="CC61" s="234"/>
      <c r="CD61" s="234"/>
      <c r="CE61" s="234" t="s">
        <v>285</v>
      </c>
      <c r="CF61" s="234"/>
      <c r="CG61" s="234"/>
      <c r="CH61" s="234" t="s">
        <v>285</v>
      </c>
      <c r="CI61" s="234"/>
      <c r="CJ61" s="234"/>
      <c r="CK61" s="234" t="s">
        <v>285</v>
      </c>
      <c r="CL61" s="234"/>
      <c r="CM61" s="234"/>
      <c r="CN61" s="234" t="s">
        <v>285</v>
      </c>
      <c r="CO61" s="234"/>
      <c r="CP61" s="234"/>
      <c r="CQ61" s="234" t="s">
        <v>285</v>
      </c>
      <c r="CR61" s="234"/>
      <c r="CS61" s="234"/>
      <c r="CT61" s="234" t="s">
        <v>285</v>
      </c>
      <c r="CU61" s="234"/>
      <c r="CV61" s="234"/>
      <c r="CW61" s="234" t="s">
        <v>285</v>
      </c>
      <c r="CX61" s="234"/>
      <c r="CY61" s="234"/>
      <c r="CZ61" s="234" t="s">
        <v>285</v>
      </c>
      <c r="DA61" s="234"/>
      <c r="DB61" s="234"/>
      <c r="DC61" s="234" t="s">
        <v>285</v>
      </c>
      <c r="DD61" s="234"/>
      <c r="DE61" s="234"/>
      <c r="DF61" s="234" t="s">
        <v>285</v>
      </c>
      <c r="DG61" s="234"/>
      <c r="DH61" s="234"/>
      <c r="DI61" s="234" t="s">
        <v>285</v>
      </c>
      <c r="DJ61" s="234"/>
      <c r="DK61" s="234"/>
      <c r="DL61" s="234" t="s">
        <v>285</v>
      </c>
      <c r="DM61" s="234"/>
      <c r="DN61" s="234"/>
      <c r="DO61" s="234" t="s">
        <v>285</v>
      </c>
      <c r="DP61" s="234"/>
      <c r="DQ61" s="234"/>
      <c r="DR61" s="234" t="s">
        <v>285</v>
      </c>
      <c r="DS61" s="234"/>
      <c r="DT61" s="234"/>
      <c r="DU61" s="234" t="s">
        <v>285</v>
      </c>
      <c r="DV61" s="234"/>
      <c r="DW61" s="234"/>
      <c r="DX61" s="234" t="s">
        <v>285</v>
      </c>
    </row>
    <row r="62" spans="77:128" x14ac:dyDescent="0.3">
      <c r="BY62" s="234" t="s">
        <v>285</v>
      </c>
      <c r="BZ62" s="234"/>
      <c r="CA62" s="234"/>
      <c r="CB62" s="234" t="s">
        <v>285</v>
      </c>
      <c r="CC62" s="234"/>
      <c r="CD62" s="234"/>
      <c r="CE62" s="234" t="s">
        <v>285</v>
      </c>
      <c r="CF62" s="234"/>
      <c r="CG62" s="234"/>
      <c r="CH62" s="234" t="s">
        <v>285</v>
      </c>
      <c r="CI62" s="234"/>
      <c r="CJ62" s="234"/>
      <c r="CK62" s="234" t="s">
        <v>285</v>
      </c>
      <c r="CL62" s="234"/>
      <c r="CM62" s="234"/>
      <c r="CN62" s="234" t="s">
        <v>285</v>
      </c>
      <c r="CO62" s="234"/>
      <c r="CP62" s="234"/>
      <c r="CQ62" s="234" t="s">
        <v>285</v>
      </c>
      <c r="CR62" s="234"/>
      <c r="CS62" s="234"/>
      <c r="CT62" s="234" t="s">
        <v>285</v>
      </c>
      <c r="CU62" s="234"/>
      <c r="CV62" s="234"/>
      <c r="CW62" s="234" t="s">
        <v>285</v>
      </c>
      <c r="CX62" s="234"/>
      <c r="CY62" s="234"/>
      <c r="CZ62" s="234" t="s">
        <v>285</v>
      </c>
      <c r="DA62" s="234"/>
      <c r="DB62" s="234"/>
      <c r="DC62" s="234" t="s">
        <v>285</v>
      </c>
      <c r="DD62" s="234"/>
      <c r="DE62" s="234"/>
      <c r="DF62" s="234" t="s">
        <v>285</v>
      </c>
      <c r="DG62" s="234"/>
      <c r="DH62" s="234"/>
      <c r="DI62" s="234" t="s">
        <v>285</v>
      </c>
      <c r="DJ62" s="234"/>
      <c r="DK62" s="234"/>
      <c r="DL62" s="234" t="s">
        <v>285</v>
      </c>
      <c r="DM62" s="234"/>
      <c r="DN62" s="234"/>
      <c r="DO62" s="234" t="s">
        <v>285</v>
      </c>
      <c r="DP62" s="234"/>
      <c r="DQ62" s="234"/>
      <c r="DR62" s="234" t="s">
        <v>285</v>
      </c>
      <c r="DS62" s="234"/>
      <c r="DT62" s="234"/>
      <c r="DU62" s="234" t="s">
        <v>285</v>
      </c>
      <c r="DV62" s="234"/>
      <c r="DW62" s="234"/>
      <c r="DX62" s="234" t="s">
        <v>285</v>
      </c>
    </row>
    <row r="63" spans="77:128" x14ac:dyDescent="0.3">
      <c r="BY63" s="234" t="s">
        <v>285</v>
      </c>
      <c r="BZ63" s="234"/>
      <c r="CA63" s="234"/>
      <c r="CB63" s="234" t="s">
        <v>285</v>
      </c>
      <c r="CC63" s="234"/>
      <c r="CD63" s="234"/>
      <c r="CE63" s="234" t="s">
        <v>285</v>
      </c>
      <c r="CF63" s="234"/>
      <c r="CG63" s="234"/>
      <c r="CH63" s="234" t="s">
        <v>285</v>
      </c>
      <c r="CI63" s="234"/>
      <c r="CJ63" s="234"/>
      <c r="CK63" s="234" t="s">
        <v>285</v>
      </c>
      <c r="CL63" s="234"/>
      <c r="CM63" s="234"/>
      <c r="CN63" s="234" t="s">
        <v>285</v>
      </c>
      <c r="CO63" s="234"/>
      <c r="CP63" s="234"/>
      <c r="CQ63" s="234" t="s">
        <v>285</v>
      </c>
      <c r="CR63" s="234"/>
      <c r="CS63" s="234"/>
      <c r="CT63" s="234" t="s">
        <v>285</v>
      </c>
      <c r="CU63" s="234"/>
      <c r="CV63" s="234"/>
      <c r="CW63" s="234" t="s">
        <v>285</v>
      </c>
      <c r="CX63" s="234"/>
      <c r="CY63" s="234"/>
      <c r="CZ63" s="234" t="s">
        <v>285</v>
      </c>
      <c r="DA63" s="234"/>
      <c r="DB63" s="234"/>
      <c r="DC63" s="234" t="s">
        <v>285</v>
      </c>
      <c r="DD63" s="234"/>
      <c r="DE63" s="234"/>
      <c r="DF63" s="234" t="s">
        <v>285</v>
      </c>
      <c r="DG63" s="234"/>
      <c r="DH63" s="234"/>
      <c r="DI63" s="234" t="s">
        <v>285</v>
      </c>
      <c r="DJ63" s="234"/>
      <c r="DK63" s="234"/>
      <c r="DL63" s="234" t="s">
        <v>285</v>
      </c>
      <c r="DM63" s="234"/>
      <c r="DN63" s="234"/>
      <c r="DO63" s="234" t="s">
        <v>285</v>
      </c>
      <c r="DP63" s="234"/>
      <c r="DQ63" s="234"/>
      <c r="DR63" s="234" t="s">
        <v>285</v>
      </c>
      <c r="DS63" s="234"/>
      <c r="DT63" s="234"/>
      <c r="DU63" s="234" t="s">
        <v>285</v>
      </c>
      <c r="DV63" s="234"/>
      <c r="DW63" s="234"/>
      <c r="DX63" s="234" t="s">
        <v>285</v>
      </c>
    </row>
    <row r="64" spans="77:128" x14ac:dyDescent="0.3">
      <c r="BY64" s="234" t="s">
        <v>285</v>
      </c>
      <c r="BZ64" s="234"/>
      <c r="CA64" s="234"/>
      <c r="CB64" s="234" t="s">
        <v>285</v>
      </c>
      <c r="CC64" s="234"/>
      <c r="CD64" s="234"/>
      <c r="CE64" s="234" t="s">
        <v>285</v>
      </c>
      <c r="CF64" s="234"/>
      <c r="CG64" s="234"/>
      <c r="CH64" s="234" t="s">
        <v>285</v>
      </c>
      <c r="CI64" s="234"/>
      <c r="CJ64" s="234"/>
      <c r="CK64" s="234" t="s">
        <v>285</v>
      </c>
      <c r="CL64" s="234"/>
      <c r="CM64" s="234"/>
      <c r="CN64" s="234" t="s">
        <v>285</v>
      </c>
      <c r="CO64" s="234"/>
      <c r="CP64" s="234"/>
      <c r="CQ64" s="234" t="s">
        <v>285</v>
      </c>
      <c r="CR64" s="234"/>
      <c r="CS64" s="234"/>
      <c r="CT64" s="234" t="s">
        <v>285</v>
      </c>
      <c r="CU64" s="234"/>
      <c r="CV64" s="234"/>
      <c r="CW64" s="234" t="s">
        <v>285</v>
      </c>
      <c r="CX64" s="234"/>
      <c r="CY64" s="234"/>
      <c r="CZ64" s="234" t="s">
        <v>285</v>
      </c>
      <c r="DA64" s="234"/>
      <c r="DB64" s="234"/>
      <c r="DC64" s="234" t="s">
        <v>285</v>
      </c>
      <c r="DD64" s="234"/>
      <c r="DE64" s="234"/>
      <c r="DF64" s="234" t="s">
        <v>285</v>
      </c>
      <c r="DG64" s="234"/>
      <c r="DH64" s="234"/>
      <c r="DI64" s="234" t="s">
        <v>285</v>
      </c>
      <c r="DJ64" s="234"/>
      <c r="DK64" s="234"/>
      <c r="DL64" s="234" t="s">
        <v>285</v>
      </c>
      <c r="DM64" s="234"/>
      <c r="DN64" s="234"/>
      <c r="DO64" s="234" t="s">
        <v>285</v>
      </c>
      <c r="DP64" s="234"/>
      <c r="DQ64" s="234"/>
      <c r="DR64" s="234" t="s">
        <v>285</v>
      </c>
      <c r="DS64" s="234"/>
      <c r="DT64" s="234"/>
      <c r="DU64" s="234" t="s">
        <v>285</v>
      </c>
      <c r="DV64" s="234"/>
      <c r="DW64" s="234"/>
      <c r="DX64" s="234" t="s">
        <v>285</v>
      </c>
    </row>
    <row r="65" spans="77:128" x14ac:dyDescent="0.3">
      <c r="BY65" s="234" t="s">
        <v>285</v>
      </c>
      <c r="BZ65" s="234"/>
      <c r="CA65" s="234"/>
      <c r="CB65" s="234" t="s">
        <v>285</v>
      </c>
      <c r="CC65" s="234"/>
      <c r="CD65" s="234"/>
      <c r="CE65" s="234" t="s">
        <v>285</v>
      </c>
      <c r="CF65" s="234"/>
      <c r="CG65" s="234"/>
      <c r="CH65" s="234" t="s">
        <v>285</v>
      </c>
      <c r="CI65" s="234"/>
      <c r="CJ65" s="234"/>
      <c r="CK65" s="234" t="s">
        <v>285</v>
      </c>
      <c r="CL65" s="234"/>
      <c r="CM65" s="234"/>
      <c r="CN65" s="234" t="s">
        <v>285</v>
      </c>
      <c r="CO65" s="234"/>
      <c r="CP65" s="234"/>
      <c r="CQ65" s="234" t="s">
        <v>285</v>
      </c>
      <c r="CR65" s="234"/>
      <c r="CS65" s="234"/>
      <c r="CT65" s="234" t="s">
        <v>285</v>
      </c>
      <c r="CU65" s="234"/>
      <c r="CV65" s="234"/>
      <c r="CW65" s="234" t="s">
        <v>285</v>
      </c>
      <c r="CX65" s="234"/>
      <c r="CY65" s="234"/>
      <c r="CZ65" s="234" t="s">
        <v>285</v>
      </c>
      <c r="DA65" s="234"/>
      <c r="DB65" s="234"/>
      <c r="DC65" s="234" t="s">
        <v>285</v>
      </c>
      <c r="DD65" s="234"/>
      <c r="DE65" s="234"/>
      <c r="DF65" s="234" t="s">
        <v>285</v>
      </c>
      <c r="DG65" s="234"/>
      <c r="DH65" s="234"/>
      <c r="DI65" s="234" t="s">
        <v>285</v>
      </c>
      <c r="DJ65" s="234"/>
      <c r="DK65" s="234"/>
      <c r="DL65" s="234" t="s">
        <v>285</v>
      </c>
      <c r="DM65" s="234"/>
      <c r="DN65" s="234"/>
      <c r="DO65" s="234" t="s">
        <v>285</v>
      </c>
      <c r="DP65" s="234"/>
      <c r="DQ65" s="234"/>
      <c r="DR65" s="234" t="s">
        <v>285</v>
      </c>
      <c r="DS65" s="234"/>
      <c r="DT65" s="234"/>
      <c r="DU65" s="234" t="s">
        <v>285</v>
      </c>
      <c r="DV65" s="234"/>
      <c r="DW65" s="234"/>
      <c r="DX65" s="234" t="s">
        <v>285</v>
      </c>
    </row>
    <row r="66" spans="77:128" x14ac:dyDescent="0.3">
      <c r="BY66" s="234" t="s">
        <v>285</v>
      </c>
      <c r="BZ66" s="234"/>
      <c r="CA66" s="234"/>
      <c r="CB66" s="234" t="s">
        <v>285</v>
      </c>
      <c r="CC66" s="234"/>
      <c r="CD66" s="234"/>
      <c r="CE66" s="234" t="s">
        <v>285</v>
      </c>
      <c r="CF66" s="234"/>
      <c r="CG66" s="234"/>
      <c r="CH66" s="234" t="s">
        <v>285</v>
      </c>
      <c r="CI66" s="234"/>
      <c r="CJ66" s="234"/>
      <c r="CK66" s="234" t="s">
        <v>285</v>
      </c>
      <c r="CL66" s="234"/>
      <c r="CM66" s="234"/>
      <c r="CN66" s="234" t="s">
        <v>285</v>
      </c>
      <c r="CO66" s="234"/>
      <c r="CP66" s="234"/>
      <c r="CQ66" s="234" t="s">
        <v>285</v>
      </c>
      <c r="CR66" s="234"/>
      <c r="CS66" s="234"/>
      <c r="CT66" s="234" t="s">
        <v>285</v>
      </c>
      <c r="CU66" s="234"/>
      <c r="CV66" s="234"/>
      <c r="CW66" s="234" t="s">
        <v>285</v>
      </c>
      <c r="CX66" s="234"/>
      <c r="CY66" s="234"/>
      <c r="CZ66" s="234" t="s">
        <v>285</v>
      </c>
      <c r="DA66" s="234"/>
      <c r="DB66" s="234"/>
      <c r="DC66" s="234" t="s">
        <v>285</v>
      </c>
      <c r="DD66" s="234"/>
      <c r="DE66" s="234"/>
      <c r="DF66" s="234" t="s">
        <v>285</v>
      </c>
      <c r="DG66" s="234"/>
      <c r="DH66" s="234"/>
      <c r="DI66" s="234" t="s">
        <v>285</v>
      </c>
      <c r="DJ66" s="234"/>
      <c r="DK66" s="234"/>
      <c r="DL66" s="234" t="s">
        <v>285</v>
      </c>
      <c r="DM66" s="234"/>
      <c r="DN66" s="234"/>
      <c r="DO66" s="234" t="s">
        <v>285</v>
      </c>
      <c r="DP66" s="234"/>
      <c r="DQ66" s="234"/>
      <c r="DR66" s="234" t="s">
        <v>285</v>
      </c>
      <c r="DS66" s="234"/>
      <c r="DT66" s="234"/>
      <c r="DU66" s="234" t="s">
        <v>285</v>
      </c>
      <c r="DV66" s="234"/>
      <c r="DW66" s="234"/>
      <c r="DX66" s="234" t="s">
        <v>285</v>
      </c>
    </row>
    <row r="67" spans="77:128" x14ac:dyDescent="0.3">
      <c r="BY67" s="234" t="s">
        <v>285</v>
      </c>
      <c r="BZ67" s="234"/>
      <c r="CA67" s="234"/>
      <c r="CB67" s="234" t="s">
        <v>285</v>
      </c>
      <c r="CC67" s="234"/>
      <c r="CD67" s="234"/>
      <c r="CE67" s="234" t="s">
        <v>285</v>
      </c>
      <c r="CF67" s="234"/>
      <c r="CG67" s="234"/>
      <c r="CH67" s="234" t="s">
        <v>285</v>
      </c>
      <c r="CI67" s="234"/>
      <c r="CJ67" s="234"/>
      <c r="CK67" s="234" t="s">
        <v>285</v>
      </c>
      <c r="CL67" s="234"/>
      <c r="CM67" s="234"/>
      <c r="CN67" s="234" t="s">
        <v>285</v>
      </c>
      <c r="CO67" s="234"/>
      <c r="CP67" s="234"/>
      <c r="CQ67" s="234" t="s">
        <v>285</v>
      </c>
      <c r="CR67" s="234"/>
      <c r="CS67" s="234"/>
      <c r="CT67" s="234" t="s">
        <v>285</v>
      </c>
      <c r="CU67" s="234"/>
      <c r="CV67" s="234"/>
      <c r="CW67" s="234" t="s">
        <v>285</v>
      </c>
      <c r="CX67" s="234"/>
      <c r="CY67" s="234"/>
      <c r="CZ67" s="234" t="s">
        <v>285</v>
      </c>
      <c r="DA67" s="234"/>
      <c r="DB67" s="234"/>
      <c r="DC67" s="234" t="s">
        <v>285</v>
      </c>
      <c r="DD67" s="234"/>
      <c r="DE67" s="234"/>
      <c r="DF67" s="234" t="s">
        <v>285</v>
      </c>
      <c r="DG67" s="234"/>
      <c r="DH67" s="234"/>
      <c r="DI67" s="234" t="s">
        <v>285</v>
      </c>
      <c r="DJ67" s="234"/>
      <c r="DK67" s="234"/>
      <c r="DL67" s="234" t="s">
        <v>285</v>
      </c>
      <c r="DM67" s="234"/>
      <c r="DN67" s="234"/>
      <c r="DO67" s="234" t="s">
        <v>285</v>
      </c>
      <c r="DP67" s="234"/>
      <c r="DQ67" s="234"/>
      <c r="DR67" s="234" t="s">
        <v>285</v>
      </c>
      <c r="DS67" s="234"/>
      <c r="DT67" s="234"/>
      <c r="DU67" s="234" t="s">
        <v>285</v>
      </c>
      <c r="DV67" s="234"/>
      <c r="DW67" s="234"/>
      <c r="DX67" s="234" t="s">
        <v>285</v>
      </c>
    </row>
    <row r="68" spans="77:128" x14ac:dyDescent="0.3">
      <c r="BY68" s="234" t="s">
        <v>285</v>
      </c>
      <c r="BZ68" s="234"/>
      <c r="CA68" s="234"/>
      <c r="CB68" s="234" t="s">
        <v>285</v>
      </c>
      <c r="CC68" s="234"/>
      <c r="CD68" s="234"/>
      <c r="CE68" s="234" t="s">
        <v>285</v>
      </c>
      <c r="CF68" s="234"/>
      <c r="CG68" s="234"/>
      <c r="CH68" s="234" t="s">
        <v>285</v>
      </c>
      <c r="CI68" s="234"/>
      <c r="CJ68" s="234"/>
      <c r="CK68" s="234" t="s">
        <v>285</v>
      </c>
      <c r="CL68" s="234"/>
      <c r="CM68" s="234"/>
      <c r="CN68" s="234" t="s">
        <v>285</v>
      </c>
      <c r="CO68" s="234"/>
      <c r="CP68" s="234"/>
      <c r="CQ68" s="234" t="s">
        <v>285</v>
      </c>
      <c r="CR68" s="234"/>
      <c r="CS68" s="234"/>
      <c r="CT68" s="234" t="s">
        <v>285</v>
      </c>
      <c r="CU68" s="234"/>
      <c r="CV68" s="234"/>
      <c r="CW68" s="234" t="s">
        <v>285</v>
      </c>
      <c r="CX68" s="234"/>
      <c r="CY68" s="234"/>
      <c r="CZ68" s="234" t="s">
        <v>285</v>
      </c>
      <c r="DA68" s="234"/>
      <c r="DB68" s="234"/>
      <c r="DC68" s="234" t="s">
        <v>285</v>
      </c>
      <c r="DD68" s="234"/>
      <c r="DE68" s="234"/>
      <c r="DF68" s="234" t="s">
        <v>285</v>
      </c>
      <c r="DG68" s="234"/>
      <c r="DH68" s="234"/>
      <c r="DI68" s="234" t="s">
        <v>285</v>
      </c>
      <c r="DJ68" s="234"/>
      <c r="DK68" s="234"/>
      <c r="DL68" s="234" t="s">
        <v>285</v>
      </c>
      <c r="DM68" s="234"/>
      <c r="DN68" s="234"/>
      <c r="DO68" s="234" t="s">
        <v>285</v>
      </c>
      <c r="DP68" s="234"/>
      <c r="DQ68" s="234"/>
      <c r="DR68" s="234" t="s">
        <v>285</v>
      </c>
      <c r="DS68" s="234"/>
      <c r="DT68" s="234"/>
      <c r="DU68" s="234" t="s">
        <v>285</v>
      </c>
      <c r="DV68" s="234"/>
      <c r="DW68" s="234"/>
      <c r="DX68" s="23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DX38"/>
  <sheetViews>
    <sheetView workbookViewId="0">
      <selection activeCell="K8" sqref="K8"/>
    </sheetView>
  </sheetViews>
  <sheetFormatPr baseColWidth="10" defaultColWidth="11.44140625" defaultRowHeight="14.4" x14ac:dyDescent="0.3"/>
  <cols>
    <col min="1" max="1" width="7.109375" style="239" customWidth="1"/>
    <col min="2" max="2" width="11.44140625" style="239"/>
    <col min="3" max="3" width="20.5546875" style="239" customWidth="1"/>
    <col min="4" max="4" width="11.44140625" style="239"/>
    <col min="5" max="5" width="18" style="239" bestFit="1" customWidth="1"/>
    <col min="6" max="6" width="15.33203125" style="239" bestFit="1" customWidth="1"/>
    <col min="7" max="7" width="10.6640625" style="239" bestFit="1" customWidth="1"/>
    <col min="8" max="8" width="30.5546875" style="239" bestFit="1" customWidth="1"/>
    <col min="9" max="9" width="17.6640625" style="239" customWidth="1"/>
    <col min="10" max="10" width="9.5546875" style="239" customWidth="1"/>
    <col min="11" max="11" width="30.5546875" style="239" bestFit="1" customWidth="1"/>
    <col min="12" max="12" width="15.33203125" style="239" bestFit="1" customWidth="1"/>
    <col min="13" max="13" width="10.6640625" style="239" bestFit="1" customWidth="1"/>
    <col min="14" max="14" width="13.109375" style="239" customWidth="1"/>
    <col min="15" max="76" width="5.33203125" style="239" customWidth="1"/>
    <col min="77" max="112" width="3.33203125" style="239" customWidth="1"/>
    <col min="113" max="16384" width="11.44140625" style="239"/>
  </cols>
  <sheetData>
    <row r="1" spans="1:56" x14ac:dyDescent="0.3">
      <c r="A1" s="245"/>
      <c r="B1" s="244"/>
      <c r="C1" s="247"/>
      <c r="D1" s="244"/>
      <c r="E1" s="244" t="s">
        <v>1952</v>
      </c>
      <c r="F1" s="244"/>
      <c r="G1" s="244"/>
      <c r="H1" s="244" t="s">
        <v>1953</v>
      </c>
      <c r="I1" s="244"/>
      <c r="J1" s="244"/>
      <c r="K1" s="244" t="s">
        <v>1954</v>
      </c>
      <c r="L1" s="244"/>
      <c r="M1" s="244"/>
      <c r="N1" s="244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</row>
    <row r="2" spans="1:56" x14ac:dyDescent="0.3">
      <c r="A2" s="245"/>
      <c r="B2" s="244"/>
      <c r="C2" s="247" t="s">
        <v>242</v>
      </c>
      <c r="D2" s="244"/>
      <c r="E2" s="244" t="s">
        <v>1955</v>
      </c>
      <c r="F2" s="244"/>
      <c r="G2" s="244"/>
      <c r="H2" s="244" t="s">
        <v>1956</v>
      </c>
      <c r="I2" s="244"/>
      <c r="J2" s="244"/>
      <c r="K2" s="244" t="s">
        <v>1956</v>
      </c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</row>
    <row r="3" spans="1:56" x14ac:dyDescent="0.3">
      <c r="A3" s="245"/>
      <c r="B3" s="244"/>
      <c r="C3" s="247"/>
      <c r="D3" s="244" t="s">
        <v>244</v>
      </c>
      <c r="E3" s="244" t="s">
        <v>245</v>
      </c>
      <c r="F3" s="246" t="s">
        <v>623</v>
      </c>
      <c r="G3" s="246" t="s">
        <v>624</v>
      </c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</row>
    <row r="4" spans="1:56" x14ac:dyDescent="0.3">
      <c r="A4" s="245">
        <f>IF(B4="MATIERE",VLOOKUP($C4,MATIERE!$B$2:$K$601,10,0),IF(B4="MOA",VLOOKUP($C4,ATELIER!$B$2:$K$291,10,0),IF(B4="MOC",VLOOKUP($C4,CHANTIER!$B$2:$K$291,10,0),IF(B4="MP",VLOOKUP($C4,MINIPELLE!$B$2:$K$291,10,0),""))))</f>
        <v>460</v>
      </c>
      <c r="B4" s="244" t="s">
        <v>294</v>
      </c>
      <c r="C4" s="247" t="s">
        <v>1210</v>
      </c>
      <c r="D4" s="244" t="s">
        <v>8</v>
      </c>
      <c r="E4" s="244"/>
      <c r="F4" s="246" t="s">
        <v>1959</v>
      </c>
      <c r="G4" s="246" t="s">
        <v>629</v>
      </c>
      <c r="H4" s="244"/>
      <c r="I4" s="246" t="s">
        <v>1959</v>
      </c>
      <c r="J4" s="246" t="s">
        <v>629</v>
      </c>
      <c r="K4" s="244"/>
      <c r="L4" s="246"/>
      <c r="M4" s="246"/>
      <c r="N4" s="24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(null,'CLOTCHANVREFV','MATIERE',460,null,'ceil(2*(CTE1/50))','PERIMETRE',now());
</v>
      </c>
      <c r="O4" s="244"/>
      <c r="P4" s="244"/>
      <c r="Q4" s="24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(null,'CLOTCHANVREFH','MATIERE',460,null,'ceil(2*(CTE1/50))','PERIMETRE',now());
</v>
      </c>
      <c r="R4" s="244"/>
      <c r="S4" s="244"/>
      <c r="T4" s="24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/>
      </c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</row>
    <row r="5" spans="1:56" x14ac:dyDescent="0.3">
      <c r="A5" s="245">
        <f>IF(B5="MATIERE",VLOOKUP($C5,MATIERE!$B$2:$K$601,10,0),IF(B5="MOA",VLOOKUP($C5,ATELIER!$B$2:$K$291,10,0),IF(B5="MOC",VLOOKUP($C5,CHANTIER!$B$2:$K$291,10,0),IF(B5="MP",VLOOKUP($C5,MINIPELLE!$B$2:$K$291,10,0),""))))</f>
        <v>462</v>
      </c>
      <c r="B5" s="244" t="s">
        <v>294</v>
      </c>
      <c r="C5" s="247" t="s">
        <v>1214</v>
      </c>
      <c r="D5" s="244" t="s">
        <v>8</v>
      </c>
      <c r="E5" s="244">
        <v>6</v>
      </c>
      <c r="F5" s="244"/>
      <c r="G5" s="244"/>
      <c r="H5" s="244">
        <v>6</v>
      </c>
      <c r="I5" s="244"/>
      <c r="J5" s="244"/>
      <c r="K5" s="244"/>
      <c r="L5" s="244"/>
      <c r="M5" s="244"/>
      <c r="N5" s="244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(null,'CLOTCHANVREFV','MATIERE',462,6,null,null,now());
</v>
      </c>
      <c r="O5" s="244"/>
      <c r="P5" s="244"/>
      <c r="Q5" s="244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(null,'CLOTCHANVREFH','MATIERE',462,6,null,null,now());
</v>
      </c>
      <c r="R5" s="244"/>
      <c r="S5" s="244"/>
      <c r="T5" s="244" t="str">
        <f t="shared" si="0"/>
        <v/>
      </c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</row>
    <row r="6" spans="1:56" x14ac:dyDescent="0.3">
      <c r="A6" s="245">
        <f>IF(B6="MATIERE",VLOOKUP($C6,MATIERE!$B$2:$K$601,10,0),IF(B6="MOA",VLOOKUP($C6,ATELIER!$B$2:$K$291,10,0),IF(B6="MOC",VLOOKUP($C6,CHANTIER!$B$2:$K$291,10,0),IF(B6="MP",VLOOKUP($C6,MINIPELLE!$B$2:$K$291,10,0),""))))</f>
        <v>459</v>
      </c>
      <c r="B6" s="244" t="s">
        <v>294</v>
      </c>
      <c r="C6" s="247" t="s">
        <v>1207</v>
      </c>
      <c r="D6" s="244" t="s">
        <v>8</v>
      </c>
      <c r="E6" s="244">
        <v>2</v>
      </c>
      <c r="F6" s="244"/>
      <c r="G6" s="244"/>
      <c r="H6" s="244">
        <v>2</v>
      </c>
      <c r="I6" s="244"/>
      <c r="J6" s="244"/>
      <c r="K6" s="244"/>
      <c r="L6" s="244"/>
      <c r="M6" s="244"/>
      <c r="N6" s="244" t="str">
        <f t="shared" si="1"/>
        <v xml:space="preserve">INSERT INTO SC_SystemeProduits(RefDimension,NomSysteme,typePresta,ligne,Quantite,formule,cte1,DateModif) values (null,'CLOTCHANVREFV','MATIERE',459,2,null,null,now());
</v>
      </c>
      <c r="O6" s="244"/>
      <c r="P6" s="244"/>
      <c r="Q6" s="244" t="str">
        <f t="shared" si="2"/>
        <v xml:space="preserve">INSERT INTO SC_SystemeProduits(RefDimension,NomSysteme,typePresta,ligne,Quantite,formule,cte1,DateModif) values (null,'CLOTCHANVREFH','MATIERE',459,2,null,null,now());
</v>
      </c>
      <c r="R6" s="244"/>
      <c r="S6" s="244"/>
      <c r="T6" s="244" t="str">
        <f t="shared" si="0"/>
        <v/>
      </c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</row>
    <row r="7" spans="1:56" x14ac:dyDescent="0.3">
      <c r="A7" s="245">
        <f>IF(B7="MATIERE",VLOOKUP($C7,MATIERE!$B$2:$K$601,10,0),IF(B7="MOA",VLOOKUP($C7,ATELIER!$B$2:$K$291,10,0),IF(B7="MOC",VLOOKUP($C7,CHANTIER!$B$2:$K$291,10,0),IF(B7="MP",VLOOKUP($C7,MINIPELLE!$B$2:$K$291,10,0),""))))</f>
        <v>97</v>
      </c>
      <c r="B7" s="244" t="s">
        <v>298</v>
      </c>
      <c r="C7" s="247" t="s">
        <v>1943</v>
      </c>
      <c r="D7" s="244" t="s">
        <v>42</v>
      </c>
      <c r="E7" s="244"/>
      <c r="F7" s="246" t="s">
        <v>686</v>
      </c>
      <c r="G7" s="246" t="s">
        <v>629</v>
      </c>
      <c r="H7" s="244"/>
      <c r="I7" s="246" t="s">
        <v>686</v>
      </c>
      <c r="J7" s="246" t="s">
        <v>629</v>
      </c>
      <c r="K7" s="244"/>
      <c r="L7" s="246"/>
      <c r="M7" s="246"/>
      <c r="N7" s="244" t="str">
        <f>IF(AND(F7="",E7=""),"",SUBSTITUTE(SUBSTITUTE(SUBSTITUTE(SUBSTITUTE(SUBSTITUTE(SUBSTITUTE($N$1,"#ID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(null,'CLOTCHANVREFV','MOC',97,null,'1*CTE1','PERIMETRE',now());
</v>
      </c>
      <c r="O7" s="244"/>
      <c r="P7" s="244"/>
      <c r="Q7" s="244" t="str">
        <f>IF(AND(I7="",H7=""),"",SUBSTITUTE(SUBSTITUTE(SUBSTITUTE(SUBSTITUTE(SUBSTITUTE(SUBSTITUTE($N$1,"#ID#",H$1),"#TYPE#",$B7),"#LIGNE#",$A7),"#Q#",IF(I7="",SUBSTITUTE(H7,",","."),"null")),"#FORMULE#",IF(I7="","null",CONCATENATE("'",I7,"'"))),"#CTE#",IF(J7="","null",CONCATENATE("'",J7,"'"))))</f>
        <v xml:space="preserve">INSERT INTO SC_SystemeProduits(RefDimension,NomSysteme,typePresta,ligne,Quantite,formule,cte1,DateModif) values (null,'CLOTCHANVREFH','MOC',97,null,'1*CTE1','PERIMETRE',now());
</v>
      </c>
      <c r="R7" s="244"/>
      <c r="S7" s="244"/>
      <c r="T7" s="244" t="str">
        <f t="shared" ref="T7" si="3">IF(AND(L7="",K7=""),"",SUBSTITUTE(SUBSTITUTE(SUBSTITUTE(SUBSTITUTE(SUBSTITUTE(SUBSTITUTE($N$1,"#ID#",K$1),"#TYPE#",$B7),"#LIGNE#",$A7),"#Q#",IF(L7="",SUBSTITUTE(K7,",","."),"null")),"#FORMULE#",IF(L7="","null",CONCATENATE("'",L7,"'"))),"#CTE#",IF(M7="","null",CONCATENATE("'",M7,"'"))))</f>
        <v/>
      </c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</row>
    <row r="8" spans="1:56" x14ac:dyDescent="0.3">
      <c r="A8" s="245" t="s">
        <v>285</v>
      </c>
      <c r="B8" s="244"/>
      <c r="C8" s="247"/>
      <c r="D8" s="244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4" t="s">
        <v>285</v>
      </c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</row>
    <row r="9" spans="1:56" x14ac:dyDescent="0.3">
      <c r="A9" s="245" t="s">
        <v>285</v>
      </c>
      <c r="B9" s="244"/>
      <c r="C9" s="247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 t="s">
        <v>285</v>
      </c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</row>
    <row r="10" spans="1:56" x14ac:dyDescent="0.3">
      <c r="A10" s="245" t="s">
        <v>285</v>
      </c>
      <c r="B10" s="244"/>
      <c r="C10" s="247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 t="s">
        <v>285</v>
      </c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</row>
    <row r="11" spans="1:56" x14ac:dyDescent="0.3">
      <c r="A11" s="245" t="s">
        <v>285</v>
      </c>
      <c r="B11" s="244"/>
      <c r="C11" s="247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 t="s">
        <v>285</v>
      </c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</row>
    <row r="12" spans="1:56" x14ac:dyDescent="0.3">
      <c r="A12" s="245" t="s">
        <v>285</v>
      </c>
      <c r="B12" s="244"/>
      <c r="C12" s="247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 t="s">
        <v>285</v>
      </c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</row>
    <row r="13" spans="1:56" x14ac:dyDescent="0.3">
      <c r="A13" s="245" t="s">
        <v>285</v>
      </c>
      <c r="B13" s="244"/>
      <c r="C13" s="247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 t="s">
        <v>285</v>
      </c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</row>
    <row r="14" spans="1:56" x14ac:dyDescent="0.3">
      <c r="A14" s="245" t="s">
        <v>285</v>
      </c>
      <c r="B14" s="24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 t="s">
        <v>285</v>
      </c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</row>
    <row r="15" spans="1:56" x14ac:dyDescent="0.3">
      <c r="A15" s="245" t="s">
        <v>285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 t="s">
        <v>285</v>
      </c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</row>
    <row r="16" spans="1:56" x14ac:dyDescent="0.3">
      <c r="A16" s="245" t="s">
        <v>285</v>
      </c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 t="s">
        <v>285</v>
      </c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</row>
    <row r="17" spans="1:128" x14ac:dyDescent="0.3">
      <c r="A17" s="245" t="s">
        <v>285</v>
      </c>
      <c r="B17" s="244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 t="s">
        <v>285</v>
      </c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</row>
    <row r="18" spans="1:128" s="240" customFormat="1" x14ac:dyDescent="0.3">
      <c r="A18" s="245" t="s">
        <v>285</v>
      </c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39"/>
      <c r="BT18" s="239"/>
      <c r="BU18" s="239"/>
      <c r="BV18" s="239"/>
      <c r="BW18" s="239"/>
      <c r="BX18" s="239"/>
      <c r="BY18" s="239"/>
      <c r="BZ18" s="239"/>
      <c r="CA18" s="239"/>
      <c r="CB18" s="239"/>
      <c r="CC18" s="239"/>
      <c r="CD18" s="239"/>
      <c r="CE18" s="239"/>
      <c r="CF18" s="239"/>
      <c r="CG18" s="239"/>
      <c r="CH18" s="239"/>
      <c r="CI18" s="239"/>
      <c r="CJ18" s="239"/>
      <c r="CK18" s="239"/>
      <c r="CL18" s="239"/>
      <c r="CM18" s="239"/>
      <c r="CN18" s="239"/>
      <c r="CO18" s="239"/>
      <c r="CP18" s="239"/>
      <c r="CQ18" s="239"/>
      <c r="CR18" s="239"/>
      <c r="CS18" s="239"/>
      <c r="CT18" s="239"/>
      <c r="CU18" s="239"/>
      <c r="CV18" s="239"/>
      <c r="CW18" s="239"/>
      <c r="CX18" s="239"/>
      <c r="CY18" s="239"/>
      <c r="CZ18" s="239"/>
      <c r="DA18" s="239"/>
      <c r="DB18" s="239"/>
      <c r="DC18" s="239"/>
      <c r="DD18" s="239"/>
      <c r="DE18" s="239"/>
      <c r="DF18" s="239"/>
      <c r="DG18" s="239"/>
      <c r="DH18" s="239"/>
      <c r="DI18" s="239"/>
      <c r="DJ18" s="239"/>
      <c r="DK18" s="239"/>
      <c r="DL18" s="239"/>
      <c r="DM18" s="239"/>
      <c r="DN18" s="239"/>
      <c r="DO18" s="239"/>
      <c r="DP18" s="239"/>
      <c r="DQ18" s="239"/>
      <c r="DR18" s="239"/>
      <c r="DS18" s="239"/>
      <c r="DT18" s="239"/>
      <c r="DU18" s="239"/>
      <c r="DV18" s="239"/>
      <c r="DW18" s="239"/>
      <c r="DX18" s="239"/>
    </row>
    <row r="19" spans="1:128" s="240" customFormat="1" x14ac:dyDescent="0.3">
      <c r="A19" s="245" t="s">
        <v>285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39"/>
      <c r="BR19" s="239"/>
      <c r="BS19" s="239"/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39"/>
      <c r="CH19" s="239"/>
      <c r="CI19" s="239"/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39"/>
      <c r="CX19" s="239"/>
      <c r="CY19" s="239"/>
      <c r="CZ19" s="239"/>
      <c r="DA19" s="239"/>
      <c r="DB19" s="239"/>
      <c r="DC19" s="239"/>
      <c r="DD19" s="239"/>
      <c r="DE19" s="239"/>
      <c r="DF19" s="239"/>
      <c r="DG19" s="239"/>
      <c r="DH19" s="239"/>
      <c r="DI19" s="239"/>
      <c r="DJ19" s="239"/>
      <c r="DK19" s="239"/>
      <c r="DL19" s="239"/>
      <c r="DM19" s="239"/>
      <c r="DN19" s="239"/>
      <c r="DO19" s="239"/>
      <c r="DP19" s="239"/>
      <c r="DQ19" s="239"/>
      <c r="DR19" s="239"/>
      <c r="DS19" s="239"/>
      <c r="DT19" s="239"/>
      <c r="DU19" s="239"/>
      <c r="DV19" s="239"/>
      <c r="DW19" s="239"/>
      <c r="DX19" s="239"/>
    </row>
    <row r="20" spans="1:128" s="240" customFormat="1" ht="15.75" customHeight="1" x14ac:dyDescent="0.3">
      <c r="A20" s="245" t="s">
        <v>285</v>
      </c>
      <c r="B20" s="244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39"/>
      <c r="BR20" s="239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39"/>
      <c r="CH20" s="239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39"/>
      <c r="CX20" s="239"/>
      <c r="CY20" s="239"/>
      <c r="CZ20" s="239"/>
      <c r="DA20" s="239"/>
      <c r="DB20" s="239"/>
      <c r="DC20" s="239"/>
      <c r="DD20" s="239"/>
      <c r="DE20" s="239"/>
      <c r="DF20" s="239"/>
      <c r="DG20" s="239"/>
      <c r="DH20" s="239"/>
      <c r="DI20" s="239"/>
      <c r="DJ20" s="239"/>
      <c r="DK20" s="239"/>
      <c r="DL20" s="239"/>
      <c r="DM20" s="239"/>
      <c r="DN20" s="239"/>
      <c r="DO20" s="239"/>
      <c r="DP20" s="239"/>
      <c r="DQ20" s="239"/>
      <c r="DR20" s="239"/>
      <c r="DS20" s="239"/>
      <c r="DT20" s="239"/>
      <c r="DU20" s="239"/>
      <c r="DV20" s="239"/>
      <c r="DW20" s="239"/>
      <c r="DX20" s="239"/>
    </row>
    <row r="21" spans="1:128" s="240" customFormat="1" ht="19.5" customHeight="1" x14ac:dyDescent="0.3">
      <c r="A21" s="245" t="s">
        <v>285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39"/>
      <c r="CH21" s="239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39"/>
      <c r="CX21" s="239"/>
      <c r="CY21" s="239"/>
      <c r="CZ21" s="239"/>
      <c r="DA21" s="239"/>
      <c r="DB21" s="239"/>
      <c r="DC21" s="239"/>
      <c r="DD21" s="239"/>
      <c r="DE21" s="239"/>
      <c r="DF21" s="239"/>
      <c r="DG21" s="239"/>
      <c r="DH21" s="239"/>
      <c r="DI21" s="239"/>
      <c r="DJ21" s="239"/>
      <c r="DK21" s="239"/>
      <c r="DL21" s="239"/>
      <c r="DM21" s="239"/>
      <c r="DN21" s="239"/>
      <c r="DO21" s="239"/>
      <c r="DP21" s="239"/>
      <c r="DQ21" s="239"/>
      <c r="DR21" s="239"/>
      <c r="DS21" s="239"/>
      <c r="DT21" s="239"/>
      <c r="DU21" s="239"/>
      <c r="DV21" s="239"/>
      <c r="DW21" s="239"/>
      <c r="DX21" s="239"/>
    </row>
    <row r="22" spans="1:128" s="240" customFormat="1" x14ac:dyDescent="0.3">
      <c r="A22" s="245" t="s">
        <v>285</v>
      </c>
      <c r="B22" s="24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39"/>
      <c r="BT22" s="239"/>
      <c r="BU22" s="239"/>
      <c r="BV22" s="239"/>
      <c r="BW22" s="239"/>
      <c r="BX22" s="239"/>
      <c r="BY22" s="239"/>
      <c r="BZ22" s="239"/>
      <c r="CA22" s="239"/>
      <c r="CB22" s="239"/>
      <c r="CC22" s="239"/>
      <c r="CD22" s="239"/>
      <c r="CE22" s="239"/>
      <c r="CF22" s="239"/>
      <c r="CG22" s="239"/>
      <c r="CH22" s="239"/>
      <c r="CI22" s="239"/>
      <c r="CJ22" s="239"/>
      <c r="CK22" s="239"/>
      <c r="CL22" s="239"/>
      <c r="CM22" s="239"/>
      <c r="CN22" s="239"/>
      <c r="CO22" s="239"/>
      <c r="CP22" s="239"/>
      <c r="CQ22" s="239"/>
      <c r="CR22" s="239"/>
      <c r="CS22" s="239"/>
      <c r="CT22" s="239"/>
      <c r="CU22" s="239"/>
      <c r="CV22" s="239"/>
      <c r="CW22" s="239"/>
      <c r="CX22" s="239"/>
      <c r="CY22" s="239"/>
      <c r="CZ22" s="239"/>
      <c r="DA22" s="239"/>
      <c r="DB22" s="239"/>
      <c r="DC22" s="239"/>
      <c r="DD22" s="239"/>
      <c r="DE22" s="239"/>
      <c r="DF22" s="239"/>
      <c r="DG22" s="239"/>
      <c r="DH22" s="239"/>
      <c r="DI22" s="239"/>
      <c r="DJ22" s="239"/>
      <c r="DK22" s="239"/>
      <c r="DL22" s="239"/>
      <c r="DM22" s="239"/>
      <c r="DN22" s="239"/>
      <c r="DO22" s="239"/>
      <c r="DP22" s="239"/>
      <c r="DQ22" s="239"/>
      <c r="DR22" s="239"/>
      <c r="DS22" s="239"/>
      <c r="DT22" s="239"/>
      <c r="DU22" s="239"/>
      <c r="DV22" s="239"/>
      <c r="DW22" s="239"/>
      <c r="DX22" s="239"/>
    </row>
    <row r="23" spans="1:128" s="240" customFormat="1" x14ac:dyDescent="0.3">
      <c r="A23" s="245" t="s">
        <v>285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39"/>
      <c r="CH23" s="239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39"/>
      <c r="CX23" s="239"/>
      <c r="CY23" s="239"/>
      <c r="CZ23" s="239"/>
      <c r="DA23" s="239"/>
      <c r="DB23" s="239"/>
      <c r="DC23" s="239"/>
      <c r="DD23" s="239"/>
      <c r="DE23" s="239"/>
      <c r="DF23" s="239"/>
      <c r="DG23" s="239"/>
      <c r="DH23" s="239"/>
      <c r="DI23" s="239"/>
      <c r="DJ23" s="239"/>
      <c r="DK23" s="239"/>
      <c r="DL23" s="239"/>
      <c r="DM23" s="239"/>
      <c r="DN23" s="239"/>
      <c r="DO23" s="239"/>
      <c r="DP23" s="239"/>
      <c r="DQ23" s="239"/>
      <c r="DR23" s="239"/>
      <c r="DS23" s="239"/>
      <c r="DT23" s="239"/>
      <c r="DU23" s="239"/>
      <c r="DV23" s="239"/>
      <c r="DW23" s="239"/>
      <c r="DX23" s="239"/>
    </row>
    <row r="24" spans="1:128" s="240" customFormat="1" x14ac:dyDescent="0.3">
      <c r="A24" s="243"/>
      <c r="B24" s="239"/>
      <c r="C24" s="241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39"/>
      <c r="CH24" s="239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39"/>
      <c r="CX24" s="239"/>
      <c r="CY24" s="239"/>
      <c r="CZ24" s="239"/>
      <c r="DA24" s="239"/>
      <c r="DB24" s="239"/>
      <c r="DC24" s="239"/>
      <c r="DD24" s="239"/>
      <c r="DE24" s="239"/>
      <c r="DF24" s="239"/>
      <c r="DG24" s="239"/>
      <c r="DH24" s="239"/>
      <c r="DI24" s="239"/>
      <c r="DJ24" s="239"/>
      <c r="DK24" s="239"/>
      <c r="DL24" s="239"/>
      <c r="DM24" s="239"/>
      <c r="DN24" s="239"/>
      <c r="DO24" s="239"/>
      <c r="DP24" s="239"/>
      <c r="DQ24" s="239"/>
      <c r="DR24" s="239"/>
      <c r="DS24" s="239"/>
      <c r="DT24" s="239"/>
      <c r="DU24" s="239"/>
      <c r="DV24" s="239"/>
      <c r="DW24" s="239"/>
      <c r="DX24" s="239"/>
    </row>
    <row r="25" spans="1:128" x14ac:dyDescent="0.3">
      <c r="A25" s="243"/>
      <c r="C25" s="241"/>
    </row>
    <row r="26" spans="1:128" x14ac:dyDescent="0.3">
      <c r="A26" s="243"/>
      <c r="C26" s="241"/>
    </row>
    <row r="27" spans="1:128" x14ac:dyDescent="0.3">
      <c r="A27" s="243"/>
      <c r="C27" s="241"/>
    </row>
    <row r="28" spans="1:128" x14ac:dyDescent="0.3">
      <c r="A28" s="243"/>
      <c r="C28" s="241"/>
    </row>
    <row r="29" spans="1:128" x14ac:dyDescent="0.3">
      <c r="A29" s="243"/>
      <c r="C29" s="241"/>
    </row>
    <row r="30" spans="1:128" x14ac:dyDescent="0.3">
      <c r="A30" s="243"/>
      <c r="C30" s="241"/>
    </row>
    <row r="31" spans="1:128" x14ac:dyDescent="0.3">
      <c r="A31" s="243"/>
      <c r="C31" s="241"/>
    </row>
    <row r="32" spans="1:128" x14ac:dyDescent="0.3">
      <c r="A32" s="244"/>
      <c r="B32" s="244"/>
      <c r="C32" s="244"/>
      <c r="D32" s="244" t="s">
        <v>285</v>
      </c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</row>
    <row r="33" spans="1:13" x14ac:dyDescent="0.3">
      <c r="A33" s="296" t="s">
        <v>1957</v>
      </c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</row>
    <row r="34" spans="1:13" x14ac:dyDescent="0.3">
      <c r="A34" s="296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</row>
    <row r="35" spans="1:13" x14ac:dyDescent="0.3">
      <c r="A35" s="244"/>
      <c r="B35" s="244"/>
      <c r="C35" s="244"/>
      <c r="D35" s="244" t="s">
        <v>285</v>
      </c>
      <c r="E35" s="244"/>
      <c r="F35" s="244"/>
      <c r="G35" s="244"/>
      <c r="H35" s="244"/>
      <c r="I35" s="244"/>
      <c r="J35" s="244"/>
      <c r="K35" s="244"/>
      <c r="L35" s="244"/>
      <c r="M35" s="244"/>
    </row>
    <row r="36" spans="1:13" x14ac:dyDescent="0.3">
      <c r="A36" s="244"/>
      <c r="B36" s="244"/>
      <c r="C36" s="244"/>
      <c r="D36" s="244" t="s">
        <v>285</v>
      </c>
      <c r="E36" s="244"/>
      <c r="F36" s="244"/>
      <c r="G36" s="244"/>
      <c r="H36" s="244"/>
      <c r="I36" s="244"/>
      <c r="J36" s="244"/>
      <c r="K36" s="244"/>
      <c r="L36" s="244"/>
      <c r="M36" s="244"/>
    </row>
    <row r="37" spans="1:13" x14ac:dyDescent="0.3">
      <c r="A37" s="244"/>
      <c r="B37" s="244"/>
      <c r="C37" s="244"/>
      <c r="D37" s="244" t="s">
        <v>285</v>
      </c>
      <c r="E37" s="244"/>
      <c r="F37" s="244"/>
      <c r="G37" s="244"/>
      <c r="H37" s="244"/>
      <c r="I37" s="244"/>
      <c r="J37" s="244"/>
      <c r="K37" s="244"/>
      <c r="L37" s="244"/>
      <c r="M37" s="244"/>
    </row>
    <row r="38" spans="1:13" x14ac:dyDescent="0.3">
      <c r="A38" s="243"/>
      <c r="C38" s="241"/>
    </row>
  </sheetData>
  <mergeCells count="1">
    <mergeCell ref="A33:M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"/>
  <dimension ref="A1:K68"/>
  <sheetViews>
    <sheetView topLeftCell="A25" workbookViewId="0">
      <selection activeCell="F18" sqref="F18"/>
    </sheetView>
  </sheetViews>
  <sheetFormatPr baseColWidth="10" defaultRowHeight="14.4" x14ac:dyDescent="0.3"/>
  <cols>
    <col min="2" max="2" width="59.33203125" style="57" customWidth="1"/>
    <col min="7" max="7" width="36.109375" customWidth="1"/>
    <col min="11" max="11" width="11.44140625" style="57"/>
  </cols>
  <sheetData>
    <row r="1" spans="1:11" x14ac:dyDescent="0.3">
      <c r="B1" s="57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241</v>
      </c>
    </row>
    <row r="2" spans="1:11" x14ac:dyDescent="0.3">
      <c r="A2">
        <v>2</v>
      </c>
      <c r="B2" s="57" t="s">
        <v>1521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 s="57">
        <f>A2</f>
        <v>2</v>
      </c>
    </row>
    <row r="3" spans="1:11" x14ac:dyDescent="0.3">
      <c r="A3">
        <v>3</v>
      </c>
      <c r="B3" s="57" t="s">
        <v>1526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 s="57">
        <f t="shared" ref="K3:K66" si="1">A3</f>
        <v>3</v>
      </c>
    </row>
    <row r="4" spans="1:11" x14ac:dyDescent="0.3">
      <c r="A4">
        <v>4</v>
      </c>
      <c r="B4" s="57" t="s">
        <v>1527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 s="57">
        <f t="shared" si="1"/>
        <v>4</v>
      </c>
    </row>
    <row r="5" spans="1:11" x14ac:dyDescent="0.3">
      <c r="A5">
        <v>5</v>
      </c>
      <c r="B5" s="57" t="s">
        <v>1528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 s="57">
        <f t="shared" si="1"/>
        <v>5</v>
      </c>
    </row>
    <row r="6" spans="1:11" x14ac:dyDescent="0.3">
      <c r="A6">
        <v>6</v>
      </c>
      <c r="B6" s="57" t="s">
        <v>1529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 s="57">
        <f t="shared" si="1"/>
        <v>6</v>
      </c>
    </row>
    <row r="7" spans="1:11" x14ac:dyDescent="0.3">
      <c r="A7">
        <v>7</v>
      </c>
      <c r="B7" s="57" t="s">
        <v>1530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 s="57">
        <f t="shared" si="1"/>
        <v>7</v>
      </c>
    </row>
    <row r="8" spans="1:11" x14ac:dyDescent="0.3">
      <c r="A8">
        <v>8</v>
      </c>
      <c r="B8" s="57" t="s">
        <v>1531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 s="57">
        <f t="shared" si="1"/>
        <v>8</v>
      </c>
    </row>
    <row r="9" spans="1:11" x14ac:dyDescent="0.3">
      <c r="A9">
        <v>9</v>
      </c>
      <c r="B9" s="57" t="s">
        <v>1532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 s="57">
        <f t="shared" si="1"/>
        <v>9</v>
      </c>
    </row>
    <row r="10" spans="1:11" x14ac:dyDescent="0.3">
      <c r="A10">
        <v>10</v>
      </c>
      <c r="B10" s="57" t="s">
        <v>1533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 s="57">
        <f t="shared" si="1"/>
        <v>10</v>
      </c>
    </row>
    <row r="11" spans="1:11" x14ac:dyDescent="0.3">
      <c r="A11">
        <v>11</v>
      </c>
      <c r="B11" s="57" t="s">
        <v>1534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 s="57">
        <f t="shared" si="1"/>
        <v>11</v>
      </c>
    </row>
    <row r="12" spans="1:11" x14ac:dyDescent="0.3">
      <c r="A12">
        <v>12</v>
      </c>
      <c r="B12" s="57" t="s">
        <v>1535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 s="57">
        <f t="shared" si="1"/>
        <v>12</v>
      </c>
    </row>
    <row r="13" spans="1:11" x14ac:dyDescent="0.3">
      <c r="A13">
        <v>13</v>
      </c>
      <c r="B13" s="57" t="s">
        <v>1536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 s="57">
        <f t="shared" si="1"/>
        <v>13</v>
      </c>
    </row>
    <row r="14" spans="1:11" x14ac:dyDescent="0.3">
      <c r="A14">
        <v>14</v>
      </c>
      <c r="B14" s="57" t="s">
        <v>1537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 s="57">
        <f t="shared" si="1"/>
        <v>14</v>
      </c>
    </row>
    <row r="15" spans="1:11" x14ac:dyDescent="0.3">
      <c r="A15">
        <v>15</v>
      </c>
      <c r="B15" s="57" t="s">
        <v>1538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 s="57">
        <f t="shared" si="1"/>
        <v>15</v>
      </c>
    </row>
    <row r="16" spans="1:11" x14ac:dyDescent="0.3">
      <c r="A16">
        <v>16</v>
      </c>
      <c r="B16" s="57" t="s">
        <v>1539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 s="57">
        <f t="shared" si="1"/>
        <v>16</v>
      </c>
    </row>
    <row r="17" spans="1:11" x14ac:dyDescent="0.3">
      <c r="A17">
        <v>17</v>
      </c>
      <c r="B17" s="57" t="s">
        <v>1540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 s="57">
        <f t="shared" si="1"/>
        <v>17</v>
      </c>
    </row>
    <row r="18" spans="1:11" x14ac:dyDescent="0.3">
      <c r="A18">
        <v>18</v>
      </c>
      <c r="B18" s="57" t="s">
        <v>1541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 s="57">
        <f t="shared" si="1"/>
        <v>18</v>
      </c>
    </row>
    <row r="19" spans="1:11" x14ac:dyDescent="0.3">
      <c r="A19">
        <v>19</v>
      </c>
      <c r="B19" s="57" t="s">
        <v>1542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 s="57">
        <f t="shared" si="1"/>
        <v>19</v>
      </c>
    </row>
    <row r="20" spans="1:11" x14ac:dyDescent="0.3">
      <c r="A20">
        <v>20</v>
      </c>
      <c r="B20" s="57" t="s">
        <v>1543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 s="57">
        <f t="shared" si="1"/>
        <v>20</v>
      </c>
    </row>
    <row r="21" spans="1:11" x14ac:dyDescent="0.3">
      <c r="A21">
        <v>21</v>
      </c>
      <c r="B21" s="57" t="s">
        <v>1544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 s="57">
        <f t="shared" si="1"/>
        <v>21</v>
      </c>
    </row>
    <row r="22" spans="1:11" x14ac:dyDescent="0.3">
      <c r="A22">
        <v>22</v>
      </c>
      <c r="B22" s="57" t="s">
        <v>1545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 s="57">
        <f t="shared" si="1"/>
        <v>22</v>
      </c>
    </row>
    <row r="23" spans="1:11" x14ac:dyDescent="0.3">
      <c r="A23">
        <v>23</v>
      </c>
      <c r="B23" s="57" t="s">
        <v>1546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 s="57">
        <f t="shared" si="1"/>
        <v>23</v>
      </c>
    </row>
    <row r="24" spans="1:11" x14ac:dyDescent="0.3">
      <c r="A24">
        <v>24</v>
      </c>
      <c r="B24" s="57" t="s">
        <v>1547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 s="57">
        <f t="shared" si="1"/>
        <v>24</v>
      </c>
    </row>
    <row r="25" spans="1:11" x14ac:dyDescent="0.3">
      <c r="A25">
        <v>25</v>
      </c>
      <c r="B25" s="57" t="s">
        <v>285</v>
      </c>
      <c r="K25" s="57">
        <f t="shared" si="1"/>
        <v>25</v>
      </c>
    </row>
    <row r="26" spans="1:11" x14ac:dyDescent="0.3">
      <c r="A26">
        <v>26</v>
      </c>
      <c r="B26" s="57" t="s">
        <v>1548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 s="57">
        <f t="shared" si="1"/>
        <v>26</v>
      </c>
    </row>
    <row r="27" spans="1:11" x14ac:dyDescent="0.3">
      <c r="A27">
        <v>27</v>
      </c>
      <c r="B27" s="57" t="s">
        <v>1549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 s="57">
        <f t="shared" si="1"/>
        <v>27</v>
      </c>
    </row>
    <row r="28" spans="1:11" x14ac:dyDescent="0.3">
      <c r="A28">
        <v>28</v>
      </c>
      <c r="B28" s="57" t="s">
        <v>1550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 s="57">
        <f t="shared" si="1"/>
        <v>28</v>
      </c>
    </row>
    <row r="29" spans="1:11" x14ac:dyDescent="0.3">
      <c r="A29">
        <v>29</v>
      </c>
      <c r="B29" s="57" t="s">
        <v>1551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 s="57">
        <f t="shared" si="1"/>
        <v>29</v>
      </c>
    </row>
    <row r="30" spans="1:11" x14ac:dyDescent="0.3">
      <c r="A30">
        <v>30</v>
      </c>
      <c r="B30" s="57" t="s">
        <v>1552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 s="57">
        <f t="shared" si="1"/>
        <v>30</v>
      </c>
    </row>
    <row r="31" spans="1:11" x14ac:dyDescent="0.3">
      <c r="A31">
        <v>31</v>
      </c>
      <c r="B31" s="57" t="s">
        <v>1553</v>
      </c>
      <c r="C31" t="s">
        <v>54</v>
      </c>
      <c r="D31" t="s">
        <v>8</v>
      </c>
      <c r="E31">
        <v>0.12</v>
      </c>
      <c r="G31" t="s">
        <v>65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 s="57">
        <f t="shared" si="1"/>
        <v>31</v>
      </c>
    </row>
    <row r="32" spans="1:11" x14ac:dyDescent="0.3">
      <c r="A32">
        <v>32</v>
      </c>
      <c r="B32" s="57" t="s">
        <v>1554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 s="57">
        <f t="shared" si="1"/>
        <v>32</v>
      </c>
    </row>
    <row r="33" spans="1:11" x14ac:dyDescent="0.3">
      <c r="A33">
        <v>33</v>
      </c>
      <c r="B33" s="57" t="s">
        <v>1555</v>
      </c>
      <c r="C33" t="s">
        <v>54</v>
      </c>
      <c r="D33" t="s">
        <v>8</v>
      </c>
      <c r="E33">
        <v>0.25</v>
      </c>
      <c r="F33" t="s">
        <v>9</v>
      </c>
      <c r="G33" t="s">
        <v>68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 s="57">
        <f t="shared" si="1"/>
        <v>33</v>
      </c>
    </row>
    <row r="34" spans="1:11" x14ac:dyDescent="0.3">
      <c r="A34">
        <v>34</v>
      </c>
      <c r="B34" s="57" t="s">
        <v>1556</v>
      </c>
      <c r="C34" t="s">
        <v>54</v>
      </c>
      <c r="D34" t="s">
        <v>8</v>
      </c>
      <c r="E34">
        <v>0.15</v>
      </c>
      <c r="F34" t="s">
        <v>70</v>
      </c>
      <c r="G34" t="s">
        <v>71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 s="57">
        <f t="shared" si="1"/>
        <v>34</v>
      </c>
    </row>
    <row r="35" spans="1:11" x14ac:dyDescent="0.3">
      <c r="A35">
        <v>35</v>
      </c>
      <c r="B35" s="57" t="s">
        <v>285</v>
      </c>
      <c r="K35" s="57">
        <f t="shared" si="1"/>
        <v>35</v>
      </c>
    </row>
    <row r="36" spans="1:11" x14ac:dyDescent="0.3">
      <c r="A36">
        <v>36</v>
      </c>
      <c r="B36" s="57" t="s">
        <v>1557</v>
      </c>
      <c r="C36" t="s">
        <v>54</v>
      </c>
      <c r="D36" t="s">
        <v>20</v>
      </c>
      <c r="E36">
        <v>0.12</v>
      </c>
      <c r="F36" t="s">
        <v>9</v>
      </c>
      <c r="G36" t="s">
        <v>72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 s="57">
        <f t="shared" si="1"/>
        <v>36</v>
      </c>
    </row>
    <row r="37" spans="1:11" x14ac:dyDescent="0.3">
      <c r="K37" s="57">
        <f t="shared" si="1"/>
        <v>0</v>
      </c>
    </row>
    <row r="38" spans="1:11" x14ac:dyDescent="0.3">
      <c r="K38" s="57">
        <f t="shared" si="1"/>
        <v>0</v>
      </c>
    </row>
    <row r="39" spans="1:11" x14ac:dyDescent="0.3">
      <c r="K39" s="57">
        <f t="shared" si="1"/>
        <v>0</v>
      </c>
    </row>
    <row r="40" spans="1:11" x14ac:dyDescent="0.3">
      <c r="K40" s="57">
        <f t="shared" si="1"/>
        <v>0</v>
      </c>
    </row>
    <row r="41" spans="1:11" x14ac:dyDescent="0.3">
      <c r="K41" s="57">
        <f t="shared" si="1"/>
        <v>0</v>
      </c>
    </row>
    <row r="42" spans="1:11" x14ac:dyDescent="0.3">
      <c r="K42" s="57">
        <f t="shared" si="1"/>
        <v>0</v>
      </c>
    </row>
    <row r="43" spans="1:11" x14ac:dyDescent="0.3">
      <c r="K43" s="57">
        <f t="shared" si="1"/>
        <v>0</v>
      </c>
    </row>
    <row r="44" spans="1:11" x14ac:dyDescent="0.3">
      <c r="K44" s="57">
        <f t="shared" si="1"/>
        <v>0</v>
      </c>
    </row>
    <row r="45" spans="1:11" x14ac:dyDescent="0.3">
      <c r="K45" s="57">
        <f t="shared" si="1"/>
        <v>0</v>
      </c>
    </row>
    <row r="46" spans="1:11" x14ac:dyDescent="0.3">
      <c r="K46" s="57">
        <f t="shared" si="1"/>
        <v>0</v>
      </c>
    </row>
    <row r="47" spans="1:11" x14ac:dyDescent="0.3">
      <c r="K47" s="57">
        <f t="shared" si="1"/>
        <v>0</v>
      </c>
    </row>
    <row r="48" spans="1:11" x14ac:dyDescent="0.3">
      <c r="K48" s="57">
        <f t="shared" si="1"/>
        <v>0</v>
      </c>
    </row>
    <row r="49" spans="11:11" x14ac:dyDescent="0.3">
      <c r="K49" s="57">
        <f t="shared" si="1"/>
        <v>0</v>
      </c>
    </row>
    <row r="50" spans="11:11" x14ac:dyDescent="0.3">
      <c r="K50" s="57">
        <f t="shared" si="1"/>
        <v>0</v>
      </c>
    </row>
    <row r="51" spans="11:11" x14ac:dyDescent="0.3">
      <c r="K51" s="57">
        <f t="shared" si="1"/>
        <v>0</v>
      </c>
    </row>
    <row r="52" spans="11:11" x14ac:dyDescent="0.3">
      <c r="K52" s="57">
        <f t="shared" si="1"/>
        <v>0</v>
      </c>
    </row>
    <row r="53" spans="11:11" x14ac:dyDescent="0.3">
      <c r="K53" s="57">
        <f t="shared" si="1"/>
        <v>0</v>
      </c>
    </row>
    <row r="54" spans="11:11" x14ac:dyDescent="0.3">
      <c r="K54" s="57">
        <f t="shared" si="1"/>
        <v>0</v>
      </c>
    </row>
    <row r="55" spans="11:11" x14ac:dyDescent="0.3">
      <c r="K55" s="57">
        <f t="shared" si="1"/>
        <v>0</v>
      </c>
    </row>
    <row r="56" spans="11:11" x14ac:dyDescent="0.3">
      <c r="K56" s="57">
        <f t="shared" si="1"/>
        <v>0</v>
      </c>
    </row>
    <row r="57" spans="11:11" x14ac:dyDescent="0.3">
      <c r="K57" s="57">
        <f t="shared" si="1"/>
        <v>0</v>
      </c>
    </row>
    <row r="58" spans="11:11" x14ac:dyDescent="0.3">
      <c r="K58" s="57">
        <f t="shared" si="1"/>
        <v>0</v>
      </c>
    </row>
    <row r="59" spans="11:11" x14ac:dyDescent="0.3">
      <c r="K59" s="57">
        <f t="shared" si="1"/>
        <v>0</v>
      </c>
    </row>
    <row r="60" spans="11:11" x14ac:dyDescent="0.3">
      <c r="K60" s="57">
        <f t="shared" si="1"/>
        <v>0</v>
      </c>
    </row>
    <row r="61" spans="11:11" x14ac:dyDescent="0.3">
      <c r="K61" s="57">
        <f t="shared" si="1"/>
        <v>0</v>
      </c>
    </row>
    <row r="62" spans="11:11" x14ac:dyDescent="0.3">
      <c r="K62" s="57">
        <f t="shared" si="1"/>
        <v>0</v>
      </c>
    </row>
    <row r="63" spans="11:11" x14ac:dyDescent="0.3">
      <c r="K63" s="57">
        <f t="shared" si="1"/>
        <v>0</v>
      </c>
    </row>
    <row r="64" spans="11:11" x14ac:dyDescent="0.3">
      <c r="K64" s="57">
        <f t="shared" si="1"/>
        <v>0</v>
      </c>
    </row>
    <row r="65" spans="11:11" x14ac:dyDescent="0.3">
      <c r="K65" s="57">
        <f t="shared" si="1"/>
        <v>0</v>
      </c>
    </row>
    <row r="66" spans="11:11" x14ac:dyDescent="0.3">
      <c r="K66" s="57">
        <f t="shared" si="1"/>
        <v>0</v>
      </c>
    </row>
    <row r="67" spans="11:11" x14ac:dyDescent="0.3">
      <c r="K67" s="57">
        <f t="shared" ref="K67:K68" si="2">A67</f>
        <v>0</v>
      </c>
    </row>
    <row r="68" spans="11:11" x14ac:dyDescent="0.3">
      <c r="K68" s="57">
        <f t="shared" si="2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3">
    <tabColor theme="0"/>
  </sheetPr>
  <dimension ref="A1:L33"/>
  <sheetViews>
    <sheetView topLeftCell="A9" workbookViewId="0">
      <selection activeCell="H33" sqref="H33"/>
    </sheetView>
  </sheetViews>
  <sheetFormatPr baseColWidth="10" defaultRowHeight="14.4" x14ac:dyDescent="0.3"/>
  <cols>
    <col min="1" max="1" width="11.44140625" style="75"/>
    <col min="2" max="2" width="34.6640625" customWidth="1"/>
    <col min="3" max="3" width="20.109375" customWidth="1"/>
    <col min="5" max="5" width="11.44140625" style="75"/>
    <col min="11" max="11" width="11.44140625" style="75"/>
  </cols>
  <sheetData>
    <row r="1" spans="1:12" x14ac:dyDescent="0.3">
      <c r="H1" t="s">
        <v>1084</v>
      </c>
      <c r="L1" t="s">
        <v>1671</v>
      </c>
    </row>
    <row r="2" spans="1:12" s="76" customFormat="1" x14ac:dyDescent="0.3">
      <c r="A2" s="75">
        <v>2</v>
      </c>
      <c r="B2" s="76" t="s">
        <v>188</v>
      </c>
      <c r="C2" s="76" t="s">
        <v>204</v>
      </c>
      <c r="D2" s="76" t="s">
        <v>105</v>
      </c>
      <c r="E2" s="75">
        <v>0.05</v>
      </c>
      <c r="F2" s="76" t="s">
        <v>205</v>
      </c>
      <c r="H2" s="76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5">
        <f>A2</f>
        <v>2</v>
      </c>
      <c r="L2" s="76" t="str">
        <f>SUBSTITUTE(SUBSTITUTE($L$1,"#TEMPS#",SUBSTITUTE(E2,",",".")),"#LIGNE#",A2)</f>
        <v>Update SC_Prestation set temps = 0.05, DateModif = now() where ligne = 2 and typeresta='MP' ;</v>
      </c>
    </row>
    <row r="3" spans="1:12" s="76" customFormat="1" x14ac:dyDescent="0.3">
      <c r="A3" s="75">
        <v>3</v>
      </c>
      <c r="B3" s="76" t="s">
        <v>206</v>
      </c>
      <c r="C3" s="76" t="s">
        <v>204</v>
      </c>
      <c r="D3" s="76" t="s">
        <v>160</v>
      </c>
      <c r="E3" s="75">
        <v>0.3</v>
      </c>
      <c r="H3" s="76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5">
        <f t="shared" ref="K3:K32" si="1">A3</f>
        <v>3</v>
      </c>
      <c r="L3" s="76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s="76" customFormat="1" x14ac:dyDescent="0.3">
      <c r="A4" s="75">
        <v>4</v>
      </c>
      <c r="B4" s="76" t="s">
        <v>144</v>
      </c>
      <c r="C4" s="76" t="s">
        <v>207</v>
      </c>
      <c r="D4" s="76" t="s">
        <v>42</v>
      </c>
      <c r="E4" s="75">
        <v>0.08</v>
      </c>
      <c r="G4" s="76" t="s">
        <v>208</v>
      </c>
      <c r="H4" s="76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5">
        <f t="shared" si="1"/>
        <v>4</v>
      </c>
      <c r="L4" s="76" t="str">
        <f t="shared" si="2"/>
        <v>Update SC_Prestation set temps = 0.08, DateModif = now() where ligne = 4 and typeresta='MP' ;</v>
      </c>
    </row>
    <row r="5" spans="1:12" s="76" customFormat="1" x14ac:dyDescent="0.3">
      <c r="A5" s="75">
        <v>5</v>
      </c>
      <c r="B5" s="76" t="s">
        <v>209</v>
      </c>
      <c r="C5" s="76" t="s">
        <v>207</v>
      </c>
      <c r="D5" s="76" t="s">
        <v>42</v>
      </c>
      <c r="E5" s="75">
        <v>0.2</v>
      </c>
      <c r="F5" s="76" t="s">
        <v>210</v>
      </c>
      <c r="H5" s="76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5">
        <f t="shared" si="1"/>
        <v>5</v>
      </c>
      <c r="L5" s="76" t="str">
        <f t="shared" si="2"/>
        <v>Update SC_Prestation set temps = 0.2, DateModif = now() where ligne = 5 and typeresta='MP' ;</v>
      </c>
    </row>
    <row r="6" spans="1:12" s="76" customFormat="1" x14ac:dyDescent="0.3">
      <c r="A6" s="75">
        <v>6</v>
      </c>
      <c r="B6" s="76" t="s">
        <v>211</v>
      </c>
      <c r="C6" s="76" t="s">
        <v>212</v>
      </c>
      <c r="D6" s="76" t="s">
        <v>20</v>
      </c>
      <c r="E6" s="75">
        <v>0.25</v>
      </c>
      <c r="G6" s="76" t="s">
        <v>213</v>
      </c>
      <c r="H6" s="76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5">
        <f t="shared" si="1"/>
        <v>6</v>
      </c>
      <c r="L6" s="76" t="str">
        <f t="shared" si="2"/>
        <v>Update SC_Prestation set temps = 0.25, DateModif = now() where ligne = 6 and typeresta='MP' ;</v>
      </c>
    </row>
    <row r="7" spans="1:12" s="76" customFormat="1" x14ac:dyDescent="0.3">
      <c r="A7" s="75">
        <v>7</v>
      </c>
      <c r="B7" s="76" t="s">
        <v>173</v>
      </c>
      <c r="C7" s="76" t="s">
        <v>212</v>
      </c>
      <c r="D7" s="76" t="s">
        <v>20</v>
      </c>
      <c r="E7" s="75">
        <v>0.25</v>
      </c>
      <c r="G7" s="76" t="s">
        <v>213</v>
      </c>
      <c r="H7" s="76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5">
        <f t="shared" si="1"/>
        <v>7</v>
      </c>
      <c r="L7" s="76" t="str">
        <f t="shared" si="2"/>
        <v>Update SC_Prestation set temps = 0.25, DateModif = now() where ligne = 7 and typeresta='MP' ;</v>
      </c>
    </row>
    <row r="8" spans="1:12" s="76" customFormat="1" x14ac:dyDescent="0.3">
      <c r="A8" s="75">
        <v>8</v>
      </c>
      <c r="B8" s="76" t="s">
        <v>214</v>
      </c>
      <c r="C8" s="76" t="s">
        <v>212</v>
      </c>
      <c r="D8" s="76" t="s">
        <v>8</v>
      </c>
      <c r="E8" s="75">
        <v>0.25</v>
      </c>
      <c r="H8" s="76" t="str">
        <f t="shared" si="0"/>
        <v>Insert into SC_Prestation (ligne,typePresta,designation,categorie,poste,unite,temps,detail, DateModif) values (8,'MP','Pose du poste','MP_MANUTENTION','','pc',0.25,'', now());</v>
      </c>
      <c r="K8" s="75">
        <f t="shared" si="1"/>
        <v>8</v>
      </c>
      <c r="L8" s="76" t="str">
        <f t="shared" si="2"/>
        <v>Update SC_Prestation set temps = 0.25, DateModif = now() where ligne = 8 and typeresta='MP' ;</v>
      </c>
    </row>
    <row r="9" spans="1:12" s="76" customFormat="1" x14ac:dyDescent="0.3">
      <c r="A9" s="75">
        <v>9</v>
      </c>
      <c r="B9" s="76" t="s">
        <v>215</v>
      </c>
      <c r="C9" s="76" t="s">
        <v>212</v>
      </c>
      <c r="D9" s="76" t="s">
        <v>42</v>
      </c>
      <c r="E9" s="75">
        <v>0.08</v>
      </c>
      <c r="H9" s="76" t="str">
        <f t="shared" si="0"/>
        <v>Insert into SC_Prestation (ligne,typePresta,designation,categorie,poste,unite,temps,detail, DateModif) values (9,'MP','Plaques béton (25-50)','MP_MANUTENTION','','ml',0.08,'', now());</v>
      </c>
      <c r="K9" s="75">
        <f t="shared" si="1"/>
        <v>9</v>
      </c>
      <c r="L9" s="76" t="str">
        <f t="shared" si="2"/>
        <v>Update SC_Prestation set temps = 0.08, DateModif = now() where ligne = 9 and typeresta='MP' ;</v>
      </c>
    </row>
    <row r="10" spans="1:12" s="76" customFormat="1" x14ac:dyDescent="0.3">
      <c r="A10" s="75">
        <v>10</v>
      </c>
      <c r="B10" s="76" t="s">
        <v>216</v>
      </c>
      <c r="C10" s="76" t="s">
        <v>217</v>
      </c>
      <c r="D10" s="76" t="s">
        <v>8</v>
      </c>
      <c r="E10" s="75">
        <v>0.25</v>
      </c>
      <c r="H10" s="76" t="str">
        <f t="shared" si="0"/>
        <v>Insert into SC_Prestation (ligne,typePresta,designation,categorie,poste,unite,temps,detail, DateModif) values (10,'MP','Mise en place BACS','MP_MISE_EN_PLACE','','pc',0.25,'', now());</v>
      </c>
      <c r="K10" s="75">
        <f t="shared" si="1"/>
        <v>10</v>
      </c>
      <c r="L10" s="76" t="str">
        <f t="shared" si="2"/>
        <v>Update SC_Prestation set temps = 0.25, DateModif = now() where ligne = 10 and typeresta='MP' ;</v>
      </c>
    </row>
    <row r="11" spans="1:12" s="76" customFormat="1" x14ac:dyDescent="0.3">
      <c r="A11" s="75">
        <v>11</v>
      </c>
      <c r="B11" s="76" t="s">
        <v>146</v>
      </c>
      <c r="C11" s="76" t="s">
        <v>217</v>
      </c>
      <c r="D11" s="76" t="s">
        <v>42</v>
      </c>
      <c r="E11" s="75">
        <v>0.08</v>
      </c>
      <c r="G11" s="76" t="s">
        <v>218</v>
      </c>
      <c r="H11" s="76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5">
        <f t="shared" si="1"/>
        <v>11</v>
      </c>
      <c r="L11" s="76" t="str">
        <f t="shared" si="2"/>
        <v>Update SC_Prestation set temps = 0.08, DateModif = now() where ligne = 11 and typeresta='MP' ;</v>
      </c>
    </row>
    <row r="12" spans="1:12" s="76" customFormat="1" x14ac:dyDescent="0.3">
      <c r="A12" s="75">
        <v>12</v>
      </c>
      <c r="B12" s="76" t="s">
        <v>190</v>
      </c>
      <c r="C12" s="76" t="s">
        <v>219</v>
      </c>
      <c r="D12" s="76" t="s">
        <v>105</v>
      </c>
      <c r="E12" s="75">
        <v>0.05</v>
      </c>
      <c r="H12" s="76" t="str">
        <f t="shared" si="0"/>
        <v>Insert into SC_Prestation (ligne,typePresta,designation,categorie,poste,unite,temps,detail, DateModif) values (12,'MP','Mise à plat emplacement','MP_TERRASSEMENT','','m²',0.05,'', now());</v>
      </c>
      <c r="K12" s="75">
        <f t="shared" si="1"/>
        <v>12</v>
      </c>
      <c r="L12" s="76" t="str">
        <f t="shared" si="2"/>
        <v>Update SC_Prestation set temps = 0.05, DateModif = now() where ligne = 12 and typeresta='MP' ;</v>
      </c>
    </row>
    <row r="13" spans="1:12" s="76" customFormat="1" x14ac:dyDescent="0.3">
      <c r="A13" s="75">
        <v>13</v>
      </c>
      <c r="B13" s="76" t="s">
        <v>159</v>
      </c>
      <c r="C13" s="76" t="s">
        <v>219</v>
      </c>
      <c r="D13" s="76" t="s">
        <v>160</v>
      </c>
      <c r="E13" s="75">
        <v>0.25</v>
      </c>
      <c r="F13" s="76" t="s">
        <v>220</v>
      </c>
      <c r="H13" s="76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5">
        <f t="shared" si="1"/>
        <v>13</v>
      </c>
      <c r="L13" s="76" t="str">
        <f t="shared" si="2"/>
        <v>Update SC_Prestation set temps = 0.25, DateModif = now() where ligne = 13 and typeresta='MP' ;</v>
      </c>
    </row>
    <row r="14" spans="1:12" s="76" customFormat="1" x14ac:dyDescent="0.3">
      <c r="A14" s="75">
        <v>14</v>
      </c>
      <c r="B14" s="76" t="s">
        <v>1033</v>
      </c>
      <c r="C14" s="76" t="s">
        <v>219</v>
      </c>
      <c r="D14" s="76" t="s">
        <v>8</v>
      </c>
      <c r="E14" s="75">
        <v>0.5</v>
      </c>
      <c r="H14" s="76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75">
        <f t="shared" si="1"/>
        <v>14</v>
      </c>
      <c r="L14" s="76" t="str">
        <f t="shared" si="2"/>
        <v>Update SC_Prestation set temps = 0.5, DateModif = now() where ligne = 14 and typeresta='MP' ;</v>
      </c>
    </row>
    <row r="15" spans="1:12" s="76" customFormat="1" x14ac:dyDescent="0.3">
      <c r="A15" s="75">
        <v>15</v>
      </c>
      <c r="B15" s="76" t="s">
        <v>1034</v>
      </c>
      <c r="C15" s="76" t="s">
        <v>219</v>
      </c>
      <c r="D15" s="76" t="s">
        <v>8</v>
      </c>
      <c r="E15" s="75">
        <v>0.75</v>
      </c>
      <c r="H15" s="76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75">
        <f t="shared" si="1"/>
        <v>15</v>
      </c>
      <c r="L15" s="76" t="str">
        <f t="shared" si="2"/>
        <v>Update SC_Prestation set temps = 0.75, DateModif = now() where ligne = 15 and typeresta='MP' ;</v>
      </c>
    </row>
    <row r="16" spans="1:12" s="76" customFormat="1" x14ac:dyDescent="0.3">
      <c r="A16" s="75">
        <v>16</v>
      </c>
      <c r="B16" s="76" t="s">
        <v>1035</v>
      </c>
      <c r="C16" s="76" t="s">
        <v>219</v>
      </c>
      <c r="D16" s="76" t="s">
        <v>8</v>
      </c>
      <c r="E16" s="75">
        <v>1</v>
      </c>
      <c r="H16" s="76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75">
        <f t="shared" si="1"/>
        <v>16</v>
      </c>
      <c r="L16" s="76" t="str">
        <f t="shared" si="2"/>
        <v>Update SC_Prestation set temps = 1, DateModif = now() where ligne = 16 and typeresta='MP' ;</v>
      </c>
    </row>
    <row r="17" spans="1:12" s="76" customFormat="1" x14ac:dyDescent="0.3">
      <c r="A17" s="75">
        <v>17</v>
      </c>
      <c r="B17" s="76" t="s">
        <v>224</v>
      </c>
      <c r="C17" s="76" t="s">
        <v>219</v>
      </c>
      <c r="D17" s="76" t="s">
        <v>8</v>
      </c>
      <c r="E17" s="75">
        <v>0.5</v>
      </c>
      <c r="H17" s="76" t="str">
        <f t="shared" si="0"/>
        <v>Insert into SC_Prestation (ligne,typePresta,designation,categorie,poste,unite,temps,detail, DateModif) values (17,'MP','Dégraisseur 200-500 L','MP_TERRASSEMENT','','pc',0.5,'', now());</v>
      </c>
      <c r="K17" s="75">
        <f t="shared" si="1"/>
        <v>17</v>
      </c>
      <c r="L17" s="76" t="str">
        <f t="shared" si="2"/>
        <v>Update SC_Prestation set temps = 0.5, DateModif = now() where ligne = 17 and typeresta='MP' ;</v>
      </c>
    </row>
    <row r="18" spans="1:12" s="76" customFormat="1" x14ac:dyDescent="0.3">
      <c r="A18" s="75">
        <v>18</v>
      </c>
      <c r="B18" s="76" t="s">
        <v>225</v>
      </c>
      <c r="C18" s="76" t="s">
        <v>219</v>
      </c>
      <c r="D18" s="76" t="s">
        <v>160</v>
      </c>
      <c r="E18" s="75">
        <v>0.5</v>
      </c>
      <c r="H18" s="76" t="str">
        <f t="shared" si="0"/>
        <v>Insert into SC_Prestation (ligne,typePresta,designation,categorie,poste,unite,temps,detail, DateModif) values (18,'MP','Remise en place des terres','MP_TERRASSEMENT','','m3',0.5,'', now());</v>
      </c>
      <c r="K18" s="75">
        <f t="shared" si="1"/>
        <v>18</v>
      </c>
      <c r="L18" s="76" t="str">
        <f t="shared" si="2"/>
        <v>Update SC_Prestation set temps = 0.5, DateModif = now() where ligne = 18 and typeresta='MP' ;</v>
      </c>
    </row>
    <row r="19" spans="1:12" s="82" customFormat="1" x14ac:dyDescent="0.3">
      <c r="A19" s="83">
        <v>19</v>
      </c>
      <c r="B19" s="82" t="s">
        <v>120</v>
      </c>
      <c r="C19" s="82" t="s">
        <v>219</v>
      </c>
      <c r="D19" s="82" t="s">
        <v>42</v>
      </c>
      <c r="E19" s="83">
        <v>7.4999999999999997E-2</v>
      </c>
      <c r="F19" s="82" t="s">
        <v>226</v>
      </c>
      <c r="H19" s="82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83">
        <f t="shared" si="1"/>
        <v>19</v>
      </c>
      <c r="L19" s="82" t="str">
        <f t="shared" si="2"/>
        <v>Update SC_Prestation set temps = 0.075, DateModif = now() where ligne = 19 and typeresta='MP' ;</v>
      </c>
    </row>
    <row r="20" spans="1:12" s="82" customFormat="1" x14ac:dyDescent="0.3">
      <c r="A20" s="83">
        <v>20</v>
      </c>
      <c r="B20" s="82" t="s">
        <v>227</v>
      </c>
      <c r="C20" s="82" t="s">
        <v>219</v>
      </c>
      <c r="D20" s="82" t="s">
        <v>42</v>
      </c>
      <c r="E20" s="83">
        <v>0.05</v>
      </c>
      <c r="F20" s="82" t="s">
        <v>228</v>
      </c>
      <c r="H20" s="82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83">
        <f t="shared" si="1"/>
        <v>20</v>
      </c>
      <c r="L20" s="82" t="str">
        <f t="shared" si="2"/>
        <v>Update SC_Prestation set temps = 0.05, DateModif = now() where ligne = 20 and typeresta='MP' ;</v>
      </c>
    </row>
    <row r="21" spans="1:12" s="76" customFormat="1" x14ac:dyDescent="0.3">
      <c r="A21" s="75">
        <v>21</v>
      </c>
      <c r="B21" s="76" t="s">
        <v>84</v>
      </c>
      <c r="C21" s="76" t="s">
        <v>219</v>
      </c>
      <c r="D21" s="76" t="s">
        <v>8</v>
      </c>
      <c r="E21" s="75">
        <v>0.25</v>
      </c>
      <c r="H21" s="76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5">
        <f t="shared" si="1"/>
        <v>21</v>
      </c>
      <c r="L21" s="76" t="str">
        <f t="shared" si="2"/>
        <v>Update SC_Prestation set temps = 0.25, DateModif = now() where ligne = 21 and typeresta='MP' ;</v>
      </c>
    </row>
    <row r="22" spans="1:12" s="76" customFormat="1" x14ac:dyDescent="0.3">
      <c r="A22" s="75">
        <v>22</v>
      </c>
      <c r="B22" s="76" t="s">
        <v>82</v>
      </c>
      <c r="C22" s="76" t="s">
        <v>219</v>
      </c>
      <c r="D22" s="76" t="s">
        <v>8</v>
      </c>
      <c r="E22" s="75">
        <v>0.15</v>
      </c>
      <c r="H22" s="76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5">
        <f t="shared" si="1"/>
        <v>22</v>
      </c>
      <c r="L22" s="76" t="str">
        <f t="shared" si="2"/>
        <v>Update SC_Prestation set temps = 0.15, DateModif = now() where ligne = 22 and typeresta='MP' ;</v>
      </c>
    </row>
    <row r="23" spans="1:12" s="76" customFormat="1" x14ac:dyDescent="0.3">
      <c r="A23" s="75">
        <v>23</v>
      </c>
      <c r="B23" s="76" t="s">
        <v>229</v>
      </c>
      <c r="C23" s="76" t="s">
        <v>219</v>
      </c>
      <c r="D23" s="76" t="s">
        <v>8</v>
      </c>
      <c r="E23" s="75">
        <v>0.25</v>
      </c>
      <c r="G23" s="76" t="s">
        <v>230</v>
      </c>
      <c r="H23" s="76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5">
        <f t="shared" si="1"/>
        <v>23</v>
      </c>
      <c r="L23" s="76" t="str">
        <f t="shared" si="2"/>
        <v>Update SC_Prestation set temps = 0.25, DateModif = now() where ligne = 23 and typeresta='MP' ;</v>
      </c>
    </row>
    <row r="24" spans="1:12" s="76" customFormat="1" x14ac:dyDescent="0.3">
      <c r="A24" s="75">
        <v>24</v>
      </c>
      <c r="B24" s="76" t="s">
        <v>231</v>
      </c>
      <c r="C24" s="76" t="s">
        <v>219</v>
      </c>
      <c r="D24" s="76" t="s">
        <v>232</v>
      </c>
      <c r="E24" s="75">
        <v>2.5000000000000001E-2</v>
      </c>
      <c r="F24" s="76" t="s">
        <v>233</v>
      </c>
      <c r="H24" s="76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5">
        <f t="shared" si="1"/>
        <v>24</v>
      </c>
      <c r="L24" s="76" t="str">
        <f t="shared" si="2"/>
        <v>Update SC_Prestation set temps = 0.025, DateModif = now() where ligne = 24 and typeresta='MP' ;</v>
      </c>
    </row>
    <row r="25" spans="1:12" s="76" customFormat="1" x14ac:dyDescent="0.3">
      <c r="A25" s="75">
        <v>25</v>
      </c>
      <c r="B25" s="76" t="s">
        <v>234</v>
      </c>
      <c r="C25" s="76" t="s">
        <v>219</v>
      </c>
      <c r="D25" s="76" t="s">
        <v>8</v>
      </c>
      <c r="E25" s="75">
        <v>0.5</v>
      </c>
      <c r="F25" s="76" t="s">
        <v>235</v>
      </c>
      <c r="H25" s="76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5">
        <f t="shared" si="1"/>
        <v>25</v>
      </c>
      <c r="L25" s="76" t="str">
        <f t="shared" si="2"/>
        <v>Update SC_Prestation set temps = 0.5, DateModif = now() where ligne = 25 and typeresta='MP' ;</v>
      </c>
    </row>
    <row r="26" spans="1:12" s="76" customFormat="1" x14ac:dyDescent="0.3">
      <c r="A26" s="75">
        <v>26</v>
      </c>
      <c r="B26" s="76" t="s">
        <v>236</v>
      </c>
      <c r="C26" s="76" t="s">
        <v>219</v>
      </c>
      <c r="D26" s="76" t="s">
        <v>42</v>
      </c>
      <c r="E26" s="75">
        <v>0.05</v>
      </c>
      <c r="H26" s="76" t="str">
        <f t="shared" si="0"/>
        <v>Insert into SC_Prestation (ligne,typePresta,designation,categorie,poste,unite,temps,detail, DateModif) values (26,'MP','Talus h=45 cm','MP_TERRASSEMENT','','ml',0.05,'', now());</v>
      </c>
      <c r="K26" s="75">
        <f t="shared" si="1"/>
        <v>26</v>
      </c>
      <c r="L26" s="76" t="str">
        <f t="shared" si="2"/>
        <v>Update SC_Prestation set temps = 0.05, DateModif = now() where ligne = 26 and typeresta='MP' ;</v>
      </c>
    </row>
    <row r="27" spans="1:12" s="76" customFormat="1" x14ac:dyDescent="0.3">
      <c r="A27" s="75">
        <v>27</v>
      </c>
      <c r="B27" s="76" t="s">
        <v>237</v>
      </c>
      <c r="C27" s="76" t="s">
        <v>219</v>
      </c>
      <c r="D27" s="76" t="s">
        <v>42</v>
      </c>
      <c r="E27" s="75">
        <v>0.1</v>
      </c>
      <c r="F27" s="76" t="s">
        <v>238</v>
      </c>
      <c r="H27" s="76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75">
        <f t="shared" si="1"/>
        <v>27</v>
      </c>
      <c r="L27" s="76" t="str">
        <f t="shared" si="2"/>
        <v>Update SC_Prestation set temps = 0.1, DateModif = now() where ligne = 27 and typeresta='MP' ;</v>
      </c>
    </row>
    <row r="28" spans="1:12" s="76" customFormat="1" x14ac:dyDescent="0.3">
      <c r="A28" s="75">
        <v>28</v>
      </c>
      <c r="B28" s="76" t="s">
        <v>239</v>
      </c>
      <c r="C28" s="76" t="s">
        <v>219</v>
      </c>
      <c r="D28" s="76" t="s">
        <v>42</v>
      </c>
      <c r="E28" s="75">
        <v>0.2</v>
      </c>
      <c r="F28" s="76" t="s">
        <v>240</v>
      </c>
      <c r="H28" s="76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5">
        <f t="shared" si="1"/>
        <v>28</v>
      </c>
      <c r="L28" s="76" t="str">
        <f t="shared" si="2"/>
        <v>Update SC_Prestation set temps = 0.2, DateModif = now() where ligne = 28 and typeresta='MP' ;</v>
      </c>
    </row>
    <row r="29" spans="1:12" s="76" customFormat="1" x14ac:dyDescent="0.3">
      <c r="A29" s="75">
        <v>29</v>
      </c>
      <c r="B29" s="76" t="s">
        <v>1075</v>
      </c>
      <c r="C29" s="76" t="s">
        <v>219</v>
      </c>
      <c r="D29" s="76" t="s">
        <v>8</v>
      </c>
      <c r="E29" s="75">
        <v>1.25</v>
      </c>
      <c r="H29" s="76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75">
        <f t="shared" si="1"/>
        <v>29</v>
      </c>
      <c r="L29" s="76" t="str">
        <f t="shared" si="2"/>
        <v>Update SC_Prestation set temps = 1.25, DateModif = now() where ligne = 29 and typeresta='MP' ;</v>
      </c>
    </row>
    <row r="30" spans="1:12" s="76" customFormat="1" x14ac:dyDescent="0.3">
      <c r="A30" s="75">
        <v>30</v>
      </c>
      <c r="B30" s="76" t="s">
        <v>1076</v>
      </c>
      <c r="C30" s="76" t="s">
        <v>219</v>
      </c>
      <c r="D30" s="76" t="s">
        <v>8</v>
      </c>
      <c r="E30" s="75">
        <v>1.5</v>
      </c>
      <c r="H30" s="76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75">
        <f t="shared" si="1"/>
        <v>30</v>
      </c>
      <c r="L30" s="76" t="str">
        <f t="shared" si="2"/>
        <v>Update SC_Prestation set temps = 1.5, DateModif = now() where ligne = 30 and typeresta='MP' ;</v>
      </c>
    </row>
    <row r="31" spans="1:12" s="76" customFormat="1" x14ac:dyDescent="0.3">
      <c r="A31" s="75">
        <v>31</v>
      </c>
      <c r="B31" s="76" t="s">
        <v>1077</v>
      </c>
      <c r="C31" s="76" t="s">
        <v>219</v>
      </c>
      <c r="D31" s="76" t="s">
        <v>8</v>
      </c>
      <c r="E31" s="75">
        <v>1.75</v>
      </c>
      <c r="H31" s="76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75">
        <f t="shared" si="1"/>
        <v>31</v>
      </c>
      <c r="L31" s="76" t="str">
        <f t="shared" si="2"/>
        <v>Update SC_Prestation set temps = 1.75, DateModif = now() where ligne = 31 and typeresta='MP' ;</v>
      </c>
    </row>
    <row r="32" spans="1:12" s="76" customFormat="1" x14ac:dyDescent="0.3">
      <c r="A32" s="75">
        <v>32</v>
      </c>
      <c r="B32" s="76" t="s">
        <v>1078</v>
      </c>
      <c r="C32" s="76" t="s">
        <v>219</v>
      </c>
      <c r="D32" s="76" t="s">
        <v>8</v>
      </c>
      <c r="E32" s="75">
        <v>0.35</v>
      </c>
      <c r="H32" s="76" t="str">
        <f t="shared" si="0"/>
        <v>Insert into SC_Prestation (ligne,typePresta,designation,categorie,poste,unite,temps,detail, DateModif) values (32,'MP','Fouille chasse','MP_TERRASSEMENT','','pc',0.35,'', now());</v>
      </c>
      <c r="K32" s="75">
        <f t="shared" si="1"/>
        <v>32</v>
      </c>
      <c r="L32" s="76" t="str">
        <f t="shared" si="2"/>
        <v>Update SC_Prestation set temps = 0.35, DateModif = now() where ligne = 32 and typeresta='MP' ;</v>
      </c>
    </row>
    <row r="33" spans="1:12" s="76" customFormat="1" x14ac:dyDescent="0.3">
      <c r="A33" s="75">
        <v>33</v>
      </c>
      <c r="B33" s="76" t="s">
        <v>1766</v>
      </c>
      <c r="C33" s="76" t="s">
        <v>219</v>
      </c>
      <c r="D33" s="76" t="s">
        <v>8</v>
      </c>
      <c r="E33" s="75">
        <v>1.6</v>
      </c>
      <c r="H33" s="76" t="str">
        <f t="shared" ref="H33" si="3">SUBSTITUTE(SUBSTITUTE(SUBSTITUTE(SUBSTITUTE(SUBSTITUTE(SUBSTITUTE(SUBSTITUTE(SUBSTITUTE($H$1,"#TYPE#","MP"),"#LIBELLE#",B33),"#CATEGORIE#",C33),"#POSTE#",G33),"#UNITE#",D33),"#TEMPS#",SUBSTITUTE(E33,",",".")),"#DETAIL#",SUBSTITUTE(F33,"'","\'")),"#LIGNE#",A33)</f>
        <v>Insert into SC_Prestation (ligne,typePresta,designation,categorie,poste,unite,temps,detail, DateModif) values (33,'MP','Fouille poste de relevage 1900','MP_TERRASSEMENT','','pc',1.6,'', now());</v>
      </c>
      <c r="K33" s="75">
        <f t="shared" ref="K33" si="4">A33</f>
        <v>33</v>
      </c>
      <c r="L33" s="76" t="str">
        <f t="shared" ref="L33" si="5">SUBSTITUTE(SUBSTITUTE($L$1,"#TEMPS#",SUBSTITUTE(E33,",",".")),"#LIGNE#",A33)</f>
        <v>Update SC_Prestation set temps = 1.6, DateModif = now() where ligne = 33 and typeresta='MP' 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155"/>
  <sheetViews>
    <sheetView topLeftCell="A25" workbookViewId="0">
      <selection activeCell="I42" sqref="I42:J42"/>
    </sheetView>
  </sheetViews>
  <sheetFormatPr baseColWidth="10" defaultRowHeight="14.4" x14ac:dyDescent="0.3"/>
  <cols>
    <col min="2" max="2" width="25.6640625" customWidth="1"/>
    <col min="3" max="3" width="28" customWidth="1"/>
    <col min="5" max="19" width="5.5546875" customWidth="1"/>
    <col min="20" max="21" width="10.44140625" customWidth="1"/>
    <col min="22" max="22" width="5.5546875" customWidth="1"/>
    <col min="23" max="40" width="5.5546875" style="14" customWidth="1"/>
  </cols>
  <sheetData>
    <row r="1" spans="2:40" x14ac:dyDescent="0.3">
      <c r="D1" t="s">
        <v>296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  <c r="X1" s="14" t="str">
        <f>CONCATENATE("UPDATE SC_Constantes SET Valeur = #Q#, DateModif = NOW() WHERE RefDimension = #DIM# and Nom = '#NOM#' ;",CHAR(10))</f>
        <v xml:space="preserve">UPDATE SC_Constantes SET Valeur = #Q#, DateModif = NOW() WHERE RefDimension = #DIM# and Nom = '#NOM#' ;
</v>
      </c>
    </row>
    <row r="2" spans="2:40" x14ac:dyDescent="0.3">
      <c r="C2" t="s">
        <v>243</v>
      </c>
      <c r="D2" t="s">
        <v>588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286</v>
      </c>
      <c r="O2" t="s">
        <v>287</v>
      </c>
      <c r="P2" t="s">
        <v>288</v>
      </c>
      <c r="Q2" t="s">
        <v>289</v>
      </c>
      <c r="R2">
        <v>16</v>
      </c>
      <c r="S2" t="s">
        <v>290</v>
      </c>
      <c r="T2" t="s">
        <v>291</v>
      </c>
      <c r="U2" t="s">
        <v>292</v>
      </c>
      <c r="V2" t="s">
        <v>293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286</v>
      </c>
      <c r="AG2" s="14" t="s">
        <v>287</v>
      </c>
      <c r="AH2" s="14" t="s">
        <v>288</v>
      </c>
      <c r="AI2" s="14" t="s">
        <v>289</v>
      </c>
      <c r="AJ2" s="14">
        <v>16</v>
      </c>
      <c r="AK2" s="14" t="s">
        <v>290</v>
      </c>
      <c r="AL2" s="14" t="s">
        <v>291</v>
      </c>
      <c r="AM2" s="14" t="s">
        <v>292</v>
      </c>
      <c r="AN2" s="14" t="s">
        <v>293</v>
      </c>
    </row>
    <row r="4" spans="2:40" x14ac:dyDescent="0.3">
      <c r="B4" t="s">
        <v>646</v>
      </c>
      <c r="C4" t="s">
        <v>589</v>
      </c>
      <c r="D4" t="s">
        <v>105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644</v>
      </c>
      <c r="C5" t="s">
        <v>589</v>
      </c>
      <c r="D5" t="s">
        <v>105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645</v>
      </c>
      <c r="C6" t="s">
        <v>589</v>
      </c>
      <c r="D6" t="s">
        <v>105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601</v>
      </c>
      <c r="C7" t="s">
        <v>590</v>
      </c>
      <c r="D7" t="s">
        <v>591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602</v>
      </c>
      <c r="C8" t="s">
        <v>592</v>
      </c>
      <c r="D8" t="s">
        <v>591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603</v>
      </c>
      <c r="C9" t="s">
        <v>593</v>
      </c>
      <c r="D9" t="s">
        <v>591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615</v>
      </c>
      <c r="C10" t="s">
        <v>594</v>
      </c>
      <c r="D10" t="s">
        <v>591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643</v>
      </c>
      <c r="C11" t="s">
        <v>595</v>
      </c>
      <c r="D11" t="s">
        <v>591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605</v>
      </c>
      <c r="C12" t="s">
        <v>596</v>
      </c>
      <c r="D12" t="s">
        <v>591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606</v>
      </c>
      <c r="C13" t="s">
        <v>597</v>
      </c>
      <c r="D13" t="s">
        <v>591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607</v>
      </c>
      <c r="C14" t="s">
        <v>598</v>
      </c>
      <c r="D14" t="s">
        <v>591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608</v>
      </c>
      <c r="C15" t="s">
        <v>599</v>
      </c>
      <c r="D15" t="s">
        <v>591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650</v>
      </c>
      <c r="C16" t="s">
        <v>600</v>
      </c>
      <c r="D16" s="76" t="s">
        <v>591</v>
      </c>
      <c r="E16" s="76">
        <v>0.5</v>
      </c>
      <c r="F16" s="76">
        <v>0.5</v>
      </c>
      <c r="G16" s="76">
        <v>0.5</v>
      </c>
      <c r="H16" s="76">
        <v>0.5</v>
      </c>
      <c r="I16" s="76">
        <v>0.5</v>
      </c>
      <c r="J16" s="76">
        <v>0.5</v>
      </c>
      <c r="K16" s="76">
        <v>0.5</v>
      </c>
      <c r="L16" s="76">
        <v>0.5</v>
      </c>
      <c r="M16" s="76">
        <v>0.5</v>
      </c>
      <c r="N16" s="76">
        <v>0.5</v>
      </c>
      <c r="O16" s="76">
        <v>0.5</v>
      </c>
      <c r="P16" s="76">
        <v>0.5</v>
      </c>
      <c r="Q16" s="76">
        <v>0.5</v>
      </c>
      <c r="R16" s="76">
        <v>0.8</v>
      </c>
      <c r="S16" s="76">
        <v>0.8</v>
      </c>
      <c r="T16" s="76">
        <v>0.8</v>
      </c>
      <c r="U16" s="76">
        <v>0.8</v>
      </c>
      <c r="V16" s="7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651</v>
      </c>
      <c r="C17" t="s">
        <v>648</v>
      </c>
      <c r="D17" s="76" t="s">
        <v>649</v>
      </c>
      <c r="E17" s="119">
        <v>1</v>
      </c>
      <c r="F17" s="119">
        <v>1</v>
      </c>
      <c r="G17" s="119">
        <v>1</v>
      </c>
      <c r="H17" s="119">
        <v>1</v>
      </c>
      <c r="I17" s="119">
        <v>3</v>
      </c>
      <c r="J17" s="119">
        <v>2</v>
      </c>
      <c r="K17" s="119">
        <v>3</v>
      </c>
      <c r="L17" s="119">
        <v>3</v>
      </c>
      <c r="M17" s="119">
        <v>4</v>
      </c>
      <c r="N17" s="76"/>
      <c r="O17" s="76"/>
      <c r="P17" s="119"/>
      <c r="Q17" s="76"/>
      <c r="R17" s="119"/>
      <c r="S17" s="76"/>
      <c r="T17" s="76"/>
      <c r="U17" s="76"/>
      <c r="V17" s="119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656</v>
      </c>
      <c r="C18" t="s">
        <v>652</v>
      </c>
      <c r="D18" s="76" t="s">
        <v>649</v>
      </c>
      <c r="E18" s="119"/>
      <c r="F18" s="119"/>
      <c r="G18" s="119"/>
      <c r="H18" s="119"/>
      <c r="I18" s="119"/>
      <c r="J18" s="119"/>
      <c r="K18" s="119"/>
      <c r="L18" s="119"/>
      <c r="M18" s="119"/>
      <c r="N18" s="119">
        <v>6</v>
      </c>
      <c r="O18" s="119">
        <v>7</v>
      </c>
      <c r="P18" s="119"/>
      <c r="Q18" s="119">
        <v>6</v>
      </c>
      <c r="R18" s="119"/>
      <c r="S18" s="119"/>
      <c r="T18" s="119"/>
      <c r="U18" s="119"/>
      <c r="V18" s="119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657</v>
      </c>
      <c r="C19" t="s">
        <v>653</v>
      </c>
      <c r="D19" s="76" t="s">
        <v>649</v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>
        <v>4</v>
      </c>
      <c r="Q19" s="119"/>
      <c r="R19" s="119">
        <v>6</v>
      </c>
      <c r="S19" s="119">
        <v>6</v>
      </c>
      <c r="T19" s="119">
        <v>8</v>
      </c>
      <c r="U19" s="119">
        <v>9</v>
      </c>
      <c r="V19" s="119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658</v>
      </c>
      <c r="C20" t="s">
        <v>654</v>
      </c>
      <c r="D20" t="s">
        <v>591</v>
      </c>
      <c r="E20" s="15"/>
      <c r="F20" s="15">
        <v>3.06</v>
      </c>
      <c r="G20" s="15">
        <v>4.0599999999999996</v>
      </c>
      <c r="H20" s="15">
        <v>4.0599999999999996</v>
      </c>
      <c r="I20" s="15">
        <v>3.06</v>
      </c>
      <c r="J20" s="15">
        <v>4.0599999999999996</v>
      </c>
      <c r="K20" s="15">
        <v>4.0599999999999996</v>
      </c>
      <c r="L20" s="15">
        <v>4.0599999999999996</v>
      </c>
      <c r="M20" s="15">
        <v>4.0599999999999996</v>
      </c>
      <c r="N20" s="15">
        <v>3.03</v>
      </c>
      <c r="O20" s="15"/>
      <c r="P20" s="15">
        <v>4.03</v>
      </c>
      <c r="Q20" s="15">
        <v>3.53</v>
      </c>
      <c r="R20" s="15">
        <v>4.03</v>
      </c>
      <c r="S20" s="15">
        <v>4.03</v>
      </c>
      <c r="T20" s="15">
        <v>4.03</v>
      </c>
      <c r="U20" s="15">
        <v>4.03</v>
      </c>
      <c r="V20" s="15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659</v>
      </c>
      <c r="C21" t="s">
        <v>655</v>
      </c>
      <c r="D21" t="s">
        <v>591</v>
      </c>
      <c r="E21" s="17"/>
      <c r="F21" s="15">
        <v>2.4</v>
      </c>
      <c r="G21" s="15"/>
      <c r="H21" s="15">
        <v>2.5</v>
      </c>
      <c r="I21" s="15">
        <v>3</v>
      </c>
      <c r="J21" s="15"/>
      <c r="K21" s="15"/>
      <c r="L21" s="15"/>
      <c r="M21" s="15">
        <v>5.5</v>
      </c>
      <c r="N21" s="15">
        <v>7</v>
      </c>
      <c r="O21" s="15">
        <v>7</v>
      </c>
      <c r="P21" s="15"/>
      <c r="Q21" s="15"/>
      <c r="R21" s="15"/>
      <c r="S21" s="15"/>
      <c r="T21" s="15"/>
      <c r="U21" s="15"/>
      <c r="V21" s="15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5"/>
      <c r="D22" s="16"/>
      <c r="E22" s="1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4" t="str">
        <f t="shared" si="19"/>
        <v/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1:40" x14ac:dyDescent="0.3">
      <c r="B23" t="s">
        <v>716</v>
      </c>
      <c r="C23" t="s">
        <v>715</v>
      </c>
      <c r="E23" s="17"/>
      <c r="F23" s="15">
        <v>1</v>
      </c>
      <c r="G23" s="15"/>
      <c r="H23" s="15">
        <v>2</v>
      </c>
      <c r="I23" s="15">
        <v>2</v>
      </c>
      <c r="J23" s="15"/>
      <c r="K23" s="15"/>
      <c r="L23" s="15"/>
      <c r="M23" s="15">
        <v>4</v>
      </c>
      <c r="N23" s="15">
        <v>4</v>
      </c>
      <c r="O23" s="15">
        <v>4</v>
      </c>
      <c r="P23" s="15"/>
      <c r="Q23" s="15"/>
      <c r="R23" s="15"/>
      <c r="S23" s="15"/>
      <c r="T23" s="15"/>
      <c r="U23" s="15">
        <v>8</v>
      </c>
      <c r="V23" s="15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890</v>
      </c>
      <c r="C25" t="s">
        <v>863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891</v>
      </c>
      <c r="C26" t="s">
        <v>864</v>
      </c>
      <c r="D26" t="s">
        <v>494</v>
      </c>
      <c r="E26" s="173">
        <v>6</v>
      </c>
      <c r="F26" s="173">
        <v>6</v>
      </c>
      <c r="G26" s="173">
        <v>6</v>
      </c>
      <c r="H26" s="173">
        <v>6</v>
      </c>
      <c r="I26" s="173">
        <v>6</v>
      </c>
      <c r="J26" s="173">
        <v>6</v>
      </c>
      <c r="K26" s="173">
        <v>6</v>
      </c>
      <c r="L26" s="173">
        <v>6</v>
      </c>
      <c r="M26" s="173">
        <v>6</v>
      </c>
      <c r="N26" s="173">
        <v>8</v>
      </c>
      <c r="O26" s="173">
        <v>8</v>
      </c>
      <c r="P26" s="173">
        <v>8</v>
      </c>
      <c r="Q26" s="173">
        <v>8</v>
      </c>
      <c r="R26" s="173">
        <v>8</v>
      </c>
      <c r="S26" s="173">
        <v>8</v>
      </c>
      <c r="T26" s="173">
        <v>8</v>
      </c>
      <c r="U26" s="173">
        <v>8</v>
      </c>
      <c r="V26" s="173">
        <v>8</v>
      </c>
      <c r="W26" s="14" t="str">
        <f>IF(E26="","",SUBSTITUTE(SUBSTITUTE(SUBSTITUTE($X$1,"#DIM#",E$1),"#NOM#",$B26),"#Q#",SUBSTITUTE(E26,",",".")))</f>
        <v xml:space="preserve">UPDATE SC_Constantes SET Valeur = 6, DateModif = NOW() WHERE RefDimension = 1 and Nom = 'REL_COUDES90DN50_FV' ;
</v>
      </c>
      <c r="X26" s="75" t="str">
        <f t="shared" ref="X26:AN26" si="54">IF(F26="","",SUBSTITUTE(SUBSTITUTE(SUBSTITUTE($X$1,"#DIM#",F$1),"#NOM#",$B26),"#Q#",SUBSTITUTE(F26,",",".")))</f>
        <v xml:space="preserve">UPDATE SC_Constantes SET Valeur = 6, DateModif = NOW() WHERE RefDimension = 2 and Nom = 'REL_COUDES90DN50_FV' ;
</v>
      </c>
      <c r="Y26" s="75" t="str">
        <f t="shared" si="54"/>
        <v xml:space="preserve">UPDATE SC_Constantes SET Valeur = 6, DateModif = NOW() WHERE RefDimension = 3 and Nom = 'REL_COUDES90DN50_FV' ;
</v>
      </c>
      <c r="Z26" s="75" t="str">
        <f t="shared" si="54"/>
        <v xml:space="preserve">UPDATE SC_Constantes SET Valeur = 6, DateModif = NOW() WHERE RefDimension = 4 and Nom = 'REL_COUDES90DN50_FV' ;
</v>
      </c>
      <c r="AA26" s="75" t="str">
        <f t="shared" si="54"/>
        <v xml:space="preserve">UPDATE SC_Constantes SET Valeur = 6, DateModif = NOW() WHERE RefDimension = 5 and Nom = 'REL_COUDES90DN50_FV' ;
</v>
      </c>
      <c r="AB26" s="75" t="str">
        <f t="shared" si="54"/>
        <v xml:space="preserve">UPDATE SC_Constantes SET Valeur = 6, DateModif = NOW() WHERE RefDimension = 6 and Nom = 'REL_COUDES90DN50_FV' ;
</v>
      </c>
      <c r="AC26" s="75" t="str">
        <f t="shared" si="54"/>
        <v xml:space="preserve">UPDATE SC_Constantes SET Valeur = 6, DateModif = NOW() WHERE RefDimension = 7 and Nom = 'REL_COUDES90DN50_FV' ;
</v>
      </c>
      <c r="AD26" s="75" t="str">
        <f t="shared" si="54"/>
        <v xml:space="preserve">UPDATE SC_Constantes SET Valeur = 6, DateModif = NOW() WHERE RefDimension = 8 and Nom = 'REL_COUDES90DN50_FV' ;
</v>
      </c>
      <c r="AE26" s="75" t="str">
        <f t="shared" si="54"/>
        <v xml:space="preserve">UPDATE SC_Constantes SET Valeur = 6, DateModif = NOW() WHERE RefDimension = 9 and Nom = 'REL_COUDES90DN50_FV' ;
</v>
      </c>
      <c r="AF26" s="75" t="str">
        <f t="shared" si="54"/>
        <v xml:space="preserve">UPDATE SC_Constantes SET Valeur = 8, DateModif = NOW() WHERE RefDimension = 10 and Nom = 'REL_COUDES90DN50_FV' ;
</v>
      </c>
      <c r="AG26" s="75" t="str">
        <f t="shared" si="54"/>
        <v xml:space="preserve">UPDATE SC_Constantes SET Valeur = 8, DateModif = NOW() WHERE RefDimension = 11 and Nom = 'REL_COUDES90DN50_FV' ;
</v>
      </c>
      <c r="AH26" s="75" t="str">
        <f t="shared" si="54"/>
        <v xml:space="preserve">UPDATE SC_Constantes SET Valeur = 8, DateModif = NOW() WHERE RefDimension = 12 and Nom = 'REL_COUDES90DN50_FV' ;
</v>
      </c>
      <c r="AI26" s="75" t="str">
        <f t="shared" si="54"/>
        <v xml:space="preserve">UPDATE SC_Constantes SET Valeur = 8, DateModif = NOW() WHERE RefDimension = 13 and Nom = 'REL_COUDES90DN50_FV' ;
</v>
      </c>
      <c r="AJ26" s="75" t="str">
        <f t="shared" si="54"/>
        <v xml:space="preserve">UPDATE SC_Constantes SET Valeur = 8, DateModif = NOW() WHERE RefDimension = 14 and Nom = 'REL_COUDES90DN50_FV' ;
</v>
      </c>
      <c r="AK26" s="75" t="str">
        <f t="shared" si="54"/>
        <v xml:space="preserve">UPDATE SC_Constantes SET Valeur = 8, DateModif = NOW() WHERE RefDimension = 15 and Nom = 'REL_COUDES90DN50_FV' ;
</v>
      </c>
      <c r="AL26" s="75" t="str">
        <f t="shared" si="54"/>
        <v xml:space="preserve">UPDATE SC_Constantes SET Valeur = 8, DateModif = NOW() WHERE RefDimension = 16 and Nom = 'REL_COUDES90DN50_FV' ;
</v>
      </c>
      <c r="AM26" s="75" t="str">
        <f t="shared" si="54"/>
        <v xml:space="preserve">UPDATE SC_Constantes SET Valeur = 8, DateModif = NOW() WHERE RefDimension = 17 and Nom = 'REL_COUDES90DN50_FV' ;
</v>
      </c>
      <c r="AN26" s="75" t="str">
        <f t="shared" si="54"/>
        <v xml:space="preserve">UPDATE SC_Constantes SET Valeur = 8, DateModif = NOW() WHERE RefDimension = 18 and Nom = 'REL_COUDES90DN50_FV' ;
</v>
      </c>
    </row>
    <row r="27" spans="1:40" x14ac:dyDescent="0.3">
      <c r="A27">
        <v>48</v>
      </c>
      <c r="B27" t="s">
        <v>892</v>
      </c>
      <c r="C27" t="s">
        <v>865</v>
      </c>
      <c r="D27" t="s">
        <v>494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893</v>
      </c>
      <c r="C28" t="s">
        <v>866</v>
      </c>
      <c r="D28" t="s">
        <v>494</v>
      </c>
      <c r="E28" s="207"/>
      <c r="F28" s="207"/>
      <c r="G28" s="207"/>
      <c r="H28" s="207"/>
      <c r="I28" s="207"/>
      <c r="J28" s="207"/>
      <c r="K28" s="207"/>
      <c r="L28" s="207"/>
      <c r="M28" s="207"/>
      <c r="N28" s="207">
        <v>2</v>
      </c>
      <c r="O28" s="207">
        <v>2</v>
      </c>
      <c r="P28" s="207">
        <v>2</v>
      </c>
      <c r="Q28" s="207">
        <v>2</v>
      </c>
      <c r="R28" s="207">
        <v>2</v>
      </c>
      <c r="S28" s="207">
        <v>2</v>
      </c>
      <c r="T28" s="207">
        <v>2</v>
      </c>
      <c r="U28" s="207">
        <v>2</v>
      </c>
      <c r="V28" s="207">
        <v>2</v>
      </c>
      <c r="W28" s="206" t="str">
        <f t="shared" ref="W28:X28" si="55">IF(E28="","",SUBSTITUTE(SUBSTITUTE(SUBSTITUTE($X$1,"#DIM#",E$1),"#NOM#",$B28),"#Q#",SUBSTITUTE(E28,",",".")))</f>
        <v/>
      </c>
      <c r="X28" s="206" t="str">
        <f t="shared" si="55"/>
        <v/>
      </c>
      <c r="Y28" s="206" t="str">
        <f t="shared" ref="Y28" si="56">IF(G28="","",SUBSTITUTE(SUBSTITUTE(SUBSTITUTE($X$1,"#DIM#",G$1),"#NOM#",$B28),"#Q#",SUBSTITUTE(G28,",",".")))</f>
        <v/>
      </c>
      <c r="Z28" s="206" t="str">
        <f t="shared" ref="Z28" si="57">IF(H28="","",SUBSTITUTE(SUBSTITUTE(SUBSTITUTE($X$1,"#DIM#",H$1),"#NOM#",$B28),"#Q#",SUBSTITUTE(H28,",",".")))</f>
        <v/>
      </c>
      <c r="AA28" s="206" t="str">
        <f t="shared" ref="AA28" si="58">IF(I28="","",SUBSTITUTE(SUBSTITUTE(SUBSTITUTE($X$1,"#DIM#",I$1),"#NOM#",$B28),"#Q#",SUBSTITUTE(I28,",",".")))</f>
        <v/>
      </c>
      <c r="AB28" s="206" t="str">
        <f t="shared" ref="AB28" si="59">IF(J28="","",SUBSTITUTE(SUBSTITUTE(SUBSTITUTE($X$1,"#DIM#",J$1),"#NOM#",$B28),"#Q#",SUBSTITUTE(J28,",",".")))</f>
        <v/>
      </c>
      <c r="AC28" s="206" t="str">
        <f t="shared" ref="AC28" si="60">IF(K28="","",SUBSTITUTE(SUBSTITUTE(SUBSTITUTE($X$1,"#DIM#",K$1),"#NOM#",$B28),"#Q#",SUBSTITUTE(K28,",",".")))</f>
        <v/>
      </c>
      <c r="AD28" s="206" t="str">
        <f t="shared" ref="AD28" si="61">IF(L28="","",SUBSTITUTE(SUBSTITUTE(SUBSTITUTE($X$1,"#DIM#",L$1),"#NOM#",$B28),"#Q#",SUBSTITUTE(L28,",",".")))</f>
        <v/>
      </c>
      <c r="AE28" s="206" t="str">
        <f t="shared" ref="AE28" si="62">IF(M28="","",SUBSTITUTE(SUBSTITUTE(SUBSTITUTE($X$1,"#DIM#",M$1),"#NOM#",$B28),"#Q#",SUBSTITUTE(M28,",",".")))</f>
        <v/>
      </c>
      <c r="AF28" s="206" t="str">
        <f t="shared" ref="AF28" si="63">IF(N28="","",SUBSTITUTE(SUBSTITUTE(SUBSTITUTE($X$1,"#DIM#",N$1),"#NOM#",$B28),"#Q#",SUBSTITUTE(N28,",",".")))</f>
        <v xml:space="preserve">UPDATE SC_Constantes SET Valeur = 2, DateModif = NOW() WHERE RefDimension = 10 and Nom = 'REL_T_PRESSION_FV' ;
</v>
      </c>
      <c r="AG28" s="206" t="str">
        <f t="shared" ref="AG28" si="64">IF(O28="","",SUBSTITUTE(SUBSTITUTE(SUBSTITUTE($X$1,"#DIM#",O$1),"#NOM#",$B28),"#Q#",SUBSTITUTE(O28,",",".")))</f>
        <v xml:space="preserve">UPDATE SC_Constantes SET Valeur = 2, DateModif = NOW() WHERE RefDimension = 11 and Nom = 'REL_T_PRESSION_FV' ;
</v>
      </c>
      <c r="AH28" s="206" t="str">
        <f t="shared" ref="AH28" si="65">IF(P28="","",SUBSTITUTE(SUBSTITUTE(SUBSTITUTE($X$1,"#DIM#",P$1),"#NOM#",$B28),"#Q#",SUBSTITUTE(P28,",",".")))</f>
        <v xml:space="preserve">UPDATE SC_Constantes SET Valeur = 2, DateModif = NOW() WHERE RefDimension = 12 and Nom = 'REL_T_PRESSION_FV' ;
</v>
      </c>
      <c r="AI28" s="206" t="str">
        <f t="shared" ref="AI28" si="66">IF(Q28="","",SUBSTITUTE(SUBSTITUTE(SUBSTITUTE($X$1,"#DIM#",Q$1),"#NOM#",$B28),"#Q#",SUBSTITUTE(Q28,",",".")))</f>
        <v xml:space="preserve">UPDATE SC_Constantes SET Valeur = 2, DateModif = NOW() WHERE RefDimension = 13 and Nom = 'REL_T_PRESSION_FV' ;
</v>
      </c>
      <c r="AJ28" s="206" t="str">
        <f t="shared" ref="AJ28" si="67">IF(R28="","",SUBSTITUTE(SUBSTITUTE(SUBSTITUTE($X$1,"#DIM#",R$1),"#NOM#",$B28),"#Q#",SUBSTITUTE(R28,",",".")))</f>
        <v xml:space="preserve">UPDATE SC_Constantes SET Valeur = 2, DateModif = NOW() WHERE RefDimension = 14 and Nom = 'REL_T_PRESSION_FV' ;
</v>
      </c>
      <c r="AK28" s="206" t="str">
        <f t="shared" ref="AK28" si="68">IF(S28="","",SUBSTITUTE(SUBSTITUTE(SUBSTITUTE($X$1,"#DIM#",S$1),"#NOM#",$B28),"#Q#",SUBSTITUTE(S28,",",".")))</f>
        <v xml:space="preserve">UPDATE SC_Constantes SET Valeur = 2, DateModif = NOW() WHERE RefDimension = 15 and Nom = 'REL_T_PRESSION_FV' ;
</v>
      </c>
      <c r="AL28" s="206" t="str">
        <f t="shared" ref="AL28" si="69">IF(T28="","",SUBSTITUTE(SUBSTITUTE(SUBSTITUTE($X$1,"#DIM#",T$1),"#NOM#",$B28),"#Q#",SUBSTITUTE(T28,",",".")))</f>
        <v xml:space="preserve">UPDATE SC_Constantes SET Valeur = 2, DateModif = NOW() WHERE RefDimension = 16 and Nom = 'REL_T_PRESSION_FV' ;
</v>
      </c>
      <c r="AM28" s="206" t="str">
        <f t="shared" ref="AM28" si="70">IF(U28="","",SUBSTITUTE(SUBSTITUTE(SUBSTITUTE($X$1,"#DIM#",U$1),"#NOM#",$B28),"#Q#",SUBSTITUTE(U28,",",".")))</f>
        <v xml:space="preserve">UPDATE SC_Constantes SET Valeur = 2, DateModif = NOW() WHERE RefDimension = 17 and Nom = 'REL_T_PRESSION_FV' ;
</v>
      </c>
      <c r="AN28" s="206" t="str">
        <f t="shared" ref="AN28" si="71">IF(V28="","",SUBSTITUTE(SUBSTITUTE(SUBSTITUTE($X$1,"#DIM#",V$1),"#NOM#",$B28),"#Q#",SUBSTITUTE(V28,",",".")))</f>
        <v xml:space="preserve">UPDATE SC_Constantes SET Valeur = 2, DateModif = NOW() WHERE RefDimension = 18 and Nom = 'REL_T_PRESSION_FV' ;
</v>
      </c>
    </row>
    <row r="29" spans="1:40" x14ac:dyDescent="0.3">
      <c r="A29">
        <v>50</v>
      </c>
      <c r="B29" t="s">
        <v>894</v>
      </c>
      <c r="C29" t="s">
        <v>867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895</v>
      </c>
      <c r="C30" t="s">
        <v>868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896</v>
      </c>
      <c r="C31" t="s">
        <v>869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897</v>
      </c>
      <c r="C33" t="s">
        <v>863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898</v>
      </c>
      <c r="C34" t="s">
        <v>864</v>
      </c>
      <c r="D34" t="s">
        <v>494</v>
      </c>
      <c r="E34" s="173"/>
      <c r="F34" s="173">
        <v>6</v>
      </c>
      <c r="G34" s="173"/>
      <c r="H34" s="173">
        <v>6</v>
      </c>
      <c r="I34" s="173">
        <v>6</v>
      </c>
      <c r="J34" s="173"/>
      <c r="K34" s="173"/>
      <c r="L34" s="173"/>
      <c r="M34" s="173">
        <v>8</v>
      </c>
      <c r="N34" s="173">
        <v>8</v>
      </c>
      <c r="O34" s="173">
        <v>8</v>
      </c>
      <c r="P34" s="173"/>
      <c r="Q34" s="173"/>
      <c r="R34" s="173"/>
      <c r="S34" s="173"/>
      <c r="T34" s="173"/>
      <c r="U34" s="173">
        <v>12</v>
      </c>
      <c r="V34" s="173">
        <v>12</v>
      </c>
      <c r="W34" s="14" t="str">
        <f>IF(E34="","",SUBSTITUTE(SUBSTITUTE(SUBSTITUTE($X$1,"#DIM#",E$1),"#NOM#",$B34),"#Q#",SUBSTITUTE(E34,",",".")))</f>
        <v/>
      </c>
      <c r="X34" s="75" t="str">
        <f t="shared" ref="X34:AN34" si="72">IF(F34="","",SUBSTITUTE(SUBSTITUTE(SUBSTITUTE($X$1,"#DIM#",F$1),"#NOM#",$B34),"#Q#",SUBSTITUTE(F34,",",".")))</f>
        <v xml:space="preserve">UPDATE SC_Constantes SET Valeur = 6, DateModif = NOW() WHERE RefDimension = 2 and Nom = 'RELBAC_COUDES90DN50_FVBAC' ;
</v>
      </c>
      <c r="Y34" s="75" t="str">
        <f t="shared" si="72"/>
        <v/>
      </c>
      <c r="Z34" s="75" t="str">
        <f t="shared" si="72"/>
        <v xml:space="preserve">UPDATE SC_Constantes SET Valeur = 6, DateModif = NOW() WHERE RefDimension = 4 and Nom = 'RELBAC_COUDES90DN50_FVBAC' ;
</v>
      </c>
      <c r="AA34" s="75" t="str">
        <f t="shared" si="72"/>
        <v xml:space="preserve">UPDATE SC_Constantes SET Valeur = 6, DateModif = NOW() WHERE RefDimension = 5 and Nom = 'RELBAC_COUDES90DN50_FVBAC' ;
</v>
      </c>
      <c r="AB34" s="75" t="str">
        <f t="shared" si="72"/>
        <v/>
      </c>
      <c r="AC34" s="75" t="str">
        <f t="shared" si="72"/>
        <v/>
      </c>
      <c r="AD34" s="75" t="str">
        <f t="shared" si="72"/>
        <v/>
      </c>
      <c r="AE34" s="75" t="str">
        <f t="shared" si="72"/>
        <v xml:space="preserve">UPDATE SC_Constantes SET Valeur = 8, DateModif = NOW() WHERE RefDimension = 9 and Nom = 'RELBAC_COUDES90DN50_FVBAC' ;
</v>
      </c>
      <c r="AF34" s="75" t="str">
        <f t="shared" si="72"/>
        <v xml:space="preserve">UPDATE SC_Constantes SET Valeur = 8, DateModif = NOW() WHERE RefDimension = 10 and Nom = 'RELBAC_COUDES90DN50_FVBAC' ;
</v>
      </c>
      <c r="AG34" s="75" t="str">
        <f t="shared" si="72"/>
        <v xml:space="preserve">UPDATE SC_Constantes SET Valeur = 8, DateModif = NOW() WHERE RefDimension = 11 and Nom = 'RELBAC_COUDES90DN50_FVBAC' ;
</v>
      </c>
      <c r="AH34" s="75" t="str">
        <f t="shared" si="72"/>
        <v/>
      </c>
      <c r="AI34" s="75" t="str">
        <f t="shared" si="72"/>
        <v/>
      </c>
      <c r="AJ34" s="75" t="str">
        <f t="shared" si="72"/>
        <v/>
      </c>
      <c r="AK34" s="75" t="str">
        <f t="shared" si="72"/>
        <v/>
      </c>
      <c r="AL34" s="75" t="str">
        <f t="shared" si="72"/>
        <v/>
      </c>
      <c r="AM34" s="75" t="str">
        <f t="shared" si="72"/>
        <v xml:space="preserve">UPDATE SC_Constantes SET Valeur = 12, DateModif = NOW() WHERE RefDimension = 17 and Nom = 'RELBAC_COUDES90DN50_FVBAC' ;
</v>
      </c>
      <c r="AN34" s="75" t="str">
        <f t="shared" si="72"/>
        <v xml:space="preserve">UPDATE SC_Constantes SET Valeur = 12, DateModif = NOW() WHERE RefDimension = 18 and Nom = 'RELBAC_COUDES90DN50_FVBAC' ;
</v>
      </c>
    </row>
    <row r="35" spans="1:40" x14ac:dyDescent="0.3">
      <c r="A35">
        <v>57</v>
      </c>
      <c r="B35" t="s">
        <v>899</v>
      </c>
      <c r="C35" t="s">
        <v>874</v>
      </c>
      <c r="D35" t="s">
        <v>494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900</v>
      </c>
      <c r="C36" t="s">
        <v>866</v>
      </c>
      <c r="D36" t="s">
        <v>494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905</v>
      </c>
      <c r="C38" t="s">
        <v>878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906</v>
      </c>
      <c r="C39" t="s">
        <v>879</v>
      </c>
      <c r="D39" t="s">
        <v>494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907</v>
      </c>
      <c r="C40" t="s">
        <v>89</v>
      </c>
      <c r="D40" t="s">
        <v>494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908</v>
      </c>
      <c r="C41" t="s">
        <v>118</v>
      </c>
      <c r="D41" t="s">
        <v>494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901</v>
      </c>
      <c r="C43" t="s">
        <v>884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902</v>
      </c>
      <c r="C44" t="s">
        <v>879</v>
      </c>
      <c r="D44" t="s">
        <v>494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903</v>
      </c>
      <c r="C45" t="s">
        <v>89</v>
      </c>
      <c r="D45" t="s">
        <v>494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904</v>
      </c>
      <c r="C46" t="s">
        <v>213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3">
      <c r="X47" s="59" t="str">
        <f t="shared" si="37"/>
        <v/>
      </c>
    </row>
    <row r="48" spans="1:40" x14ac:dyDescent="0.3">
      <c r="B48" s="57" t="s">
        <v>1042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X48" s="59" t="str">
        <f t="shared" si="37"/>
        <v/>
      </c>
    </row>
    <row r="49" spans="1:40" x14ac:dyDescent="0.3">
      <c r="B49" s="57" t="s">
        <v>1043</v>
      </c>
      <c r="C49" s="57" t="s">
        <v>671</v>
      </c>
      <c r="D49" s="57" t="s">
        <v>232</v>
      </c>
      <c r="E49" s="57"/>
      <c r="F49" s="57">
        <v>324</v>
      </c>
      <c r="G49" s="57">
        <v>423.99999999999994</v>
      </c>
      <c r="H49" s="57">
        <v>423.99999999999994</v>
      </c>
      <c r="I49" s="57">
        <v>423.99999999999994</v>
      </c>
      <c r="J49" s="57">
        <v>224</v>
      </c>
      <c r="K49" s="57">
        <v>423.99999999999994</v>
      </c>
      <c r="L49" s="57">
        <v>423.99999999999994</v>
      </c>
      <c r="M49" s="57">
        <v>423.99999999999994</v>
      </c>
      <c r="N49" s="57">
        <v>423.99999999999994</v>
      </c>
      <c r="O49" s="57">
        <v>625</v>
      </c>
      <c r="X49" s="59"/>
    </row>
    <row r="50" spans="1:40" x14ac:dyDescent="0.3">
      <c r="B50" s="57"/>
      <c r="C50" s="57" t="s">
        <v>1044</v>
      </c>
      <c r="D50" s="57" t="s">
        <v>494</v>
      </c>
      <c r="E50" s="57"/>
      <c r="F50" s="57">
        <v>2</v>
      </c>
      <c r="G50" s="57">
        <v>2</v>
      </c>
      <c r="H50" s="57">
        <v>2</v>
      </c>
      <c r="I50" s="57">
        <v>2</v>
      </c>
      <c r="J50" s="57">
        <v>1</v>
      </c>
      <c r="K50" s="57">
        <v>2</v>
      </c>
      <c r="L50" s="57">
        <v>2</v>
      </c>
      <c r="M50" s="57">
        <v>2</v>
      </c>
      <c r="N50" s="57">
        <v>2</v>
      </c>
      <c r="O50" s="57">
        <v>3</v>
      </c>
      <c r="X50" s="59"/>
    </row>
    <row r="51" spans="1:40" x14ac:dyDescent="0.3">
      <c r="B51" s="57"/>
      <c r="C51" s="57" t="s">
        <v>1045</v>
      </c>
      <c r="D51" s="57" t="s">
        <v>232</v>
      </c>
      <c r="E51" s="57"/>
      <c r="F51" s="57">
        <v>162</v>
      </c>
      <c r="G51" s="57">
        <v>211.99999999999997</v>
      </c>
      <c r="H51" s="57">
        <v>211.99999999999997</v>
      </c>
      <c r="I51" s="57">
        <v>211.99999999999997</v>
      </c>
      <c r="J51" s="57">
        <v>224</v>
      </c>
      <c r="K51" s="57">
        <v>211.99999999999997</v>
      </c>
      <c r="L51" s="57">
        <v>211.99999999999997</v>
      </c>
      <c r="M51" s="57">
        <v>211.99999999999997</v>
      </c>
      <c r="N51" s="57">
        <v>211.99999999999997</v>
      </c>
      <c r="O51" s="57">
        <v>208.33333333333334</v>
      </c>
      <c r="X51" s="59"/>
    </row>
    <row r="52" spans="1:40" x14ac:dyDescent="0.3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X52" s="59"/>
    </row>
    <row r="53" spans="1:40" x14ac:dyDescent="0.3">
      <c r="B53" s="57"/>
      <c r="C53" s="57" t="s">
        <v>1046</v>
      </c>
      <c r="D53" s="57" t="s">
        <v>232</v>
      </c>
      <c r="E53" s="57"/>
      <c r="F53" s="57">
        <v>202</v>
      </c>
      <c r="G53" s="57">
        <v>202</v>
      </c>
      <c r="H53" s="57">
        <v>252</v>
      </c>
      <c r="I53" s="57">
        <v>303</v>
      </c>
      <c r="J53" s="57">
        <v>606</v>
      </c>
      <c r="K53" s="57">
        <v>353</v>
      </c>
      <c r="L53" s="57">
        <v>404</v>
      </c>
      <c r="M53" s="57">
        <v>454</v>
      </c>
      <c r="N53" s="57">
        <v>505</v>
      </c>
      <c r="O53" s="57">
        <v>404</v>
      </c>
      <c r="X53" s="59"/>
    </row>
    <row r="54" spans="1:40" x14ac:dyDescent="0.3">
      <c r="B54" s="57"/>
      <c r="C54" s="57" t="s">
        <v>1044</v>
      </c>
      <c r="D54" s="57" t="s">
        <v>494</v>
      </c>
      <c r="E54" s="57"/>
      <c r="F54" s="57">
        <v>1</v>
      </c>
      <c r="G54" s="57">
        <v>1</v>
      </c>
      <c r="H54" s="57">
        <v>2</v>
      </c>
      <c r="I54" s="57">
        <v>2</v>
      </c>
      <c r="J54" s="57">
        <v>3</v>
      </c>
      <c r="K54" s="57">
        <v>2</v>
      </c>
      <c r="L54" s="57">
        <v>2</v>
      </c>
      <c r="M54" s="57">
        <v>2</v>
      </c>
      <c r="N54" s="57">
        <v>3</v>
      </c>
      <c r="O54" s="57">
        <v>2</v>
      </c>
      <c r="X54" s="59"/>
    </row>
    <row r="55" spans="1:40" x14ac:dyDescent="0.3">
      <c r="B55" s="57"/>
      <c r="C55" s="57" t="s">
        <v>1045</v>
      </c>
      <c r="D55" s="57" t="s">
        <v>232</v>
      </c>
      <c r="E55" s="57"/>
      <c r="F55" s="57">
        <v>202</v>
      </c>
      <c r="G55" s="57">
        <v>202</v>
      </c>
      <c r="H55" s="57">
        <v>126</v>
      </c>
      <c r="I55" s="57">
        <v>151.5</v>
      </c>
      <c r="J55" s="57">
        <v>202</v>
      </c>
      <c r="K55" s="57">
        <v>176.5</v>
      </c>
      <c r="L55" s="57">
        <v>202</v>
      </c>
      <c r="M55" s="57">
        <v>227</v>
      </c>
      <c r="N55" s="57">
        <v>168.4</v>
      </c>
      <c r="O55" s="57">
        <v>202</v>
      </c>
      <c r="X55" s="59"/>
    </row>
    <row r="56" spans="1:40" x14ac:dyDescent="0.3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X56" s="59"/>
    </row>
    <row r="57" spans="1:40" x14ac:dyDescent="0.3">
      <c r="A57" s="76">
        <v>70</v>
      </c>
      <c r="B57" s="76" t="s">
        <v>1085</v>
      </c>
      <c r="C57" s="76" t="s">
        <v>1047</v>
      </c>
      <c r="D57" s="76" t="s">
        <v>591</v>
      </c>
      <c r="E57" s="76"/>
      <c r="F57" s="76">
        <v>10.52</v>
      </c>
      <c r="G57" s="76">
        <v>12.52</v>
      </c>
      <c r="H57" s="76">
        <v>13.52</v>
      </c>
      <c r="I57" s="76">
        <v>14.54</v>
      </c>
      <c r="J57" s="76">
        <v>16.600000000000001</v>
      </c>
      <c r="K57" s="76">
        <v>15.54</v>
      </c>
      <c r="L57" s="76">
        <v>16.559999999999999</v>
      </c>
      <c r="M57" s="76">
        <v>17.559999999999999</v>
      </c>
      <c r="N57" s="76">
        <v>18.584</v>
      </c>
      <c r="O57" s="76">
        <v>20.58</v>
      </c>
      <c r="P57" s="76"/>
      <c r="Q57" s="76"/>
      <c r="R57" s="76"/>
      <c r="X57" s="59" t="str">
        <f t="shared" si="37"/>
        <v xml:space="preserve">INSERT INTO SC_Constantes(RefDimension,Nom,Valeur,DateModif) values (2,'Q_PVC_FV',10.52,now());
</v>
      </c>
      <c r="Y57" s="59" t="str">
        <f t="shared" ref="Y57:Y60" si="73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59" t="str">
        <f t="shared" ref="Z57:Z60" si="74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59" t="str">
        <f t="shared" ref="AA57:AA60" si="75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59" t="str">
        <f t="shared" ref="AB57:AB60" si="76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59" t="str">
        <f t="shared" ref="AC57:AC60" si="77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59" t="str">
        <f t="shared" ref="AD57:AD60" si="78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59" t="str">
        <f t="shared" ref="AE57:AE60" si="79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59" t="str">
        <f t="shared" ref="AF57:AF60" si="80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59" t="str">
        <f t="shared" ref="AG57:AH60" si="81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59" t="str">
        <f t="shared" si="81"/>
        <v/>
      </c>
    </row>
    <row r="58" spans="1:40" s="57" customFormat="1" x14ac:dyDescent="0.3">
      <c r="A58" s="76"/>
      <c r="B58" s="76" t="s">
        <v>1086</v>
      </c>
      <c r="C58" s="76" t="s">
        <v>1047</v>
      </c>
      <c r="D58" s="76" t="s">
        <v>591</v>
      </c>
      <c r="E58" s="76"/>
      <c r="F58" s="76">
        <v>10.52</v>
      </c>
      <c r="G58" s="76">
        <v>12.52</v>
      </c>
      <c r="H58" s="76">
        <v>13.52</v>
      </c>
      <c r="I58" s="76">
        <v>14.54</v>
      </c>
      <c r="J58" s="76">
        <v>16.600000000000001</v>
      </c>
      <c r="K58" s="76">
        <v>15.54</v>
      </c>
      <c r="L58" s="76">
        <v>16.559999999999999</v>
      </c>
      <c r="M58" s="76">
        <v>17.559999999999999</v>
      </c>
      <c r="N58" s="76">
        <v>18.584</v>
      </c>
      <c r="O58" s="76">
        <v>20.58</v>
      </c>
      <c r="P58" s="76"/>
      <c r="Q58" s="76"/>
      <c r="R58" s="76"/>
      <c r="W58" s="59"/>
      <c r="X58" s="59" t="str">
        <f t="shared" ref="X58:X59" si="82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59" t="str">
        <f t="shared" ref="Y58:Y59" si="83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59" t="str">
        <f t="shared" ref="Z58:Z59" si="84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59" t="str">
        <f t="shared" ref="AA58:AA59" si="85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59" t="str">
        <f t="shared" ref="AB58:AB59" si="86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59" t="str">
        <f t="shared" ref="AC58:AC59" si="87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59" t="str">
        <f t="shared" ref="AD58:AD59" si="88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59" t="str">
        <f t="shared" ref="AE58:AE59" si="89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59" t="str">
        <f t="shared" ref="AF58:AF59" si="90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59" t="str">
        <f t="shared" ref="AG58:AG59" si="91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59"/>
      <c r="AI58" s="59"/>
      <c r="AJ58" s="59"/>
      <c r="AK58" s="59"/>
      <c r="AL58" s="59"/>
      <c r="AM58" s="59"/>
      <c r="AN58" s="59"/>
    </row>
    <row r="59" spans="1:40" s="57" customFormat="1" x14ac:dyDescent="0.3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W59" s="59"/>
      <c r="X59" s="59" t="str">
        <f t="shared" si="82"/>
        <v/>
      </c>
      <c r="Y59" s="59" t="str">
        <f t="shared" si="83"/>
        <v/>
      </c>
      <c r="Z59" s="59" t="str">
        <f t="shared" si="84"/>
        <v/>
      </c>
      <c r="AA59" s="59" t="str">
        <f t="shared" si="85"/>
        <v/>
      </c>
      <c r="AB59" s="59" t="str">
        <f t="shared" si="86"/>
        <v/>
      </c>
      <c r="AC59" s="59" t="str">
        <f t="shared" si="87"/>
        <v/>
      </c>
      <c r="AD59" s="59" t="str">
        <f t="shared" si="88"/>
        <v/>
      </c>
      <c r="AE59" s="59" t="str">
        <f t="shared" si="89"/>
        <v/>
      </c>
      <c r="AF59" s="59" t="str">
        <f t="shared" si="90"/>
        <v/>
      </c>
      <c r="AG59" s="59" t="str">
        <f t="shared" si="91"/>
        <v/>
      </c>
      <c r="AH59" s="59"/>
      <c r="AI59" s="59"/>
      <c r="AJ59" s="59"/>
      <c r="AK59" s="59"/>
      <c r="AL59" s="59"/>
      <c r="AM59" s="59"/>
      <c r="AN59" s="59"/>
    </row>
    <row r="60" spans="1:40" x14ac:dyDescent="0.3">
      <c r="A60" s="76">
        <v>71</v>
      </c>
      <c r="B60" s="76" t="s">
        <v>1087</v>
      </c>
      <c r="C60" s="76" t="s">
        <v>1048</v>
      </c>
      <c r="D60" s="76" t="s">
        <v>494</v>
      </c>
      <c r="E60" s="76"/>
      <c r="F60" s="76">
        <v>4</v>
      </c>
      <c r="G60" s="76">
        <v>4</v>
      </c>
      <c r="H60" s="76">
        <v>8</v>
      </c>
      <c r="I60" s="76">
        <v>8</v>
      </c>
      <c r="J60" s="76">
        <v>8</v>
      </c>
      <c r="K60" s="76">
        <v>8</v>
      </c>
      <c r="L60" s="76">
        <v>8</v>
      </c>
      <c r="M60" s="76">
        <v>8</v>
      </c>
      <c r="N60" s="76">
        <v>12</v>
      </c>
      <c r="O60" s="76">
        <v>12</v>
      </c>
      <c r="P60" s="76"/>
      <c r="Q60" s="76"/>
      <c r="R60" s="76"/>
      <c r="X60" s="59" t="str">
        <f t="shared" si="37"/>
        <v xml:space="preserve">INSERT INTO SC_Constantes(RefDimension,Nom,Valeur,DateModif) values (2,'NB_JONCTIONS_PVC_FV',4,now());
</v>
      </c>
      <c r="Y60" s="59" t="str">
        <f t="shared" si="73"/>
        <v xml:space="preserve">INSERT INTO SC_Constantes(RefDimension,Nom,Valeur,DateModif) values (3,'NB_JONCTIONS_PVC_FV',4,now());
</v>
      </c>
      <c r="Z60" s="59" t="str">
        <f t="shared" si="74"/>
        <v xml:space="preserve">INSERT INTO SC_Constantes(RefDimension,Nom,Valeur,DateModif) values (4,'NB_JONCTIONS_PVC_FV',8,now());
</v>
      </c>
      <c r="AA60" s="59" t="str">
        <f t="shared" si="75"/>
        <v xml:space="preserve">INSERT INTO SC_Constantes(RefDimension,Nom,Valeur,DateModif) values (5,'NB_JONCTIONS_PVC_FV',8,now());
</v>
      </c>
      <c r="AB60" s="59" t="str">
        <f t="shared" si="76"/>
        <v xml:space="preserve">INSERT INTO SC_Constantes(RefDimension,Nom,Valeur,DateModif) values (6,'NB_JONCTIONS_PVC_FV',8,now());
</v>
      </c>
      <c r="AC60" s="59" t="str">
        <f t="shared" si="77"/>
        <v xml:space="preserve">INSERT INTO SC_Constantes(RefDimension,Nom,Valeur,DateModif) values (7,'NB_JONCTIONS_PVC_FV',8,now());
</v>
      </c>
      <c r="AD60" s="59" t="str">
        <f t="shared" si="78"/>
        <v xml:space="preserve">INSERT INTO SC_Constantes(RefDimension,Nom,Valeur,DateModif) values (8,'NB_JONCTIONS_PVC_FV',8,now());
</v>
      </c>
      <c r="AE60" s="59" t="str">
        <f t="shared" si="79"/>
        <v xml:space="preserve">INSERT INTO SC_Constantes(RefDimension,Nom,Valeur,DateModif) values (9,'NB_JONCTIONS_PVC_FV',8,now());
</v>
      </c>
      <c r="AF60" s="59" t="str">
        <f t="shared" si="80"/>
        <v xml:space="preserve">INSERT INTO SC_Constantes(RefDimension,Nom,Valeur,DateModif) values (10,'NB_JONCTIONS_PVC_FV',12,now());
</v>
      </c>
      <c r="AG60" s="59" t="str">
        <f t="shared" si="81"/>
        <v xml:space="preserve">INSERT INTO SC_Constantes(RefDimension,Nom,Valeur,DateModif) values (11,'NB_JONCTIONS_PVC_FV',12,now());
</v>
      </c>
      <c r="AH60" s="59" t="str">
        <f t="shared" si="81"/>
        <v/>
      </c>
    </row>
    <row r="61" spans="1:40" s="57" customFormat="1" x14ac:dyDescent="0.3">
      <c r="A61" s="76"/>
      <c r="B61" s="76" t="s">
        <v>1088</v>
      </c>
      <c r="C61" s="76" t="s">
        <v>1048</v>
      </c>
      <c r="D61" s="76" t="s">
        <v>494</v>
      </c>
      <c r="E61" s="76"/>
      <c r="F61" s="76">
        <v>4</v>
      </c>
      <c r="G61" s="76">
        <v>4</v>
      </c>
      <c r="H61" s="76">
        <v>8</v>
      </c>
      <c r="I61" s="76">
        <v>8</v>
      </c>
      <c r="J61" s="76">
        <v>8</v>
      </c>
      <c r="K61" s="76">
        <v>8</v>
      </c>
      <c r="L61" s="76">
        <v>8</v>
      </c>
      <c r="M61" s="76">
        <v>8</v>
      </c>
      <c r="N61" s="76">
        <v>12</v>
      </c>
      <c r="O61" s="76">
        <v>12</v>
      </c>
      <c r="P61" s="76"/>
      <c r="Q61" s="76"/>
      <c r="R61" s="76"/>
      <c r="W61" s="59"/>
      <c r="X61" s="59" t="str">
        <f t="shared" ref="X61:X62" si="92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59" t="str">
        <f t="shared" ref="Y61:Y62" si="93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59" t="str">
        <f t="shared" ref="Z61:Z62" si="94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59" t="str">
        <f t="shared" ref="AA61:AA62" si="95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59" t="str">
        <f t="shared" ref="AB61:AB62" si="96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59" t="str">
        <f t="shared" ref="AC61:AC62" si="97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59" t="str">
        <f t="shared" ref="AD61:AD62" si="98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59" t="str">
        <f t="shared" ref="AE61:AE62" si="99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59" t="str">
        <f t="shared" ref="AF61:AF62" si="100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59" t="str">
        <f t="shared" ref="AG61:AG62" si="101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59"/>
      <c r="AI61" s="59"/>
      <c r="AJ61" s="59"/>
      <c r="AK61" s="59"/>
      <c r="AL61" s="59"/>
      <c r="AM61" s="59"/>
      <c r="AN61" s="59"/>
    </row>
    <row r="62" spans="1:40" x14ac:dyDescent="0.3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X62" s="59" t="str">
        <f t="shared" si="92"/>
        <v/>
      </c>
      <c r="Y62" s="59" t="str">
        <f t="shared" si="93"/>
        <v/>
      </c>
      <c r="Z62" s="59" t="str">
        <f t="shared" si="94"/>
        <v/>
      </c>
      <c r="AA62" s="59" t="str">
        <f t="shared" si="95"/>
        <v/>
      </c>
      <c r="AB62" s="59" t="str">
        <f t="shared" si="96"/>
        <v/>
      </c>
      <c r="AC62" s="59" t="str">
        <f t="shared" si="97"/>
        <v/>
      </c>
      <c r="AD62" s="59" t="str">
        <f t="shared" si="98"/>
        <v/>
      </c>
      <c r="AE62" s="59" t="str">
        <f t="shared" si="99"/>
        <v/>
      </c>
      <c r="AF62" s="59" t="str">
        <f t="shared" si="100"/>
        <v/>
      </c>
      <c r="AG62" s="59" t="str">
        <f t="shared" si="101"/>
        <v/>
      </c>
      <c r="AH62" s="59" t="str">
        <f t="shared" ref="AH62:AH115" si="102">IF(P62="","",SUBSTITUTE(SUBSTITUTE(SUBSTITUTE($W$1,"#DIM#",P$1),"#NOM#",$B62),"#Q#",SUBSTITUTE(P62,",",".")))</f>
        <v/>
      </c>
    </row>
    <row r="63" spans="1:40" x14ac:dyDescent="0.3">
      <c r="A63" s="76"/>
      <c r="B63" s="76" t="s">
        <v>1049</v>
      </c>
      <c r="C63" s="76" t="s">
        <v>1050</v>
      </c>
      <c r="D63" s="76" t="s">
        <v>232</v>
      </c>
      <c r="E63" s="76"/>
      <c r="F63" s="76">
        <v>324</v>
      </c>
      <c r="G63" s="76">
        <v>423.99999999999994</v>
      </c>
      <c r="H63" s="76">
        <v>423.99999999999994</v>
      </c>
      <c r="I63" s="76">
        <v>423.99999999999994</v>
      </c>
      <c r="J63" s="76">
        <v>224</v>
      </c>
      <c r="K63" s="76">
        <v>423.99999999999994</v>
      </c>
      <c r="L63" s="76">
        <v>423.99999999999994</v>
      </c>
      <c r="M63" s="76">
        <v>423.99999999999994</v>
      </c>
      <c r="N63" s="76">
        <v>423.99999999999994</v>
      </c>
      <c r="O63" s="76">
        <v>625</v>
      </c>
      <c r="P63" s="76"/>
      <c r="Q63" s="76"/>
      <c r="R63" s="76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 t="str">
        <f t="shared" si="102"/>
        <v/>
      </c>
    </row>
    <row r="64" spans="1:40" x14ac:dyDescent="0.3">
      <c r="A64" s="76"/>
      <c r="B64" s="76"/>
      <c r="C64" s="76" t="s">
        <v>1044</v>
      </c>
      <c r="D64" s="76" t="s">
        <v>494</v>
      </c>
      <c r="E64" s="76"/>
      <c r="F64" s="76">
        <v>2</v>
      </c>
      <c r="G64" s="76">
        <v>3</v>
      </c>
      <c r="H64" s="76">
        <v>3</v>
      </c>
      <c r="I64" s="76">
        <v>3</v>
      </c>
      <c r="J64" s="76">
        <v>2</v>
      </c>
      <c r="K64" s="76">
        <v>3</v>
      </c>
      <c r="L64" s="76">
        <v>3</v>
      </c>
      <c r="M64" s="76">
        <v>3</v>
      </c>
      <c r="N64" s="76">
        <v>3</v>
      </c>
      <c r="O64" s="76">
        <v>4</v>
      </c>
      <c r="P64" s="76"/>
      <c r="Q64" s="76"/>
      <c r="R64" s="76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 t="str">
        <f t="shared" si="102"/>
        <v/>
      </c>
    </row>
    <row r="65" spans="1:34" x14ac:dyDescent="0.3">
      <c r="A65" s="76"/>
      <c r="B65" s="76"/>
      <c r="C65" s="76" t="s">
        <v>1051</v>
      </c>
      <c r="D65" s="76" t="s">
        <v>232</v>
      </c>
      <c r="E65" s="76"/>
      <c r="F65" s="76">
        <v>162</v>
      </c>
      <c r="G65" s="76">
        <v>141.33333333333331</v>
      </c>
      <c r="H65" s="76">
        <v>141.33333333333331</v>
      </c>
      <c r="I65" s="76">
        <v>141.33333333333331</v>
      </c>
      <c r="J65" s="76">
        <v>112</v>
      </c>
      <c r="K65" s="76">
        <v>141.33333333333331</v>
      </c>
      <c r="L65" s="76">
        <v>141.33333333333331</v>
      </c>
      <c r="M65" s="76">
        <v>141.33333333333331</v>
      </c>
      <c r="N65" s="76">
        <v>141.33333333333331</v>
      </c>
      <c r="O65" s="76">
        <v>156.25</v>
      </c>
      <c r="P65" s="76"/>
      <c r="Q65" s="76"/>
      <c r="R65" s="76"/>
      <c r="U65" s="57"/>
      <c r="V65" s="57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 t="str">
        <f t="shared" si="102"/>
        <v/>
      </c>
    </row>
    <row r="66" spans="1:34" x14ac:dyDescent="0.3">
      <c r="A66" s="76"/>
      <c r="B66" s="76"/>
      <c r="C66" s="76" t="s">
        <v>1052</v>
      </c>
      <c r="D66" s="76" t="s">
        <v>232</v>
      </c>
      <c r="E66" s="76"/>
      <c r="F66" s="76">
        <v>162</v>
      </c>
      <c r="G66" s="76">
        <v>141</v>
      </c>
      <c r="H66" s="76">
        <v>141</v>
      </c>
      <c r="I66" s="76">
        <v>141</v>
      </c>
      <c r="J66" s="76">
        <v>112</v>
      </c>
      <c r="K66" s="76">
        <v>141</v>
      </c>
      <c r="L66" s="76">
        <v>141</v>
      </c>
      <c r="M66" s="76">
        <v>141</v>
      </c>
      <c r="N66" s="76">
        <v>141</v>
      </c>
      <c r="O66" s="76">
        <v>156</v>
      </c>
      <c r="P66" s="76"/>
      <c r="Q66" s="76"/>
      <c r="R66" s="76"/>
      <c r="U66" s="57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 t="str">
        <f t="shared" si="102"/>
        <v/>
      </c>
    </row>
    <row r="67" spans="1:34" x14ac:dyDescent="0.3">
      <c r="A67" s="76"/>
      <c r="B67" s="76"/>
      <c r="C67" s="76" t="s">
        <v>1053</v>
      </c>
      <c r="D67" s="76" t="s">
        <v>232</v>
      </c>
      <c r="E67" s="76"/>
      <c r="F67" s="76">
        <v>0</v>
      </c>
      <c r="G67" s="76">
        <v>0.24999999999998579</v>
      </c>
      <c r="H67" s="76">
        <v>0.24999999999998579</v>
      </c>
      <c r="I67" s="76">
        <v>0.24999999999998579</v>
      </c>
      <c r="J67" s="76">
        <v>0</v>
      </c>
      <c r="K67" s="76">
        <v>0.24999999999998579</v>
      </c>
      <c r="L67" s="76">
        <v>0.24999999999998579</v>
      </c>
      <c r="M67" s="76">
        <v>0.24999999999998579</v>
      </c>
      <c r="N67" s="76">
        <v>0.24999999999998579</v>
      </c>
      <c r="O67" s="76">
        <v>0.2</v>
      </c>
      <c r="P67" s="76"/>
      <c r="Q67" s="76"/>
      <c r="R67" s="76"/>
      <c r="V67" s="57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 t="str">
        <f t="shared" si="102"/>
        <v/>
      </c>
    </row>
    <row r="68" spans="1:34" x14ac:dyDescent="0.3">
      <c r="A68" s="76"/>
      <c r="B68" s="76"/>
      <c r="C68" s="76" t="s">
        <v>1054</v>
      </c>
      <c r="D68" s="76" t="s">
        <v>232</v>
      </c>
      <c r="E68" s="76"/>
      <c r="F68" s="76">
        <v>38</v>
      </c>
      <c r="G68" s="76">
        <v>59</v>
      </c>
      <c r="H68" s="76">
        <v>59</v>
      </c>
      <c r="I68" s="76">
        <v>59</v>
      </c>
      <c r="J68" s="76">
        <v>88</v>
      </c>
      <c r="K68" s="76">
        <v>59</v>
      </c>
      <c r="L68" s="76">
        <v>59</v>
      </c>
      <c r="M68" s="76">
        <v>59</v>
      </c>
      <c r="N68" s="76">
        <v>59</v>
      </c>
      <c r="O68" s="76">
        <v>44</v>
      </c>
      <c r="P68" s="76"/>
      <c r="Q68" s="76"/>
      <c r="R68" s="76"/>
      <c r="V68" s="57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 t="str">
        <f t="shared" si="102"/>
        <v/>
      </c>
    </row>
    <row r="69" spans="1:34" x14ac:dyDescent="0.3">
      <c r="A69" s="76"/>
      <c r="B69" s="76"/>
      <c r="C69" s="76" t="s">
        <v>1055</v>
      </c>
      <c r="D69" s="76" t="s">
        <v>494</v>
      </c>
      <c r="E69" s="76"/>
      <c r="F69" s="76" t="s">
        <v>1056</v>
      </c>
      <c r="G69" s="76" t="s">
        <v>1056</v>
      </c>
      <c r="H69" s="76" t="s">
        <v>1056</v>
      </c>
      <c r="I69" s="76" t="s">
        <v>1056</v>
      </c>
      <c r="J69" s="76" t="s">
        <v>1057</v>
      </c>
      <c r="K69" s="76" t="s">
        <v>1056</v>
      </c>
      <c r="L69" s="76" t="s">
        <v>1056</v>
      </c>
      <c r="M69" s="76" t="s">
        <v>1056</v>
      </c>
      <c r="N69" s="76" t="s">
        <v>1056</v>
      </c>
      <c r="O69" s="76" t="s">
        <v>1056</v>
      </c>
      <c r="P69" s="76"/>
      <c r="Q69" s="76"/>
      <c r="R69" s="76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 t="str">
        <f t="shared" si="102"/>
        <v/>
      </c>
    </row>
    <row r="70" spans="1:34" x14ac:dyDescent="0.3">
      <c r="A70" s="76"/>
      <c r="B70" s="76"/>
      <c r="C70" s="76" t="s">
        <v>1058</v>
      </c>
      <c r="D70" s="76" t="s">
        <v>232</v>
      </c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V70" s="57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 t="str">
        <f t="shared" si="102"/>
        <v/>
      </c>
    </row>
    <row r="71" spans="1:34" x14ac:dyDescent="0.3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U71" s="57"/>
      <c r="V71" s="57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 t="str">
        <f t="shared" si="102"/>
        <v/>
      </c>
    </row>
    <row r="72" spans="1:34" x14ac:dyDescent="0.3">
      <c r="A72" s="76"/>
      <c r="B72" s="76"/>
      <c r="C72" s="76" t="s">
        <v>1059</v>
      </c>
      <c r="D72" s="76" t="s">
        <v>232</v>
      </c>
      <c r="E72" s="76"/>
      <c r="F72" s="76">
        <v>192</v>
      </c>
      <c r="G72" s="76">
        <v>192</v>
      </c>
      <c r="H72" s="76">
        <v>242</v>
      </c>
      <c r="I72" s="76">
        <v>293</v>
      </c>
      <c r="J72" s="76">
        <v>596</v>
      </c>
      <c r="K72" s="76">
        <v>343</v>
      </c>
      <c r="L72" s="76">
        <v>394</v>
      </c>
      <c r="M72" s="76">
        <v>444</v>
      </c>
      <c r="N72" s="76">
        <v>495</v>
      </c>
      <c r="O72" s="76">
        <v>394</v>
      </c>
      <c r="P72" s="76"/>
      <c r="Q72" s="76"/>
      <c r="R72" s="76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 t="str">
        <f t="shared" si="102"/>
        <v/>
      </c>
    </row>
    <row r="73" spans="1:34" x14ac:dyDescent="0.3">
      <c r="A73" s="76"/>
      <c r="B73" s="76"/>
      <c r="C73" s="76" t="s">
        <v>1044</v>
      </c>
      <c r="D73" s="76" t="s">
        <v>494</v>
      </c>
      <c r="E73" s="76"/>
      <c r="F73" s="76">
        <v>1</v>
      </c>
      <c r="G73" s="76">
        <v>1</v>
      </c>
      <c r="H73" s="76">
        <v>2</v>
      </c>
      <c r="I73" s="76">
        <v>2</v>
      </c>
      <c r="J73" s="76">
        <v>3</v>
      </c>
      <c r="K73" s="76">
        <v>2</v>
      </c>
      <c r="L73" s="76">
        <v>2</v>
      </c>
      <c r="M73" s="76">
        <v>3</v>
      </c>
      <c r="N73" s="76">
        <v>3</v>
      </c>
      <c r="O73" s="76">
        <v>2</v>
      </c>
      <c r="P73" s="76"/>
      <c r="Q73" s="76"/>
      <c r="R73" s="76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 t="str">
        <f t="shared" si="102"/>
        <v/>
      </c>
    </row>
    <row r="74" spans="1:34" x14ac:dyDescent="0.3">
      <c r="A74" s="76"/>
      <c r="B74" s="76"/>
      <c r="C74" s="76" t="s">
        <v>1051</v>
      </c>
      <c r="D74" s="76" t="s">
        <v>232</v>
      </c>
      <c r="E74" s="76"/>
      <c r="F74" s="76">
        <v>196</v>
      </c>
      <c r="G74" s="76">
        <v>196</v>
      </c>
      <c r="H74" s="76">
        <v>121</v>
      </c>
      <c r="I74" s="76">
        <v>146.5</v>
      </c>
      <c r="J74" s="76">
        <v>198</v>
      </c>
      <c r="K74" s="76">
        <v>171.5</v>
      </c>
      <c r="L74" s="76">
        <v>197</v>
      </c>
      <c r="M74" s="76">
        <v>122</v>
      </c>
      <c r="N74" s="76">
        <v>147.5</v>
      </c>
      <c r="O74" s="76">
        <v>197</v>
      </c>
      <c r="P74" s="76"/>
      <c r="Q74" s="76"/>
      <c r="R74" s="76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 t="str">
        <f t="shared" si="102"/>
        <v/>
      </c>
    </row>
    <row r="75" spans="1:34" x14ac:dyDescent="0.3">
      <c r="A75" s="76"/>
      <c r="B75" s="76"/>
      <c r="C75" s="76" t="s">
        <v>1052</v>
      </c>
      <c r="D75" s="76" t="s">
        <v>232</v>
      </c>
      <c r="E75" s="76"/>
      <c r="F75" s="76">
        <v>192</v>
      </c>
      <c r="G75" s="76">
        <v>192</v>
      </c>
      <c r="H75" s="76">
        <v>121</v>
      </c>
      <c r="I75" s="76">
        <v>146</v>
      </c>
      <c r="J75" s="76">
        <v>198</v>
      </c>
      <c r="K75" s="76">
        <v>171</v>
      </c>
      <c r="L75" s="76">
        <v>197</v>
      </c>
      <c r="M75" s="76">
        <v>148</v>
      </c>
      <c r="N75" s="76">
        <v>165</v>
      </c>
      <c r="O75" s="76">
        <v>197</v>
      </c>
      <c r="P75" s="76"/>
      <c r="Q75" s="76"/>
      <c r="R75" s="76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 t="str">
        <f t="shared" si="102"/>
        <v/>
      </c>
    </row>
    <row r="76" spans="1:34" x14ac:dyDescent="0.3">
      <c r="A76" s="76"/>
      <c r="B76" s="76"/>
      <c r="C76" s="76" t="s">
        <v>1053</v>
      </c>
      <c r="D76" s="76" t="s">
        <v>232</v>
      </c>
      <c r="E76" s="76"/>
      <c r="F76" s="76">
        <v>2</v>
      </c>
      <c r="G76" s="76">
        <v>2</v>
      </c>
      <c r="H76" s="76">
        <v>0</v>
      </c>
      <c r="I76" s="76">
        <v>0.33333333333333331</v>
      </c>
      <c r="J76" s="76">
        <v>0</v>
      </c>
      <c r="K76" s="76">
        <v>0.33333333333333331</v>
      </c>
      <c r="L76" s="76">
        <v>0</v>
      </c>
      <c r="M76" s="76">
        <v>-19.5</v>
      </c>
      <c r="N76" s="76">
        <v>-13.125</v>
      </c>
      <c r="O76" s="76">
        <v>0</v>
      </c>
      <c r="P76" s="76"/>
      <c r="Q76" s="76"/>
      <c r="R76" s="76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 t="str">
        <f t="shared" si="102"/>
        <v/>
      </c>
    </row>
    <row r="77" spans="1:34" x14ac:dyDescent="0.3">
      <c r="A77" s="76"/>
      <c r="B77" s="76"/>
      <c r="C77" s="76" t="s">
        <v>1054</v>
      </c>
      <c r="D77" s="76" t="s">
        <v>232</v>
      </c>
      <c r="E77" s="76"/>
      <c r="F77" s="76">
        <v>4</v>
      </c>
      <c r="G77" s="76">
        <v>4</v>
      </c>
      <c r="H77" s="76">
        <v>79</v>
      </c>
      <c r="I77" s="76">
        <v>53.5</v>
      </c>
      <c r="J77" s="76">
        <v>2</v>
      </c>
      <c r="K77" s="76">
        <v>28.5</v>
      </c>
      <c r="L77" s="76">
        <v>3</v>
      </c>
      <c r="M77" s="76">
        <v>78</v>
      </c>
      <c r="N77" s="76">
        <v>52.5</v>
      </c>
      <c r="O77" s="76">
        <v>3</v>
      </c>
      <c r="P77" s="76"/>
      <c r="Q77" s="76"/>
      <c r="R77" s="76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 t="str">
        <f t="shared" si="102"/>
        <v/>
      </c>
    </row>
    <row r="78" spans="1:34" x14ac:dyDescent="0.3">
      <c r="A78" s="76"/>
      <c r="B78" s="76"/>
      <c r="C78" s="76" t="s">
        <v>1055</v>
      </c>
      <c r="D78" s="76" t="s">
        <v>494</v>
      </c>
      <c r="E78" s="76"/>
      <c r="F78" s="76" t="s">
        <v>1056</v>
      </c>
      <c r="G78" s="76" t="s">
        <v>1056</v>
      </c>
      <c r="H78" s="76" t="s">
        <v>1056</v>
      </c>
      <c r="I78" s="76" t="s">
        <v>1056</v>
      </c>
      <c r="J78" s="76" t="s">
        <v>1056</v>
      </c>
      <c r="K78" s="76" t="s">
        <v>1056</v>
      </c>
      <c r="L78" s="76" t="s">
        <v>1056</v>
      </c>
      <c r="M78" s="76" t="s">
        <v>1056</v>
      </c>
      <c r="N78" s="76" t="s">
        <v>1056</v>
      </c>
      <c r="O78" s="76" t="s">
        <v>1056</v>
      </c>
      <c r="P78" s="76"/>
      <c r="Q78" s="76"/>
      <c r="R78" s="76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 t="str">
        <f t="shared" si="102"/>
        <v/>
      </c>
    </row>
    <row r="79" spans="1:34" x14ac:dyDescent="0.3">
      <c r="A79" s="76"/>
      <c r="B79" s="76"/>
      <c r="C79" s="76" t="s">
        <v>1058</v>
      </c>
      <c r="D79" s="76" t="s">
        <v>494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 t="str">
        <f t="shared" si="102"/>
        <v/>
      </c>
    </row>
    <row r="80" spans="1:34" x14ac:dyDescent="0.3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 t="str">
        <f t="shared" si="102"/>
        <v/>
      </c>
    </row>
    <row r="81" spans="1:40" x14ac:dyDescent="0.3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 t="str">
        <f t="shared" si="102"/>
        <v/>
      </c>
    </row>
    <row r="82" spans="1:40" x14ac:dyDescent="0.3">
      <c r="A82" s="76"/>
      <c r="B82" s="76"/>
      <c r="C82" s="76" t="s">
        <v>1060</v>
      </c>
      <c r="D82" s="76"/>
      <c r="E82" s="76"/>
      <c r="F82" s="76">
        <v>4</v>
      </c>
      <c r="G82" s="76">
        <v>4</v>
      </c>
      <c r="H82" s="76">
        <v>4</v>
      </c>
      <c r="I82" s="76">
        <v>4</v>
      </c>
      <c r="J82" s="76">
        <v>4</v>
      </c>
      <c r="K82" s="76">
        <v>4</v>
      </c>
      <c r="L82" s="76">
        <v>4</v>
      </c>
      <c r="M82" s="76">
        <v>4</v>
      </c>
      <c r="N82" s="76">
        <v>4</v>
      </c>
      <c r="O82" s="76">
        <v>4</v>
      </c>
      <c r="P82" s="76"/>
      <c r="Q82" s="76"/>
      <c r="R82" s="76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 t="str">
        <f t="shared" si="102"/>
        <v/>
      </c>
    </row>
    <row r="83" spans="1:40" x14ac:dyDescent="0.3">
      <c r="A83" s="76"/>
      <c r="B83" s="76"/>
      <c r="C83" s="76" t="s">
        <v>1061</v>
      </c>
      <c r="D83" s="76"/>
      <c r="E83" s="76"/>
      <c r="F83" s="76">
        <v>1</v>
      </c>
      <c r="G83" s="76">
        <v>1</v>
      </c>
      <c r="H83" s="76">
        <v>1</v>
      </c>
      <c r="I83" s="76">
        <v>2</v>
      </c>
      <c r="J83" s="76">
        <v>0</v>
      </c>
      <c r="K83" s="76">
        <v>2</v>
      </c>
      <c r="L83" s="76">
        <v>3</v>
      </c>
      <c r="M83" s="76">
        <v>3</v>
      </c>
      <c r="N83" s="76">
        <v>4</v>
      </c>
      <c r="O83" s="76">
        <v>3</v>
      </c>
      <c r="P83" s="76"/>
      <c r="Q83" s="76"/>
      <c r="R83" s="76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 t="str">
        <f t="shared" si="102"/>
        <v/>
      </c>
    </row>
    <row r="84" spans="1:40" x14ac:dyDescent="0.3">
      <c r="A84" s="76">
        <v>72</v>
      </c>
      <c r="B84" s="76" t="s">
        <v>1089</v>
      </c>
      <c r="C84" s="76" t="s">
        <v>1062</v>
      </c>
      <c r="D84" s="76" t="s">
        <v>494</v>
      </c>
      <c r="E84" s="76"/>
      <c r="F84" s="76">
        <v>8</v>
      </c>
      <c r="G84" s="76">
        <v>10</v>
      </c>
      <c r="H84" s="76">
        <v>12</v>
      </c>
      <c r="I84" s="76">
        <v>12</v>
      </c>
      <c r="J84" s="76">
        <v>12</v>
      </c>
      <c r="K84" s="76">
        <v>12</v>
      </c>
      <c r="L84" s="76">
        <v>12</v>
      </c>
      <c r="M84" s="76">
        <v>14</v>
      </c>
      <c r="N84" s="76">
        <v>14</v>
      </c>
      <c r="O84" s="76">
        <v>14</v>
      </c>
      <c r="P84" s="76"/>
      <c r="Q84" s="76"/>
      <c r="R84" s="76"/>
      <c r="X84" s="59" t="str">
        <f t="shared" ref="X84:X115" si="103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59" t="str">
        <f t="shared" ref="Y84:Y115" si="104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59" t="str">
        <f t="shared" ref="Z84:Z115" si="105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59" t="str">
        <f t="shared" ref="AA84:AA115" si="106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59" t="str">
        <f t="shared" ref="AB84:AB115" si="107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59" t="str">
        <f t="shared" ref="AC84:AC115" si="108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59" t="str">
        <f t="shared" ref="AD84:AD115" si="109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59" t="str">
        <f t="shared" ref="AE84:AE115" si="110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59" t="str">
        <f t="shared" ref="AF84:AF115" si="111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59" t="str">
        <f t="shared" ref="AG84:AG115" si="112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59" t="str">
        <f t="shared" si="102"/>
        <v/>
      </c>
    </row>
    <row r="85" spans="1:40" s="57" customFormat="1" x14ac:dyDescent="0.3">
      <c r="A85" s="76"/>
      <c r="B85" s="76" t="s">
        <v>1090</v>
      </c>
      <c r="C85" s="76" t="s">
        <v>1062</v>
      </c>
      <c r="D85" s="76" t="s">
        <v>494</v>
      </c>
      <c r="E85" s="76"/>
      <c r="F85" s="76">
        <v>8</v>
      </c>
      <c r="G85" s="76">
        <v>10</v>
      </c>
      <c r="H85" s="76">
        <v>12</v>
      </c>
      <c r="I85" s="76">
        <v>12</v>
      </c>
      <c r="J85" s="76">
        <v>12</v>
      </c>
      <c r="K85" s="76">
        <v>12</v>
      </c>
      <c r="L85" s="76">
        <v>12</v>
      </c>
      <c r="M85" s="76">
        <v>14</v>
      </c>
      <c r="N85" s="76">
        <v>14</v>
      </c>
      <c r="O85" s="76">
        <v>14</v>
      </c>
      <c r="P85" s="76"/>
      <c r="Q85" s="76"/>
      <c r="R85" s="76"/>
      <c r="W85" s="59"/>
      <c r="X85" s="59" t="str">
        <f t="shared" ref="X85:X86" si="113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59" t="str">
        <f t="shared" ref="Y85:Y86" si="114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59" t="str">
        <f t="shared" ref="Z85:Z86" si="115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59" t="str">
        <f t="shared" ref="AA85:AA86" si="116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59" t="str">
        <f t="shared" ref="AB85:AB86" si="117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59" t="str">
        <f t="shared" ref="AC85:AC86" si="118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59" t="str">
        <f t="shared" ref="AD85:AD86" si="119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59" t="str">
        <f t="shared" ref="AE85:AE86" si="120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59" t="str">
        <f t="shared" ref="AF85:AF86" si="121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59" t="str">
        <f t="shared" ref="AG85:AG86" si="122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59"/>
      <c r="AI85" s="59"/>
      <c r="AJ85" s="59"/>
      <c r="AK85" s="59"/>
      <c r="AL85" s="59"/>
      <c r="AM85" s="59"/>
      <c r="AN85" s="59"/>
    </row>
    <row r="86" spans="1:40" s="57" customFormat="1" x14ac:dyDescent="0.3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W86" s="59"/>
      <c r="X86" s="59" t="str">
        <f t="shared" si="113"/>
        <v/>
      </c>
      <c r="Y86" s="59" t="str">
        <f t="shared" si="114"/>
        <v/>
      </c>
      <c r="Z86" s="59" t="str">
        <f t="shared" si="115"/>
        <v/>
      </c>
      <c r="AA86" s="59" t="str">
        <f t="shared" si="116"/>
        <v/>
      </c>
      <c r="AB86" s="59" t="str">
        <f t="shared" si="117"/>
        <v/>
      </c>
      <c r="AC86" s="59" t="str">
        <f t="shared" si="118"/>
        <v/>
      </c>
      <c r="AD86" s="59" t="str">
        <f t="shared" si="119"/>
        <v/>
      </c>
      <c r="AE86" s="59" t="str">
        <f t="shared" si="120"/>
        <v/>
      </c>
      <c r="AF86" s="59" t="str">
        <f t="shared" si="121"/>
        <v/>
      </c>
      <c r="AG86" s="59" t="str">
        <f t="shared" si="122"/>
        <v/>
      </c>
      <c r="AH86" s="59"/>
      <c r="AI86" s="59"/>
      <c r="AJ86" s="59"/>
      <c r="AK86" s="59"/>
      <c r="AL86" s="59"/>
      <c r="AM86" s="59"/>
      <c r="AN86" s="59"/>
    </row>
    <row r="87" spans="1:40" x14ac:dyDescent="0.3">
      <c r="A87" s="76"/>
      <c r="B87" s="76"/>
      <c r="C87" s="76" t="s">
        <v>1063</v>
      </c>
      <c r="D87" s="76" t="s">
        <v>42</v>
      </c>
      <c r="E87" s="76"/>
      <c r="F87" s="76">
        <v>10.32</v>
      </c>
      <c r="G87" s="76">
        <v>12.3</v>
      </c>
      <c r="H87" s="76">
        <v>13.3</v>
      </c>
      <c r="I87" s="76">
        <v>14.3</v>
      </c>
      <c r="J87" s="76">
        <v>16.36</v>
      </c>
      <c r="K87" s="76">
        <v>15.3</v>
      </c>
      <c r="L87" s="76">
        <v>16.34</v>
      </c>
      <c r="M87" s="76">
        <v>17.34</v>
      </c>
      <c r="N87" s="76">
        <v>18.36</v>
      </c>
      <c r="O87" s="76">
        <v>20.36</v>
      </c>
      <c r="P87" s="76"/>
      <c r="Q87" s="76"/>
      <c r="R87" s="76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 t="str">
        <f t="shared" si="102"/>
        <v/>
      </c>
    </row>
    <row r="88" spans="1:40" x14ac:dyDescent="0.3">
      <c r="A88" s="76"/>
      <c r="B88" s="76"/>
      <c r="C88" s="76" t="s">
        <v>1064</v>
      </c>
      <c r="D88" s="76" t="s">
        <v>494</v>
      </c>
      <c r="E88" s="76"/>
      <c r="F88" s="76">
        <v>4</v>
      </c>
      <c r="G88" s="76">
        <v>12</v>
      </c>
      <c r="H88" s="76">
        <v>20</v>
      </c>
      <c r="I88" s="76">
        <v>16</v>
      </c>
      <c r="J88" s="76">
        <v>12</v>
      </c>
      <c r="K88" s="76">
        <v>16</v>
      </c>
      <c r="L88" s="76">
        <v>12</v>
      </c>
      <c r="M88" s="76">
        <v>24</v>
      </c>
      <c r="N88" s="76">
        <v>18</v>
      </c>
      <c r="O88" s="76">
        <v>8</v>
      </c>
      <c r="P88" s="76"/>
      <c r="Q88" s="76"/>
      <c r="R88" s="76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 t="str">
        <f t="shared" si="102"/>
        <v/>
      </c>
    </row>
    <row r="89" spans="1:40" x14ac:dyDescent="0.3">
      <c r="A89" s="76"/>
      <c r="B89" s="76"/>
      <c r="C89" s="76" t="s">
        <v>1065</v>
      </c>
      <c r="D89" s="76" t="s">
        <v>232</v>
      </c>
      <c r="E89" s="76"/>
      <c r="F89" s="76">
        <v>8</v>
      </c>
      <c r="G89" s="76">
        <v>8</v>
      </c>
      <c r="H89" s="76">
        <v>0</v>
      </c>
      <c r="I89" s="76">
        <v>0</v>
      </c>
      <c r="J89" s="76">
        <v>12</v>
      </c>
      <c r="K89" s="76">
        <v>0</v>
      </c>
      <c r="L89" s="76">
        <v>12</v>
      </c>
      <c r="M89" s="76">
        <v>0</v>
      </c>
      <c r="N89" s="76">
        <v>0</v>
      </c>
      <c r="O89" s="76">
        <v>12</v>
      </c>
      <c r="P89" s="76"/>
      <c r="Q89" s="76"/>
      <c r="R89" s="76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 t="str">
        <f t="shared" si="102"/>
        <v/>
      </c>
    </row>
    <row r="90" spans="1:40" x14ac:dyDescent="0.3">
      <c r="A90" s="76">
        <v>73</v>
      </c>
      <c r="B90" s="76" t="s">
        <v>1091</v>
      </c>
      <c r="C90" s="117" t="s">
        <v>1066</v>
      </c>
      <c r="D90" s="117"/>
      <c r="E90" s="117"/>
      <c r="F90" s="118">
        <f>(F78*F73+F69*F64)*2</f>
        <v>18</v>
      </c>
      <c r="G90" s="118">
        <f t="shared" ref="G90:O90" si="123">(G78*G73+G69*G64)*2</f>
        <v>24</v>
      </c>
      <c r="H90" s="118">
        <f t="shared" si="123"/>
        <v>30</v>
      </c>
      <c r="I90" s="118">
        <f t="shared" si="123"/>
        <v>30</v>
      </c>
      <c r="J90" s="118">
        <f t="shared" si="123"/>
        <v>26</v>
      </c>
      <c r="K90" s="118">
        <f t="shared" si="123"/>
        <v>30</v>
      </c>
      <c r="L90" s="118">
        <f t="shared" si="123"/>
        <v>30</v>
      </c>
      <c r="M90" s="118">
        <f t="shared" si="123"/>
        <v>36</v>
      </c>
      <c r="N90" s="118">
        <f t="shared" si="123"/>
        <v>36</v>
      </c>
      <c r="O90" s="118">
        <f t="shared" si="123"/>
        <v>36</v>
      </c>
      <c r="P90" s="76"/>
      <c r="Q90" s="76"/>
      <c r="R90" s="76"/>
      <c r="X90" s="59" t="str">
        <f t="shared" si="103"/>
        <v xml:space="preserve">INSERT INTO SC_Constantes(RefDimension,Nom,Valeur,DateModif) values (2,'Q_BOULONNAGE_FV',18,now());
</v>
      </c>
      <c r="Y90" s="59" t="str">
        <f t="shared" si="104"/>
        <v xml:space="preserve">INSERT INTO SC_Constantes(RefDimension,Nom,Valeur,DateModif) values (3,'Q_BOULONNAGE_FV',24,now());
</v>
      </c>
      <c r="Z90" s="59" t="str">
        <f t="shared" si="105"/>
        <v xml:space="preserve">INSERT INTO SC_Constantes(RefDimension,Nom,Valeur,DateModif) values (4,'Q_BOULONNAGE_FV',30,now());
</v>
      </c>
      <c r="AA90" s="59" t="str">
        <f t="shared" si="106"/>
        <v xml:space="preserve">INSERT INTO SC_Constantes(RefDimension,Nom,Valeur,DateModif) values (5,'Q_BOULONNAGE_FV',30,now());
</v>
      </c>
      <c r="AB90" s="59" t="str">
        <f t="shared" si="107"/>
        <v xml:space="preserve">INSERT INTO SC_Constantes(RefDimension,Nom,Valeur,DateModif) values (6,'Q_BOULONNAGE_FV',26,now());
</v>
      </c>
      <c r="AC90" s="59" t="str">
        <f t="shared" si="108"/>
        <v xml:space="preserve">INSERT INTO SC_Constantes(RefDimension,Nom,Valeur,DateModif) values (7,'Q_BOULONNAGE_FV',30,now());
</v>
      </c>
      <c r="AD90" s="59" t="str">
        <f t="shared" si="109"/>
        <v xml:space="preserve">INSERT INTO SC_Constantes(RefDimension,Nom,Valeur,DateModif) values (8,'Q_BOULONNAGE_FV',30,now());
</v>
      </c>
      <c r="AE90" s="59" t="str">
        <f t="shared" si="110"/>
        <v xml:space="preserve">INSERT INTO SC_Constantes(RefDimension,Nom,Valeur,DateModif) values (9,'Q_BOULONNAGE_FV',36,now());
</v>
      </c>
      <c r="AF90" s="59" t="str">
        <f t="shared" si="111"/>
        <v xml:space="preserve">INSERT INTO SC_Constantes(RefDimension,Nom,Valeur,DateModif) values (10,'Q_BOULONNAGE_FV',36,now());
</v>
      </c>
      <c r="AG90" s="59" t="str">
        <f t="shared" si="112"/>
        <v xml:space="preserve">INSERT INTO SC_Constantes(RefDimension,Nom,Valeur,DateModif) values (11,'Q_BOULONNAGE_FV',36,now());
</v>
      </c>
      <c r="AH90" s="59" t="str">
        <f t="shared" si="102"/>
        <v/>
      </c>
    </row>
    <row r="91" spans="1:40" s="57" customFormat="1" x14ac:dyDescent="0.3">
      <c r="A91" s="76"/>
      <c r="B91" s="76" t="s">
        <v>1092</v>
      </c>
      <c r="C91" s="117" t="s">
        <v>1066</v>
      </c>
      <c r="D91" s="117"/>
      <c r="E91" s="117"/>
      <c r="F91" s="118">
        <v>18</v>
      </c>
      <c r="G91" s="118">
        <v>24</v>
      </c>
      <c r="H91" s="118">
        <v>30</v>
      </c>
      <c r="I91" s="118">
        <v>30</v>
      </c>
      <c r="J91" s="118">
        <v>26</v>
      </c>
      <c r="K91" s="118">
        <v>30</v>
      </c>
      <c r="L91" s="118">
        <v>30</v>
      </c>
      <c r="M91" s="118">
        <v>36</v>
      </c>
      <c r="N91" s="118">
        <v>36</v>
      </c>
      <c r="O91" s="118">
        <v>36</v>
      </c>
      <c r="P91" s="76"/>
      <c r="Q91" s="76"/>
      <c r="R91" s="76"/>
      <c r="W91" s="59"/>
      <c r="X91" s="59" t="str">
        <f t="shared" ref="X91:X92" si="124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59" t="str">
        <f t="shared" ref="Y91:Y92" si="125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59" t="str">
        <f t="shared" ref="Z91:Z92" si="126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59" t="str">
        <f t="shared" ref="AA91:AA92" si="127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59" t="str">
        <f t="shared" ref="AB91:AB92" si="128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59" t="str">
        <f t="shared" ref="AC91:AC92" si="129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59" t="str">
        <f t="shared" ref="AD91:AD92" si="130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59" t="str">
        <f t="shared" ref="AE91:AE92" si="131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59" t="str">
        <f t="shared" ref="AF91:AF92" si="132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59" t="str">
        <f t="shared" ref="AG91:AG92" si="133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59"/>
      <c r="AI91" s="59"/>
      <c r="AJ91" s="59"/>
      <c r="AK91" s="59"/>
      <c r="AL91" s="59"/>
      <c r="AM91" s="59"/>
      <c r="AN91" s="59"/>
    </row>
    <row r="92" spans="1:40" s="57" customFormat="1" x14ac:dyDescent="0.3">
      <c r="A92" s="76"/>
      <c r="B92" s="76"/>
      <c r="C92" s="117"/>
      <c r="D92" s="117"/>
      <c r="E92" s="117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76"/>
      <c r="Q92" s="76"/>
      <c r="R92" s="76"/>
      <c r="W92" s="59"/>
      <c r="X92" s="59" t="str">
        <f t="shared" si="124"/>
        <v/>
      </c>
      <c r="Y92" s="59" t="str">
        <f t="shared" si="125"/>
        <v/>
      </c>
      <c r="Z92" s="59" t="str">
        <f t="shared" si="126"/>
        <v/>
      </c>
      <c r="AA92" s="59" t="str">
        <f t="shared" si="127"/>
        <v/>
      </c>
      <c r="AB92" s="59" t="str">
        <f t="shared" si="128"/>
        <v/>
      </c>
      <c r="AC92" s="59" t="str">
        <f t="shared" si="129"/>
        <v/>
      </c>
      <c r="AD92" s="59" t="str">
        <f t="shared" si="130"/>
        <v/>
      </c>
      <c r="AE92" s="59" t="str">
        <f t="shared" si="131"/>
        <v/>
      </c>
      <c r="AF92" s="59" t="str">
        <f t="shared" si="132"/>
        <v/>
      </c>
      <c r="AG92" s="59" t="str">
        <f t="shared" si="133"/>
        <v/>
      </c>
      <c r="AH92" s="59"/>
      <c r="AI92" s="59"/>
      <c r="AJ92" s="59"/>
      <c r="AK92" s="59"/>
      <c r="AL92" s="59"/>
      <c r="AM92" s="59"/>
      <c r="AN92" s="59"/>
    </row>
    <row r="93" spans="1:40" x14ac:dyDescent="0.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 t="str">
        <f t="shared" si="102"/>
        <v/>
      </c>
    </row>
    <row r="94" spans="1:40" x14ac:dyDescent="0.3">
      <c r="A94" s="76"/>
      <c r="B94" s="76"/>
      <c r="C94" s="76" t="s">
        <v>1046</v>
      </c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 t="str">
        <f t="shared" si="102"/>
        <v/>
      </c>
    </row>
    <row r="95" spans="1:40" x14ac:dyDescent="0.3">
      <c r="A95" s="76"/>
      <c r="B95" s="76" t="s">
        <v>1067</v>
      </c>
      <c r="C95" s="76" t="s">
        <v>1044</v>
      </c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 t="str">
        <f t="shared" si="102"/>
        <v/>
      </c>
    </row>
    <row r="96" spans="1:40" x14ac:dyDescent="0.3">
      <c r="A96" s="76"/>
      <c r="B96" s="76"/>
      <c r="C96" s="76" t="s">
        <v>1068</v>
      </c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 t="str">
        <f t="shared" si="102"/>
        <v/>
      </c>
    </row>
    <row r="97" spans="1:40" x14ac:dyDescent="0.3">
      <c r="A97" s="76"/>
      <c r="B97" s="76"/>
      <c r="C97" s="76" t="s">
        <v>1052</v>
      </c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 t="str">
        <f t="shared" si="102"/>
        <v/>
      </c>
    </row>
    <row r="98" spans="1:40" x14ac:dyDescent="0.3">
      <c r="A98" s="76"/>
      <c r="B98" s="76" t="s">
        <v>1069</v>
      </c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 t="str">
        <f t="shared" si="102"/>
        <v/>
      </c>
    </row>
    <row r="99" spans="1:40" x14ac:dyDescent="0.3">
      <c r="A99" s="76"/>
      <c r="B99" s="76"/>
      <c r="C99" s="76" t="s">
        <v>671</v>
      </c>
      <c r="D99" s="76" t="s">
        <v>232</v>
      </c>
      <c r="E99" s="76"/>
      <c r="F99" s="76">
        <v>295</v>
      </c>
      <c r="G99" s="76">
        <v>394.99999999999994</v>
      </c>
      <c r="H99" s="76">
        <v>394.99999999999994</v>
      </c>
      <c r="I99" s="76">
        <v>394.99999999999994</v>
      </c>
      <c r="J99" s="76">
        <v>195</v>
      </c>
      <c r="K99" s="76">
        <v>394.99999999999994</v>
      </c>
      <c r="L99" s="76">
        <v>394.99999999999994</v>
      </c>
      <c r="M99" s="76">
        <v>394.99999999999994</v>
      </c>
      <c r="N99" s="76">
        <v>394.99999999999994</v>
      </c>
      <c r="O99" s="76">
        <v>596</v>
      </c>
      <c r="P99" s="76"/>
      <c r="Q99" s="76"/>
      <c r="R99" s="76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 t="str">
        <f t="shared" si="102"/>
        <v/>
      </c>
    </row>
    <row r="100" spans="1:40" x14ac:dyDescent="0.3">
      <c r="A100" s="76"/>
      <c r="B100" s="76"/>
      <c r="C100" s="76" t="s">
        <v>1044</v>
      </c>
      <c r="D100" s="76" t="s">
        <v>494</v>
      </c>
      <c r="E100" s="76"/>
      <c r="F100" s="76">
        <v>2</v>
      </c>
      <c r="G100" s="76">
        <v>2</v>
      </c>
      <c r="H100" s="76">
        <v>2</v>
      </c>
      <c r="I100" s="76">
        <v>2</v>
      </c>
      <c r="J100" s="76">
        <v>1</v>
      </c>
      <c r="K100" s="76">
        <v>2</v>
      </c>
      <c r="L100" s="76">
        <v>2</v>
      </c>
      <c r="M100" s="76">
        <v>2</v>
      </c>
      <c r="N100" s="76">
        <v>2</v>
      </c>
      <c r="O100" s="76">
        <v>3</v>
      </c>
      <c r="P100" s="76"/>
      <c r="Q100" s="76"/>
      <c r="R100" s="76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 t="str">
        <f t="shared" si="102"/>
        <v/>
      </c>
    </row>
    <row r="101" spans="1:40" x14ac:dyDescent="0.3">
      <c r="A101" s="76"/>
      <c r="B101" s="76"/>
      <c r="C101" s="76" t="s">
        <v>1045</v>
      </c>
      <c r="D101" s="76" t="s">
        <v>232</v>
      </c>
      <c r="E101" s="76"/>
      <c r="F101" s="76">
        <v>147.5</v>
      </c>
      <c r="G101" s="76">
        <v>197.49999999999997</v>
      </c>
      <c r="H101" s="76">
        <v>197.49999999999997</v>
      </c>
      <c r="I101" s="76">
        <v>197.49999999999997</v>
      </c>
      <c r="J101" s="76">
        <v>195</v>
      </c>
      <c r="K101" s="76">
        <v>197.49999999999997</v>
      </c>
      <c r="L101" s="76">
        <v>197.49999999999997</v>
      </c>
      <c r="M101" s="76">
        <v>197.49999999999997</v>
      </c>
      <c r="N101" s="76">
        <v>197.49999999999997</v>
      </c>
      <c r="O101" s="76">
        <v>198.66666666666666</v>
      </c>
      <c r="P101" s="76"/>
      <c r="Q101" s="76"/>
      <c r="R101" s="76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 t="str">
        <f t="shared" si="102"/>
        <v/>
      </c>
    </row>
    <row r="102" spans="1:40" x14ac:dyDescent="0.3">
      <c r="A102" s="76"/>
      <c r="B102" s="76"/>
      <c r="C102" s="76" t="s">
        <v>1070</v>
      </c>
      <c r="D102" s="76" t="s">
        <v>494</v>
      </c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 t="str">
        <f t="shared" si="102"/>
        <v/>
      </c>
    </row>
    <row r="103" spans="1:40" x14ac:dyDescent="0.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 t="str">
        <f t="shared" si="102"/>
        <v/>
      </c>
    </row>
    <row r="104" spans="1:40" x14ac:dyDescent="0.3">
      <c r="A104" s="76"/>
      <c r="B104" s="76"/>
      <c r="C104" s="76" t="s">
        <v>1046</v>
      </c>
      <c r="D104" s="76" t="s">
        <v>232</v>
      </c>
      <c r="E104" s="76"/>
      <c r="F104" s="76">
        <v>196</v>
      </c>
      <c r="G104" s="76">
        <v>196</v>
      </c>
      <c r="H104" s="76">
        <v>246</v>
      </c>
      <c r="I104" s="76">
        <v>297</v>
      </c>
      <c r="J104" s="76">
        <v>600</v>
      </c>
      <c r="K104" s="76">
        <v>347</v>
      </c>
      <c r="L104" s="76">
        <v>398</v>
      </c>
      <c r="M104" s="76">
        <v>448</v>
      </c>
      <c r="N104" s="76">
        <v>499</v>
      </c>
      <c r="O104" s="76">
        <v>398</v>
      </c>
      <c r="P104" s="76"/>
      <c r="Q104" s="76"/>
      <c r="R104" s="76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 t="str">
        <f t="shared" si="102"/>
        <v/>
      </c>
    </row>
    <row r="105" spans="1:40" x14ac:dyDescent="0.3">
      <c r="A105" s="76"/>
      <c r="B105" s="76"/>
      <c r="C105" s="76" t="s">
        <v>1044</v>
      </c>
      <c r="D105" s="76" t="s">
        <v>494</v>
      </c>
      <c r="E105" s="76"/>
      <c r="F105" s="76">
        <v>1</v>
      </c>
      <c r="G105" s="76">
        <v>1</v>
      </c>
      <c r="H105" s="76">
        <v>1</v>
      </c>
      <c r="I105" s="76">
        <v>2</v>
      </c>
      <c r="J105" s="76">
        <v>3</v>
      </c>
      <c r="K105" s="76">
        <v>2</v>
      </c>
      <c r="L105" s="76">
        <v>2</v>
      </c>
      <c r="M105" s="76">
        <v>2</v>
      </c>
      <c r="N105" s="76">
        <v>2</v>
      </c>
      <c r="O105" s="76">
        <v>2</v>
      </c>
      <c r="P105" s="76"/>
      <c r="Q105" s="76"/>
      <c r="R105" s="76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 t="str">
        <f t="shared" si="102"/>
        <v/>
      </c>
    </row>
    <row r="106" spans="1:40" x14ac:dyDescent="0.3">
      <c r="A106" s="76"/>
      <c r="B106" s="76"/>
      <c r="C106" s="76" t="s">
        <v>1051</v>
      </c>
      <c r="D106" s="76" t="s">
        <v>232</v>
      </c>
      <c r="E106" s="76"/>
      <c r="F106" s="76">
        <v>196</v>
      </c>
      <c r="G106" s="76">
        <v>196</v>
      </c>
      <c r="H106" s="76">
        <v>246</v>
      </c>
      <c r="I106" s="76">
        <v>148.5</v>
      </c>
      <c r="J106" s="76">
        <v>200</v>
      </c>
      <c r="K106" s="76">
        <v>173.5</v>
      </c>
      <c r="L106" s="76">
        <v>199</v>
      </c>
      <c r="M106" s="76">
        <v>224</v>
      </c>
      <c r="N106" s="76">
        <v>249.5</v>
      </c>
      <c r="O106" s="76">
        <v>199</v>
      </c>
      <c r="P106" s="76"/>
      <c r="Q106" s="76"/>
      <c r="R106" s="76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 t="str">
        <f t="shared" si="102"/>
        <v/>
      </c>
    </row>
    <row r="107" spans="1:40" x14ac:dyDescent="0.3">
      <c r="A107" s="76"/>
      <c r="B107" s="76"/>
      <c r="C107" s="76" t="s">
        <v>1070</v>
      </c>
      <c r="D107" s="76" t="s">
        <v>494</v>
      </c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X107" s="59" t="str">
        <f t="shared" si="103"/>
        <v/>
      </c>
      <c r="Y107" s="59" t="str">
        <f t="shared" si="104"/>
        <v/>
      </c>
      <c r="Z107" s="59" t="str">
        <f t="shared" si="105"/>
        <v/>
      </c>
      <c r="AA107" s="59" t="str">
        <f t="shared" si="106"/>
        <v/>
      </c>
      <c r="AB107" s="59" t="str">
        <f t="shared" si="107"/>
        <v/>
      </c>
      <c r="AC107" s="59" t="str">
        <f t="shared" si="108"/>
        <v/>
      </c>
      <c r="AD107" s="59" t="str">
        <f t="shared" si="109"/>
        <v/>
      </c>
      <c r="AE107" s="59" t="str">
        <f t="shared" si="110"/>
        <v/>
      </c>
      <c r="AF107" s="59" t="str">
        <f t="shared" si="111"/>
        <v/>
      </c>
      <c r="AG107" s="59" t="str">
        <f t="shared" si="112"/>
        <v/>
      </c>
      <c r="AH107" s="59" t="str">
        <f t="shared" si="102"/>
        <v/>
      </c>
    </row>
    <row r="108" spans="1:40" x14ac:dyDescent="0.3">
      <c r="A108" s="76">
        <v>74</v>
      </c>
      <c r="B108" s="76" t="s">
        <v>1093</v>
      </c>
      <c r="C108" s="76" t="s">
        <v>1063</v>
      </c>
      <c r="D108" s="76" t="s">
        <v>232</v>
      </c>
      <c r="E108" s="76"/>
      <c r="F108" s="76">
        <v>982</v>
      </c>
      <c r="G108" s="76">
        <v>1182</v>
      </c>
      <c r="H108" s="76">
        <v>1282</v>
      </c>
      <c r="I108" s="76">
        <v>1384</v>
      </c>
      <c r="J108" s="76">
        <v>1590</v>
      </c>
      <c r="K108" s="76">
        <v>1484</v>
      </c>
      <c r="L108" s="76">
        <v>1586</v>
      </c>
      <c r="M108" s="76">
        <v>1686</v>
      </c>
      <c r="N108" s="76">
        <v>1788</v>
      </c>
      <c r="O108" s="76">
        <v>1988</v>
      </c>
      <c r="P108" s="76"/>
      <c r="Q108" s="76"/>
      <c r="R108" s="76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</row>
    <row r="109" spans="1:40" s="57" customFormat="1" x14ac:dyDescent="0.3">
      <c r="A109" s="76"/>
      <c r="B109" s="76" t="s">
        <v>1094</v>
      </c>
      <c r="C109" s="76" t="s">
        <v>1063</v>
      </c>
      <c r="D109" s="76" t="s">
        <v>232</v>
      </c>
      <c r="E109" s="76"/>
      <c r="F109" s="76">
        <v>982</v>
      </c>
      <c r="G109" s="76">
        <v>1182</v>
      </c>
      <c r="H109" s="76">
        <v>1282</v>
      </c>
      <c r="I109" s="76">
        <v>1384</v>
      </c>
      <c r="J109" s="76">
        <v>1590</v>
      </c>
      <c r="K109" s="76">
        <v>1484</v>
      </c>
      <c r="L109" s="76">
        <v>1586</v>
      </c>
      <c r="M109" s="76">
        <v>1686</v>
      </c>
      <c r="N109" s="76">
        <v>1788</v>
      </c>
      <c r="O109" s="76">
        <v>1988</v>
      </c>
      <c r="P109" s="76"/>
      <c r="Q109" s="76"/>
      <c r="R109" s="76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</row>
    <row r="110" spans="1:40" s="57" customFormat="1" x14ac:dyDescent="0.3">
      <c r="A110" s="76"/>
      <c r="B110" s="76" t="s">
        <v>1093</v>
      </c>
      <c r="C110" s="76" t="s">
        <v>1063</v>
      </c>
      <c r="D110" s="76" t="s">
        <v>591</v>
      </c>
      <c r="E110" s="76"/>
      <c r="F110" s="76" t="str">
        <f>SUBSTITUTE(F108/100,",",".")</f>
        <v>9.82</v>
      </c>
      <c r="G110" s="76" t="str">
        <f t="shared" ref="G110:O111" si="134">SUBSTITUTE(G108/100,",",".")</f>
        <v>11.82</v>
      </c>
      <c r="H110" s="76" t="str">
        <f t="shared" si="134"/>
        <v>12.82</v>
      </c>
      <c r="I110" s="76" t="str">
        <f t="shared" si="134"/>
        <v>13.84</v>
      </c>
      <c r="J110" s="76" t="str">
        <f t="shared" si="134"/>
        <v>15.9</v>
      </c>
      <c r="K110" s="76" t="str">
        <f t="shared" si="134"/>
        <v>14.84</v>
      </c>
      <c r="L110" s="76" t="str">
        <f t="shared" si="134"/>
        <v>15.86</v>
      </c>
      <c r="M110" s="76" t="str">
        <f t="shared" si="134"/>
        <v>16.86</v>
      </c>
      <c r="N110" s="76" t="str">
        <f t="shared" si="134"/>
        <v>17.88</v>
      </c>
      <c r="O110" s="76" t="str">
        <f t="shared" si="134"/>
        <v>19.88</v>
      </c>
      <c r="P110" s="76"/>
      <c r="Q110" s="76"/>
      <c r="R110" s="76"/>
      <c r="W110" s="59"/>
      <c r="X110" s="59" t="str">
        <f t="shared" ref="X110" si="135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59" t="str">
        <f t="shared" ref="Y110" si="136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59" t="str">
        <f t="shared" ref="Z110" si="137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59" t="str">
        <f t="shared" ref="AA110" si="138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59" t="str">
        <f t="shared" ref="AB110" si="139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59" t="str">
        <f t="shared" ref="AC110" si="140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59" t="str">
        <f t="shared" ref="AD110" si="141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59" t="str">
        <f t="shared" ref="AE110" si="142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59" t="str">
        <f t="shared" ref="AF110" si="143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59" t="str">
        <f t="shared" ref="AG110" si="144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59"/>
      <c r="AI110" s="59"/>
      <c r="AJ110" s="59"/>
      <c r="AK110" s="59"/>
      <c r="AL110" s="59"/>
      <c r="AM110" s="59"/>
      <c r="AN110" s="59"/>
    </row>
    <row r="111" spans="1:40" s="57" customFormat="1" x14ac:dyDescent="0.3">
      <c r="A111" s="76"/>
      <c r="B111" s="76" t="s">
        <v>1094</v>
      </c>
      <c r="C111" s="76" t="s">
        <v>1063</v>
      </c>
      <c r="D111" s="76" t="s">
        <v>591</v>
      </c>
      <c r="E111" s="76"/>
      <c r="F111" s="76" t="str">
        <f>SUBSTITUTE(F109/100,",",".")</f>
        <v>9.82</v>
      </c>
      <c r="G111" s="76" t="str">
        <f t="shared" si="134"/>
        <v>11.82</v>
      </c>
      <c r="H111" s="76" t="str">
        <f t="shared" si="134"/>
        <v>12.82</v>
      </c>
      <c r="I111" s="76" t="str">
        <f t="shared" si="134"/>
        <v>13.84</v>
      </c>
      <c r="J111" s="76" t="str">
        <f t="shared" si="134"/>
        <v>15.9</v>
      </c>
      <c r="K111" s="76" t="str">
        <f t="shared" si="134"/>
        <v>14.84</v>
      </c>
      <c r="L111" s="76" t="str">
        <f t="shared" si="134"/>
        <v>15.86</v>
      </c>
      <c r="M111" s="76" t="str">
        <f t="shared" si="134"/>
        <v>16.86</v>
      </c>
      <c r="N111" s="76" t="str">
        <f t="shared" si="134"/>
        <v>17.88</v>
      </c>
      <c r="O111" s="76" t="str">
        <f t="shared" si="134"/>
        <v>19.88</v>
      </c>
      <c r="P111" s="76"/>
      <c r="Q111" s="76"/>
      <c r="R111" s="76"/>
      <c r="W111" s="59"/>
      <c r="X111" s="59" t="str">
        <f t="shared" ref="X111" si="145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59" t="str">
        <f t="shared" ref="Y111" si="146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59" t="str">
        <f t="shared" ref="Z111" si="147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59" t="str">
        <f t="shared" ref="AA111" si="148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59" t="str">
        <f t="shared" ref="AB111" si="149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59" t="str">
        <f t="shared" ref="AC111" si="150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59" t="str">
        <f t="shared" ref="AD111" si="151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59" t="str">
        <f t="shared" ref="AE111" si="152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59" t="str">
        <f t="shared" ref="AF111" si="153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59" t="str">
        <f t="shared" ref="AG111" si="154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59"/>
      <c r="AI111" s="59"/>
      <c r="AJ111" s="59"/>
      <c r="AK111" s="59"/>
      <c r="AL111" s="59"/>
      <c r="AM111" s="59"/>
      <c r="AN111" s="59"/>
    </row>
    <row r="112" spans="1:40" x14ac:dyDescent="0.3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X112" s="59" t="str">
        <f t="shared" si="103"/>
        <v/>
      </c>
      <c r="Y112" s="59" t="str">
        <f t="shared" si="104"/>
        <v/>
      </c>
      <c r="Z112" s="59" t="str">
        <f t="shared" si="105"/>
        <v/>
      </c>
      <c r="AA112" s="59" t="str">
        <f t="shared" si="106"/>
        <v/>
      </c>
      <c r="AB112" s="59" t="str">
        <f t="shared" si="107"/>
        <v/>
      </c>
      <c r="AC112" s="59" t="str">
        <f t="shared" si="108"/>
        <v/>
      </c>
      <c r="AD112" s="59" t="str">
        <f t="shared" si="109"/>
        <v/>
      </c>
      <c r="AE112" s="59" t="str">
        <f t="shared" si="110"/>
        <v/>
      </c>
      <c r="AF112" s="59" t="str">
        <f t="shared" si="111"/>
        <v/>
      </c>
      <c r="AG112" s="59" t="str">
        <f t="shared" si="112"/>
        <v/>
      </c>
      <c r="AH112" s="59" t="str">
        <f t="shared" si="102"/>
        <v/>
      </c>
    </row>
    <row r="113" spans="1:34" x14ac:dyDescent="0.3">
      <c r="A113" s="76"/>
      <c r="B113" s="76"/>
      <c r="C113" s="76" t="s">
        <v>1060</v>
      </c>
      <c r="D113" s="76" t="s">
        <v>494</v>
      </c>
      <c r="E113" s="76"/>
      <c r="F113" s="76">
        <v>12</v>
      </c>
      <c r="G113" s="76">
        <v>12</v>
      </c>
      <c r="H113" s="76">
        <v>12</v>
      </c>
      <c r="I113" s="76">
        <v>12</v>
      </c>
      <c r="J113" s="76">
        <v>12</v>
      </c>
      <c r="K113" s="76">
        <v>12</v>
      </c>
      <c r="L113" s="76">
        <v>12</v>
      </c>
      <c r="M113" s="76">
        <v>12</v>
      </c>
      <c r="N113" s="76">
        <v>12</v>
      </c>
      <c r="O113" s="76">
        <v>12</v>
      </c>
      <c r="P113" s="76"/>
      <c r="Q113" s="76"/>
      <c r="R113" s="76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 t="str">
        <f t="shared" si="102"/>
        <v/>
      </c>
    </row>
    <row r="114" spans="1:34" x14ac:dyDescent="0.3">
      <c r="A114" s="76"/>
      <c r="B114" s="76"/>
      <c r="C114" s="76" t="s">
        <v>1071</v>
      </c>
      <c r="D114" s="76" t="s">
        <v>494</v>
      </c>
      <c r="E114" s="76"/>
      <c r="F114" s="76">
        <v>16</v>
      </c>
      <c r="G114" s="76">
        <v>16</v>
      </c>
      <c r="H114" s="76">
        <v>32</v>
      </c>
      <c r="I114" s="76">
        <v>32</v>
      </c>
      <c r="J114" s="76">
        <v>32</v>
      </c>
      <c r="K114" s="76">
        <v>32</v>
      </c>
      <c r="L114" s="76">
        <v>32</v>
      </c>
      <c r="M114" s="76">
        <v>32</v>
      </c>
      <c r="N114" s="76">
        <v>48</v>
      </c>
      <c r="O114" s="76">
        <v>48</v>
      </c>
      <c r="P114" s="76"/>
      <c r="Q114" s="76"/>
      <c r="R114" s="76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 t="str">
        <f t="shared" si="102"/>
        <v/>
      </c>
    </row>
    <row r="115" spans="1:34" x14ac:dyDescent="0.3">
      <c r="A115" s="76">
        <v>75</v>
      </c>
      <c r="B115" s="76" t="s">
        <v>1095</v>
      </c>
      <c r="C115" s="76" t="s">
        <v>1072</v>
      </c>
      <c r="D115" s="76" t="s">
        <v>494</v>
      </c>
      <c r="E115" s="76"/>
      <c r="F115" s="76">
        <v>28</v>
      </c>
      <c r="G115" s="76">
        <v>28</v>
      </c>
      <c r="H115" s="76">
        <v>44</v>
      </c>
      <c r="I115" s="76">
        <v>44</v>
      </c>
      <c r="J115" s="76">
        <v>44</v>
      </c>
      <c r="K115" s="76">
        <v>44</v>
      </c>
      <c r="L115" s="76">
        <v>44</v>
      </c>
      <c r="M115" s="76">
        <v>44</v>
      </c>
      <c r="N115" s="76">
        <v>60</v>
      </c>
      <c r="O115" s="76">
        <v>60</v>
      </c>
      <c r="P115" s="76"/>
      <c r="Q115" s="76"/>
      <c r="R115" s="76"/>
      <c r="X115" s="59" t="str">
        <f t="shared" si="103"/>
        <v xml:space="preserve">INSERT INTO SC_Constantes(RefDimension,Nom,Valeur,DateModif) values (2,'Q_PENTURE_FV',28,now());
</v>
      </c>
      <c r="Y115" s="59" t="str">
        <f t="shared" si="104"/>
        <v xml:space="preserve">INSERT INTO SC_Constantes(RefDimension,Nom,Valeur,DateModif) values (3,'Q_PENTURE_FV',28,now());
</v>
      </c>
      <c r="Z115" s="59" t="str">
        <f t="shared" si="105"/>
        <v xml:space="preserve">INSERT INTO SC_Constantes(RefDimension,Nom,Valeur,DateModif) values (4,'Q_PENTURE_FV',44,now());
</v>
      </c>
      <c r="AA115" s="59" t="str">
        <f t="shared" si="106"/>
        <v xml:space="preserve">INSERT INTO SC_Constantes(RefDimension,Nom,Valeur,DateModif) values (5,'Q_PENTURE_FV',44,now());
</v>
      </c>
      <c r="AB115" s="59" t="str">
        <f t="shared" si="107"/>
        <v xml:space="preserve">INSERT INTO SC_Constantes(RefDimension,Nom,Valeur,DateModif) values (6,'Q_PENTURE_FV',44,now());
</v>
      </c>
      <c r="AC115" s="59" t="str">
        <f t="shared" si="108"/>
        <v xml:space="preserve">INSERT INTO SC_Constantes(RefDimension,Nom,Valeur,DateModif) values (7,'Q_PENTURE_FV',44,now());
</v>
      </c>
      <c r="AD115" s="59" t="str">
        <f t="shared" si="109"/>
        <v xml:space="preserve">INSERT INTO SC_Constantes(RefDimension,Nom,Valeur,DateModif) values (8,'Q_PENTURE_FV',44,now());
</v>
      </c>
      <c r="AE115" s="59" t="str">
        <f t="shared" si="110"/>
        <v xml:space="preserve">INSERT INTO SC_Constantes(RefDimension,Nom,Valeur,DateModif) values (9,'Q_PENTURE_FV',44,now());
</v>
      </c>
      <c r="AF115" s="59" t="str">
        <f t="shared" si="111"/>
        <v xml:space="preserve">INSERT INTO SC_Constantes(RefDimension,Nom,Valeur,DateModif) values (10,'Q_PENTURE_FV',60,now());
</v>
      </c>
      <c r="AG115" s="59" t="str">
        <f t="shared" si="112"/>
        <v xml:space="preserve">INSERT INTO SC_Constantes(RefDimension,Nom,Valeur,DateModif) values (11,'Q_PENTURE_FV',60,now());
</v>
      </c>
      <c r="AH115" s="59" t="str">
        <f t="shared" si="102"/>
        <v/>
      </c>
    </row>
    <row r="116" spans="1:34" x14ac:dyDescent="0.3">
      <c r="A116" s="76"/>
      <c r="B116" s="76" t="s">
        <v>1096</v>
      </c>
      <c r="C116" s="76" t="s">
        <v>1072</v>
      </c>
      <c r="D116" s="76" t="s">
        <v>494</v>
      </c>
      <c r="E116" s="76"/>
      <c r="F116" s="76">
        <v>28</v>
      </c>
      <c r="G116" s="76">
        <v>28</v>
      </c>
      <c r="H116" s="76">
        <v>44</v>
      </c>
      <c r="I116" s="76">
        <v>44</v>
      </c>
      <c r="J116" s="76">
        <v>44</v>
      </c>
      <c r="K116" s="76">
        <v>44</v>
      </c>
      <c r="L116" s="76">
        <v>44</v>
      </c>
      <c r="M116" s="76">
        <v>44</v>
      </c>
      <c r="N116" s="76">
        <v>60</v>
      </c>
      <c r="O116" s="76">
        <v>60</v>
      </c>
      <c r="P116" s="76"/>
      <c r="Q116" s="76"/>
      <c r="R116" s="76"/>
      <c r="X116" s="59" t="str">
        <f t="shared" ref="X116:X117" si="155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59" t="str">
        <f t="shared" ref="Y116:Y117" si="156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59" t="str">
        <f t="shared" ref="Z116:Z117" si="157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59" t="str">
        <f t="shared" ref="AA116:AA117" si="158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59" t="str">
        <f t="shared" ref="AB116:AB117" si="159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59" t="str">
        <f t="shared" ref="AC116:AC117" si="160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59" t="str">
        <f t="shared" ref="AD116:AD117" si="161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59" t="str">
        <f t="shared" ref="AE116:AE117" si="162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59" t="str">
        <f t="shared" ref="AF116:AF117" si="163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59" t="str">
        <f t="shared" ref="AG116:AG117" si="164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X117" s="59" t="str">
        <f t="shared" si="155"/>
        <v/>
      </c>
      <c r="Y117" s="59" t="str">
        <f t="shared" si="156"/>
        <v/>
      </c>
      <c r="Z117" s="59" t="str">
        <f t="shared" si="157"/>
        <v/>
      </c>
      <c r="AA117" s="59" t="str">
        <f t="shared" si="158"/>
        <v/>
      </c>
      <c r="AB117" s="59" t="str">
        <f t="shared" si="159"/>
        <v/>
      </c>
      <c r="AC117" s="59" t="str">
        <f t="shared" si="160"/>
        <v/>
      </c>
      <c r="AD117" s="59" t="str">
        <f t="shared" si="161"/>
        <v/>
      </c>
      <c r="AE117" s="59" t="str">
        <f t="shared" si="162"/>
        <v/>
      </c>
      <c r="AF117" s="59" t="str">
        <f t="shared" si="163"/>
        <v/>
      </c>
      <c r="AG117" s="59" t="str">
        <f t="shared" si="164"/>
        <v/>
      </c>
    </row>
    <row r="118" spans="1:34" x14ac:dyDescent="0.3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34" x14ac:dyDescent="0.3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34" x14ac:dyDescent="0.3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34" x14ac:dyDescent="0.3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34" x14ac:dyDescent="0.3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34" x14ac:dyDescent="0.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34" x14ac:dyDescent="0.3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34" x14ac:dyDescent="0.3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34" x14ac:dyDescent="0.3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34" x14ac:dyDescent="0.3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34" x14ac:dyDescent="0.3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x14ac:dyDescent="0.3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x14ac:dyDescent="0.3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x14ac:dyDescent="0.3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x14ac:dyDescent="0.3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x14ac:dyDescent="0.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x14ac:dyDescent="0.3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x14ac:dyDescent="0.3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x14ac:dyDescent="0.3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x14ac:dyDescent="0.3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x14ac:dyDescent="0.3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x14ac:dyDescent="0.3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x14ac:dyDescent="0.3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x14ac:dyDescent="0.3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x14ac:dyDescent="0.3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spans="1:18" x14ac:dyDescent="0.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</row>
    <row r="144" spans="1:18" x14ac:dyDescent="0.3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</row>
    <row r="145" spans="1:18" x14ac:dyDescent="0.3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</row>
    <row r="146" spans="1:18" x14ac:dyDescent="0.3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</row>
    <row r="147" spans="1:18" x14ac:dyDescent="0.3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</row>
    <row r="148" spans="1:18" x14ac:dyDescent="0.3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</row>
    <row r="149" spans="1:18" x14ac:dyDescent="0.3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</row>
    <row r="150" spans="1:18" x14ac:dyDescent="0.3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</row>
    <row r="151" spans="1:18" x14ac:dyDescent="0.3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</row>
    <row r="152" spans="1:18" x14ac:dyDescent="0.3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</row>
    <row r="153" spans="1:18" x14ac:dyDescent="0.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</row>
    <row r="154" spans="1:18" x14ac:dyDescent="0.3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</row>
    <row r="155" spans="1:18" x14ac:dyDescent="0.3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4"/>
  <dimension ref="A1:DH55"/>
  <sheetViews>
    <sheetView workbookViewId="0">
      <selection activeCell="BG4" sqref="BG4:DF54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669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294</v>
      </c>
      <c r="C4" t="s">
        <v>247</v>
      </c>
      <c r="D4" t="s">
        <v>8</v>
      </c>
      <c r="E4">
        <v>24</v>
      </c>
      <c r="F4" s="14" t="s">
        <v>711</v>
      </c>
      <c r="G4" s="14" t="s">
        <v>712</v>
      </c>
      <c r="H4">
        <v>36</v>
      </c>
      <c r="I4" s="14" t="s">
        <v>711</v>
      </c>
      <c r="J4" s="14" t="s">
        <v>712</v>
      </c>
      <c r="K4">
        <v>48</v>
      </c>
      <c r="L4" s="14" t="s">
        <v>711</v>
      </c>
      <c r="M4" s="14" t="s">
        <v>712</v>
      </c>
      <c r="N4">
        <v>60</v>
      </c>
      <c r="O4" s="14" t="s">
        <v>711</v>
      </c>
      <c r="P4" s="14" t="s">
        <v>712</v>
      </c>
      <c r="Q4">
        <v>72</v>
      </c>
      <c r="R4" s="14" t="s">
        <v>711</v>
      </c>
      <c r="S4" s="14" t="s">
        <v>712</v>
      </c>
      <c r="T4">
        <v>84</v>
      </c>
      <c r="U4" s="14" t="s">
        <v>711</v>
      </c>
      <c r="V4" s="14" t="s">
        <v>712</v>
      </c>
      <c r="W4">
        <v>96</v>
      </c>
      <c r="X4" s="14" t="s">
        <v>711</v>
      </c>
      <c r="Y4" s="14" t="s">
        <v>712</v>
      </c>
      <c r="Z4">
        <v>108</v>
      </c>
      <c r="AA4" s="14" t="s">
        <v>711</v>
      </c>
      <c r="AB4" s="14" t="s">
        <v>712</v>
      </c>
      <c r="AC4">
        <v>120</v>
      </c>
      <c r="AD4" s="14" t="s">
        <v>711</v>
      </c>
      <c r="AE4" s="14" t="s">
        <v>712</v>
      </c>
      <c r="AF4">
        <v>144</v>
      </c>
      <c r="AG4" s="14" t="s">
        <v>711</v>
      </c>
      <c r="AH4" s="14" t="s">
        <v>712</v>
      </c>
      <c r="AI4">
        <v>144</v>
      </c>
      <c r="AJ4" s="14" t="s">
        <v>711</v>
      </c>
      <c r="AK4" s="14" t="s">
        <v>712</v>
      </c>
      <c r="AL4">
        <v>168</v>
      </c>
      <c r="AM4" s="14" t="s">
        <v>711</v>
      </c>
      <c r="AN4" s="14" t="s">
        <v>712</v>
      </c>
      <c r="AO4">
        <v>168</v>
      </c>
      <c r="AP4" s="14" t="s">
        <v>711</v>
      </c>
      <c r="AQ4" s="14" t="s">
        <v>712</v>
      </c>
      <c r="AR4">
        <v>168</v>
      </c>
      <c r="AS4" s="14" t="s">
        <v>711</v>
      </c>
      <c r="AT4" s="14" t="s">
        <v>712</v>
      </c>
      <c r="AU4">
        <v>216</v>
      </c>
      <c r="AV4" s="14" t="s">
        <v>711</v>
      </c>
      <c r="AW4" s="14" t="s">
        <v>712</v>
      </c>
      <c r="AX4">
        <v>216</v>
      </c>
      <c r="AY4" s="14" t="s">
        <v>711</v>
      </c>
      <c r="AZ4" s="14" t="s">
        <v>712</v>
      </c>
      <c r="BA4">
        <v>240</v>
      </c>
      <c r="BB4" s="14" t="s">
        <v>711</v>
      </c>
      <c r="BC4" s="14" t="s">
        <v>712</v>
      </c>
      <c r="BD4">
        <v>240</v>
      </c>
      <c r="BE4" s="14" t="s">
        <v>711</v>
      </c>
      <c r="BF4" s="14" t="s">
        <v>712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294</v>
      </c>
      <c r="C5" t="s">
        <v>249</v>
      </c>
      <c r="D5" t="s">
        <v>284</v>
      </c>
      <c r="E5">
        <v>3.92</v>
      </c>
      <c r="F5" s="59" t="s">
        <v>1145</v>
      </c>
      <c r="G5" s="59" t="s">
        <v>712</v>
      </c>
      <c r="H5" s="57">
        <v>4.8800000000000008</v>
      </c>
      <c r="I5" s="59" t="s">
        <v>1145</v>
      </c>
      <c r="J5" s="59" t="s">
        <v>712</v>
      </c>
      <c r="K5" s="57">
        <v>5.84</v>
      </c>
      <c r="L5" s="59" t="s">
        <v>1145</v>
      </c>
      <c r="M5" s="59" t="s">
        <v>712</v>
      </c>
      <c r="N5" s="57">
        <v>6.8</v>
      </c>
      <c r="O5" s="59" t="s">
        <v>1145</v>
      </c>
      <c r="P5" s="59" t="s">
        <v>712</v>
      </c>
      <c r="Q5" s="57">
        <v>7.7600000000000007</v>
      </c>
      <c r="R5" s="59" t="s">
        <v>1145</v>
      </c>
      <c r="S5" s="59" t="s">
        <v>712</v>
      </c>
      <c r="T5" s="57">
        <v>8.7200000000000006</v>
      </c>
      <c r="U5" s="59" t="s">
        <v>1145</v>
      </c>
      <c r="V5" s="59" t="s">
        <v>712</v>
      </c>
      <c r="W5" s="57">
        <v>9.68</v>
      </c>
      <c r="X5" s="59" t="s">
        <v>1145</v>
      </c>
      <c r="Y5" s="59" t="s">
        <v>712</v>
      </c>
      <c r="Z5" s="57">
        <v>10.64</v>
      </c>
      <c r="AA5" s="59" t="s">
        <v>1145</v>
      </c>
      <c r="AB5" s="59" t="s">
        <v>712</v>
      </c>
      <c r="AC5" s="57">
        <v>11.6</v>
      </c>
      <c r="AD5" s="59" t="s">
        <v>1145</v>
      </c>
      <c r="AE5" s="59" t="s">
        <v>712</v>
      </c>
      <c r="AF5" s="57">
        <v>13.520000000000001</v>
      </c>
      <c r="AG5" s="59" t="s">
        <v>1145</v>
      </c>
      <c r="AH5" s="59" t="s">
        <v>712</v>
      </c>
      <c r="AI5" s="57">
        <v>13.520000000000001</v>
      </c>
      <c r="AJ5" s="59" t="s">
        <v>1145</v>
      </c>
      <c r="AK5" s="59" t="s">
        <v>712</v>
      </c>
      <c r="AL5" s="57">
        <v>15.440000000000001</v>
      </c>
      <c r="AM5" s="59" t="s">
        <v>1145</v>
      </c>
      <c r="AN5" s="59" t="s">
        <v>712</v>
      </c>
      <c r="AO5" s="57">
        <v>15.440000000000001</v>
      </c>
      <c r="AP5" s="59" t="s">
        <v>1145</v>
      </c>
      <c r="AQ5" s="59" t="s">
        <v>712</v>
      </c>
      <c r="AR5" s="57">
        <v>17.36</v>
      </c>
      <c r="AS5" s="59" t="s">
        <v>1145</v>
      </c>
      <c r="AT5" s="59" t="s">
        <v>712</v>
      </c>
      <c r="AU5" s="57">
        <v>19.28</v>
      </c>
      <c r="AV5" s="59" t="s">
        <v>1145</v>
      </c>
      <c r="AW5" s="59" t="s">
        <v>712</v>
      </c>
      <c r="AX5" s="57">
        <v>19.28</v>
      </c>
      <c r="AY5" s="59" t="s">
        <v>1145</v>
      </c>
      <c r="AZ5" s="59" t="s">
        <v>712</v>
      </c>
      <c r="BA5" s="57">
        <v>21.2</v>
      </c>
      <c r="BB5" s="59" t="s">
        <v>1145</v>
      </c>
      <c r="BC5" s="59" t="s">
        <v>712</v>
      </c>
      <c r="BD5" s="57">
        <v>21.2</v>
      </c>
      <c r="BE5" s="59" t="s">
        <v>1145</v>
      </c>
      <c r="BF5" s="59" t="s">
        <v>712</v>
      </c>
      <c r="BG5" t="str">
        <f t="shared" ref="BG5:BG54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4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4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4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4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4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4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4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4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4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4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4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4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4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4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4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4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4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294</v>
      </c>
      <c r="C6" t="s">
        <v>250</v>
      </c>
      <c r="D6" t="s">
        <v>284</v>
      </c>
      <c r="E6">
        <v>2.08</v>
      </c>
      <c r="F6" s="59" t="s">
        <v>958</v>
      </c>
      <c r="G6" s="59" t="s">
        <v>712</v>
      </c>
      <c r="H6" s="57">
        <v>2.62</v>
      </c>
      <c r="I6" s="59" t="s">
        <v>958</v>
      </c>
      <c r="J6" s="59" t="s">
        <v>712</v>
      </c>
      <c r="K6" s="57">
        <v>3.16</v>
      </c>
      <c r="L6" s="59" t="s">
        <v>958</v>
      </c>
      <c r="M6" s="59" t="s">
        <v>712</v>
      </c>
      <c r="N6" s="57">
        <v>3.6999999999999997</v>
      </c>
      <c r="O6" s="59" t="s">
        <v>958</v>
      </c>
      <c r="P6" s="59" t="s">
        <v>712</v>
      </c>
      <c r="Q6" s="57">
        <v>4.24</v>
      </c>
      <c r="R6" s="59" t="s">
        <v>958</v>
      </c>
      <c r="S6" s="59" t="s">
        <v>712</v>
      </c>
      <c r="T6" s="57">
        <v>4.7799999999999994</v>
      </c>
      <c r="U6" s="59" t="s">
        <v>958</v>
      </c>
      <c r="V6" s="59" t="s">
        <v>712</v>
      </c>
      <c r="W6" s="57">
        <v>5.32</v>
      </c>
      <c r="X6" s="59" t="s">
        <v>958</v>
      </c>
      <c r="Y6" s="59" t="s">
        <v>712</v>
      </c>
      <c r="Z6" s="57">
        <v>5.8599999999999994</v>
      </c>
      <c r="AA6" s="59" t="s">
        <v>958</v>
      </c>
      <c r="AB6" s="59" t="s">
        <v>712</v>
      </c>
      <c r="AC6" s="57">
        <v>6.3999999999999995</v>
      </c>
      <c r="AD6" s="59" t="s">
        <v>958</v>
      </c>
      <c r="AE6" s="59" t="s">
        <v>712</v>
      </c>
      <c r="AF6" s="57">
        <v>7.48</v>
      </c>
      <c r="AG6" s="59" t="s">
        <v>958</v>
      </c>
      <c r="AH6" s="59" t="s">
        <v>712</v>
      </c>
      <c r="AI6" s="57">
        <v>7.48</v>
      </c>
      <c r="AJ6" s="59" t="s">
        <v>958</v>
      </c>
      <c r="AK6" s="59" t="s">
        <v>712</v>
      </c>
      <c r="AL6" s="57">
        <v>8.5599999999999987</v>
      </c>
      <c r="AM6" s="59" t="s">
        <v>958</v>
      </c>
      <c r="AN6" s="59" t="s">
        <v>712</v>
      </c>
      <c r="AO6" s="57">
        <v>8.5599999999999987</v>
      </c>
      <c r="AP6" s="59" t="s">
        <v>958</v>
      </c>
      <c r="AQ6" s="59" t="s">
        <v>712</v>
      </c>
      <c r="AR6" s="57">
        <v>9.64</v>
      </c>
      <c r="AS6" s="59" t="s">
        <v>958</v>
      </c>
      <c r="AT6" s="59" t="s">
        <v>712</v>
      </c>
      <c r="AU6" s="57">
        <v>10.719999999999999</v>
      </c>
      <c r="AV6" s="59" t="s">
        <v>958</v>
      </c>
      <c r="AW6" s="59" t="s">
        <v>712</v>
      </c>
      <c r="AX6" s="57">
        <v>10.719999999999999</v>
      </c>
      <c r="AY6" s="59" t="s">
        <v>958</v>
      </c>
      <c r="AZ6" s="59" t="s">
        <v>712</v>
      </c>
      <c r="BA6" s="57">
        <v>11.799999999999999</v>
      </c>
      <c r="BB6" s="59" t="s">
        <v>958</v>
      </c>
      <c r="BC6" s="59" t="s">
        <v>712</v>
      </c>
      <c r="BD6" s="57">
        <v>11.799999999999999</v>
      </c>
      <c r="BE6" s="59" t="s">
        <v>958</v>
      </c>
      <c r="BF6" s="59" t="s">
        <v>712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294</v>
      </c>
      <c r="C7" t="s">
        <v>251</v>
      </c>
      <c r="D7" t="s">
        <v>284</v>
      </c>
      <c r="E7">
        <v>3.6</v>
      </c>
      <c r="F7" s="59" t="s">
        <v>1146</v>
      </c>
      <c r="G7" s="59" t="s">
        <v>712</v>
      </c>
      <c r="H7" s="57">
        <v>4.4000000000000004</v>
      </c>
      <c r="I7" s="59" t="s">
        <v>1146</v>
      </c>
      <c r="J7" s="59" t="s">
        <v>712</v>
      </c>
      <c r="K7" s="57">
        <v>5.2</v>
      </c>
      <c r="L7" s="59" t="s">
        <v>1146</v>
      </c>
      <c r="M7" s="59" t="s">
        <v>712</v>
      </c>
      <c r="N7" s="57">
        <v>6</v>
      </c>
      <c r="O7" s="59" t="s">
        <v>1146</v>
      </c>
      <c r="P7" s="59" t="s">
        <v>712</v>
      </c>
      <c r="Q7" s="57">
        <v>6.8000000000000007</v>
      </c>
      <c r="R7" s="59" t="s">
        <v>1146</v>
      </c>
      <c r="S7" s="59" t="s">
        <v>712</v>
      </c>
      <c r="T7" s="57">
        <v>7.6000000000000005</v>
      </c>
      <c r="U7" s="59" t="s">
        <v>1146</v>
      </c>
      <c r="V7" s="59" t="s">
        <v>712</v>
      </c>
      <c r="W7" s="57">
        <v>8.4</v>
      </c>
      <c r="X7" s="59" t="s">
        <v>1146</v>
      </c>
      <c r="Y7" s="59" t="s">
        <v>712</v>
      </c>
      <c r="Z7" s="57">
        <v>9.1999999999999993</v>
      </c>
      <c r="AA7" s="59" t="s">
        <v>1146</v>
      </c>
      <c r="AB7" s="59" t="s">
        <v>712</v>
      </c>
      <c r="AC7" s="57">
        <v>10</v>
      </c>
      <c r="AD7" s="59" t="s">
        <v>1146</v>
      </c>
      <c r="AE7" s="59" t="s">
        <v>712</v>
      </c>
      <c r="AF7" s="57">
        <v>11.600000000000001</v>
      </c>
      <c r="AG7" s="59" t="s">
        <v>1146</v>
      </c>
      <c r="AH7" s="59" t="s">
        <v>712</v>
      </c>
      <c r="AI7" s="57">
        <v>11.600000000000001</v>
      </c>
      <c r="AJ7" s="59" t="s">
        <v>1146</v>
      </c>
      <c r="AK7" s="59" t="s">
        <v>712</v>
      </c>
      <c r="AL7" s="57">
        <v>13.200000000000001</v>
      </c>
      <c r="AM7" s="59" t="s">
        <v>1146</v>
      </c>
      <c r="AN7" s="59" t="s">
        <v>712</v>
      </c>
      <c r="AO7" s="57">
        <v>13.200000000000001</v>
      </c>
      <c r="AP7" s="59" t="s">
        <v>1146</v>
      </c>
      <c r="AQ7" s="59" t="s">
        <v>712</v>
      </c>
      <c r="AR7" s="57">
        <v>14.8</v>
      </c>
      <c r="AS7" s="59" t="s">
        <v>1146</v>
      </c>
      <c r="AT7" s="59" t="s">
        <v>712</v>
      </c>
      <c r="AU7" s="57">
        <v>16.399999999999999</v>
      </c>
      <c r="AV7" s="59" t="s">
        <v>1146</v>
      </c>
      <c r="AW7" s="59" t="s">
        <v>712</v>
      </c>
      <c r="AX7" s="57">
        <v>16.399999999999999</v>
      </c>
      <c r="AY7" s="59" t="s">
        <v>1146</v>
      </c>
      <c r="AZ7" s="59" t="s">
        <v>712</v>
      </c>
      <c r="BA7" s="57">
        <v>18</v>
      </c>
      <c r="BB7" s="59" t="s">
        <v>1146</v>
      </c>
      <c r="BC7" s="59" t="s">
        <v>712</v>
      </c>
      <c r="BD7" s="57">
        <v>18</v>
      </c>
      <c r="BE7" s="59" t="s">
        <v>1146</v>
      </c>
      <c r="BF7" s="59" t="s">
        <v>712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294</v>
      </c>
      <c r="C8" t="s">
        <v>253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294</v>
      </c>
      <c r="C9" t="s">
        <v>254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294</v>
      </c>
      <c r="C10" t="s">
        <v>255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294</v>
      </c>
      <c r="C11" t="s">
        <v>256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294</v>
      </c>
      <c r="C12" t="s">
        <v>257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294</v>
      </c>
      <c r="C13" t="s">
        <v>258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294</v>
      </c>
      <c r="C14" t="s">
        <v>259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294</v>
      </c>
      <c r="C15" t="s">
        <v>260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294</v>
      </c>
      <c r="C16" t="s">
        <v>261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294</v>
      </c>
      <c r="C17" t="s">
        <v>262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294</v>
      </c>
      <c r="C18" t="s">
        <v>263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294</v>
      </c>
      <c r="C19" t="s">
        <v>264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294</v>
      </c>
      <c r="C20" t="s">
        <v>265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294</v>
      </c>
      <c r="C21" t="s">
        <v>266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294</v>
      </c>
      <c r="C22" t="s">
        <v>267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58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294</v>
      </c>
      <c r="C23" t="s">
        <v>268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294</v>
      </c>
      <c r="C24" t="s">
        <v>269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294</v>
      </c>
      <c r="C25" t="s">
        <v>270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58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294</v>
      </c>
      <c r="C26" t="s">
        <v>272</v>
      </c>
      <c r="D26" t="s">
        <v>42</v>
      </c>
      <c r="E26">
        <v>2.5</v>
      </c>
      <c r="F26" s="14" t="s">
        <v>670</v>
      </c>
      <c r="G26" s="14" t="s">
        <v>671</v>
      </c>
      <c r="H26">
        <v>3</v>
      </c>
      <c r="I26" s="14" t="s">
        <v>670</v>
      </c>
      <c r="J26" s="14" t="s">
        <v>671</v>
      </c>
      <c r="K26">
        <v>4</v>
      </c>
      <c r="L26" s="14" t="s">
        <v>670</v>
      </c>
      <c r="M26" s="14" t="s">
        <v>671</v>
      </c>
      <c r="N26">
        <v>4</v>
      </c>
      <c r="O26" s="14" t="s">
        <v>670</v>
      </c>
      <c r="P26" s="14" t="s">
        <v>671</v>
      </c>
      <c r="Q26">
        <v>4</v>
      </c>
      <c r="R26" s="14" t="s">
        <v>670</v>
      </c>
      <c r="S26" s="14" t="s">
        <v>671</v>
      </c>
      <c r="T26">
        <v>4</v>
      </c>
      <c r="U26" s="14" t="s">
        <v>670</v>
      </c>
      <c r="V26" s="14" t="s">
        <v>671</v>
      </c>
      <c r="W26">
        <v>4</v>
      </c>
      <c r="X26" s="14" t="s">
        <v>670</v>
      </c>
      <c r="Y26" s="14" t="s">
        <v>671</v>
      </c>
      <c r="Z26">
        <v>4.5</v>
      </c>
      <c r="AA26" s="14" t="s">
        <v>670</v>
      </c>
      <c r="AB26" s="14" t="s">
        <v>671</v>
      </c>
      <c r="AC26">
        <v>5</v>
      </c>
      <c r="AD26" s="14" t="s">
        <v>670</v>
      </c>
      <c r="AE26" s="14" t="s">
        <v>671</v>
      </c>
      <c r="AF26">
        <v>6</v>
      </c>
      <c r="AG26" s="14" t="s">
        <v>670</v>
      </c>
      <c r="AH26" s="14" t="s">
        <v>671</v>
      </c>
      <c r="AI26">
        <v>8</v>
      </c>
      <c r="AJ26" s="14" t="s">
        <v>670</v>
      </c>
      <c r="AK26" s="14" t="s">
        <v>671</v>
      </c>
      <c r="AL26">
        <v>8</v>
      </c>
      <c r="AM26" s="14" t="s">
        <v>670</v>
      </c>
      <c r="AN26" s="14" t="s">
        <v>671</v>
      </c>
      <c r="AO26">
        <v>7</v>
      </c>
      <c r="AP26" s="14" t="s">
        <v>670</v>
      </c>
      <c r="AQ26" s="14" t="s">
        <v>671</v>
      </c>
      <c r="AR26">
        <v>8</v>
      </c>
      <c r="AS26" s="14" t="s">
        <v>670</v>
      </c>
      <c r="AT26" s="14" t="s">
        <v>671</v>
      </c>
      <c r="AU26">
        <v>8</v>
      </c>
      <c r="AV26" s="14" t="s">
        <v>670</v>
      </c>
      <c r="AW26" s="14" t="s">
        <v>671</v>
      </c>
      <c r="AX26">
        <v>9</v>
      </c>
      <c r="AY26" s="14" t="s">
        <v>670</v>
      </c>
      <c r="AZ26" s="14" t="s">
        <v>671</v>
      </c>
      <c r="BA26">
        <v>10</v>
      </c>
      <c r="BB26" s="14" t="s">
        <v>670</v>
      </c>
      <c r="BC26" s="14" t="s">
        <v>671</v>
      </c>
      <c r="BD26">
        <v>8</v>
      </c>
      <c r="BE26" s="14" t="s">
        <v>670</v>
      </c>
      <c r="BF26" s="14" t="s">
        <v>671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58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t="s">
        <v>294</v>
      </c>
      <c r="C27" t="s">
        <v>275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t="s">
        <v>294</v>
      </c>
      <c r="C28" t="s">
        <v>276</v>
      </c>
      <c r="D28" t="s">
        <v>8</v>
      </c>
      <c r="E28">
        <v>0.36000000000000004</v>
      </c>
      <c r="F28" s="14" t="s">
        <v>713</v>
      </c>
      <c r="G28" s="14" t="s">
        <v>712</v>
      </c>
      <c r="H28">
        <v>0.36000000000000004</v>
      </c>
      <c r="I28" s="14" t="s">
        <v>713</v>
      </c>
      <c r="J28" s="14" t="s">
        <v>712</v>
      </c>
      <c r="K28">
        <v>0.36000000000000004</v>
      </c>
      <c r="L28" s="14" t="s">
        <v>713</v>
      </c>
      <c r="M28" s="14" t="s">
        <v>712</v>
      </c>
      <c r="N28">
        <v>0.36000000000000004</v>
      </c>
      <c r="O28" s="14" t="s">
        <v>713</v>
      </c>
      <c r="P28" s="14" t="s">
        <v>712</v>
      </c>
      <c r="Q28">
        <v>0.36000000000000004</v>
      </c>
      <c r="R28" s="14" t="s">
        <v>713</v>
      </c>
      <c r="S28" s="14" t="s">
        <v>712</v>
      </c>
      <c r="T28">
        <v>0.36000000000000004</v>
      </c>
      <c r="U28" s="14" t="s">
        <v>713</v>
      </c>
      <c r="V28" s="14" t="s">
        <v>712</v>
      </c>
      <c r="W28">
        <v>0.36000000000000004</v>
      </c>
      <c r="X28" s="14" t="s">
        <v>713</v>
      </c>
      <c r="Y28" s="14" t="s">
        <v>712</v>
      </c>
      <c r="Z28">
        <v>0.36000000000000004</v>
      </c>
      <c r="AA28" s="14" t="s">
        <v>713</v>
      </c>
      <c r="AB28" s="14" t="s">
        <v>712</v>
      </c>
      <c r="AC28">
        <v>0.36000000000000004</v>
      </c>
      <c r="AD28" s="14" t="s">
        <v>713</v>
      </c>
      <c r="AE28" s="14" t="s">
        <v>712</v>
      </c>
      <c r="AF28">
        <v>0.36000000000000004</v>
      </c>
      <c r="AG28" s="14" t="s">
        <v>713</v>
      </c>
      <c r="AH28" s="14" t="s">
        <v>712</v>
      </c>
      <c r="AI28">
        <v>0.36000000000000004</v>
      </c>
      <c r="AJ28" s="14" t="s">
        <v>713</v>
      </c>
      <c r="AK28" s="14" t="s">
        <v>712</v>
      </c>
      <c r="AL28">
        <v>0.36000000000000004</v>
      </c>
      <c r="AM28" s="14" t="s">
        <v>713</v>
      </c>
      <c r="AN28" s="14" t="s">
        <v>712</v>
      </c>
      <c r="AO28">
        <v>0.36000000000000004</v>
      </c>
      <c r="AP28" s="14" t="s">
        <v>713</v>
      </c>
      <c r="AQ28" s="14" t="s">
        <v>712</v>
      </c>
      <c r="AR28">
        <v>0.36000000000000004</v>
      </c>
      <c r="AS28" s="14" t="s">
        <v>713</v>
      </c>
      <c r="AT28" s="14" t="s">
        <v>712</v>
      </c>
      <c r="AU28">
        <v>0.36000000000000004</v>
      </c>
      <c r="AV28" s="14" t="s">
        <v>713</v>
      </c>
      <c r="AW28" s="14" t="s">
        <v>712</v>
      </c>
      <c r="AX28">
        <v>0.36000000000000004</v>
      </c>
      <c r="AY28" s="14" t="s">
        <v>713</v>
      </c>
      <c r="AZ28" s="14" t="s">
        <v>712</v>
      </c>
      <c r="BA28">
        <v>0.36000000000000004</v>
      </c>
      <c r="BB28" s="14" t="s">
        <v>713</v>
      </c>
      <c r="BC28" s="14" t="s">
        <v>712</v>
      </c>
      <c r="BD28">
        <v>0.36000000000000004</v>
      </c>
      <c r="BE28" s="14" t="s">
        <v>713</v>
      </c>
      <c r="BF28" s="14" t="s">
        <v>712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361</v>
      </c>
      <c r="B29" t="s">
        <v>294</v>
      </c>
      <c r="C29" s="183" t="s">
        <v>1672</v>
      </c>
      <c r="D29" t="s">
        <v>284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t="s">
        <v>294</v>
      </c>
      <c r="C30" s="72" t="s">
        <v>1296</v>
      </c>
      <c r="D30" t="s">
        <v>42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t="s">
        <v>294</v>
      </c>
      <c r="C31" s="73" t="s">
        <v>307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(1,'TCFV','MATIERE',14,2,null,null,now());
</v>
      </c>
      <c r="BJ31" t="str">
        <f t="shared" si="2"/>
        <v xml:space="preserve">INSERT INTO SC_SystemeProduits(RefDimension,NomSysteme,typePresta,ligne,Quantite,formule,cte1,DateModif) values (2,'TCFV','MATIERE',14,2,null,null,now());
</v>
      </c>
      <c r="BM31" t="str">
        <f t="shared" si="3"/>
        <v xml:space="preserve">INSERT INTO SC_SystemeProduits(RefDimension,NomSysteme,typePresta,ligne,Quantite,formule,cte1,DateModif) values (3,'TCFV','MATIERE',14,2,null,null,now());
</v>
      </c>
      <c r="BP31" t="str">
        <f t="shared" si="4"/>
        <v xml:space="preserve">INSERT INTO SC_SystemeProduits(RefDimension,NomSysteme,typePresta,ligne,Quantite,formule,cte1,DateModif) values (4,'TCFV','MATIERE',14,2,null,null,now());
</v>
      </c>
      <c r="BS31" t="str">
        <f t="shared" si="5"/>
        <v xml:space="preserve">INSERT INTO SC_SystemeProduits(RefDimension,NomSysteme,typePresta,ligne,Quantite,formule,cte1,DateModif) values (5,'TCFV','MATIERE',14,2,null,null,now());
</v>
      </c>
      <c r="BV31" t="str">
        <f t="shared" si="6"/>
        <v xml:space="preserve">INSERT INTO SC_SystemeProduits(RefDimension,NomSysteme,typePresta,ligne,Quantite,formule,cte1,DateModif) values (6,'TCFV','MATIERE',14,2,null,null,now());
</v>
      </c>
      <c r="BY31" t="str">
        <f t="shared" si="7"/>
        <v xml:space="preserve">INSERT INTO SC_SystemeProduits(RefDimension,NomSysteme,typePresta,ligne,Quantite,formule,cte1,DateModif) values (7,'TCFV','MATIERE',14,2,null,null,now());
</v>
      </c>
      <c r="CB31" t="str">
        <f t="shared" si="8"/>
        <v xml:space="preserve">INSERT INTO SC_SystemeProduits(RefDimension,NomSysteme,typePresta,ligne,Quantite,formule,cte1,DateModif) values (8,'TCFV','MATIERE',14,2,null,null,now());
</v>
      </c>
      <c r="CE31" t="str">
        <f t="shared" si="9"/>
        <v xml:space="preserve">INSERT INTO SC_SystemeProduits(RefDimension,NomSysteme,typePresta,ligne,Quantite,formule,cte1,DateModif) values (9,'TCFV','MATIERE',14,2,null,null,now());
</v>
      </c>
      <c r="CH31" t="str">
        <f t="shared" si="10"/>
        <v xml:space="preserve">INSERT INTO SC_SystemeProduits(RefDimension,NomSysteme,typePresta,ligne,Quantite,formule,cte1,DateModif) values (10,'TCFV','MATIERE',14,2,null,null,now());
</v>
      </c>
      <c r="CK31" t="str">
        <f t="shared" si="11"/>
        <v xml:space="preserve">INSERT INTO SC_SystemeProduits(RefDimension,NomSysteme,typePresta,ligne,Quantite,formule,cte1,DateModif) values (11,'TCFV','MATIERE',14,2,null,null,now());
</v>
      </c>
      <c r="CN31" t="str">
        <f t="shared" si="12"/>
        <v xml:space="preserve">INSERT INTO SC_SystemeProduits(RefDimension,NomSysteme,typePresta,ligne,Quantite,formule,cte1,DateModif) values (12,'TCFV','MATIERE',14,2,null,null,now());
</v>
      </c>
      <c r="CQ31" t="str">
        <f t="shared" si="13"/>
        <v xml:space="preserve">INSERT INTO SC_SystemeProduits(RefDimension,NomSysteme,typePresta,ligne,Quantite,formule,cte1,DateModif) values (13,'TCFV','MATIERE',14,2,null,null,now());
</v>
      </c>
      <c r="CT31" t="str">
        <f t="shared" si="14"/>
        <v xml:space="preserve">INSERT INTO SC_SystemeProduits(RefDimension,NomSysteme,typePresta,ligne,Quantite,formule,cte1,DateModif) values (14,'TCFV','MATIERE',14,2,null,null,now());
</v>
      </c>
      <c r="CW31" t="str">
        <f t="shared" si="15"/>
        <v xml:space="preserve">INSERT INTO SC_SystemeProduits(RefDimension,NomSysteme,typePresta,ligne,Quantite,formule,cte1,DateModif) values (15,'TCFV','MATIERE',14,2,null,null,now());
</v>
      </c>
      <c r="CZ31" t="str">
        <f t="shared" si="16"/>
        <v xml:space="preserve">INSERT INTO SC_SystemeProduits(RefDimension,NomSysteme,typePresta,ligne,Quantite,formule,cte1,DateModif) values (16,'TCFV','MATIERE',14,2,null,null,now());
</v>
      </c>
      <c r="DC31" t="str">
        <f t="shared" si="17"/>
        <v xml:space="preserve">INSERT INTO SC_SystemeProduits(RefDimension,NomSysteme,typePresta,ligne,Quantite,formule,cte1,DateModif) values (17,'TCFV','MATIERE',14,2,null,null,now());
</v>
      </c>
      <c r="DF31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3">
      <c r="A32" s="58"/>
    </row>
    <row r="33" spans="1:110" x14ac:dyDescent="0.3">
      <c r="A33" s="58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A34" s="58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A35" s="58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297</v>
      </c>
      <c r="C36" t="s">
        <v>67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297</v>
      </c>
      <c r="C37" t="s">
        <v>283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58"/>
    </row>
    <row r="39" spans="1:110" x14ac:dyDescent="0.3">
      <c r="A39" s="58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298</v>
      </c>
      <c r="C40" t="s">
        <v>178</v>
      </c>
      <c r="D40" t="s">
        <v>8</v>
      </c>
      <c r="E40">
        <v>24</v>
      </c>
      <c r="F40" s="14" t="s">
        <v>711</v>
      </c>
      <c r="G40" s="14" t="s">
        <v>712</v>
      </c>
      <c r="H40">
        <v>36</v>
      </c>
      <c r="I40" s="14" t="s">
        <v>711</v>
      </c>
      <c r="J40" s="14" t="s">
        <v>712</v>
      </c>
      <c r="K40">
        <v>48</v>
      </c>
      <c r="L40" s="14" t="s">
        <v>711</v>
      </c>
      <c r="M40" s="14" t="s">
        <v>712</v>
      </c>
      <c r="N40">
        <v>60</v>
      </c>
      <c r="O40" s="14" t="s">
        <v>711</v>
      </c>
      <c r="P40" s="14" t="s">
        <v>712</v>
      </c>
      <c r="Q40">
        <v>72</v>
      </c>
      <c r="R40" s="14" t="s">
        <v>711</v>
      </c>
      <c r="S40" s="14" t="s">
        <v>712</v>
      </c>
      <c r="T40">
        <v>84</v>
      </c>
      <c r="U40" s="14" t="s">
        <v>711</v>
      </c>
      <c r="V40" s="14" t="s">
        <v>712</v>
      </c>
      <c r="W40">
        <v>96</v>
      </c>
      <c r="X40" s="14" t="s">
        <v>711</v>
      </c>
      <c r="Y40" s="14" t="s">
        <v>712</v>
      </c>
      <c r="Z40">
        <v>108</v>
      </c>
      <c r="AA40" s="14" t="s">
        <v>711</v>
      </c>
      <c r="AB40" s="14" t="s">
        <v>712</v>
      </c>
      <c r="AC40">
        <v>120</v>
      </c>
      <c r="AD40" s="14" t="s">
        <v>711</v>
      </c>
      <c r="AE40" s="14" t="s">
        <v>712</v>
      </c>
      <c r="AF40">
        <v>144</v>
      </c>
      <c r="AG40" s="14" t="s">
        <v>711</v>
      </c>
      <c r="AH40" s="14" t="s">
        <v>712</v>
      </c>
      <c r="AI40">
        <v>144</v>
      </c>
      <c r="AJ40" s="14" t="s">
        <v>711</v>
      </c>
      <c r="AK40" s="14" t="s">
        <v>712</v>
      </c>
      <c r="AL40">
        <v>168</v>
      </c>
      <c r="AM40" s="14" t="s">
        <v>711</v>
      </c>
      <c r="AN40" s="14" t="s">
        <v>712</v>
      </c>
      <c r="AO40">
        <v>168</v>
      </c>
      <c r="AP40" s="14" t="s">
        <v>711</v>
      </c>
      <c r="AQ40" s="14" t="s">
        <v>712</v>
      </c>
      <c r="AR40">
        <v>168</v>
      </c>
      <c r="AS40" s="14" t="s">
        <v>711</v>
      </c>
      <c r="AT40" s="14" t="s">
        <v>712</v>
      </c>
      <c r="AU40">
        <v>216</v>
      </c>
      <c r="AV40" s="14" t="s">
        <v>711</v>
      </c>
      <c r="AW40" s="14" t="s">
        <v>712</v>
      </c>
      <c r="AX40">
        <v>216</v>
      </c>
      <c r="AY40" s="14" t="s">
        <v>711</v>
      </c>
      <c r="AZ40" s="14" t="s">
        <v>712</v>
      </c>
      <c r="BA40">
        <v>240</v>
      </c>
      <c r="BB40" s="14" t="s">
        <v>711</v>
      </c>
      <c r="BC40" s="14" t="s">
        <v>712</v>
      </c>
      <c r="BD40">
        <v>240</v>
      </c>
      <c r="BE40" s="14" t="s">
        <v>711</v>
      </c>
      <c r="BF40" s="14" t="s">
        <v>712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298</v>
      </c>
      <c r="C41" t="s">
        <v>184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298</v>
      </c>
      <c r="C42" t="s">
        <v>194</v>
      </c>
      <c r="D42" t="s">
        <v>105</v>
      </c>
      <c r="E42">
        <v>4</v>
      </c>
      <c r="F42" s="14" t="s">
        <v>670</v>
      </c>
      <c r="G42" s="14" t="s">
        <v>712</v>
      </c>
      <c r="H42">
        <v>6</v>
      </c>
      <c r="I42" s="14" t="s">
        <v>670</v>
      </c>
      <c r="J42" s="14" t="s">
        <v>712</v>
      </c>
      <c r="K42">
        <v>8</v>
      </c>
      <c r="L42" s="14" t="s">
        <v>670</v>
      </c>
      <c r="M42" s="14" t="s">
        <v>712</v>
      </c>
      <c r="N42">
        <v>10</v>
      </c>
      <c r="O42" s="14" t="s">
        <v>670</v>
      </c>
      <c r="P42" s="14" t="s">
        <v>712</v>
      </c>
      <c r="Q42">
        <v>12</v>
      </c>
      <c r="R42" s="14" t="s">
        <v>670</v>
      </c>
      <c r="S42" s="14" t="s">
        <v>712</v>
      </c>
      <c r="T42">
        <v>14</v>
      </c>
      <c r="U42" s="14" t="s">
        <v>670</v>
      </c>
      <c r="V42" s="14" t="s">
        <v>712</v>
      </c>
      <c r="W42">
        <v>16</v>
      </c>
      <c r="X42" s="14" t="s">
        <v>670</v>
      </c>
      <c r="Y42" s="14" t="s">
        <v>712</v>
      </c>
      <c r="Z42">
        <v>18</v>
      </c>
      <c r="AA42" s="14" t="s">
        <v>670</v>
      </c>
      <c r="AB42" s="14" t="s">
        <v>712</v>
      </c>
      <c r="AC42">
        <v>20</v>
      </c>
      <c r="AD42" s="14" t="s">
        <v>670</v>
      </c>
      <c r="AE42" s="14" t="s">
        <v>712</v>
      </c>
      <c r="AF42">
        <v>24</v>
      </c>
      <c r="AG42" s="14" t="s">
        <v>670</v>
      </c>
      <c r="AH42" s="14" t="s">
        <v>712</v>
      </c>
      <c r="AI42">
        <v>24</v>
      </c>
      <c r="AJ42" s="14" t="s">
        <v>670</v>
      </c>
      <c r="AK42" s="14" t="s">
        <v>712</v>
      </c>
      <c r="AL42">
        <v>28</v>
      </c>
      <c r="AM42" s="14" t="s">
        <v>670</v>
      </c>
      <c r="AN42" s="14" t="s">
        <v>712</v>
      </c>
      <c r="AO42">
        <v>28</v>
      </c>
      <c r="AP42" s="14" t="s">
        <v>670</v>
      </c>
      <c r="AQ42" s="14" t="s">
        <v>712</v>
      </c>
      <c r="AR42">
        <v>32</v>
      </c>
      <c r="AS42" s="14" t="s">
        <v>670</v>
      </c>
      <c r="AT42" s="14" t="s">
        <v>712</v>
      </c>
      <c r="AU42">
        <v>36</v>
      </c>
      <c r="AV42" s="14" t="s">
        <v>670</v>
      </c>
      <c r="AW42" s="14" t="s">
        <v>712</v>
      </c>
      <c r="AX42">
        <v>36</v>
      </c>
      <c r="AY42" s="14" t="s">
        <v>670</v>
      </c>
      <c r="AZ42" s="14" t="s">
        <v>712</v>
      </c>
      <c r="BA42">
        <v>40</v>
      </c>
      <c r="BB42" s="14" t="s">
        <v>670</v>
      </c>
      <c r="BC42" s="14" t="s">
        <v>712</v>
      </c>
      <c r="BD42">
        <v>40</v>
      </c>
      <c r="BE42" s="14" t="s">
        <v>670</v>
      </c>
      <c r="BF42" s="14" t="s">
        <v>712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58"/>
    </row>
    <row r="44" spans="1:110" x14ac:dyDescent="0.3">
      <c r="A44" s="58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298</v>
      </c>
      <c r="C44" t="s">
        <v>196</v>
      </c>
      <c r="D44" t="s">
        <v>160</v>
      </c>
      <c r="E44">
        <v>5.8555555555555552</v>
      </c>
      <c r="F44" s="14" t="s">
        <v>714</v>
      </c>
      <c r="G44" s="14" t="s">
        <v>712</v>
      </c>
      <c r="H44">
        <v>7.2555555555555555</v>
      </c>
      <c r="I44" s="14" t="s">
        <v>714</v>
      </c>
      <c r="J44" s="14" t="s">
        <v>712</v>
      </c>
      <c r="K44">
        <v>8.655555555555555</v>
      </c>
      <c r="L44" s="14" t="s">
        <v>714</v>
      </c>
      <c r="M44" s="14" t="s">
        <v>712</v>
      </c>
      <c r="N44">
        <v>10.055555555555555</v>
      </c>
      <c r="O44" s="14" t="s">
        <v>714</v>
      </c>
      <c r="P44" s="14" t="s">
        <v>712</v>
      </c>
      <c r="Q44">
        <v>11.455555555555556</v>
      </c>
      <c r="R44" s="14" t="s">
        <v>714</v>
      </c>
      <c r="S44" s="14" t="s">
        <v>712</v>
      </c>
      <c r="T44">
        <v>12.855555555555554</v>
      </c>
      <c r="U44" s="14" t="s">
        <v>714</v>
      </c>
      <c r="V44" s="14" t="s">
        <v>712</v>
      </c>
      <c r="W44">
        <v>14.255555555555556</v>
      </c>
      <c r="X44" s="14" t="s">
        <v>714</v>
      </c>
      <c r="Y44" s="14" t="s">
        <v>712</v>
      </c>
      <c r="Z44">
        <v>15.655555555555555</v>
      </c>
      <c r="AA44" s="14" t="s">
        <v>714</v>
      </c>
      <c r="AB44" s="14" t="s">
        <v>712</v>
      </c>
      <c r="AC44">
        <v>17.055555555555554</v>
      </c>
      <c r="AD44" s="14" t="s">
        <v>714</v>
      </c>
      <c r="AE44" s="14" t="s">
        <v>712</v>
      </c>
      <c r="AF44">
        <v>19.855555555555558</v>
      </c>
      <c r="AG44" s="14" t="s">
        <v>714</v>
      </c>
      <c r="AH44" s="14" t="s">
        <v>712</v>
      </c>
      <c r="AI44">
        <v>19.855555555555558</v>
      </c>
      <c r="AJ44" s="14" t="s">
        <v>714</v>
      </c>
      <c r="AK44" s="14" t="s">
        <v>712</v>
      </c>
      <c r="AL44">
        <v>22.655555555555555</v>
      </c>
      <c r="AM44" s="14" t="s">
        <v>714</v>
      </c>
      <c r="AN44" s="14" t="s">
        <v>712</v>
      </c>
      <c r="AO44">
        <v>22.655555555555555</v>
      </c>
      <c r="AP44" s="14" t="s">
        <v>714</v>
      </c>
      <c r="AQ44" s="14" t="s">
        <v>712</v>
      </c>
      <c r="AR44">
        <v>25.455555555555556</v>
      </c>
      <c r="AS44" s="14" t="s">
        <v>714</v>
      </c>
      <c r="AT44" s="14" t="s">
        <v>712</v>
      </c>
      <c r="AU44">
        <v>28.255555555555553</v>
      </c>
      <c r="AV44" s="14" t="s">
        <v>714</v>
      </c>
      <c r="AW44" s="14" t="s">
        <v>712</v>
      </c>
      <c r="AX44">
        <v>28.255555555555553</v>
      </c>
      <c r="AY44" s="14" t="s">
        <v>714</v>
      </c>
      <c r="AZ44" s="14" t="s">
        <v>712</v>
      </c>
      <c r="BA44">
        <v>31.055555555555554</v>
      </c>
      <c r="BB44" s="14" t="s">
        <v>714</v>
      </c>
      <c r="BC44" s="14" t="s">
        <v>712</v>
      </c>
      <c r="BD44">
        <v>31.055555555555554</v>
      </c>
      <c r="BE44" s="14" t="s">
        <v>714</v>
      </c>
      <c r="BF44" s="14" t="s">
        <v>712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58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298</v>
      </c>
      <c r="C45" t="s">
        <v>199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58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298</v>
      </c>
      <c r="C46" t="s">
        <v>190</v>
      </c>
      <c r="D46" t="s">
        <v>105</v>
      </c>
      <c r="E46">
        <v>4</v>
      </c>
      <c r="F46" s="14" t="s">
        <v>670</v>
      </c>
      <c r="G46" s="14" t="s">
        <v>712</v>
      </c>
      <c r="H46">
        <v>6</v>
      </c>
      <c r="I46" s="14" t="s">
        <v>670</v>
      </c>
      <c r="J46" s="14" t="s">
        <v>712</v>
      </c>
      <c r="K46">
        <v>8</v>
      </c>
      <c r="L46" s="14" t="s">
        <v>670</v>
      </c>
      <c r="M46" s="14" t="s">
        <v>712</v>
      </c>
      <c r="N46">
        <v>10</v>
      </c>
      <c r="O46" s="14" t="s">
        <v>670</v>
      </c>
      <c r="P46" s="14" t="s">
        <v>712</v>
      </c>
      <c r="Q46">
        <v>12</v>
      </c>
      <c r="R46" s="14" t="s">
        <v>670</v>
      </c>
      <c r="S46" s="14" t="s">
        <v>712</v>
      </c>
      <c r="T46">
        <v>14</v>
      </c>
      <c r="U46" s="14" t="s">
        <v>670</v>
      </c>
      <c r="V46" s="14" t="s">
        <v>712</v>
      </c>
      <c r="W46">
        <v>16</v>
      </c>
      <c r="X46" s="14" t="s">
        <v>670</v>
      </c>
      <c r="Y46" s="14" t="s">
        <v>712</v>
      </c>
      <c r="Z46">
        <v>18</v>
      </c>
      <c r="AA46" s="14" t="s">
        <v>670</v>
      </c>
      <c r="AB46" s="14" t="s">
        <v>712</v>
      </c>
      <c r="AC46">
        <v>20</v>
      </c>
      <c r="AD46" s="14" t="s">
        <v>670</v>
      </c>
      <c r="AE46" s="14" t="s">
        <v>712</v>
      </c>
      <c r="AF46">
        <v>24</v>
      </c>
      <c r="AG46" s="14" t="s">
        <v>670</v>
      </c>
      <c r="AH46" s="14" t="s">
        <v>712</v>
      </c>
      <c r="AI46">
        <v>24</v>
      </c>
      <c r="AJ46" s="14" t="s">
        <v>670</v>
      </c>
      <c r="AK46" s="14" t="s">
        <v>712</v>
      </c>
      <c r="AL46">
        <v>28</v>
      </c>
      <c r="AM46" s="14" t="s">
        <v>670</v>
      </c>
      <c r="AN46" s="14" t="s">
        <v>712</v>
      </c>
      <c r="AO46">
        <v>28</v>
      </c>
      <c r="AP46" s="14" t="s">
        <v>670</v>
      </c>
      <c r="AQ46" s="14" t="s">
        <v>712</v>
      </c>
      <c r="AR46">
        <v>32</v>
      </c>
      <c r="AS46" s="14" t="s">
        <v>670</v>
      </c>
      <c r="AT46" s="14" t="s">
        <v>712</v>
      </c>
      <c r="AU46">
        <v>36</v>
      </c>
      <c r="AV46" s="14" t="s">
        <v>670</v>
      </c>
      <c r="AW46" s="14" t="s">
        <v>712</v>
      </c>
      <c r="AX46">
        <v>36</v>
      </c>
      <c r="AY46" s="14" t="s">
        <v>670</v>
      </c>
      <c r="AZ46" s="14" t="s">
        <v>712</v>
      </c>
      <c r="BA46">
        <v>40</v>
      </c>
      <c r="BB46" s="14" t="s">
        <v>670</v>
      </c>
      <c r="BC46" s="14" t="s">
        <v>712</v>
      </c>
      <c r="BD46">
        <v>40</v>
      </c>
      <c r="BE46" s="14" t="s">
        <v>670</v>
      </c>
      <c r="BF46" s="14" t="s">
        <v>712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58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298</v>
      </c>
      <c r="C47" t="s">
        <v>188</v>
      </c>
      <c r="D47" t="s">
        <v>105</v>
      </c>
      <c r="E47">
        <v>4</v>
      </c>
      <c r="F47" s="14" t="s">
        <v>670</v>
      </c>
      <c r="G47" s="14" t="s">
        <v>712</v>
      </c>
      <c r="H47">
        <v>6</v>
      </c>
      <c r="I47" s="14" t="s">
        <v>670</v>
      </c>
      <c r="J47" s="14" t="s">
        <v>712</v>
      </c>
      <c r="K47">
        <v>8</v>
      </c>
      <c r="L47" s="14" t="s">
        <v>670</v>
      </c>
      <c r="M47" s="14" t="s">
        <v>712</v>
      </c>
      <c r="N47">
        <v>10</v>
      </c>
      <c r="O47" s="14" t="s">
        <v>670</v>
      </c>
      <c r="P47" s="14" t="s">
        <v>712</v>
      </c>
      <c r="Q47">
        <v>12</v>
      </c>
      <c r="R47" s="14" t="s">
        <v>670</v>
      </c>
      <c r="S47" s="14" t="s">
        <v>712</v>
      </c>
      <c r="T47">
        <v>14</v>
      </c>
      <c r="U47" s="14" t="s">
        <v>670</v>
      </c>
      <c r="V47" s="14" t="s">
        <v>712</v>
      </c>
      <c r="W47">
        <v>16</v>
      </c>
      <c r="X47" s="14" t="s">
        <v>670</v>
      </c>
      <c r="Y47" s="14" t="s">
        <v>712</v>
      </c>
      <c r="Z47">
        <v>18</v>
      </c>
      <c r="AA47" s="14" t="s">
        <v>670</v>
      </c>
      <c r="AB47" s="14" t="s">
        <v>712</v>
      </c>
      <c r="AC47">
        <v>20</v>
      </c>
      <c r="AD47" s="14" t="s">
        <v>670</v>
      </c>
      <c r="AE47" s="14" t="s">
        <v>712</v>
      </c>
      <c r="AF47">
        <v>24</v>
      </c>
      <c r="AG47" s="14" t="s">
        <v>670</v>
      </c>
      <c r="AH47" s="14" t="s">
        <v>712</v>
      </c>
      <c r="AI47">
        <v>24</v>
      </c>
      <c r="AJ47" s="14" t="s">
        <v>670</v>
      </c>
      <c r="AK47" s="14" t="s">
        <v>712</v>
      </c>
      <c r="AL47">
        <v>28</v>
      </c>
      <c r="AM47" s="14" t="s">
        <v>670</v>
      </c>
      <c r="AN47" s="14" t="s">
        <v>712</v>
      </c>
      <c r="AO47">
        <v>28</v>
      </c>
      <c r="AP47" s="14" t="s">
        <v>670</v>
      </c>
      <c r="AQ47" s="14" t="s">
        <v>712</v>
      </c>
      <c r="AR47">
        <v>32</v>
      </c>
      <c r="AS47" s="14" t="s">
        <v>670</v>
      </c>
      <c r="AT47" s="14" t="s">
        <v>712</v>
      </c>
      <c r="AU47">
        <v>36</v>
      </c>
      <c r="AV47" s="14" t="s">
        <v>670</v>
      </c>
      <c r="AW47" s="14" t="s">
        <v>712</v>
      </c>
      <c r="AX47">
        <v>36</v>
      </c>
      <c r="AY47" s="14" t="s">
        <v>670</v>
      </c>
      <c r="AZ47" s="14" t="s">
        <v>712</v>
      </c>
      <c r="BA47">
        <v>40</v>
      </c>
      <c r="BB47" s="14" t="s">
        <v>670</v>
      </c>
      <c r="BC47" s="14" t="s">
        <v>712</v>
      </c>
      <c r="BD47">
        <v>40</v>
      </c>
      <c r="BE47" s="14" t="s">
        <v>670</v>
      </c>
      <c r="BF47" s="14" t="s">
        <v>712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58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298</v>
      </c>
      <c r="C48" t="s">
        <v>186</v>
      </c>
      <c r="D48" t="s">
        <v>42</v>
      </c>
      <c r="E48">
        <v>2.5</v>
      </c>
      <c r="F48" s="14" t="s">
        <v>670</v>
      </c>
      <c r="G48" s="14" t="s">
        <v>671</v>
      </c>
      <c r="H48">
        <v>3</v>
      </c>
      <c r="I48" s="14" t="s">
        <v>670</v>
      </c>
      <c r="J48" s="14" t="s">
        <v>671</v>
      </c>
      <c r="K48">
        <v>4</v>
      </c>
      <c r="L48" s="14" t="s">
        <v>670</v>
      </c>
      <c r="M48" s="14" t="s">
        <v>671</v>
      </c>
      <c r="N48">
        <v>4</v>
      </c>
      <c r="O48" s="14" t="s">
        <v>670</v>
      </c>
      <c r="P48" s="14" t="s">
        <v>671</v>
      </c>
      <c r="Q48">
        <v>4</v>
      </c>
      <c r="R48" s="14" t="s">
        <v>670</v>
      </c>
      <c r="S48" s="14" t="s">
        <v>671</v>
      </c>
      <c r="T48">
        <v>4</v>
      </c>
      <c r="U48" s="14" t="s">
        <v>670</v>
      </c>
      <c r="V48" s="14" t="s">
        <v>671</v>
      </c>
      <c r="W48">
        <v>4</v>
      </c>
      <c r="X48" s="14" t="s">
        <v>670</v>
      </c>
      <c r="Y48" s="14" t="s">
        <v>671</v>
      </c>
      <c r="Z48">
        <v>4.5</v>
      </c>
      <c r="AA48" s="14" t="s">
        <v>670</v>
      </c>
      <c r="AB48" s="14" t="s">
        <v>671</v>
      </c>
      <c r="AC48">
        <v>5</v>
      </c>
      <c r="AD48" s="14" t="s">
        <v>670</v>
      </c>
      <c r="AE48" s="14" t="s">
        <v>671</v>
      </c>
      <c r="AF48">
        <v>6</v>
      </c>
      <c r="AG48" s="14" t="s">
        <v>670</v>
      </c>
      <c r="AH48" s="14" t="s">
        <v>671</v>
      </c>
      <c r="AI48">
        <v>8</v>
      </c>
      <c r="AJ48" s="14" t="s">
        <v>670</v>
      </c>
      <c r="AK48" s="14" t="s">
        <v>671</v>
      </c>
      <c r="AL48">
        <v>8</v>
      </c>
      <c r="AM48" s="14" t="s">
        <v>670</v>
      </c>
      <c r="AN48" s="14" t="s">
        <v>671</v>
      </c>
      <c r="AO48">
        <v>7</v>
      </c>
      <c r="AP48" s="14" t="s">
        <v>670</v>
      </c>
      <c r="AQ48" s="14" t="s">
        <v>671</v>
      </c>
      <c r="AR48">
        <v>8</v>
      </c>
      <c r="AS48" s="14" t="s">
        <v>670</v>
      </c>
      <c r="AT48" s="14" t="s">
        <v>671</v>
      </c>
      <c r="AU48">
        <v>8</v>
      </c>
      <c r="AV48" s="14" t="s">
        <v>670</v>
      </c>
      <c r="AW48" s="14" t="s">
        <v>671</v>
      </c>
      <c r="AX48">
        <v>9</v>
      </c>
      <c r="AY48" s="14" t="s">
        <v>670</v>
      </c>
      <c r="AZ48" s="14" t="s">
        <v>671</v>
      </c>
      <c r="BA48">
        <v>10</v>
      </c>
      <c r="BB48" s="14" t="s">
        <v>670</v>
      </c>
      <c r="BC48" s="14" t="s">
        <v>671</v>
      </c>
      <c r="BD48">
        <v>8</v>
      </c>
      <c r="BE48" s="14" t="s">
        <v>670</v>
      </c>
      <c r="BF48" s="14" t="s">
        <v>671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58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298</v>
      </c>
      <c r="C49" t="s">
        <v>198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A50" s="58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A51" s="58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58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299</v>
      </c>
      <c r="C52" t="s">
        <v>190</v>
      </c>
      <c r="D52" t="s">
        <v>105</v>
      </c>
      <c r="E52">
        <v>4</v>
      </c>
      <c r="F52" s="14" t="s">
        <v>670</v>
      </c>
      <c r="G52" s="14" t="s">
        <v>712</v>
      </c>
      <c r="H52">
        <v>6</v>
      </c>
      <c r="I52" s="14" t="s">
        <v>670</v>
      </c>
      <c r="J52" s="14" t="s">
        <v>712</v>
      </c>
      <c r="K52">
        <v>8</v>
      </c>
      <c r="L52" s="14" t="s">
        <v>670</v>
      </c>
      <c r="M52" s="14" t="s">
        <v>712</v>
      </c>
      <c r="N52">
        <v>10</v>
      </c>
      <c r="O52" s="14" t="s">
        <v>670</v>
      </c>
      <c r="P52" s="14" t="s">
        <v>712</v>
      </c>
      <c r="Q52">
        <v>12</v>
      </c>
      <c r="R52" s="14" t="s">
        <v>670</v>
      </c>
      <c r="S52" s="14" t="s">
        <v>712</v>
      </c>
      <c r="T52">
        <v>14</v>
      </c>
      <c r="U52" s="14" t="s">
        <v>670</v>
      </c>
      <c r="V52" s="14" t="s">
        <v>712</v>
      </c>
      <c r="W52">
        <v>16</v>
      </c>
      <c r="X52" s="14" t="s">
        <v>670</v>
      </c>
      <c r="Y52" s="14" t="s">
        <v>712</v>
      </c>
      <c r="Z52">
        <v>18</v>
      </c>
      <c r="AA52" s="14" t="s">
        <v>670</v>
      </c>
      <c r="AB52" s="14" t="s">
        <v>712</v>
      </c>
      <c r="AC52">
        <v>20</v>
      </c>
      <c r="AD52" s="14" t="s">
        <v>670</v>
      </c>
      <c r="AE52" s="14" t="s">
        <v>712</v>
      </c>
      <c r="AF52">
        <v>24</v>
      </c>
      <c r="AG52" s="14" t="s">
        <v>670</v>
      </c>
      <c r="AH52" s="14" t="s">
        <v>712</v>
      </c>
      <c r="AI52">
        <v>24</v>
      </c>
      <c r="AJ52" s="14" t="s">
        <v>670</v>
      </c>
      <c r="AK52" s="14" t="s">
        <v>712</v>
      </c>
      <c r="AL52">
        <v>28</v>
      </c>
      <c r="AM52" s="14" t="s">
        <v>670</v>
      </c>
      <c r="AN52" s="14" t="s">
        <v>712</v>
      </c>
      <c r="AO52">
        <v>28</v>
      </c>
      <c r="AP52" s="14" t="s">
        <v>670</v>
      </c>
      <c r="AQ52" s="14" t="s">
        <v>712</v>
      </c>
      <c r="AR52">
        <v>32</v>
      </c>
      <c r="AS52" s="14" t="s">
        <v>670</v>
      </c>
      <c r="AT52" s="14" t="s">
        <v>712</v>
      </c>
      <c r="AU52">
        <v>36</v>
      </c>
      <c r="AV52" s="14" t="s">
        <v>670</v>
      </c>
      <c r="AW52" s="14" t="s">
        <v>712</v>
      </c>
      <c r="AX52">
        <v>36</v>
      </c>
      <c r="AY52" s="14" t="s">
        <v>670</v>
      </c>
      <c r="AZ52" s="14" t="s">
        <v>712</v>
      </c>
      <c r="BA52">
        <v>40</v>
      </c>
      <c r="BB52" s="14" t="s">
        <v>670</v>
      </c>
      <c r="BC52" s="14" t="s">
        <v>712</v>
      </c>
      <c r="BD52">
        <v>40</v>
      </c>
      <c r="BE52" s="14" t="s">
        <v>670</v>
      </c>
      <c r="BF52" s="14" t="s">
        <v>712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58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299</v>
      </c>
      <c r="C53" t="s">
        <v>188</v>
      </c>
      <c r="D53" t="s">
        <v>105</v>
      </c>
      <c r="E53">
        <v>4</v>
      </c>
      <c r="F53" s="14" t="s">
        <v>670</v>
      </c>
      <c r="G53" s="14" t="s">
        <v>712</v>
      </c>
      <c r="H53">
        <v>6</v>
      </c>
      <c r="I53" s="14" t="s">
        <v>670</v>
      </c>
      <c r="J53" s="14" t="s">
        <v>712</v>
      </c>
      <c r="K53">
        <v>8</v>
      </c>
      <c r="L53" s="14" t="s">
        <v>670</v>
      </c>
      <c r="M53" s="14" t="s">
        <v>712</v>
      </c>
      <c r="N53">
        <v>10</v>
      </c>
      <c r="O53" s="14" t="s">
        <v>670</v>
      </c>
      <c r="P53" s="14" t="s">
        <v>712</v>
      </c>
      <c r="Q53">
        <v>12</v>
      </c>
      <c r="R53" s="14" t="s">
        <v>670</v>
      </c>
      <c r="S53" s="14" t="s">
        <v>712</v>
      </c>
      <c r="T53">
        <v>14</v>
      </c>
      <c r="U53" s="14" t="s">
        <v>670</v>
      </c>
      <c r="V53" s="14" t="s">
        <v>712</v>
      </c>
      <c r="W53">
        <v>16</v>
      </c>
      <c r="X53" s="14" t="s">
        <v>670</v>
      </c>
      <c r="Y53" s="14" t="s">
        <v>712</v>
      </c>
      <c r="Z53">
        <v>18</v>
      </c>
      <c r="AA53" s="14" t="s">
        <v>670</v>
      </c>
      <c r="AB53" s="14" t="s">
        <v>712</v>
      </c>
      <c r="AC53">
        <v>20</v>
      </c>
      <c r="AD53" s="14" t="s">
        <v>670</v>
      </c>
      <c r="AE53" s="14" t="s">
        <v>712</v>
      </c>
      <c r="AF53">
        <v>24</v>
      </c>
      <c r="AG53" s="14" t="s">
        <v>670</v>
      </c>
      <c r="AH53" s="14" t="s">
        <v>712</v>
      </c>
      <c r="AI53">
        <v>24</v>
      </c>
      <c r="AJ53" s="14" t="s">
        <v>670</v>
      </c>
      <c r="AK53" s="14" t="s">
        <v>712</v>
      </c>
      <c r="AL53">
        <v>28</v>
      </c>
      <c r="AM53" s="14" t="s">
        <v>670</v>
      </c>
      <c r="AN53" s="14" t="s">
        <v>712</v>
      </c>
      <c r="AO53">
        <v>28</v>
      </c>
      <c r="AP53" s="14" t="s">
        <v>670</v>
      </c>
      <c r="AQ53" s="14" t="s">
        <v>712</v>
      </c>
      <c r="AR53">
        <v>32</v>
      </c>
      <c r="AS53" s="14" t="s">
        <v>670</v>
      </c>
      <c r="AT53" s="14" t="s">
        <v>712</v>
      </c>
      <c r="AU53">
        <v>36</v>
      </c>
      <c r="AV53" s="14" t="s">
        <v>670</v>
      </c>
      <c r="AW53" s="14" t="s">
        <v>712</v>
      </c>
      <c r="AX53">
        <v>36</v>
      </c>
      <c r="AY53" s="14" t="s">
        <v>670</v>
      </c>
      <c r="AZ53" s="14" t="s">
        <v>712</v>
      </c>
      <c r="BA53">
        <v>40</v>
      </c>
      <c r="BB53" s="14" t="s">
        <v>670</v>
      </c>
      <c r="BC53" s="14" t="s">
        <v>712</v>
      </c>
      <c r="BD53">
        <v>40</v>
      </c>
      <c r="BE53" s="14" t="s">
        <v>670</v>
      </c>
      <c r="BF53" s="14" t="s">
        <v>712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58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299</v>
      </c>
      <c r="C54" t="s">
        <v>206</v>
      </c>
      <c r="D54" t="s">
        <v>160</v>
      </c>
      <c r="E54">
        <v>2.4</v>
      </c>
      <c r="F54" s="14" t="s">
        <v>714</v>
      </c>
      <c r="G54" s="14" t="s">
        <v>712</v>
      </c>
      <c r="H54">
        <v>3.5999999999999996</v>
      </c>
      <c r="I54" s="14" t="s">
        <v>714</v>
      </c>
      <c r="J54" s="14" t="s">
        <v>712</v>
      </c>
      <c r="K54">
        <v>4.8</v>
      </c>
      <c r="L54" s="14" t="s">
        <v>714</v>
      </c>
      <c r="M54" s="14" t="s">
        <v>712</v>
      </c>
      <c r="N54">
        <v>6</v>
      </c>
      <c r="O54" s="14" t="s">
        <v>714</v>
      </c>
      <c r="P54" s="14" t="s">
        <v>712</v>
      </c>
      <c r="Q54">
        <v>7.1999999999999993</v>
      </c>
      <c r="R54" s="14" t="s">
        <v>714</v>
      </c>
      <c r="S54" s="14" t="s">
        <v>712</v>
      </c>
      <c r="T54">
        <v>8.4</v>
      </c>
      <c r="U54" s="14" t="s">
        <v>714</v>
      </c>
      <c r="V54" s="14" t="s">
        <v>712</v>
      </c>
      <c r="W54">
        <v>9.6</v>
      </c>
      <c r="X54" s="14" t="s">
        <v>714</v>
      </c>
      <c r="Y54" s="14" t="s">
        <v>712</v>
      </c>
      <c r="Z54">
        <v>10.799999999999999</v>
      </c>
      <c r="AA54" s="14" t="s">
        <v>714</v>
      </c>
      <c r="AB54" s="14" t="s">
        <v>712</v>
      </c>
      <c r="AC54">
        <v>12</v>
      </c>
      <c r="AD54" s="14" t="s">
        <v>714</v>
      </c>
      <c r="AE54" s="14" t="s">
        <v>712</v>
      </c>
      <c r="AF54">
        <v>14.399999999999999</v>
      </c>
      <c r="AG54" s="14" t="s">
        <v>714</v>
      </c>
      <c r="AH54" s="14" t="s">
        <v>712</v>
      </c>
      <c r="AI54">
        <v>14.399999999999999</v>
      </c>
      <c r="AJ54" s="14" t="s">
        <v>714</v>
      </c>
      <c r="AK54" s="14" t="s">
        <v>712</v>
      </c>
      <c r="AL54">
        <v>16.8</v>
      </c>
      <c r="AM54" s="14" t="s">
        <v>714</v>
      </c>
      <c r="AN54" s="14" t="s">
        <v>712</v>
      </c>
      <c r="AO54">
        <v>16.8</v>
      </c>
      <c r="AP54" s="14" t="s">
        <v>714</v>
      </c>
      <c r="AQ54" s="14" t="s">
        <v>712</v>
      </c>
      <c r="AR54">
        <v>19.2</v>
      </c>
      <c r="AS54" s="14" t="s">
        <v>714</v>
      </c>
      <c r="AT54" s="14" t="s">
        <v>712</v>
      </c>
      <c r="AU54">
        <v>21.599999999999998</v>
      </c>
      <c r="AV54" s="14" t="s">
        <v>714</v>
      </c>
      <c r="AW54" s="14" t="s">
        <v>712</v>
      </c>
      <c r="AX54">
        <v>21.599999999999998</v>
      </c>
      <c r="AY54" s="14" t="s">
        <v>714</v>
      </c>
      <c r="AZ54" s="14" t="s">
        <v>712</v>
      </c>
      <c r="BA54">
        <v>24</v>
      </c>
      <c r="BB54" s="14" t="s">
        <v>714</v>
      </c>
      <c r="BC54" s="14" t="s">
        <v>712</v>
      </c>
      <c r="BD54">
        <v>24</v>
      </c>
      <c r="BE54" s="14" t="s">
        <v>714</v>
      </c>
      <c r="BF54" s="14" t="s">
        <v>712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5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Z40"/>
  <sheetViews>
    <sheetView workbookViewId="0">
      <selection activeCell="D4" sqref="D4:D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9.6640625" style="14" customWidth="1"/>
    <col min="7" max="7" width="23.10937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909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ht="14.25" customHeight="1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324</v>
      </c>
      <c r="B4" t="s">
        <v>294</v>
      </c>
      <c r="C4" s="21" t="s">
        <v>546</v>
      </c>
      <c r="D4" s="25" t="str">
        <f>IF(B4="MATIERE",VLOOKUP($C4,MATIERE!$B$2:$K$601,6,0),IF(B4="MOA",VLOOKUP($C4,ATELIER!$B$2:$K$291,3,0),IF(B4="MOC",VLOOKUP($C4,CHANTIER!$B$2:$K$291,3,0),IF(B4="MP",VLOOKUP($C4,MINIPELLE!$B$2:$K$291,3,0),""))))</f>
        <v>pc</v>
      </c>
      <c r="E4" s="60"/>
      <c r="F4" s="75" t="s">
        <v>694</v>
      </c>
      <c r="G4" s="75" t="s">
        <v>877</v>
      </c>
      <c r="H4" s="60"/>
      <c r="I4" s="75" t="s">
        <v>694</v>
      </c>
      <c r="J4" s="75" t="s">
        <v>877</v>
      </c>
      <c r="K4" s="60"/>
      <c r="L4" s="75" t="s">
        <v>694</v>
      </c>
      <c r="M4" s="75" t="s">
        <v>877</v>
      </c>
      <c r="N4" s="60"/>
      <c r="O4" s="75" t="s">
        <v>694</v>
      </c>
      <c r="P4" s="75" t="s">
        <v>877</v>
      </c>
      <c r="Q4" s="60"/>
      <c r="R4" s="75" t="s">
        <v>694</v>
      </c>
      <c r="S4" s="75" t="s">
        <v>877</v>
      </c>
      <c r="T4" s="60"/>
      <c r="U4" s="75" t="s">
        <v>694</v>
      </c>
      <c r="V4" s="75" t="s">
        <v>877</v>
      </c>
      <c r="W4" s="60"/>
      <c r="X4" s="75" t="s">
        <v>694</v>
      </c>
      <c r="Y4" s="75" t="s">
        <v>877</v>
      </c>
      <c r="Z4" s="60"/>
      <c r="AA4" s="75" t="s">
        <v>694</v>
      </c>
      <c r="AB4" s="75" t="s">
        <v>877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138</v>
      </c>
      <c r="B5" t="s">
        <v>294</v>
      </c>
      <c r="C5" s="21" t="s">
        <v>404</v>
      </c>
      <c r="D5" s="25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60"/>
      <c r="F5" s="75" t="s">
        <v>686</v>
      </c>
      <c r="G5" s="74" t="s">
        <v>900</v>
      </c>
      <c r="H5" s="60"/>
      <c r="I5" s="75" t="s">
        <v>686</v>
      </c>
      <c r="J5" s="74" t="s">
        <v>900</v>
      </c>
      <c r="K5" s="60"/>
      <c r="L5" s="75" t="s">
        <v>686</v>
      </c>
      <c r="M5" s="74" t="s">
        <v>900</v>
      </c>
      <c r="N5" s="60"/>
      <c r="O5" s="75" t="s">
        <v>686</v>
      </c>
      <c r="P5" s="74" t="s">
        <v>900</v>
      </c>
      <c r="Q5" s="60"/>
      <c r="R5" s="75" t="s">
        <v>686</v>
      </c>
      <c r="S5" s="74" t="s">
        <v>900</v>
      </c>
      <c r="T5" s="60"/>
      <c r="U5" s="75" t="s">
        <v>686</v>
      </c>
      <c r="V5" s="74" t="s">
        <v>900</v>
      </c>
      <c r="W5" s="60"/>
      <c r="X5" s="75" t="s">
        <v>686</v>
      </c>
      <c r="Y5" s="74" t="s">
        <v>900</v>
      </c>
      <c r="Z5" s="60"/>
      <c r="AA5" s="75" t="s">
        <v>686</v>
      </c>
      <c r="AB5" s="74" t="s">
        <v>900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(2,'ALIM_REL_DN63_BAC','MATIERE',138,null,'1*CTE1','RELBAC_T_PRESSION_FVBAC',now());
</v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(4,'ALIM_REL_DN63_BAC','MATIERE',138,null,'1*CTE1','RELBAC_T_PRESSION_FVBAC',now());
</v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(5,'ALIM_REL_DN63_BAC','MATIERE',138,null,'1*CTE1','RELBAC_T_PRESSION_FVBAC',now());
</v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(9,'ALIM_REL_DN63_BAC','MATIERE',138,null,'1*CTE1','RELBAC_T_PRESSION_FVBAC',now());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(10,'ALIM_REL_DN63_BAC','MATIERE',138,null,'1*CTE1','RELBAC_T_PRESSION_FVBAC',now());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(11,'ALIM_REL_DN63_BAC','MATIERE',138,null,'1*CTE1','RELBAC_T_PRESSION_FVBAC',now());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(17,'ALIM_REL_DN63_BAC','MATIERE',138,null,'1*CTE1','RELBAC_T_PRESSION_FVBAC',now());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(18,'ALIM_REL_DN63_BAC','MATIERE',138,null,'1*CTE1','RELBAC_T_PRESSION_FVBAC',now());
</v>
      </c>
    </row>
    <row r="6" spans="1:52" ht="14.25" customHeight="1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498</v>
      </c>
      <c r="B6" t="s">
        <v>294</v>
      </c>
      <c r="C6" s="71" t="s">
        <v>1284</v>
      </c>
      <c r="D6" s="25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60"/>
      <c r="F6" s="75" t="s">
        <v>686</v>
      </c>
      <c r="G6" s="75" t="s">
        <v>875</v>
      </c>
      <c r="H6" s="60"/>
      <c r="I6" s="75" t="s">
        <v>686</v>
      </c>
      <c r="J6" s="75" t="s">
        <v>875</v>
      </c>
      <c r="K6" s="60"/>
      <c r="L6" s="75" t="s">
        <v>686</v>
      </c>
      <c r="M6" s="75" t="s">
        <v>875</v>
      </c>
      <c r="N6" s="60"/>
      <c r="O6" s="75" t="s">
        <v>686</v>
      </c>
      <c r="P6" s="75" t="s">
        <v>875</v>
      </c>
      <c r="Q6" s="60"/>
      <c r="R6" s="75" t="s">
        <v>686</v>
      </c>
      <c r="S6" s="75" t="s">
        <v>875</v>
      </c>
      <c r="T6" s="60"/>
      <c r="U6" s="75" t="s">
        <v>686</v>
      </c>
      <c r="V6" s="75" t="s">
        <v>875</v>
      </c>
      <c r="W6" s="60"/>
      <c r="X6" s="75" t="s">
        <v>686</v>
      </c>
      <c r="Y6" s="75" t="s">
        <v>875</v>
      </c>
      <c r="Z6" s="60"/>
      <c r="AA6" s="75" t="s">
        <v>686</v>
      </c>
      <c r="AB6" s="75" t="s">
        <v>875</v>
      </c>
      <c r="AC6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(18,'ALIM_REL_DN63_BAC','MATIERE',498,null,'1*CTE1','RELBAC_PVCDN50',now());
</v>
      </c>
    </row>
    <row r="7" spans="1:52" ht="14.25" customHeight="1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136</v>
      </c>
      <c r="B7" t="s">
        <v>294</v>
      </c>
      <c r="C7" s="21" t="s">
        <v>402</v>
      </c>
      <c r="D7" s="25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60"/>
      <c r="F7" s="75" t="s">
        <v>686</v>
      </c>
      <c r="G7" s="75" t="s">
        <v>876</v>
      </c>
      <c r="H7" s="60"/>
      <c r="I7" s="75" t="s">
        <v>686</v>
      </c>
      <c r="J7" s="75" t="s">
        <v>876</v>
      </c>
      <c r="K7" s="60"/>
      <c r="L7" s="75" t="s">
        <v>686</v>
      </c>
      <c r="M7" s="75" t="s">
        <v>876</v>
      </c>
      <c r="N7" s="60"/>
      <c r="O7" s="75" t="s">
        <v>686</v>
      </c>
      <c r="P7" s="75" t="s">
        <v>876</v>
      </c>
      <c r="Q7" s="60"/>
      <c r="R7" s="75" t="s">
        <v>686</v>
      </c>
      <c r="S7" s="75" t="s">
        <v>876</v>
      </c>
      <c r="T7" s="60"/>
      <c r="U7" s="75" t="s">
        <v>686</v>
      </c>
      <c r="V7" s="75" t="s">
        <v>876</v>
      </c>
      <c r="W7" s="60"/>
      <c r="X7" s="75" t="s">
        <v>686</v>
      </c>
      <c r="Y7" s="75" t="s">
        <v>876</v>
      </c>
      <c r="Z7" s="60"/>
      <c r="AA7" s="75" t="s">
        <v>686</v>
      </c>
      <c r="AB7" s="75" t="s">
        <v>876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34</v>
      </c>
      <c r="B8" t="s">
        <v>294</v>
      </c>
      <c r="C8" s="21" t="s">
        <v>1881</v>
      </c>
      <c r="D8" s="25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60"/>
      <c r="F8" s="75" t="s">
        <v>686</v>
      </c>
      <c r="G8" s="149" t="s">
        <v>877</v>
      </c>
      <c r="H8" s="60"/>
      <c r="I8" s="75" t="s">
        <v>686</v>
      </c>
      <c r="J8" s="149" t="s">
        <v>877</v>
      </c>
      <c r="K8" s="60"/>
      <c r="L8" s="75" t="s">
        <v>686</v>
      </c>
      <c r="M8" s="149" t="s">
        <v>877</v>
      </c>
      <c r="N8" s="60"/>
      <c r="O8" s="75" t="s">
        <v>686</v>
      </c>
      <c r="P8" s="149" t="s">
        <v>877</v>
      </c>
      <c r="Q8" s="60"/>
      <c r="R8" s="75" t="s">
        <v>686</v>
      </c>
      <c r="S8" s="149" t="s">
        <v>877</v>
      </c>
      <c r="T8" s="60"/>
      <c r="U8" s="75" t="s">
        <v>686</v>
      </c>
      <c r="V8" s="149" t="s">
        <v>877</v>
      </c>
      <c r="W8" s="60"/>
      <c r="X8" s="75" t="s">
        <v>686</v>
      </c>
      <c r="Y8" s="149" t="s">
        <v>877</v>
      </c>
      <c r="Z8" s="60"/>
      <c r="AA8" s="75" t="s">
        <v>686</v>
      </c>
      <c r="AB8" s="149" t="s">
        <v>877</v>
      </c>
      <c r="AC8" t="str">
        <f t="shared" si="1"/>
        <v xml:space="preserve">INSERT INTO SC_SystemeProduits(RefDimension,NomSysteme,typePresta,ligne,Quantite,formule,cte1,DateModif) values (2,'ALIM_REL_DN63_BAC','MATIERE',34,null,'1*CTE1','RELBAC_REPARTITEURS',now());
</v>
      </c>
      <c r="AF8" t="str">
        <f t="shared" si="2"/>
        <v xml:space="preserve">INSERT INTO SC_SystemeProduits(RefDimension,NomSysteme,typePresta,ligne,Quantite,formule,cte1,DateModif) values (4,'ALIM_REL_DN63_BAC','MATIERE',34,null,'1*CTE1','RELBAC_REPARTITEURS',now());
</v>
      </c>
      <c r="AI8" t="str">
        <f t="shared" si="3"/>
        <v xml:space="preserve">INSERT INTO SC_SystemeProduits(RefDimension,NomSysteme,typePresta,ligne,Quantite,formule,cte1,DateModif) values (5,'ALIM_REL_DN63_BAC','MATIERE',34,null,'1*CTE1','RELBAC_REPARTITEURS',now());
</v>
      </c>
      <c r="AL8" t="str">
        <f t="shared" si="4"/>
        <v xml:space="preserve">INSERT INTO SC_SystemeProduits(RefDimension,NomSysteme,typePresta,ligne,Quantite,formule,cte1,DateModif) values (9,'ALIM_REL_DN63_BAC','MATIERE',34,null,'1*CTE1','RELBAC_REPARTITEURS',now());
</v>
      </c>
      <c r="AO8" t="str">
        <f t="shared" si="5"/>
        <v xml:space="preserve">INSERT INTO SC_SystemeProduits(RefDimension,NomSysteme,typePresta,ligne,Quantite,formule,cte1,DateModif) values (10,'ALIM_REL_DN63_BAC','MATIERE',34,null,'1*CTE1','RELBAC_REPARTITEURS',now());
</v>
      </c>
      <c r="AR8" t="str">
        <f t="shared" si="6"/>
        <v xml:space="preserve">INSERT INTO SC_SystemeProduits(RefDimension,NomSysteme,typePresta,ligne,Quantite,formule,cte1,DateModif) values (11,'ALIM_REL_DN63_BAC','MATIERE',34,null,'1*CTE1','RELBAC_REPARTITEURS',now());
</v>
      </c>
      <c r="AU8" t="str">
        <f t="shared" si="7"/>
        <v xml:space="preserve">INSERT INTO SC_SystemeProduits(RefDimension,NomSysteme,typePresta,ligne,Quantite,formule,cte1,DateModif) values (17,'ALIM_REL_DN63_BAC','MATIERE',34,null,'1*CTE1','RELBAC_REPARTITEURS',now());
</v>
      </c>
      <c r="AX8" t="str">
        <f t="shared" si="8"/>
        <v xml:space="preserve">INSERT INTO SC_SystemeProduits(RefDimension,NomSysteme,typePresta,ligne,Quantite,formule,cte1,DateModif) values (18,'ALIM_REL_DN63_BAC','MATIERE',34,null,'1*CTE1','RELBAC_REPARTITEURS',now());
</v>
      </c>
    </row>
    <row r="9" spans="1:52" ht="14.25" customHeight="1" x14ac:dyDescent="0.3">
      <c r="A9" s="58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29"/>
      <c r="D9" s="25" t="str">
        <f>IF(B9="MATIERE",VLOOKUP($C9,MATIERE!$B$2:$K$601,6,0),IF(B9="MOA",VLOOKUP($C9,ATELIER!$B$2:$K$291,3,0),IF(B9="MOC",VLOOKUP($C9,CHANTIER!$B$2:$K$291,3,0),IF(B9="MP",VLOOKUP($C9,MINIPELLE!$B$2:$K$291,3,0),""))))</f>
        <v/>
      </c>
      <c r="E9" s="60"/>
      <c r="F9" s="75"/>
      <c r="G9" s="75"/>
      <c r="H9" s="60"/>
      <c r="I9" s="75"/>
      <c r="J9" s="75"/>
      <c r="K9" s="60"/>
      <c r="L9" s="75"/>
      <c r="M9" s="75"/>
      <c r="N9" s="60"/>
      <c r="O9" s="75"/>
      <c r="P9" s="75"/>
      <c r="Q9" s="60"/>
      <c r="R9" s="75"/>
      <c r="S9" s="75"/>
      <c r="T9" s="60"/>
      <c r="U9" s="75"/>
      <c r="V9" s="75"/>
      <c r="W9" s="60"/>
      <c r="X9" s="75"/>
      <c r="Y9" s="75"/>
      <c r="Z9" s="60"/>
      <c r="AA9" s="75"/>
      <c r="AB9" s="75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t="s">
        <v>297</v>
      </c>
      <c r="C10" s="21" t="s">
        <v>6</v>
      </c>
      <c r="D10" s="25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60"/>
      <c r="F10" s="60" t="s">
        <v>686</v>
      </c>
      <c r="G10" s="60" t="s">
        <v>876</v>
      </c>
      <c r="H10" s="60"/>
      <c r="I10" s="60" t="s">
        <v>686</v>
      </c>
      <c r="J10" s="60" t="s">
        <v>876</v>
      </c>
      <c r="K10" s="60"/>
      <c r="L10" s="60" t="s">
        <v>686</v>
      </c>
      <c r="M10" s="60" t="s">
        <v>876</v>
      </c>
      <c r="N10" s="60"/>
      <c r="O10" s="60" t="s">
        <v>686</v>
      </c>
      <c r="P10" s="60" t="s">
        <v>876</v>
      </c>
      <c r="Q10" s="60"/>
      <c r="R10" s="60" t="s">
        <v>686</v>
      </c>
      <c r="S10" s="60" t="s">
        <v>876</v>
      </c>
      <c r="T10" s="60"/>
      <c r="U10" s="60" t="s">
        <v>686</v>
      </c>
      <c r="V10" s="60" t="s">
        <v>876</v>
      </c>
      <c r="W10" s="60"/>
      <c r="X10" s="60" t="s">
        <v>686</v>
      </c>
      <c r="Y10" s="60" t="s">
        <v>876</v>
      </c>
      <c r="Z10" s="60"/>
      <c r="AA10" s="60" t="s">
        <v>686</v>
      </c>
      <c r="AB10" s="60" t="s">
        <v>876</v>
      </c>
      <c r="AC10" t="str">
        <f t="shared" si="1"/>
        <v xml:space="preserve">INSERT INTO SC_SystemeProduits(RefDimension,NomSysteme,typePresta,ligne,Quantite,formule,cte1,DateModif) values (2,'ALIM_REL_DN63_BAC','MOA',2,null,'1*CTE1','RELBAC_COUDES90DN50',now());
</v>
      </c>
      <c r="AF10" t="str">
        <f t="shared" si="2"/>
        <v xml:space="preserve">INSERT INTO SC_SystemeProduits(RefDimension,NomSysteme,typePresta,ligne,Quantite,formule,cte1,DateModif) values (4,'ALIM_REL_DN63_BAC','MOA',2,null,'1*CTE1','RELBAC_COUDES90DN50',now());
</v>
      </c>
      <c r="AI10" t="str">
        <f t="shared" si="3"/>
        <v xml:space="preserve">INSERT INTO SC_SystemeProduits(RefDimension,NomSysteme,typePresta,ligne,Quantite,formule,cte1,DateModif) values (5,'ALIM_REL_DN63_BAC','MOA',2,null,'1*CTE1','RELBAC_COUDES90DN50',now());
</v>
      </c>
      <c r="AL10" t="str">
        <f t="shared" si="4"/>
        <v xml:space="preserve">INSERT INTO SC_SystemeProduits(RefDimension,NomSysteme,typePresta,ligne,Quantite,formule,cte1,DateModif) values (9,'ALIM_REL_DN63_BAC','MOA',2,null,'1*CTE1','RELBAC_COUDES90DN50',now());
</v>
      </c>
      <c r="AO10" t="str">
        <f t="shared" si="5"/>
        <v xml:space="preserve">INSERT INTO SC_SystemeProduits(RefDimension,NomSysteme,typePresta,ligne,Quantite,formule,cte1,DateModif) values (10,'ALIM_REL_DN63_BAC','MOA',2,null,'1*CTE1','RELBAC_COUDES90DN50',now());
</v>
      </c>
      <c r="AR10" t="str">
        <f t="shared" si="6"/>
        <v xml:space="preserve">INSERT INTO SC_SystemeProduits(RefDimension,NomSysteme,typePresta,ligne,Quantite,formule,cte1,DateModif) values (11,'ALIM_REL_DN63_BAC','MOA',2,null,'1*CTE1','RELBAC_COUDES90DN50',now());
</v>
      </c>
      <c r="AU10" t="str">
        <f t="shared" si="7"/>
        <v xml:space="preserve">INSERT INTO SC_SystemeProduits(RefDimension,NomSysteme,typePresta,ligne,Quantite,formule,cte1,DateModif) values (17,'ALIM_REL_DN63_BAC','MOA',2,null,'1*CTE1','RELBAC_COUDES90DN50',now());
</v>
      </c>
      <c r="AX10" t="str">
        <f t="shared" si="8"/>
        <v xml:space="preserve">INSERT INTO SC_SystemeProduits(RefDimension,NomSysteme,typePresta,ligne,Quantite,formule,cte1,DateModif) values (18,'ALIM_REL_DN63_BAC','MOA',2,null,'1*CTE1','RELBAC_COUDES90DN50',now());
</v>
      </c>
    </row>
    <row r="11" spans="1:52" ht="14.25" customHeight="1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t="s">
        <v>297</v>
      </c>
      <c r="C11" s="21" t="s">
        <v>61</v>
      </c>
      <c r="D11" s="25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60"/>
      <c r="F11" s="75" t="s">
        <v>686</v>
      </c>
      <c r="G11" s="149" t="s">
        <v>877</v>
      </c>
      <c r="H11" s="60"/>
      <c r="I11" s="75" t="s">
        <v>686</v>
      </c>
      <c r="J11" s="149" t="s">
        <v>877</v>
      </c>
      <c r="K11" s="60"/>
      <c r="L11" s="75" t="s">
        <v>686</v>
      </c>
      <c r="M11" s="149" t="s">
        <v>877</v>
      </c>
      <c r="N11" s="60"/>
      <c r="O11" s="75" t="s">
        <v>686</v>
      </c>
      <c r="P11" s="149" t="s">
        <v>877</v>
      </c>
      <c r="Q11" s="60"/>
      <c r="R11" s="75" t="s">
        <v>686</v>
      </c>
      <c r="S11" s="149" t="s">
        <v>877</v>
      </c>
      <c r="T11" s="60"/>
      <c r="U11" s="75" t="s">
        <v>686</v>
      </c>
      <c r="V11" s="149" t="s">
        <v>877</v>
      </c>
      <c r="W11" s="60"/>
      <c r="X11" s="75" t="s">
        <v>686</v>
      </c>
      <c r="Y11" s="149" t="s">
        <v>877</v>
      </c>
      <c r="Z11" s="60"/>
      <c r="AA11" s="75" t="s">
        <v>686</v>
      </c>
      <c r="AB11" s="149" t="s">
        <v>877</v>
      </c>
      <c r="AC11" t="str">
        <f t="shared" si="1"/>
        <v xml:space="preserve">INSERT INTO SC_SystemeProduits(RefDimension,NomSysteme,typePresta,ligne,Quantite,formule,cte1,DateModif) values (2,'ALIM_REL_DN63_BAC','MOA',29,null,'1*CTE1','RELBAC_REPARTITEURS',now());
</v>
      </c>
      <c r="AF11" t="str">
        <f t="shared" si="2"/>
        <v xml:space="preserve">INSERT INTO SC_SystemeProduits(RefDimension,NomSysteme,typePresta,ligne,Quantite,formule,cte1,DateModif) values (4,'ALIM_REL_DN63_BAC','MOA',29,null,'1*CTE1','RELBAC_REPARTITEURS',now());
</v>
      </c>
      <c r="AI11" t="str">
        <f t="shared" si="3"/>
        <v xml:space="preserve">INSERT INTO SC_SystemeProduits(RefDimension,NomSysteme,typePresta,ligne,Quantite,formule,cte1,DateModif) values (5,'ALIM_REL_DN63_BAC','MOA',29,null,'1*CTE1','RELBAC_REPARTITEURS',now());
</v>
      </c>
      <c r="AL11" t="str">
        <f t="shared" si="4"/>
        <v xml:space="preserve">INSERT INTO SC_SystemeProduits(RefDimension,NomSysteme,typePresta,ligne,Quantite,formule,cte1,DateModif) values (9,'ALIM_REL_DN63_BAC','MOA',29,null,'1*CTE1','RELBAC_REPARTITEURS',now());
</v>
      </c>
      <c r="AO11" t="str">
        <f t="shared" si="5"/>
        <v xml:space="preserve">INSERT INTO SC_SystemeProduits(RefDimension,NomSysteme,typePresta,ligne,Quantite,formule,cte1,DateModif) values (10,'ALIM_REL_DN63_BAC','MOA',29,null,'1*CTE1','RELBAC_REPARTITEURS',now());
</v>
      </c>
      <c r="AR11" t="str">
        <f t="shared" si="6"/>
        <v xml:space="preserve">INSERT INTO SC_SystemeProduits(RefDimension,NomSysteme,typePresta,ligne,Quantite,formule,cte1,DateModif) values (11,'ALIM_REL_DN63_BAC','MOA',29,null,'1*CTE1','RELBAC_REPARTITEURS',now());
</v>
      </c>
      <c r="AU11" t="str">
        <f t="shared" si="7"/>
        <v xml:space="preserve">INSERT INTO SC_SystemeProduits(RefDimension,NomSysteme,typePresta,ligne,Quantite,formule,cte1,DateModif) values (17,'ALIM_REL_DN63_BAC','MOA',29,null,'1*CTE1','RELBAC_REPARTITEURS',now());
</v>
      </c>
      <c r="AX11" t="str">
        <f t="shared" si="8"/>
        <v xml:space="preserve">INSERT INTO SC_SystemeProduits(RefDimension,NomSysteme,typePresta,ligne,Quantite,formule,cte1,DateModif) values (18,'ALIM_REL_DN63_BAC','MOA',29,null,'1*CTE1','RELBAC_REPARTITEURS',now());
</v>
      </c>
    </row>
    <row r="12" spans="1:52" ht="14.25" customHeight="1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t="s">
        <v>297</v>
      </c>
      <c r="C12" s="21" t="s">
        <v>16</v>
      </c>
      <c r="D12" s="25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60"/>
      <c r="F12" s="60" t="s">
        <v>686</v>
      </c>
      <c r="G12" s="60" t="s">
        <v>876</v>
      </c>
      <c r="H12" s="60"/>
      <c r="I12" s="60" t="s">
        <v>686</v>
      </c>
      <c r="J12" s="60" t="s">
        <v>876</v>
      </c>
      <c r="K12" s="60"/>
      <c r="L12" s="60" t="s">
        <v>686</v>
      </c>
      <c r="M12" s="60" t="s">
        <v>876</v>
      </c>
      <c r="N12" s="60"/>
      <c r="O12" s="60" t="s">
        <v>686</v>
      </c>
      <c r="P12" s="60" t="s">
        <v>876</v>
      </c>
      <c r="Q12" s="60"/>
      <c r="R12" s="60" t="s">
        <v>686</v>
      </c>
      <c r="S12" s="60" t="s">
        <v>876</v>
      </c>
      <c r="T12" s="60"/>
      <c r="U12" s="60" t="s">
        <v>686</v>
      </c>
      <c r="V12" s="60" t="s">
        <v>876</v>
      </c>
      <c r="W12" s="60"/>
      <c r="X12" s="60" t="s">
        <v>686</v>
      </c>
      <c r="Y12" s="60" t="s">
        <v>876</v>
      </c>
      <c r="Z12" s="60"/>
      <c r="AA12" s="60" t="s">
        <v>686</v>
      </c>
      <c r="AB12" s="60" t="s">
        <v>876</v>
      </c>
      <c r="AC12" t="str">
        <f t="shared" si="1"/>
        <v xml:space="preserve">INSERT INTO SC_SystemeProduits(RefDimension,NomSysteme,typePresta,ligne,Quantite,formule,cte1,DateModif) values (2,'ALIM_REL_DN63_BAC','MOA',6,null,'1*CTE1','RELBAC_COUDES90DN50',now());
</v>
      </c>
      <c r="AF12" t="str">
        <f t="shared" si="2"/>
        <v xml:space="preserve">INSERT INTO SC_SystemeProduits(RefDimension,NomSysteme,typePresta,ligne,Quantite,formule,cte1,DateModif) values (4,'ALIM_REL_DN63_BAC','MOA',6,null,'1*CTE1','RELBAC_COUDES90DN50',now());
</v>
      </c>
      <c r="AI12" t="str">
        <f t="shared" si="3"/>
        <v xml:space="preserve">INSERT INTO SC_SystemeProduits(RefDimension,NomSysteme,typePresta,ligne,Quantite,formule,cte1,DateModif) values (5,'ALIM_REL_DN63_BAC','MOA',6,null,'1*CTE1','RELBAC_COUDES90DN50',now());
</v>
      </c>
      <c r="AL12" t="str">
        <f t="shared" si="4"/>
        <v xml:space="preserve">INSERT INTO SC_SystemeProduits(RefDimension,NomSysteme,typePresta,ligne,Quantite,formule,cte1,DateModif) values (9,'ALIM_REL_DN63_BAC','MOA',6,null,'1*CTE1','RELBAC_COUDES90DN50',now());
</v>
      </c>
      <c r="AO12" t="str">
        <f t="shared" si="5"/>
        <v xml:space="preserve">INSERT INTO SC_SystemeProduits(RefDimension,NomSysteme,typePresta,ligne,Quantite,formule,cte1,DateModif) values (10,'ALIM_REL_DN63_BAC','MOA',6,null,'1*CTE1','RELBAC_COUDES90DN50',now());
</v>
      </c>
      <c r="AR12" t="str">
        <f t="shared" si="6"/>
        <v xml:space="preserve">INSERT INTO SC_SystemeProduits(RefDimension,NomSysteme,typePresta,ligne,Quantite,formule,cte1,DateModif) values (11,'ALIM_REL_DN63_BAC','MOA',6,null,'1*CTE1','RELBAC_COUDES90DN50',now());
</v>
      </c>
      <c r="AU12" t="str">
        <f t="shared" si="7"/>
        <v xml:space="preserve">INSERT INTO SC_SystemeProduits(RefDimension,NomSysteme,typePresta,ligne,Quantite,formule,cte1,DateModif) values (17,'ALIM_REL_DN63_BAC','MOA',6,null,'1*CTE1','RELBAC_COUDES90DN50',now());
</v>
      </c>
      <c r="AX12" t="str">
        <f t="shared" si="8"/>
        <v xml:space="preserve">INSERT INTO SC_SystemeProduits(RefDimension,NomSysteme,typePresta,ligne,Quantite,formule,cte1,DateModif) values (18,'ALIM_REL_DN63_BAC','MOA',6,null,'1*CTE1','RELBAC_COUDES90DN50',now());
</v>
      </c>
    </row>
    <row r="13" spans="1:52" ht="14.25" customHeight="1" x14ac:dyDescent="0.3">
      <c r="A13" s="58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4"/>
      <c r="D13" s="25" t="str">
        <f>IF(B13="MATIERE",VLOOKUP($C13,MATIERE!$B$2:$K$601,6,0),IF(B13="MOA",VLOOKUP($C13,ATELIER!$B$2:$K$291,3,0),IF(B13="MOC",VLOOKUP($C13,CHANTIER!$B$2:$K$291,3,0),IF(B13="MP",VLOOKUP($C13,MINIPELLE!$B$2:$K$291,3,0),""))))</f>
        <v/>
      </c>
      <c r="E13" s="149"/>
      <c r="F13" s="20"/>
      <c r="G13" s="20"/>
      <c r="H13" s="149"/>
      <c r="I13" s="20"/>
      <c r="J13" s="20"/>
      <c r="K13" s="149"/>
      <c r="L13" s="20"/>
      <c r="M13" s="20"/>
      <c r="N13" s="149"/>
      <c r="O13" s="20"/>
      <c r="P13" s="20"/>
      <c r="Q13" s="149"/>
      <c r="R13" s="20"/>
      <c r="S13" s="20"/>
      <c r="T13" s="149"/>
      <c r="U13" s="20"/>
      <c r="V13" s="20"/>
      <c r="W13" s="149"/>
      <c r="X13" s="20"/>
      <c r="Y13" s="20"/>
      <c r="Z13" s="149"/>
      <c r="AA13" s="20"/>
      <c r="AB13" s="20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t="s">
        <v>298</v>
      </c>
      <c r="C14" s="36" t="s">
        <v>89</v>
      </c>
      <c r="D14" s="25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149"/>
      <c r="F14" s="20" t="s">
        <v>686</v>
      </c>
      <c r="G14" s="20" t="s">
        <v>877</v>
      </c>
      <c r="H14" s="149"/>
      <c r="I14" s="20" t="s">
        <v>686</v>
      </c>
      <c r="J14" s="20" t="s">
        <v>877</v>
      </c>
      <c r="K14" s="149"/>
      <c r="L14" s="20" t="s">
        <v>686</v>
      </c>
      <c r="M14" s="20" t="s">
        <v>877</v>
      </c>
      <c r="N14" s="149"/>
      <c r="O14" s="20" t="s">
        <v>686</v>
      </c>
      <c r="P14" s="20" t="s">
        <v>877</v>
      </c>
      <c r="Q14" s="149"/>
      <c r="R14" s="20" t="s">
        <v>686</v>
      </c>
      <c r="S14" s="20" t="s">
        <v>877</v>
      </c>
      <c r="T14" s="149"/>
      <c r="U14" s="20" t="s">
        <v>686</v>
      </c>
      <c r="V14" s="20" t="s">
        <v>877</v>
      </c>
      <c r="W14" s="149"/>
      <c r="X14" s="20" t="s">
        <v>686</v>
      </c>
      <c r="Y14" s="20" t="s">
        <v>877</v>
      </c>
      <c r="Z14" s="149"/>
      <c r="AA14" s="20" t="s">
        <v>686</v>
      </c>
      <c r="AB14" s="20" t="s">
        <v>877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</sheetData>
  <dataValidations count="2">
    <dataValidation type="list" allowBlank="1" showInputMessage="1" promptTitle="Main d'oeuvre CHANTIER" prompt="choisir la prestation" sqref="C14" xr:uid="{00000000-0002-0000-10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000-000001000000}">
      <formula1>INDIRECT(B10)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H52"/>
  <sheetViews>
    <sheetView workbookViewId="0">
      <selection activeCell="BG51" sqref="BG4:DF51"/>
    </sheetView>
  </sheetViews>
  <sheetFormatPr baseColWidth="10" defaultRowHeight="14.4" x14ac:dyDescent="0.3"/>
  <cols>
    <col min="3" max="3" width="38" style="150" customWidth="1"/>
    <col min="5" max="5" width="11.5546875" customWidth="1"/>
    <col min="6" max="6" width="18.5546875" style="14" customWidth="1"/>
    <col min="7" max="7" width="4" style="14" customWidth="1"/>
    <col min="8" max="8" width="4.44140625" customWidth="1"/>
    <col min="9" max="10" width="13.33203125" style="14" customWidth="1"/>
    <col min="11" max="11" width="13.33203125" customWidth="1"/>
    <col min="12" max="13" width="13.33203125" style="14" customWidth="1"/>
    <col min="14" max="14" width="13.33203125" customWidth="1"/>
    <col min="15" max="16" width="13.33203125" style="14" customWidth="1"/>
    <col min="17" max="17" width="13.33203125" customWidth="1"/>
    <col min="18" max="19" width="13.33203125" style="14" customWidth="1"/>
    <col min="20" max="20" width="13.33203125" customWidth="1"/>
    <col min="21" max="22" width="13.33203125" style="14" customWidth="1"/>
    <col min="23" max="23" width="13.33203125" customWidth="1"/>
    <col min="24" max="25" width="13.33203125" style="14" customWidth="1"/>
    <col min="26" max="26" width="13.33203125" customWidth="1"/>
    <col min="27" max="28" width="13.33203125" style="14" customWidth="1"/>
    <col min="29" max="29" width="13.33203125" customWidth="1"/>
    <col min="30" max="31" width="13.33203125" style="14" customWidth="1"/>
    <col min="32" max="32" width="13.33203125" customWidth="1"/>
    <col min="33" max="34" width="13.33203125" style="14" customWidth="1"/>
    <col min="35" max="35" width="13.33203125" customWidth="1"/>
    <col min="36" max="37" width="13.33203125" style="14" customWidth="1"/>
    <col min="38" max="38" width="13.33203125" customWidth="1"/>
    <col min="39" max="40" width="13.33203125" style="14" customWidth="1"/>
    <col min="41" max="41" width="13.33203125" customWidth="1"/>
    <col min="42" max="43" width="13.33203125" style="14" customWidth="1"/>
    <col min="44" max="44" width="13.33203125" customWidth="1"/>
    <col min="45" max="46" width="13.33203125" style="14" customWidth="1"/>
    <col min="47" max="47" width="13.33203125" customWidth="1"/>
    <col min="48" max="49" width="13.33203125" style="14" customWidth="1"/>
    <col min="50" max="50" width="13.33203125" customWidth="1"/>
    <col min="51" max="52" width="13.33203125" style="14" customWidth="1"/>
    <col min="53" max="53" width="13.33203125" customWidth="1"/>
    <col min="54" max="55" width="13.33203125" style="14" customWidth="1"/>
    <col min="56" max="56" width="13.33203125" customWidth="1"/>
    <col min="57" max="58" width="13.33203125" style="14" customWidth="1"/>
    <col min="59" max="112" width="3.5546875" customWidth="1"/>
  </cols>
  <sheetData>
    <row r="1" spans="1:112" x14ac:dyDescent="0.3">
      <c r="A1" t="s">
        <v>722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150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76" t="s">
        <v>294</v>
      </c>
      <c r="C4" s="151" t="s">
        <v>247</v>
      </c>
      <c r="D4" s="76" t="s">
        <v>8</v>
      </c>
      <c r="E4" s="76">
        <v>24</v>
      </c>
      <c r="F4" s="14" t="s">
        <v>711</v>
      </c>
      <c r="G4" s="14" t="s">
        <v>712</v>
      </c>
      <c r="H4">
        <v>36</v>
      </c>
      <c r="I4" s="14" t="s">
        <v>711</v>
      </c>
      <c r="J4" s="14" t="s">
        <v>712</v>
      </c>
      <c r="K4">
        <v>48</v>
      </c>
      <c r="L4" s="14" t="s">
        <v>711</v>
      </c>
      <c r="M4" s="14" t="s">
        <v>712</v>
      </c>
      <c r="N4">
        <v>60</v>
      </c>
      <c r="O4" s="14" t="s">
        <v>711</v>
      </c>
      <c r="P4" s="14" t="s">
        <v>712</v>
      </c>
      <c r="Q4">
        <v>72</v>
      </c>
      <c r="R4" s="14" t="s">
        <v>711</v>
      </c>
      <c r="S4" s="14" t="s">
        <v>712</v>
      </c>
      <c r="T4">
        <v>84</v>
      </c>
      <c r="U4" s="14" t="s">
        <v>711</v>
      </c>
      <c r="V4" s="14" t="s">
        <v>712</v>
      </c>
      <c r="W4">
        <v>96</v>
      </c>
      <c r="X4" s="14" t="s">
        <v>711</v>
      </c>
      <c r="Y4" s="14" t="s">
        <v>712</v>
      </c>
      <c r="Z4">
        <v>108</v>
      </c>
      <c r="AA4" s="14" t="s">
        <v>711</v>
      </c>
      <c r="AB4" s="14" t="s">
        <v>712</v>
      </c>
      <c r="AC4">
        <v>120</v>
      </c>
      <c r="AD4" s="14" t="s">
        <v>711</v>
      </c>
      <c r="AE4" s="14" t="s">
        <v>712</v>
      </c>
      <c r="AF4">
        <v>144</v>
      </c>
      <c r="AG4" s="14" t="s">
        <v>711</v>
      </c>
      <c r="AH4" s="14" t="s">
        <v>712</v>
      </c>
      <c r="AI4">
        <v>144</v>
      </c>
      <c r="AJ4" s="14" t="s">
        <v>711</v>
      </c>
      <c r="AK4" s="14" t="s">
        <v>712</v>
      </c>
      <c r="AL4">
        <v>168</v>
      </c>
      <c r="AM4" s="14" t="s">
        <v>711</v>
      </c>
      <c r="AN4" s="14" t="s">
        <v>712</v>
      </c>
      <c r="AO4">
        <v>168</v>
      </c>
      <c r="AP4" s="14" t="s">
        <v>711</v>
      </c>
      <c r="AQ4" s="14" t="s">
        <v>712</v>
      </c>
      <c r="AR4">
        <v>168</v>
      </c>
      <c r="AS4" s="14" t="s">
        <v>711</v>
      </c>
      <c r="AT4" s="14" t="s">
        <v>712</v>
      </c>
      <c r="AU4">
        <v>216</v>
      </c>
      <c r="AV4" s="14" t="s">
        <v>711</v>
      </c>
      <c r="AW4" s="14" t="s">
        <v>712</v>
      </c>
      <c r="AX4">
        <v>216</v>
      </c>
      <c r="AY4" s="14" t="s">
        <v>711</v>
      </c>
      <c r="AZ4" s="14" t="s">
        <v>712</v>
      </c>
      <c r="BA4">
        <v>240</v>
      </c>
      <c r="BB4" s="14" t="s">
        <v>711</v>
      </c>
      <c r="BC4" s="14" t="s">
        <v>712</v>
      </c>
      <c r="BD4">
        <v>240</v>
      </c>
      <c r="BE4" s="14" t="s">
        <v>711</v>
      </c>
      <c r="BF4" s="14" t="s">
        <v>712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76" t="s">
        <v>294</v>
      </c>
      <c r="C5" s="151" t="s">
        <v>249</v>
      </c>
      <c r="D5" s="76" t="s">
        <v>284</v>
      </c>
      <c r="E5" s="76">
        <v>3.92</v>
      </c>
      <c r="F5" s="14" t="s">
        <v>718</v>
      </c>
      <c r="G5" s="14" t="s">
        <v>712</v>
      </c>
      <c r="H5">
        <v>4.8800000000000008</v>
      </c>
      <c r="I5" s="14" t="s">
        <v>718</v>
      </c>
      <c r="J5" s="14" t="s">
        <v>712</v>
      </c>
      <c r="K5">
        <v>5.84</v>
      </c>
      <c r="L5" s="14" t="s">
        <v>718</v>
      </c>
      <c r="M5" s="14" t="s">
        <v>712</v>
      </c>
      <c r="N5">
        <v>6.8</v>
      </c>
      <c r="O5" s="14" t="s">
        <v>718</v>
      </c>
      <c r="P5" s="14" t="s">
        <v>712</v>
      </c>
      <c r="Q5">
        <v>7.7600000000000007</v>
      </c>
      <c r="R5" s="14" t="s">
        <v>718</v>
      </c>
      <c r="S5" s="14" t="s">
        <v>712</v>
      </c>
      <c r="T5">
        <v>8.7200000000000006</v>
      </c>
      <c r="U5" s="14" t="s">
        <v>718</v>
      </c>
      <c r="V5" s="14" t="s">
        <v>712</v>
      </c>
      <c r="W5">
        <v>9.68</v>
      </c>
      <c r="X5" s="14" t="s">
        <v>718</v>
      </c>
      <c r="Y5" s="14" t="s">
        <v>712</v>
      </c>
      <c r="Z5">
        <v>10.64</v>
      </c>
      <c r="AA5" s="14" t="s">
        <v>718</v>
      </c>
      <c r="AB5" s="14" t="s">
        <v>712</v>
      </c>
      <c r="AC5">
        <v>11.6</v>
      </c>
      <c r="AD5" s="14" t="s">
        <v>718</v>
      </c>
      <c r="AE5" s="14" t="s">
        <v>712</v>
      </c>
      <c r="AF5">
        <v>13.520000000000001</v>
      </c>
      <c r="AG5" s="14" t="s">
        <v>718</v>
      </c>
      <c r="AH5" s="14" t="s">
        <v>712</v>
      </c>
      <c r="AI5">
        <v>13.520000000000001</v>
      </c>
      <c r="AJ5" s="14" t="s">
        <v>718</v>
      </c>
      <c r="AK5" s="14" t="s">
        <v>712</v>
      </c>
      <c r="AL5">
        <v>15.440000000000001</v>
      </c>
      <c r="AM5" s="14" t="s">
        <v>718</v>
      </c>
      <c r="AN5" s="14" t="s">
        <v>712</v>
      </c>
      <c r="AO5">
        <v>15.440000000000001</v>
      </c>
      <c r="AP5" s="14" t="s">
        <v>718</v>
      </c>
      <c r="AQ5" s="14" t="s">
        <v>712</v>
      </c>
      <c r="AR5">
        <v>17.36</v>
      </c>
      <c r="AS5" s="14" t="s">
        <v>718</v>
      </c>
      <c r="AT5" s="14" t="s">
        <v>712</v>
      </c>
      <c r="AU5">
        <v>19.28</v>
      </c>
      <c r="AV5" s="14" t="s">
        <v>718</v>
      </c>
      <c r="AW5" s="14" t="s">
        <v>712</v>
      </c>
      <c r="AX5">
        <v>19.28</v>
      </c>
      <c r="AY5" s="14" t="s">
        <v>718</v>
      </c>
      <c r="AZ5" s="14" t="s">
        <v>712</v>
      </c>
      <c r="BA5">
        <v>21.2</v>
      </c>
      <c r="BB5" s="14" t="s">
        <v>718</v>
      </c>
      <c r="BC5" s="14" t="s">
        <v>712</v>
      </c>
      <c r="BD5">
        <v>21.2</v>
      </c>
      <c r="BE5" s="14" t="s">
        <v>718</v>
      </c>
      <c r="BF5" s="14" t="s">
        <v>712</v>
      </c>
      <c r="BG5" t="str">
        <f t="shared" ref="BG5:BG5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76" t="s">
        <v>294</v>
      </c>
      <c r="C6" s="151" t="s">
        <v>250</v>
      </c>
      <c r="D6" s="76" t="s">
        <v>284</v>
      </c>
      <c r="E6" s="76">
        <v>2.08</v>
      </c>
      <c r="F6" s="14" t="s">
        <v>719</v>
      </c>
      <c r="G6" s="14" t="s">
        <v>712</v>
      </c>
      <c r="H6">
        <v>2.62</v>
      </c>
      <c r="I6" s="14" t="s">
        <v>719</v>
      </c>
      <c r="J6" s="14" t="s">
        <v>712</v>
      </c>
      <c r="K6">
        <v>3.16</v>
      </c>
      <c r="L6" s="14" t="s">
        <v>719</v>
      </c>
      <c r="M6" s="14" t="s">
        <v>712</v>
      </c>
      <c r="N6">
        <v>3.6999999999999997</v>
      </c>
      <c r="O6" s="14" t="s">
        <v>719</v>
      </c>
      <c r="P6" s="14" t="s">
        <v>712</v>
      </c>
      <c r="Q6">
        <v>4.24</v>
      </c>
      <c r="R6" s="14" t="s">
        <v>719</v>
      </c>
      <c r="S6" s="14" t="s">
        <v>712</v>
      </c>
      <c r="T6">
        <v>4.7799999999999994</v>
      </c>
      <c r="U6" s="14" t="s">
        <v>719</v>
      </c>
      <c r="V6" s="14" t="s">
        <v>712</v>
      </c>
      <c r="W6">
        <v>5.32</v>
      </c>
      <c r="X6" s="14" t="s">
        <v>719</v>
      </c>
      <c r="Y6" s="14" t="s">
        <v>712</v>
      </c>
      <c r="Z6">
        <v>5.8599999999999994</v>
      </c>
      <c r="AA6" s="14" t="s">
        <v>719</v>
      </c>
      <c r="AB6" s="14" t="s">
        <v>712</v>
      </c>
      <c r="AC6">
        <v>6.3999999999999995</v>
      </c>
      <c r="AD6" s="14" t="s">
        <v>719</v>
      </c>
      <c r="AE6" s="14" t="s">
        <v>712</v>
      </c>
      <c r="AF6">
        <v>7.48</v>
      </c>
      <c r="AG6" s="14" t="s">
        <v>719</v>
      </c>
      <c r="AH6" s="14" t="s">
        <v>712</v>
      </c>
      <c r="AI6">
        <v>7.48</v>
      </c>
      <c r="AJ6" s="14" t="s">
        <v>719</v>
      </c>
      <c r="AK6" s="14" t="s">
        <v>712</v>
      </c>
      <c r="AL6">
        <v>8.5599999999999987</v>
      </c>
      <c r="AM6" s="14" t="s">
        <v>719</v>
      </c>
      <c r="AN6" s="14" t="s">
        <v>712</v>
      </c>
      <c r="AO6">
        <v>8.5599999999999987</v>
      </c>
      <c r="AP6" s="14" t="s">
        <v>719</v>
      </c>
      <c r="AQ6" s="14" t="s">
        <v>712</v>
      </c>
      <c r="AR6">
        <v>9.64</v>
      </c>
      <c r="AS6" s="14" t="s">
        <v>719</v>
      </c>
      <c r="AT6" s="14" t="s">
        <v>712</v>
      </c>
      <c r="AU6">
        <v>10.719999999999999</v>
      </c>
      <c r="AV6" s="14" t="s">
        <v>719</v>
      </c>
      <c r="AW6" s="14" t="s">
        <v>712</v>
      </c>
      <c r="AX6">
        <v>10.719999999999999</v>
      </c>
      <c r="AY6" s="14" t="s">
        <v>719</v>
      </c>
      <c r="AZ6" s="14" t="s">
        <v>712</v>
      </c>
      <c r="BA6">
        <v>11.799999999999999</v>
      </c>
      <c r="BB6" s="14" t="s">
        <v>719</v>
      </c>
      <c r="BC6" s="14" t="s">
        <v>712</v>
      </c>
      <c r="BD6">
        <v>11.799999999999999</v>
      </c>
      <c r="BE6" s="14" t="s">
        <v>719</v>
      </c>
      <c r="BF6" s="14" t="s">
        <v>712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76" t="s">
        <v>294</v>
      </c>
      <c r="C7" s="151" t="s">
        <v>251</v>
      </c>
      <c r="D7" s="76" t="s">
        <v>284</v>
      </c>
      <c r="E7" s="76">
        <v>3.6</v>
      </c>
      <c r="F7" s="14" t="s">
        <v>720</v>
      </c>
      <c r="G7" s="14" t="s">
        <v>712</v>
      </c>
      <c r="H7">
        <v>4.4000000000000004</v>
      </c>
      <c r="I7" s="59" t="s">
        <v>720</v>
      </c>
      <c r="J7" s="14" t="s">
        <v>712</v>
      </c>
      <c r="K7">
        <v>5.2</v>
      </c>
      <c r="L7" s="59" t="s">
        <v>720</v>
      </c>
      <c r="M7" s="14" t="s">
        <v>712</v>
      </c>
      <c r="N7">
        <v>6</v>
      </c>
      <c r="O7" s="59" t="s">
        <v>720</v>
      </c>
      <c r="P7" s="14" t="s">
        <v>712</v>
      </c>
      <c r="Q7">
        <v>6.8000000000000007</v>
      </c>
      <c r="R7" s="59" t="s">
        <v>720</v>
      </c>
      <c r="S7" s="14" t="s">
        <v>712</v>
      </c>
      <c r="T7">
        <v>7.6000000000000005</v>
      </c>
      <c r="U7" s="59" t="s">
        <v>720</v>
      </c>
      <c r="V7" s="14" t="s">
        <v>712</v>
      </c>
      <c r="W7">
        <v>8.4</v>
      </c>
      <c r="X7" s="59" t="s">
        <v>720</v>
      </c>
      <c r="Y7" s="14" t="s">
        <v>712</v>
      </c>
      <c r="Z7">
        <v>9.1999999999999993</v>
      </c>
      <c r="AA7" s="59" t="s">
        <v>720</v>
      </c>
      <c r="AB7" s="14" t="s">
        <v>712</v>
      </c>
      <c r="AC7">
        <v>10</v>
      </c>
      <c r="AD7" s="59" t="s">
        <v>720</v>
      </c>
      <c r="AE7" s="14" t="s">
        <v>712</v>
      </c>
      <c r="AF7">
        <v>11.600000000000001</v>
      </c>
      <c r="AG7" s="59" t="s">
        <v>720</v>
      </c>
      <c r="AH7" s="14" t="s">
        <v>712</v>
      </c>
      <c r="AI7">
        <v>11.600000000000001</v>
      </c>
      <c r="AJ7" s="59" t="s">
        <v>720</v>
      </c>
      <c r="AK7" s="14" t="s">
        <v>712</v>
      </c>
      <c r="AL7">
        <v>13.200000000000001</v>
      </c>
      <c r="AM7" s="59" t="s">
        <v>720</v>
      </c>
      <c r="AN7" s="14" t="s">
        <v>712</v>
      </c>
      <c r="AO7">
        <v>13.200000000000001</v>
      </c>
      <c r="AP7" s="59" t="s">
        <v>720</v>
      </c>
      <c r="AQ7" s="14" t="s">
        <v>712</v>
      </c>
      <c r="AR7">
        <v>14.8</v>
      </c>
      <c r="AS7" s="59" t="s">
        <v>720</v>
      </c>
      <c r="AT7" s="14" t="s">
        <v>712</v>
      </c>
      <c r="AU7">
        <v>16.399999999999999</v>
      </c>
      <c r="AV7" s="59" t="s">
        <v>720</v>
      </c>
      <c r="AW7" s="14" t="s">
        <v>712</v>
      </c>
      <c r="AX7">
        <v>16.399999999999999</v>
      </c>
      <c r="AY7" s="59" t="s">
        <v>720</v>
      </c>
      <c r="AZ7" s="14" t="s">
        <v>712</v>
      </c>
      <c r="BA7">
        <v>18</v>
      </c>
      <c r="BB7" s="59" t="s">
        <v>720</v>
      </c>
      <c r="BC7" s="14" t="s">
        <v>712</v>
      </c>
      <c r="BD7">
        <v>18</v>
      </c>
      <c r="BE7" s="14" t="s">
        <v>720</v>
      </c>
      <c r="BF7" s="14" t="s">
        <v>712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76" t="s">
        <v>294</v>
      </c>
      <c r="C8" s="152" t="s">
        <v>723</v>
      </c>
      <c r="D8" s="76" t="s">
        <v>8</v>
      </c>
      <c r="E8" s="76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76" t="s">
        <v>294</v>
      </c>
      <c r="C9" s="152" t="s">
        <v>724</v>
      </c>
      <c r="D9" s="76" t="s">
        <v>8</v>
      </c>
      <c r="E9" s="76"/>
      <c r="H9">
        <v>1</v>
      </c>
      <c r="BG9" t="str">
        <f t="shared" si="1"/>
        <v/>
      </c>
      <c r="BJ9" t="str">
        <f t="shared" ref="BJ9:BJ5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76" t="s">
        <v>294</v>
      </c>
      <c r="C10" s="152" t="s">
        <v>725</v>
      </c>
      <c r="D10" s="76" t="s">
        <v>8</v>
      </c>
      <c r="E10" s="76"/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76" t="s">
        <v>294</v>
      </c>
      <c r="C11" s="152" t="s">
        <v>726</v>
      </c>
      <c r="D11" s="76" t="s">
        <v>8</v>
      </c>
      <c r="E11" s="76"/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76" t="s">
        <v>294</v>
      </c>
      <c r="C12" s="152" t="s">
        <v>727</v>
      </c>
      <c r="D12" s="76" t="s">
        <v>8</v>
      </c>
      <c r="E12" s="76"/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76" t="s">
        <v>294</v>
      </c>
      <c r="C13" s="152" t="s">
        <v>728</v>
      </c>
      <c r="D13" s="76" t="s">
        <v>8</v>
      </c>
      <c r="E13" s="76"/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76" t="s">
        <v>294</v>
      </c>
      <c r="C14" s="152" t="s">
        <v>729</v>
      </c>
      <c r="D14" s="76" t="s">
        <v>8</v>
      </c>
      <c r="E14" s="76"/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76" t="s">
        <v>294</v>
      </c>
      <c r="C15" s="152" t="s">
        <v>730</v>
      </c>
      <c r="D15" s="76" t="s">
        <v>8</v>
      </c>
      <c r="E15" s="76"/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76" t="s">
        <v>294</v>
      </c>
      <c r="C16" s="152" t="s">
        <v>731</v>
      </c>
      <c r="D16" s="76" t="s">
        <v>8</v>
      </c>
      <c r="E16" s="76"/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76" t="s">
        <v>294</v>
      </c>
      <c r="C17" s="152" t="s">
        <v>732</v>
      </c>
      <c r="D17" s="76" t="s">
        <v>8</v>
      </c>
      <c r="E17" s="76"/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76" t="s">
        <v>294</v>
      </c>
      <c r="C18" s="152" t="s">
        <v>733</v>
      </c>
      <c r="D18" s="76" t="s">
        <v>8</v>
      </c>
      <c r="E18" s="76"/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76" t="s">
        <v>294</v>
      </c>
      <c r="C19" s="152" t="s">
        <v>734</v>
      </c>
      <c r="D19" s="76" t="s">
        <v>8</v>
      </c>
      <c r="E19" s="76"/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76" t="s">
        <v>294</v>
      </c>
      <c r="C20" s="152" t="s">
        <v>735</v>
      </c>
      <c r="D20" s="76" t="s">
        <v>8</v>
      </c>
      <c r="E20" s="76"/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76" t="s">
        <v>294</v>
      </c>
      <c r="C21" s="152" t="s">
        <v>735</v>
      </c>
      <c r="D21" s="76" t="s">
        <v>8</v>
      </c>
      <c r="E21" s="76"/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76" t="s">
        <v>294</v>
      </c>
      <c r="C22" s="152" t="s">
        <v>736</v>
      </c>
      <c r="D22" s="76" t="s">
        <v>8</v>
      </c>
      <c r="E22" s="76"/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58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76" t="s">
        <v>294</v>
      </c>
      <c r="C23" s="151" t="s">
        <v>272</v>
      </c>
      <c r="D23" s="76" t="s">
        <v>42</v>
      </c>
      <c r="E23" s="76">
        <v>2.5</v>
      </c>
      <c r="F23" s="14" t="s">
        <v>670</v>
      </c>
      <c r="G23" s="14" t="s">
        <v>671</v>
      </c>
      <c r="H23">
        <v>2.5</v>
      </c>
      <c r="I23" s="14" t="s">
        <v>670</v>
      </c>
      <c r="J23" s="14" t="s">
        <v>671</v>
      </c>
      <c r="K23">
        <v>2.5</v>
      </c>
      <c r="L23" s="14" t="s">
        <v>670</v>
      </c>
      <c r="M23" s="14" t="s">
        <v>671</v>
      </c>
      <c r="N23">
        <v>2.5</v>
      </c>
      <c r="O23" s="14" t="s">
        <v>670</v>
      </c>
      <c r="P23" s="14" t="s">
        <v>671</v>
      </c>
      <c r="Q23">
        <v>2.5</v>
      </c>
      <c r="R23" s="14" t="s">
        <v>670</v>
      </c>
      <c r="S23" s="14" t="s">
        <v>671</v>
      </c>
      <c r="T23">
        <v>2.5</v>
      </c>
      <c r="U23" s="14" t="s">
        <v>670</v>
      </c>
      <c r="V23" s="14" t="s">
        <v>671</v>
      </c>
      <c r="W23">
        <v>2.5</v>
      </c>
      <c r="X23" s="14" t="s">
        <v>670</v>
      </c>
      <c r="Y23" s="14" t="s">
        <v>671</v>
      </c>
      <c r="Z23">
        <v>2.5</v>
      </c>
      <c r="AA23" s="14" t="s">
        <v>670</v>
      </c>
      <c r="AB23" s="14" t="s">
        <v>671</v>
      </c>
      <c r="AC23">
        <v>2.5</v>
      </c>
      <c r="AD23" s="14" t="s">
        <v>670</v>
      </c>
      <c r="AE23" s="14" t="s">
        <v>671</v>
      </c>
      <c r="AF23">
        <v>2.5</v>
      </c>
      <c r="AG23" s="14" t="s">
        <v>670</v>
      </c>
      <c r="AH23" s="14" t="s">
        <v>671</v>
      </c>
      <c r="AI23">
        <v>2.5</v>
      </c>
      <c r="AJ23" s="14" t="s">
        <v>670</v>
      </c>
      <c r="AK23" s="14" t="s">
        <v>671</v>
      </c>
      <c r="AL23">
        <v>2.5</v>
      </c>
      <c r="AM23" s="14" t="s">
        <v>670</v>
      </c>
      <c r="AN23" s="14" t="s">
        <v>671</v>
      </c>
      <c r="AO23">
        <v>2.5</v>
      </c>
      <c r="AP23" s="14" t="s">
        <v>670</v>
      </c>
      <c r="AQ23" s="14" t="s">
        <v>671</v>
      </c>
      <c r="AR23">
        <v>2.5</v>
      </c>
      <c r="AS23" s="14" t="s">
        <v>670</v>
      </c>
      <c r="AT23" s="14" t="s">
        <v>671</v>
      </c>
      <c r="AU23">
        <v>2.5</v>
      </c>
      <c r="AV23" s="14" t="s">
        <v>670</v>
      </c>
      <c r="AW23" s="14" t="s">
        <v>671</v>
      </c>
      <c r="AX23">
        <v>2.5</v>
      </c>
      <c r="AY23" s="14" t="s">
        <v>670</v>
      </c>
      <c r="AZ23" s="14" t="s">
        <v>671</v>
      </c>
      <c r="BA23">
        <v>2.5</v>
      </c>
      <c r="BB23" s="14" t="s">
        <v>670</v>
      </c>
      <c r="BC23" s="14" t="s">
        <v>671</v>
      </c>
      <c r="BD23">
        <v>2.5</v>
      </c>
      <c r="BE23" s="14" t="s">
        <v>670</v>
      </c>
      <c r="BF23" s="14" t="s">
        <v>671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76" t="s">
        <v>294</v>
      </c>
      <c r="C24" s="153" t="s">
        <v>1199</v>
      </c>
      <c r="D24" s="76" t="s">
        <v>8</v>
      </c>
      <c r="E24" s="76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(1,'TCFV15','MATIERE',454,2,null,null,now());
</v>
      </c>
      <c r="BJ24" t="str">
        <f t="shared" si="2"/>
        <v xml:space="preserve">INSERT INTO SC_SystemeProduits(RefDimension,NomSysteme,typePresta,ligne,Quantite,formule,cte1,DateModif) values (2,'TCFV15','MATIERE',454,2,null,null,now());
</v>
      </c>
      <c r="BM24" t="str">
        <f t="shared" si="3"/>
        <v xml:space="preserve">INSERT INTO SC_SystemeProduits(RefDimension,NomSysteme,typePresta,ligne,Quantite,formule,cte1,DateModif) values (3,'TCFV15','MATIERE',454,2,null,null,now());
</v>
      </c>
      <c r="BP24" t="str">
        <f t="shared" si="4"/>
        <v xml:space="preserve">INSERT INTO SC_SystemeProduits(RefDimension,NomSysteme,typePresta,ligne,Quantite,formule,cte1,DateModif) values (4,'TCFV15','MATIERE',454,2,null,null,now());
</v>
      </c>
      <c r="BS24" t="str">
        <f t="shared" si="5"/>
        <v xml:space="preserve">INSERT INTO SC_SystemeProduits(RefDimension,NomSysteme,typePresta,ligne,Quantite,formule,cte1,DateModif) values (5,'TCFV15','MATIERE',454,2,null,null,now());
</v>
      </c>
      <c r="BV24" t="str">
        <f t="shared" si="6"/>
        <v xml:space="preserve">INSERT INTO SC_SystemeProduits(RefDimension,NomSysteme,typePresta,ligne,Quantite,formule,cte1,DateModif) values (6,'TCFV15','MATIERE',454,2,null,null,now());
</v>
      </c>
      <c r="BY24" t="str">
        <f t="shared" si="7"/>
        <v xml:space="preserve">INSERT INTO SC_SystemeProduits(RefDimension,NomSysteme,typePresta,ligne,Quantite,formule,cte1,DateModif) values (7,'TCFV15','MATIERE',454,2,null,null,now());
</v>
      </c>
      <c r="CB24" t="str">
        <f t="shared" si="8"/>
        <v xml:space="preserve">INSERT INTO SC_SystemeProduits(RefDimension,NomSysteme,typePresta,ligne,Quantite,formule,cte1,DateModif) values (8,'TCFV15','MATIERE',454,2,null,null,now());
</v>
      </c>
      <c r="CE24" t="str">
        <f t="shared" si="9"/>
        <v xml:space="preserve">INSERT INTO SC_SystemeProduits(RefDimension,NomSysteme,typePresta,ligne,Quantite,formule,cte1,DateModif) values (9,'TCFV15','MATIERE',454,2,null,null,now());
</v>
      </c>
      <c r="CH24" t="str">
        <f t="shared" si="10"/>
        <v xml:space="preserve">INSERT INTO SC_SystemeProduits(RefDimension,NomSysteme,typePresta,ligne,Quantite,formule,cte1,DateModif) values (10,'TCFV15','MATIERE',454,2,null,null,now());
</v>
      </c>
      <c r="CK24" t="str">
        <f t="shared" si="11"/>
        <v xml:space="preserve">INSERT INTO SC_SystemeProduits(RefDimension,NomSysteme,typePresta,ligne,Quantite,formule,cte1,DateModif) values (11,'TCFV15','MATIERE',454,2,null,null,now());
</v>
      </c>
      <c r="CN24" t="str">
        <f t="shared" si="12"/>
        <v xml:space="preserve">INSERT INTO SC_SystemeProduits(RefDimension,NomSysteme,typePresta,ligne,Quantite,formule,cte1,DateModif) values (12,'TCFV15','MATIERE',454,2,null,null,now());
</v>
      </c>
      <c r="CQ24" t="str">
        <f t="shared" si="13"/>
        <v xml:space="preserve">INSERT INTO SC_SystemeProduits(RefDimension,NomSysteme,typePresta,ligne,Quantite,formule,cte1,DateModif) values (13,'TCFV15','MATIERE',454,2,null,null,now());
</v>
      </c>
      <c r="CT24" t="str">
        <f t="shared" si="14"/>
        <v xml:space="preserve">INSERT INTO SC_SystemeProduits(RefDimension,NomSysteme,typePresta,ligne,Quantite,formule,cte1,DateModif) values (14,'TCFV15','MATIERE',454,2,null,null,now());
</v>
      </c>
      <c r="CW24" t="str">
        <f t="shared" si="15"/>
        <v xml:space="preserve">INSERT INTO SC_SystemeProduits(RefDimension,NomSysteme,typePresta,ligne,Quantite,formule,cte1,DateModif) values (15,'TCFV15','MATIERE',454,2,null,null,now());
</v>
      </c>
      <c r="CZ24" t="str">
        <f t="shared" si="16"/>
        <v xml:space="preserve">INSERT INTO SC_SystemeProduits(RefDimension,NomSysteme,typePresta,ligne,Quantite,formule,cte1,DateModif) values (16,'TCFV15','MATIERE',454,2,null,null,now());
</v>
      </c>
      <c r="DC24" t="str">
        <f t="shared" si="17"/>
        <v xml:space="preserve">INSERT INTO SC_SystemeProduits(RefDimension,NomSysteme,typePresta,ligne,Quantite,formule,cte1,DateModif) values (17,'TCFV15','MATIERE',454,2,null,null,now());
</v>
      </c>
      <c r="DF24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76" t="s">
        <v>294</v>
      </c>
      <c r="C25" s="151" t="s">
        <v>276</v>
      </c>
      <c r="D25" s="76" t="s">
        <v>8</v>
      </c>
      <c r="E25" s="76">
        <v>0.36000000000000004</v>
      </c>
      <c r="F25" s="14" t="s">
        <v>713</v>
      </c>
      <c r="G25" s="14" t="s">
        <v>712</v>
      </c>
      <c r="H25">
        <v>0.36000000000000004</v>
      </c>
      <c r="I25" s="14" t="s">
        <v>713</v>
      </c>
      <c r="J25" s="14" t="s">
        <v>712</v>
      </c>
      <c r="K25">
        <v>0.36000000000000004</v>
      </c>
      <c r="L25" s="14" t="s">
        <v>713</v>
      </c>
      <c r="M25" s="14" t="s">
        <v>712</v>
      </c>
      <c r="N25">
        <v>0.36000000000000004</v>
      </c>
      <c r="O25" s="14" t="s">
        <v>713</v>
      </c>
      <c r="P25" s="14" t="s">
        <v>712</v>
      </c>
      <c r="Q25">
        <v>0.36000000000000004</v>
      </c>
      <c r="R25" s="14" t="s">
        <v>713</v>
      </c>
      <c r="S25" s="14" t="s">
        <v>712</v>
      </c>
      <c r="T25">
        <v>0.36000000000000004</v>
      </c>
      <c r="U25" s="14" t="s">
        <v>713</v>
      </c>
      <c r="V25" s="14" t="s">
        <v>712</v>
      </c>
      <c r="W25">
        <v>0.36000000000000004</v>
      </c>
      <c r="X25" s="14" t="s">
        <v>713</v>
      </c>
      <c r="Y25" s="14" t="s">
        <v>712</v>
      </c>
      <c r="Z25">
        <v>0.36000000000000004</v>
      </c>
      <c r="AA25" s="14" t="s">
        <v>713</v>
      </c>
      <c r="AB25" s="14" t="s">
        <v>712</v>
      </c>
      <c r="AC25">
        <v>0.36000000000000004</v>
      </c>
      <c r="AD25" s="14" t="s">
        <v>713</v>
      </c>
      <c r="AE25" s="14" t="s">
        <v>712</v>
      </c>
      <c r="AF25">
        <v>0.36000000000000004</v>
      </c>
      <c r="AG25" s="14" t="s">
        <v>713</v>
      </c>
      <c r="AH25" s="14" t="s">
        <v>712</v>
      </c>
      <c r="AI25">
        <v>0.36000000000000004</v>
      </c>
      <c r="AJ25" s="14" t="s">
        <v>713</v>
      </c>
      <c r="AK25" s="14" t="s">
        <v>712</v>
      </c>
      <c r="AL25">
        <v>0.36000000000000004</v>
      </c>
      <c r="AM25" s="14" t="s">
        <v>713</v>
      </c>
      <c r="AN25" s="14" t="s">
        <v>712</v>
      </c>
      <c r="AO25">
        <v>0.36000000000000004</v>
      </c>
      <c r="AP25" s="14" t="s">
        <v>713</v>
      </c>
      <c r="AQ25" s="14" t="s">
        <v>712</v>
      </c>
      <c r="AR25">
        <v>0.36000000000000004</v>
      </c>
      <c r="AS25" s="14" t="s">
        <v>713</v>
      </c>
      <c r="AT25" s="14" t="s">
        <v>712</v>
      </c>
      <c r="AU25">
        <v>0.36000000000000004</v>
      </c>
      <c r="AV25" s="14" t="s">
        <v>713</v>
      </c>
      <c r="AW25" s="14" t="s">
        <v>712</v>
      </c>
      <c r="AX25">
        <v>0.36000000000000004</v>
      </c>
      <c r="AY25" s="14" t="s">
        <v>713</v>
      </c>
      <c r="AZ25" s="14" t="s">
        <v>712</v>
      </c>
      <c r="BA25">
        <v>0.36000000000000004</v>
      </c>
      <c r="BB25" s="14" t="s">
        <v>713</v>
      </c>
      <c r="BC25" s="14" t="s">
        <v>712</v>
      </c>
      <c r="BD25">
        <v>0.36000000000000004</v>
      </c>
      <c r="BE25" s="14" t="s">
        <v>713</v>
      </c>
      <c r="BF25" s="14" t="s">
        <v>712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58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76" t="s">
        <v>294</v>
      </c>
      <c r="C26" s="132" t="s">
        <v>1672</v>
      </c>
      <c r="D26" s="76" t="s">
        <v>8</v>
      </c>
      <c r="E26" s="7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s="74" customFormat="1" x14ac:dyDescent="0.3">
      <c r="A27" s="58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76" t="s">
        <v>294</v>
      </c>
      <c r="C27" s="151" t="s">
        <v>1296</v>
      </c>
      <c r="D27" s="76" t="s">
        <v>42</v>
      </c>
      <c r="E27" s="76">
        <v>3</v>
      </c>
      <c r="F27" s="75"/>
      <c r="G27" s="75"/>
      <c r="H27" s="74">
        <v>3</v>
      </c>
      <c r="I27" s="75"/>
      <c r="J27" s="75"/>
      <c r="K27" s="74">
        <v>3</v>
      </c>
      <c r="L27" s="75"/>
      <c r="M27" s="75"/>
      <c r="N27" s="74">
        <v>3</v>
      </c>
      <c r="O27" s="75"/>
      <c r="P27" s="75"/>
      <c r="Q27" s="74">
        <v>3</v>
      </c>
      <c r="R27" s="75"/>
      <c r="S27" s="75"/>
      <c r="T27" s="74">
        <v>3</v>
      </c>
      <c r="U27" s="75"/>
      <c r="V27" s="75"/>
      <c r="W27" s="74">
        <v>3</v>
      </c>
      <c r="X27" s="75"/>
      <c r="Y27" s="75"/>
      <c r="Z27" s="74">
        <v>3</v>
      </c>
      <c r="AA27" s="75"/>
      <c r="AB27" s="75"/>
      <c r="AC27" s="74">
        <v>3</v>
      </c>
      <c r="AD27" s="75"/>
      <c r="AE27" s="75"/>
      <c r="AF27" s="74">
        <v>3</v>
      </c>
      <c r="AG27" s="75"/>
      <c r="AH27" s="75"/>
      <c r="AI27" s="74">
        <v>3</v>
      </c>
      <c r="AJ27" s="75"/>
      <c r="AK27" s="75"/>
      <c r="AL27" s="74">
        <v>3</v>
      </c>
      <c r="AM27" s="75"/>
      <c r="AN27" s="75"/>
      <c r="AO27" s="74">
        <v>3</v>
      </c>
      <c r="AP27" s="75"/>
      <c r="AQ27" s="75"/>
      <c r="AR27" s="74">
        <v>3</v>
      </c>
      <c r="AS27" s="75"/>
      <c r="AT27" s="75"/>
      <c r="AU27" s="74">
        <v>3</v>
      </c>
      <c r="AV27" s="75"/>
      <c r="AW27" s="75"/>
      <c r="AX27" s="74">
        <v>3</v>
      </c>
      <c r="AY27" s="75"/>
      <c r="AZ27" s="75"/>
      <c r="BA27" s="74">
        <v>3</v>
      </c>
      <c r="BB27" s="75"/>
      <c r="BC27" s="75"/>
      <c r="BD27" s="74">
        <v>3</v>
      </c>
      <c r="BE27" s="75"/>
      <c r="BF27" s="75"/>
      <c r="BG27" s="74" t="str">
        <f t="shared" si="1"/>
        <v xml:space="preserve">INSERT INTO SC_SystemeProduits(RefDimension,NomSysteme,typePresta,ligne,Quantite,formule,cte1,DateModif) values (1,'TCFV15','MATIERE',6,3,null,null,now());
</v>
      </c>
      <c r="BJ27" s="74" t="str">
        <f t="shared" si="2"/>
        <v xml:space="preserve">INSERT INTO SC_SystemeProduits(RefDimension,NomSysteme,typePresta,ligne,Quantite,formule,cte1,DateModif) values (2,'TCFV15','MATIERE',6,3,null,null,now());
</v>
      </c>
      <c r="BM27" s="74" t="str">
        <f t="shared" si="3"/>
        <v xml:space="preserve">INSERT INTO SC_SystemeProduits(RefDimension,NomSysteme,typePresta,ligne,Quantite,formule,cte1,DateModif) values (3,'TCFV15','MATIERE',6,3,null,null,now());
</v>
      </c>
      <c r="BP27" s="74" t="str">
        <f t="shared" si="4"/>
        <v xml:space="preserve">INSERT INTO SC_SystemeProduits(RefDimension,NomSysteme,typePresta,ligne,Quantite,formule,cte1,DateModif) values (4,'TCFV15','MATIERE',6,3,null,null,now());
</v>
      </c>
      <c r="BS27" s="74" t="str">
        <f t="shared" si="5"/>
        <v xml:space="preserve">INSERT INTO SC_SystemeProduits(RefDimension,NomSysteme,typePresta,ligne,Quantite,formule,cte1,DateModif) values (5,'TCFV15','MATIERE',6,3,null,null,now());
</v>
      </c>
      <c r="BV27" s="74" t="str">
        <f t="shared" si="6"/>
        <v xml:space="preserve">INSERT INTO SC_SystemeProduits(RefDimension,NomSysteme,typePresta,ligne,Quantite,formule,cte1,DateModif) values (6,'TCFV15','MATIERE',6,3,null,null,now());
</v>
      </c>
      <c r="BY27" s="74" t="str">
        <f t="shared" si="7"/>
        <v xml:space="preserve">INSERT INTO SC_SystemeProduits(RefDimension,NomSysteme,typePresta,ligne,Quantite,formule,cte1,DateModif) values (7,'TCFV15','MATIERE',6,3,null,null,now());
</v>
      </c>
      <c r="CB27" s="74" t="str">
        <f t="shared" si="8"/>
        <v xml:space="preserve">INSERT INTO SC_SystemeProduits(RefDimension,NomSysteme,typePresta,ligne,Quantite,formule,cte1,DateModif) values (8,'TCFV15','MATIERE',6,3,null,null,now());
</v>
      </c>
      <c r="CE27" s="74" t="str">
        <f t="shared" si="9"/>
        <v xml:space="preserve">INSERT INTO SC_SystemeProduits(RefDimension,NomSysteme,typePresta,ligne,Quantite,formule,cte1,DateModif) values (9,'TCFV15','MATIERE',6,3,null,null,now());
</v>
      </c>
      <c r="CH27" s="74" t="str">
        <f t="shared" si="10"/>
        <v xml:space="preserve">INSERT INTO SC_SystemeProduits(RefDimension,NomSysteme,typePresta,ligne,Quantite,formule,cte1,DateModif) values (10,'TCFV15','MATIERE',6,3,null,null,now());
</v>
      </c>
      <c r="CK27" s="74" t="str">
        <f t="shared" si="11"/>
        <v xml:space="preserve">INSERT INTO SC_SystemeProduits(RefDimension,NomSysteme,typePresta,ligne,Quantite,formule,cte1,DateModif) values (11,'TCFV15','MATIERE',6,3,null,null,now());
</v>
      </c>
      <c r="CN27" s="74" t="str">
        <f t="shared" si="12"/>
        <v xml:space="preserve">INSERT INTO SC_SystemeProduits(RefDimension,NomSysteme,typePresta,ligne,Quantite,formule,cte1,DateModif) values (12,'TCFV15','MATIERE',6,3,null,null,now());
</v>
      </c>
      <c r="CQ27" s="74" t="str">
        <f t="shared" si="13"/>
        <v xml:space="preserve">INSERT INTO SC_SystemeProduits(RefDimension,NomSysteme,typePresta,ligne,Quantite,formule,cte1,DateModif) values (13,'TCFV15','MATIERE',6,3,null,null,now());
</v>
      </c>
      <c r="CT27" s="74" t="str">
        <f t="shared" si="14"/>
        <v xml:space="preserve">INSERT INTO SC_SystemeProduits(RefDimension,NomSysteme,typePresta,ligne,Quantite,formule,cte1,DateModif) values (14,'TCFV15','MATIERE',6,3,null,null,now());
</v>
      </c>
      <c r="CW27" s="74" t="str">
        <f t="shared" si="15"/>
        <v xml:space="preserve">INSERT INTO SC_SystemeProduits(RefDimension,NomSysteme,typePresta,ligne,Quantite,formule,cte1,DateModif) values (15,'TCFV15','MATIERE',6,3,null,null,now());
</v>
      </c>
      <c r="CZ27" s="74" t="str">
        <f t="shared" si="16"/>
        <v xml:space="preserve">INSERT INTO SC_SystemeProduits(RefDimension,NomSysteme,typePresta,ligne,Quantite,formule,cte1,DateModif) values (16,'TCFV15','MATIERE',6,3,null,null,now());
</v>
      </c>
      <c r="DC27" s="74" t="str">
        <f t="shared" si="17"/>
        <v xml:space="preserve">INSERT INTO SC_SystemeProduits(RefDimension,NomSysteme,typePresta,ligne,Quantite,formule,cte1,DateModif) values (17,'TCFV15','MATIERE',6,3,null,null,now());
</v>
      </c>
      <c r="DF27" s="74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s="74" customFormat="1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76" t="s">
        <v>294</v>
      </c>
      <c r="C28" s="132" t="s">
        <v>1201</v>
      </c>
      <c r="D28" s="76" t="s">
        <v>8</v>
      </c>
      <c r="E28" s="76">
        <v>1</v>
      </c>
      <c r="F28" s="75"/>
      <c r="G28" s="75"/>
      <c r="H28" s="74">
        <v>1</v>
      </c>
      <c r="I28" s="75"/>
      <c r="J28" s="75"/>
      <c r="K28" s="74">
        <v>1</v>
      </c>
      <c r="L28" s="75"/>
      <c r="M28" s="75"/>
      <c r="N28" s="74">
        <v>1</v>
      </c>
      <c r="O28" s="75"/>
      <c r="P28" s="75"/>
      <c r="Q28" s="74">
        <v>1</v>
      </c>
      <c r="R28" s="75"/>
      <c r="S28" s="75"/>
      <c r="T28" s="74">
        <v>1</v>
      </c>
      <c r="U28" s="75"/>
      <c r="V28" s="75"/>
      <c r="W28" s="74">
        <v>1</v>
      </c>
      <c r="X28" s="75"/>
      <c r="Y28" s="75"/>
      <c r="Z28" s="74">
        <v>1</v>
      </c>
      <c r="AA28" s="75"/>
      <c r="AB28" s="75"/>
      <c r="AC28" s="74">
        <v>1</v>
      </c>
      <c r="AD28" s="75"/>
      <c r="AE28" s="75"/>
      <c r="AF28" s="74">
        <v>1</v>
      </c>
      <c r="AG28" s="75"/>
      <c r="AH28" s="75"/>
      <c r="AI28" s="74">
        <v>1</v>
      </c>
      <c r="AJ28" s="75"/>
      <c r="AK28" s="75"/>
      <c r="AL28" s="74">
        <v>1</v>
      </c>
      <c r="AM28" s="75"/>
      <c r="AN28" s="75"/>
      <c r="AO28" s="74">
        <v>1</v>
      </c>
      <c r="AP28" s="75"/>
      <c r="AQ28" s="75"/>
      <c r="AR28" s="74">
        <v>1</v>
      </c>
      <c r="AS28" s="75"/>
      <c r="AT28" s="75"/>
      <c r="AU28" s="74">
        <v>1</v>
      </c>
      <c r="AV28" s="75"/>
      <c r="AW28" s="75"/>
      <c r="AX28" s="74">
        <v>1</v>
      </c>
      <c r="AY28" s="75"/>
      <c r="AZ28" s="75"/>
      <c r="BA28" s="74">
        <v>1</v>
      </c>
      <c r="BB28" s="75"/>
      <c r="BC28" s="75"/>
      <c r="BD28" s="74">
        <v>1</v>
      </c>
      <c r="BE28" s="75"/>
      <c r="BF28" s="75"/>
      <c r="BG28" s="74" t="str">
        <f t="shared" si="1"/>
        <v xml:space="preserve">INSERT INTO SC_SystemeProduits(RefDimension,NomSysteme,typePresta,ligne,Quantite,formule,cte1,DateModif) values (1,'TCFV15','MATIERE',455,1,null,null,now());
</v>
      </c>
      <c r="BJ28" s="74" t="str">
        <f t="shared" si="2"/>
        <v xml:space="preserve">INSERT INTO SC_SystemeProduits(RefDimension,NomSysteme,typePresta,ligne,Quantite,formule,cte1,DateModif) values (2,'TCFV15','MATIERE',455,1,null,null,now());
</v>
      </c>
      <c r="BM28" s="74" t="str">
        <f t="shared" si="3"/>
        <v xml:space="preserve">INSERT INTO SC_SystemeProduits(RefDimension,NomSysteme,typePresta,ligne,Quantite,formule,cte1,DateModif) values (3,'TCFV15','MATIERE',455,1,null,null,now());
</v>
      </c>
      <c r="BP28" s="74" t="str">
        <f t="shared" si="4"/>
        <v xml:space="preserve">INSERT INTO SC_SystemeProduits(RefDimension,NomSysteme,typePresta,ligne,Quantite,formule,cte1,DateModif) values (4,'TCFV15','MATIERE',455,1,null,null,now());
</v>
      </c>
      <c r="BS28" s="74" t="str">
        <f t="shared" si="5"/>
        <v xml:space="preserve">INSERT INTO SC_SystemeProduits(RefDimension,NomSysteme,typePresta,ligne,Quantite,formule,cte1,DateModif) values (5,'TCFV15','MATIERE',455,1,null,null,now());
</v>
      </c>
      <c r="BV28" s="74" t="str">
        <f t="shared" si="6"/>
        <v xml:space="preserve">INSERT INTO SC_SystemeProduits(RefDimension,NomSysteme,typePresta,ligne,Quantite,formule,cte1,DateModif) values (6,'TCFV15','MATIERE',455,1,null,null,now());
</v>
      </c>
      <c r="BY28" s="74" t="str">
        <f t="shared" si="7"/>
        <v xml:space="preserve">INSERT INTO SC_SystemeProduits(RefDimension,NomSysteme,typePresta,ligne,Quantite,formule,cte1,DateModif) values (7,'TCFV15','MATIERE',455,1,null,null,now());
</v>
      </c>
      <c r="CB28" s="74" t="str">
        <f t="shared" si="8"/>
        <v xml:space="preserve">INSERT INTO SC_SystemeProduits(RefDimension,NomSysteme,typePresta,ligne,Quantite,formule,cte1,DateModif) values (8,'TCFV15','MATIERE',455,1,null,null,now());
</v>
      </c>
      <c r="CE28" s="74" t="str">
        <f t="shared" si="9"/>
        <v xml:space="preserve">INSERT INTO SC_SystemeProduits(RefDimension,NomSysteme,typePresta,ligne,Quantite,formule,cte1,DateModif) values (9,'TCFV15','MATIERE',455,1,null,null,now());
</v>
      </c>
      <c r="CH28" s="74" t="str">
        <f t="shared" si="10"/>
        <v xml:space="preserve">INSERT INTO SC_SystemeProduits(RefDimension,NomSysteme,typePresta,ligne,Quantite,formule,cte1,DateModif) values (10,'TCFV15','MATIERE',455,1,null,null,now());
</v>
      </c>
      <c r="CK28" s="74" t="str">
        <f t="shared" si="11"/>
        <v xml:space="preserve">INSERT INTO SC_SystemeProduits(RefDimension,NomSysteme,typePresta,ligne,Quantite,formule,cte1,DateModif) values (11,'TCFV15','MATIERE',455,1,null,null,now());
</v>
      </c>
      <c r="CN28" s="74" t="str">
        <f t="shared" si="12"/>
        <v xml:space="preserve">INSERT INTO SC_SystemeProduits(RefDimension,NomSysteme,typePresta,ligne,Quantite,formule,cte1,DateModif) values (12,'TCFV15','MATIERE',455,1,null,null,now());
</v>
      </c>
      <c r="CQ28" s="74" t="str">
        <f t="shared" si="13"/>
        <v xml:space="preserve">INSERT INTO SC_SystemeProduits(RefDimension,NomSysteme,typePresta,ligne,Quantite,formule,cte1,DateModif) values (13,'TCFV15','MATIERE',455,1,null,null,now());
</v>
      </c>
      <c r="CT28" s="74" t="str">
        <f t="shared" si="14"/>
        <v xml:space="preserve">INSERT INTO SC_SystemeProduits(RefDimension,NomSysteme,typePresta,ligne,Quantite,formule,cte1,DateModif) values (14,'TCFV15','MATIERE',455,1,null,null,now());
</v>
      </c>
      <c r="CW28" s="74" t="str">
        <f t="shared" si="15"/>
        <v xml:space="preserve">INSERT INTO SC_SystemeProduits(RefDimension,NomSysteme,typePresta,ligne,Quantite,formule,cte1,DateModif) values (15,'TCFV15','MATIERE',455,1,null,null,now());
</v>
      </c>
      <c r="CZ28" s="74" t="str">
        <f t="shared" si="16"/>
        <v xml:space="preserve">INSERT INTO SC_SystemeProduits(RefDimension,NomSysteme,typePresta,ligne,Quantite,formule,cte1,DateModif) values (16,'TCFV15','MATIERE',455,1,null,null,now());
</v>
      </c>
      <c r="DC28" s="74" t="str">
        <f t="shared" si="17"/>
        <v xml:space="preserve">INSERT INTO SC_SystemeProduits(RefDimension,NomSysteme,typePresta,ligne,Quantite,formule,cte1,DateModif) values (17,'TCFV15','MATIERE',455,1,null,null,now());
</v>
      </c>
      <c r="DF28" s="74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x14ac:dyDescent="0.3">
      <c r="A29" s="58"/>
      <c r="B29" s="76"/>
      <c r="C29" s="151"/>
      <c r="D29" s="76"/>
      <c r="E29" s="76"/>
    </row>
    <row r="30" spans="1:110" x14ac:dyDescent="0.3">
      <c r="A30" s="58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76"/>
      <c r="C30" s="151"/>
      <c r="D30" s="76"/>
      <c r="E30" s="76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A31" s="58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31" s="76"/>
      <c r="C31" s="151"/>
      <c r="D31" s="76"/>
      <c r="E31" s="76"/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A32" s="58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76"/>
      <c r="C32" s="151"/>
      <c r="D32" s="76"/>
      <c r="E32" s="76"/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76" t="s">
        <v>297</v>
      </c>
      <c r="C33" s="151" t="s">
        <v>67</v>
      </c>
      <c r="D33" s="76" t="s">
        <v>8</v>
      </c>
      <c r="E33" s="76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76" t="s">
        <v>297</v>
      </c>
      <c r="C34" s="151" t="s">
        <v>283</v>
      </c>
      <c r="D34" s="76" t="s">
        <v>20</v>
      </c>
      <c r="E34" s="76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58"/>
      <c r="B35" s="76"/>
      <c r="C35" s="151"/>
      <c r="D35" s="76"/>
      <c r="E35" s="76"/>
    </row>
    <row r="36" spans="1:110" x14ac:dyDescent="0.3">
      <c r="A36" s="58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36" s="76"/>
      <c r="C36" s="151"/>
      <c r="D36" s="76"/>
      <c r="E36" s="76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76" t="s">
        <v>298</v>
      </c>
      <c r="C37" s="151" t="s">
        <v>178</v>
      </c>
      <c r="D37" s="76" t="s">
        <v>8</v>
      </c>
      <c r="E37" s="76">
        <v>24</v>
      </c>
      <c r="F37" s="14" t="s">
        <v>711</v>
      </c>
      <c r="G37" s="14" t="s">
        <v>712</v>
      </c>
      <c r="H37">
        <v>36</v>
      </c>
      <c r="I37" s="14" t="s">
        <v>711</v>
      </c>
      <c r="J37" s="14" t="s">
        <v>712</v>
      </c>
      <c r="K37">
        <v>48</v>
      </c>
      <c r="L37" s="14" t="s">
        <v>711</v>
      </c>
      <c r="M37" s="14" t="s">
        <v>712</v>
      </c>
      <c r="N37">
        <v>60</v>
      </c>
      <c r="O37" s="14" t="s">
        <v>711</v>
      </c>
      <c r="P37" s="14" t="s">
        <v>712</v>
      </c>
      <c r="Q37">
        <v>72</v>
      </c>
      <c r="R37" s="14" t="s">
        <v>711</v>
      </c>
      <c r="S37" s="14" t="s">
        <v>712</v>
      </c>
      <c r="T37">
        <v>84</v>
      </c>
      <c r="U37" s="14" t="s">
        <v>711</v>
      </c>
      <c r="V37" s="14" t="s">
        <v>712</v>
      </c>
      <c r="W37">
        <v>96</v>
      </c>
      <c r="X37" s="14" t="s">
        <v>711</v>
      </c>
      <c r="Y37" s="14" t="s">
        <v>712</v>
      </c>
      <c r="Z37">
        <v>108</v>
      </c>
      <c r="AA37" s="14" t="s">
        <v>711</v>
      </c>
      <c r="AB37" s="14" t="s">
        <v>712</v>
      </c>
      <c r="AC37">
        <v>120</v>
      </c>
      <c r="AD37" s="14" t="s">
        <v>711</v>
      </c>
      <c r="AE37" s="14" t="s">
        <v>712</v>
      </c>
      <c r="AF37">
        <v>144</v>
      </c>
      <c r="AG37" s="14" t="s">
        <v>711</v>
      </c>
      <c r="AH37" s="14" t="s">
        <v>712</v>
      </c>
      <c r="AI37">
        <v>144</v>
      </c>
      <c r="AJ37" s="14" t="s">
        <v>711</v>
      </c>
      <c r="AK37" s="14" t="s">
        <v>712</v>
      </c>
      <c r="AL37">
        <v>168</v>
      </c>
      <c r="AM37" s="14" t="s">
        <v>711</v>
      </c>
      <c r="AN37" s="14" t="s">
        <v>712</v>
      </c>
      <c r="AO37">
        <v>168</v>
      </c>
      <c r="AP37" s="14" t="s">
        <v>711</v>
      </c>
      <c r="AQ37" s="14" t="s">
        <v>712</v>
      </c>
      <c r="AR37">
        <v>168</v>
      </c>
      <c r="AS37" s="14" t="s">
        <v>711</v>
      </c>
      <c r="AT37" s="14" t="s">
        <v>712</v>
      </c>
      <c r="AU37">
        <v>216</v>
      </c>
      <c r="AV37" s="14" t="s">
        <v>711</v>
      </c>
      <c r="AW37" s="14" t="s">
        <v>712</v>
      </c>
      <c r="AX37">
        <v>216</v>
      </c>
      <c r="AY37" s="14" t="s">
        <v>711</v>
      </c>
      <c r="AZ37" s="14" t="s">
        <v>712</v>
      </c>
      <c r="BA37">
        <v>240</v>
      </c>
      <c r="BB37" s="14" t="s">
        <v>711</v>
      </c>
      <c r="BC37" s="14" t="s">
        <v>712</v>
      </c>
      <c r="BD37">
        <v>240</v>
      </c>
      <c r="BE37" s="14" t="s">
        <v>711</v>
      </c>
      <c r="BF37" s="14" t="s">
        <v>712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76" t="s">
        <v>298</v>
      </c>
      <c r="C38" s="151" t="s">
        <v>184</v>
      </c>
      <c r="D38" s="76" t="s">
        <v>8</v>
      </c>
      <c r="E38" s="76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76" t="s">
        <v>298</v>
      </c>
      <c r="C39" s="151" t="s">
        <v>194</v>
      </c>
      <c r="D39" s="76" t="s">
        <v>105</v>
      </c>
      <c r="E39" s="76">
        <v>4</v>
      </c>
      <c r="F39" s="14" t="s">
        <v>670</v>
      </c>
      <c r="G39" s="14" t="s">
        <v>712</v>
      </c>
      <c r="H39">
        <v>6</v>
      </c>
      <c r="I39" s="14" t="s">
        <v>670</v>
      </c>
      <c r="J39" s="14" t="s">
        <v>712</v>
      </c>
      <c r="K39">
        <v>8</v>
      </c>
      <c r="L39" s="14" t="s">
        <v>670</v>
      </c>
      <c r="M39" s="14" t="s">
        <v>712</v>
      </c>
      <c r="N39">
        <v>10</v>
      </c>
      <c r="O39" s="14" t="s">
        <v>670</v>
      </c>
      <c r="P39" s="14" t="s">
        <v>712</v>
      </c>
      <c r="Q39">
        <v>12</v>
      </c>
      <c r="R39" s="14" t="s">
        <v>670</v>
      </c>
      <c r="S39" s="14" t="s">
        <v>712</v>
      </c>
      <c r="T39">
        <v>14</v>
      </c>
      <c r="U39" s="14" t="s">
        <v>670</v>
      </c>
      <c r="V39" s="14" t="s">
        <v>712</v>
      </c>
      <c r="W39">
        <v>16</v>
      </c>
      <c r="X39" s="14" t="s">
        <v>670</v>
      </c>
      <c r="Y39" s="14" t="s">
        <v>712</v>
      </c>
      <c r="Z39">
        <v>18</v>
      </c>
      <c r="AA39" s="14" t="s">
        <v>670</v>
      </c>
      <c r="AB39" s="14" t="s">
        <v>712</v>
      </c>
      <c r="AC39">
        <v>20</v>
      </c>
      <c r="AD39" s="14" t="s">
        <v>670</v>
      </c>
      <c r="AE39" s="14" t="s">
        <v>712</v>
      </c>
      <c r="AF39">
        <v>24</v>
      </c>
      <c r="AG39" s="14" t="s">
        <v>670</v>
      </c>
      <c r="AH39" s="14" t="s">
        <v>712</v>
      </c>
      <c r="AI39">
        <v>24</v>
      </c>
      <c r="AJ39" s="14" t="s">
        <v>670</v>
      </c>
      <c r="AK39" s="14" t="s">
        <v>712</v>
      </c>
      <c r="AL39">
        <v>28</v>
      </c>
      <c r="AM39" s="14" t="s">
        <v>670</v>
      </c>
      <c r="AN39" s="14" t="s">
        <v>712</v>
      </c>
      <c r="AO39">
        <v>28</v>
      </c>
      <c r="AP39" s="14" t="s">
        <v>670</v>
      </c>
      <c r="AQ39" s="14" t="s">
        <v>712</v>
      </c>
      <c r="AR39">
        <v>32</v>
      </c>
      <c r="AS39" s="14" t="s">
        <v>670</v>
      </c>
      <c r="AT39" s="14" t="s">
        <v>712</v>
      </c>
      <c r="AU39">
        <v>36</v>
      </c>
      <c r="AV39" s="14" t="s">
        <v>670</v>
      </c>
      <c r="AW39" s="14" t="s">
        <v>712</v>
      </c>
      <c r="AX39">
        <v>36</v>
      </c>
      <c r="AY39" s="14" t="s">
        <v>670</v>
      </c>
      <c r="AZ39" s="14" t="s">
        <v>712</v>
      </c>
      <c r="BA39">
        <v>40</v>
      </c>
      <c r="BB39" s="14" t="s">
        <v>670</v>
      </c>
      <c r="BC39" s="14" t="s">
        <v>712</v>
      </c>
      <c r="BD39">
        <v>40</v>
      </c>
      <c r="BE39" s="14" t="s">
        <v>670</v>
      </c>
      <c r="BF39" s="14" t="s">
        <v>712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58"/>
      <c r="B40" s="76"/>
      <c r="C40" s="151"/>
      <c r="D40" s="76"/>
      <c r="E40" s="76"/>
    </row>
    <row r="41" spans="1:110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76" t="s">
        <v>298</v>
      </c>
      <c r="C41" s="151" t="s">
        <v>196</v>
      </c>
      <c r="D41" s="76" t="s">
        <v>160</v>
      </c>
      <c r="E41" s="76">
        <v>5.8555555555555552</v>
      </c>
      <c r="F41" s="14" t="s">
        <v>714</v>
      </c>
      <c r="G41" s="14" t="s">
        <v>712</v>
      </c>
      <c r="H41">
        <v>7.2555555555555555</v>
      </c>
      <c r="I41" s="14" t="s">
        <v>714</v>
      </c>
      <c r="J41" s="14" t="s">
        <v>712</v>
      </c>
      <c r="K41">
        <v>8.655555555555555</v>
      </c>
      <c r="L41" s="14" t="s">
        <v>714</v>
      </c>
      <c r="M41" s="14" t="s">
        <v>712</v>
      </c>
      <c r="N41">
        <v>10.055555555555555</v>
      </c>
      <c r="O41" s="14" t="s">
        <v>714</v>
      </c>
      <c r="P41" s="14" t="s">
        <v>712</v>
      </c>
      <c r="Q41">
        <v>11.455555555555556</v>
      </c>
      <c r="R41" s="14" t="s">
        <v>714</v>
      </c>
      <c r="S41" s="14" t="s">
        <v>712</v>
      </c>
      <c r="T41">
        <v>12.855555555555554</v>
      </c>
      <c r="U41" s="14" t="s">
        <v>714</v>
      </c>
      <c r="V41" s="14" t="s">
        <v>712</v>
      </c>
      <c r="W41">
        <v>14.255555555555556</v>
      </c>
      <c r="X41" s="14" t="s">
        <v>714</v>
      </c>
      <c r="Y41" s="14" t="s">
        <v>712</v>
      </c>
      <c r="Z41">
        <v>15.655555555555555</v>
      </c>
      <c r="AA41" s="14" t="s">
        <v>714</v>
      </c>
      <c r="AB41" s="14" t="s">
        <v>712</v>
      </c>
      <c r="AC41">
        <v>17.055555555555554</v>
      </c>
      <c r="AD41" s="14" t="s">
        <v>714</v>
      </c>
      <c r="AE41" s="14" t="s">
        <v>712</v>
      </c>
      <c r="AF41">
        <v>19.855555555555558</v>
      </c>
      <c r="AG41" s="14" t="s">
        <v>714</v>
      </c>
      <c r="AH41" s="14" t="s">
        <v>712</v>
      </c>
      <c r="AI41">
        <v>19.855555555555558</v>
      </c>
      <c r="AJ41" s="14" t="s">
        <v>714</v>
      </c>
      <c r="AK41" s="14" t="s">
        <v>712</v>
      </c>
      <c r="AL41">
        <v>22.655555555555555</v>
      </c>
      <c r="AM41" s="14" t="s">
        <v>714</v>
      </c>
      <c r="AN41" s="14" t="s">
        <v>712</v>
      </c>
      <c r="AO41">
        <v>22.655555555555555</v>
      </c>
      <c r="AP41" s="14" t="s">
        <v>714</v>
      </c>
      <c r="AQ41" s="14" t="s">
        <v>712</v>
      </c>
      <c r="AR41">
        <v>25.455555555555556</v>
      </c>
      <c r="AS41" s="14" t="s">
        <v>714</v>
      </c>
      <c r="AT41" s="14" t="s">
        <v>712</v>
      </c>
      <c r="AU41">
        <v>28.255555555555553</v>
      </c>
      <c r="AV41" s="14" t="s">
        <v>714</v>
      </c>
      <c r="AW41" s="14" t="s">
        <v>712</v>
      </c>
      <c r="AX41">
        <v>28.255555555555553</v>
      </c>
      <c r="AY41" s="14" t="s">
        <v>714</v>
      </c>
      <c r="AZ41" s="14" t="s">
        <v>712</v>
      </c>
      <c r="BA41">
        <v>31.055555555555554</v>
      </c>
      <c r="BB41" s="14" t="s">
        <v>714</v>
      </c>
      <c r="BC41" s="14" t="s">
        <v>712</v>
      </c>
      <c r="BD41">
        <v>31.055555555555554</v>
      </c>
      <c r="BE41" s="14" t="s">
        <v>714</v>
      </c>
      <c r="BF41" s="14" t="s">
        <v>712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76" t="s">
        <v>298</v>
      </c>
      <c r="C42" s="151" t="s">
        <v>199</v>
      </c>
      <c r="D42" s="76" t="s">
        <v>20</v>
      </c>
      <c r="E42" s="76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58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76" t="s">
        <v>298</v>
      </c>
      <c r="C43" s="151" t="s">
        <v>190</v>
      </c>
      <c r="D43" s="76" t="s">
        <v>105</v>
      </c>
      <c r="E43" s="76">
        <v>4</v>
      </c>
      <c r="F43" s="14" t="s">
        <v>670</v>
      </c>
      <c r="G43" s="14" t="s">
        <v>712</v>
      </c>
      <c r="H43">
        <v>6</v>
      </c>
      <c r="I43" s="14" t="s">
        <v>670</v>
      </c>
      <c r="J43" s="14" t="s">
        <v>712</v>
      </c>
      <c r="K43">
        <v>8</v>
      </c>
      <c r="L43" s="14" t="s">
        <v>670</v>
      </c>
      <c r="M43" s="14" t="s">
        <v>712</v>
      </c>
      <c r="N43">
        <v>10</v>
      </c>
      <c r="O43" s="14" t="s">
        <v>670</v>
      </c>
      <c r="P43" s="14" t="s">
        <v>712</v>
      </c>
      <c r="Q43">
        <v>12</v>
      </c>
      <c r="R43" s="14" t="s">
        <v>670</v>
      </c>
      <c r="S43" s="14" t="s">
        <v>712</v>
      </c>
      <c r="T43">
        <v>14</v>
      </c>
      <c r="U43" s="14" t="s">
        <v>670</v>
      </c>
      <c r="V43" s="14" t="s">
        <v>712</v>
      </c>
      <c r="W43">
        <v>16</v>
      </c>
      <c r="X43" s="14" t="s">
        <v>670</v>
      </c>
      <c r="Y43" s="14" t="s">
        <v>712</v>
      </c>
      <c r="Z43">
        <v>18</v>
      </c>
      <c r="AA43" s="14" t="s">
        <v>670</v>
      </c>
      <c r="AB43" s="14" t="s">
        <v>712</v>
      </c>
      <c r="AC43">
        <v>20</v>
      </c>
      <c r="AD43" s="14" t="s">
        <v>670</v>
      </c>
      <c r="AE43" s="14" t="s">
        <v>712</v>
      </c>
      <c r="AF43">
        <v>24</v>
      </c>
      <c r="AG43" s="14" t="s">
        <v>670</v>
      </c>
      <c r="AH43" s="14" t="s">
        <v>712</v>
      </c>
      <c r="AI43">
        <v>24</v>
      </c>
      <c r="AJ43" s="14" t="s">
        <v>670</v>
      </c>
      <c r="AK43" s="14" t="s">
        <v>712</v>
      </c>
      <c r="AL43">
        <v>28</v>
      </c>
      <c r="AM43" s="14" t="s">
        <v>670</v>
      </c>
      <c r="AN43" s="14" t="s">
        <v>712</v>
      </c>
      <c r="AO43">
        <v>28</v>
      </c>
      <c r="AP43" s="14" t="s">
        <v>670</v>
      </c>
      <c r="AQ43" s="14" t="s">
        <v>712</v>
      </c>
      <c r="AR43">
        <v>32</v>
      </c>
      <c r="AS43" s="14" t="s">
        <v>670</v>
      </c>
      <c r="AT43" s="14" t="s">
        <v>712</v>
      </c>
      <c r="AU43">
        <v>36</v>
      </c>
      <c r="AV43" s="14" t="s">
        <v>670</v>
      </c>
      <c r="AW43" s="14" t="s">
        <v>712</v>
      </c>
      <c r="AX43">
        <v>36</v>
      </c>
      <c r="AY43" s="14" t="s">
        <v>670</v>
      </c>
      <c r="AZ43" s="14" t="s">
        <v>712</v>
      </c>
      <c r="BA43">
        <v>40</v>
      </c>
      <c r="BB43" s="14" t="s">
        <v>670</v>
      </c>
      <c r="BC43" s="14" t="s">
        <v>712</v>
      </c>
      <c r="BD43">
        <v>40</v>
      </c>
      <c r="BE43" s="14" t="s">
        <v>670</v>
      </c>
      <c r="BF43" s="14" t="s">
        <v>712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58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76" t="s">
        <v>298</v>
      </c>
      <c r="C44" s="151" t="s">
        <v>188</v>
      </c>
      <c r="D44" s="76" t="s">
        <v>105</v>
      </c>
      <c r="E44" s="76">
        <v>4</v>
      </c>
      <c r="F44" s="14" t="s">
        <v>670</v>
      </c>
      <c r="G44" s="14" t="s">
        <v>712</v>
      </c>
      <c r="H44">
        <v>6</v>
      </c>
      <c r="I44" s="14" t="s">
        <v>670</v>
      </c>
      <c r="J44" s="14" t="s">
        <v>712</v>
      </c>
      <c r="K44">
        <v>8</v>
      </c>
      <c r="L44" s="14" t="s">
        <v>670</v>
      </c>
      <c r="M44" s="14" t="s">
        <v>712</v>
      </c>
      <c r="N44">
        <v>10</v>
      </c>
      <c r="O44" s="14" t="s">
        <v>670</v>
      </c>
      <c r="P44" s="14" t="s">
        <v>712</v>
      </c>
      <c r="Q44">
        <v>12</v>
      </c>
      <c r="R44" s="14" t="s">
        <v>670</v>
      </c>
      <c r="S44" s="14" t="s">
        <v>712</v>
      </c>
      <c r="T44">
        <v>14</v>
      </c>
      <c r="U44" s="14" t="s">
        <v>670</v>
      </c>
      <c r="V44" s="14" t="s">
        <v>712</v>
      </c>
      <c r="W44">
        <v>16</v>
      </c>
      <c r="X44" s="14" t="s">
        <v>670</v>
      </c>
      <c r="Y44" s="14" t="s">
        <v>712</v>
      </c>
      <c r="Z44">
        <v>18</v>
      </c>
      <c r="AA44" s="14" t="s">
        <v>670</v>
      </c>
      <c r="AB44" s="14" t="s">
        <v>712</v>
      </c>
      <c r="AC44">
        <v>20</v>
      </c>
      <c r="AD44" s="14" t="s">
        <v>670</v>
      </c>
      <c r="AE44" s="14" t="s">
        <v>712</v>
      </c>
      <c r="AF44">
        <v>24</v>
      </c>
      <c r="AG44" s="14" t="s">
        <v>670</v>
      </c>
      <c r="AH44" s="14" t="s">
        <v>712</v>
      </c>
      <c r="AI44">
        <v>24</v>
      </c>
      <c r="AJ44" s="14" t="s">
        <v>670</v>
      </c>
      <c r="AK44" s="14" t="s">
        <v>712</v>
      </c>
      <c r="AL44">
        <v>28</v>
      </c>
      <c r="AM44" s="14" t="s">
        <v>670</v>
      </c>
      <c r="AN44" s="14" t="s">
        <v>712</v>
      </c>
      <c r="AO44">
        <v>28</v>
      </c>
      <c r="AP44" s="14" t="s">
        <v>670</v>
      </c>
      <c r="AQ44" s="14" t="s">
        <v>712</v>
      </c>
      <c r="AR44">
        <v>32</v>
      </c>
      <c r="AS44" s="14" t="s">
        <v>670</v>
      </c>
      <c r="AT44" s="14" t="s">
        <v>712</v>
      </c>
      <c r="AU44">
        <v>36</v>
      </c>
      <c r="AV44" s="14" t="s">
        <v>670</v>
      </c>
      <c r="AW44" s="14" t="s">
        <v>712</v>
      </c>
      <c r="AX44">
        <v>36</v>
      </c>
      <c r="AY44" s="14" t="s">
        <v>670</v>
      </c>
      <c r="AZ44" s="14" t="s">
        <v>712</v>
      </c>
      <c r="BA44">
        <v>40</v>
      </c>
      <c r="BB44" s="14" t="s">
        <v>670</v>
      </c>
      <c r="BC44" s="14" t="s">
        <v>712</v>
      </c>
      <c r="BD44">
        <v>40</v>
      </c>
      <c r="BE44" s="14" t="s">
        <v>670</v>
      </c>
      <c r="BF44" s="14" t="s">
        <v>712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58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76" t="s">
        <v>298</v>
      </c>
      <c r="C45" s="151" t="s">
        <v>186</v>
      </c>
      <c r="D45" s="76" t="s">
        <v>42</v>
      </c>
      <c r="E45" s="76">
        <v>2.5</v>
      </c>
      <c r="F45" s="14" t="s">
        <v>670</v>
      </c>
      <c r="G45" s="14" t="s">
        <v>671</v>
      </c>
      <c r="H45">
        <v>3</v>
      </c>
      <c r="I45" s="14" t="s">
        <v>670</v>
      </c>
      <c r="J45" s="14" t="s">
        <v>671</v>
      </c>
      <c r="K45">
        <v>4</v>
      </c>
      <c r="L45" s="14" t="s">
        <v>670</v>
      </c>
      <c r="M45" s="14" t="s">
        <v>671</v>
      </c>
      <c r="N45">
        <v>4</v>
      </c>
      <c r="O45" s="14" t="s">
        <v>670</v>
      </c>
      <c r="P45" s="14" t="s">
        <v>671</v>
      </c>
      <c r="Q45">
        <v>4</v>
      </c>
      <c r="R45" s="14" t="s">
        <v>670</v>
      </c>
      <c r="S45" s="14" t="s">
        <v>671</v>
      </c>
      <c r="T45">
        <v>4</v>
      </c>
      <c r="U45" s="14" t="s">
        <v>670</v>
      </c>
      <c r="V45" s="14" t="s">
        <v>671</v>
      </c>
      <c r="W45">
        <v>4</v>
      </c>
      <c r="X45" s="14" t="s">
        <v>670</v>
      </c>
      <c r="Y45" s="14" t="s">
        <v>671</v>
      </c>
      <c r="Z45">
        <v>4.5</v>
      </c>
      <c r="AA45" s="14" t="s">
        <v>670</v>
      </c>
      <c r="AB45" s="14" t="s">
        <v>671</v>
      </c>
      <c r="AC45">
        <v>5</v>
      </c>
      <c r="AD45" s="14" t="s">
        <v>670</v>
      </c>
      <c r="AE45" s="14" t="s">
        <v>671</v>
      </c>
      <c r="AF45">
        <v>6</v>
      </c>
      <c r="AG45" s="14" t="s">
        <v>670</v>
      </c>
      <c r="AH45" s="14" t="s">
        <v>671</v>
      </c>
      <c r="AI45">
        <v>8</v>
      </c>
      <c r="AJ45" s="14" t="s">
        <v>670</v>
      </c>
      <c r="AK45" s="14" t="s">
        <v>671</v>
      </c>
      <c r="AL45">
        <v>8</v>
      </c>
      <c r="AM45" s="14" t="s">
        <v>670</v>
      </c>
      <c r="AN45" s="14" t="s">
        <v>671</v>
      </c>
      <c r="AO45">
        <v>7</v>
      </c>
      <c r="AP45" s="14" t="s">
        <v>670</v>
      </c>
      <c r="AQ45" s="14" t="s">
        <v>671</v>
      </c>
      <c r="AR45">
        <v>8</v>
      </c>
      <c r="AS45" s="14" t="s">
        <v>670</v>
      </c>
      <c r="AT45" s="14" t="s">
        <v>671</v>
      </c>
      <c r="AU45">
        <v>8</v>
      </c>
      <c r="AV45" s="14" t="s">
        <v>670</v>
      </c>
      <c r="AW45" s="14" t="s">
        <v>671</v>
      </c>
      <c r="AX45">
        <v>9</v>
      </c>
      <c r="AY45" s="14" t="s">
        <v>670</v>
      </c>
      <c r="AZ45" s="14" t="s">
        <v>671</v>
      </c>
      <c r="BA45">
        <v>10</v>
      </c>
      <c r="BB45" s="14" t="s">
        <v>670</v>
      </c>
      <c r="BC45" s="14" t="s">
        <v>671</v>
      </c>
      <c r="BD45">
        <v>8</v>
      </c>
      <c r="BE45" s="14" t="s">
        <v>670</v>
      </c>
      <c r="BF45" s="14" t="s">
        <v>671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58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76" t="s">
        <v>298</v>
      </c>
      <c r="C46" s="151" t="s">
        <v>198</v>
      </c>
      <c r="D46" s="76" t="s">
        <v>8</v>
      </c>
      <c r="E46" s="7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A47" s="58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47" s="76"/>
      <c r="C47" s="151"/>
      <c r="D47" s="76"/>
      <c r="E47" s="76"/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A48" s="58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48" s="76"/>
      <c r="C48" s="151"/>
      <c r="D48" s="76"/>
      <c r="E48" s="76"/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58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76" t="s">
        <v>299</v>
      </c>
      <c r="C49" s="151" t="s">
        <v>190</v>
      </c>
      <c r="D49" s="76" t="s">
        <v>105</v>
      </c>
      <c r="E49" s="76">
        <v>4</v>
      </c>
      <c r="F49" s="14" t="s">
        <v>670</v>
      </c>
      <c r="G49" s="14" t="s">
        <v>712</v>
      </c>
      <c r="H49">
        <v>6</v>
      </c>
      <c r="I49" s="14" t="s">
        <v>670</v>
      </c>
      <c r="J49" s="14" t="s">
        <v>712</v>
      </c>
      <c r="K49">
        <v>8</v>
      </c>
      <c r="L49" s="14" t="s">
        <v>670</v>
      </c>
      <c r="M49" s="14" t="s">
        <v>712</v>
      </c>
      <c r="N49">
        <v>10</v>
      </c>
      <c r="O49" s="14" t="s">
        <v>670</v>
      </c>
      <c r="P49" s="14" t="s">
        <v>712</v>
      </c>
      <c r="Q49">
        <v>12</v>
      </c>
      <c r="R49" s="14" t="s">
        <v>670</v>
      </c>
      <c r="S49" s="14" t="s">
        <v>712</v>
      </c>
      <c r="T49">
        <v>14</v>
      </c>
      <c r="U49" s="14" t="s">
        <v>670</v>
      </c>
      <c r="V49" s="14" t="s">
        <v>712</v>
      </c>
      <c r="W49">
        <v>16</v>
      </c>
      <c r="X49" s="14" t="s">
        <v>670</v>
      </c>
      <c r="Y49" s="14" t="s">
        <v>712</v>
      </c>
      <c r="Z49">
        <v>18</v>
      </c>
      <c r="AA49" s="14" t="s">
        <v>670</v>
      </c>
      <c r="AB49" s="14" t="s">
        <v>712</v>
      </c>
      <c r="AC49">
        <v>20</v>
      </c>
      <c r="AD49" s="14" t="s">
        <v>670</v>
      </c>
      <c r="AE49" s="14" t="s">
        <v>712</v>
      </c>
      <c r="AF49">
        <v>24</v>
      </c>
      <c r="AG49" s="14" t="s">
        <v>670</v>
      </c>
      <c r="AH49" s="14" t="s">
        <v>712</v>
      </c>
      <c r="AI49">
        <v>24</v>
      </c>
      <c r="AJ49" s="14" t="s">
        <v>670</v>
      </c>
      <c r="AK49" s="14" t="s">
        <v>712</v>
      </c>
      <c r="AL49">
        <v>28</v>
      </c>
      <c r="AM49" s="14" t="s">
        <v>670</v>
      </c>
      <c r="AN49" s="14" t="s">
        <v>712</v>
      </c>
      <c r="AO49">
        <v>28</v>
      </c>
      <c r="AP49" s="14" t="s">
        <v>670</v>
      </c>
      <c r="AQ49" s="14" t="s">
        <v>712</v>
      </c>
      <c r="AR49">
        <v>32</v>
      </c>
      <c r="AS49" s="14" t="s">
        <v>670</v>
      </c>
      <c r="AT49" s="14" t="s">
        <v>712</v>
      </c>
      <c r="AU49">
        <v>36</v>
      </c>
      <c r="AV49" s="14" t="s">
        <v>670</v>
      </c>
      <c r="AW49" s="14" t="s">
        <v>712</v>
      </c>
      <c r="AX49">
        <v>36</v>
      </c>
      <c r="AY49" s="14" t="s">
        <v>670</v>
      </c>
      <c r="AZ49" s="14" t="s">
        <v>712</v>
      </c>
      <c r="BA49">
        <v>40</v>
      </c>
      <c r="BB49" s="14" t="s">
        <v>670</v>
      </c>
      <c r="BC49" s="14" t="s">
        <v>712</v>
      </c>
      <c r="BD49">
        <v>40</v>
      </c>
      <c r="BE49" s="14" t="s">
        <v>670</v>
      </c>
      <c r="BF49" s="14" t="s">
        <v>712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58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76" t="s">
        <v>299</v>
      </c>
      <c r="C50" s="151" t="s">
        <v>188</v>
      </c>
      <c r="D50" s="76" t="s">
        <v>105</v>
      </c>
      <c r="E50" s="76">
        <v>4</v>
      </c>
      <c r="F50" s="14" t="s">
        <v>670</v>
      </c>
      <c r="G50" s="14" t="s">
        <v>712</v>
      </c>
      <c r="H50">
        <v>6</v>
      </c>
      <c r="I50" s="14" t="s">
        <v>670</v>
      </c>
      <c r="J50" s="14" t="s">
        <v>712</v>
      </c>
      <c r="K50">
        <v>8</v>
      </c>
      <c r="L50" s="14" t="s">
        <v>670</v>
      </c>
      <c r="M50" s="14" t="s">
        <v>712</v>
      </c>
      <c r="N50">
        <v>10</v>
      </c>
      <c r="O50" s="14" t="s">
        <v>670</v>
      </c>
      <c r="P50" s="14" t="s">
        <v>712</v>
      </c>
      <c r="Q50">
        <v>12</v>
      </c>
      <c r="R50" s="14" t="s">
        <v>670</v>
      </c>
      <c r="S50" s="14" t="s">
        <v>712</v>
      </c>
      <c r="T50">
        <v>14</v>
      </c>
      <c r="U50" s="14" t="s">
        <v>670</v>
      </c>
      <c r="V50" s="14" t="s">
        <v>712</v>
      </c>
      <c r="W50">
        <v>16</v>
      </c>
      <c r="X50" s="14" t="s">
        <v>670</v>
      </c>
      <c r="Y50" s="14" t="s">
        <v>712</v>
      </c>
      <c r="Z50">
        <v>18</v>
      </c>
      <c r="AA50" s="14" t="s">
        <v>670</v>
      </c>
      <c r="AB50" s="14" t="s">
        <v>712</v>
      </c>
      <c r="AC50">
        <v>20</v>
      </c>
      <c r="AD50" s="14" t="s">
        <v>670</v>
      </c>
      <c r="AE50" s="14" t="s">
        <v>712</v>
      </c>
      <c r="AF50">
        <v>24</v>
      </c>
      <c r="AG50" s="14" t="s">
        <v>670</v>
      </c>
      <c r="AH50" s="14" t="s">
        <v>712</v>
      </c>
      <c r="AI50">
        <v>24</v>
      </c>
      <c r="AJ50" s="14" t="s">
        <v>670</v>
      </c>
      <c r="AK50" s="14" t="s">
        <v>712</v>
      </c>
      <c r="AL50">
        <v>28</v>
      </c>
      <c r="AM50" s="14" t="s">
        <v>670</v>
      </c>
      <c r="AN50" s="14" t="s">
        <v>712</v>
      </c>
      <c r="AO50">
        <v>28</v>
      </c>
      <c r="AP50" s="14" t="s">
        <v>670</v>
      </c>
      <c r="AQ50" s="14" t="s">
        <v>712</v>
      </c>
      <c r="AR50">
        <v>32</v>
      </c>
      <c r="AS50" s="14" t="s">
        <v>670</v>
      </c>
      <c r="AT50" s="14" t="s">
        <v>712</v>
      </c>
      <c r="AU50">
        <v>36</v>
      </c>
      <c r="AV50" s="14" t="s">
        <v>670</v>
      </c>
      <c r="AW50" s="14" t="s">
        <v>712</v>
      </c>
      <c r="AX50">
        <v>36</v>
      </c>
      <c r="AY50" s="14" t="s">
        <v>670</v>
      </c>
      <c r="AZ50" s="14" t="s">
        <v>712</v>
      </c>
      <c r="BA50">
        <v>40</v>
      </c>
      <c r="BB50" s="14" t="s">
        <v>670</v>
      </c>
      <c r="BC50" s="14" t="s">
        <v>712</v>
      </c>
      <c r="BD50">
        <v>40</v>
      </c>
      <c r="BE50" s="14" t="s">
        <v>670</v>
      </c>
      <c r="BF50" s="14" t="s">
        <v>712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58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76" t="s">
        <v>299</v>
      </c>
      <c r="C51" s="151" t="s">
        <v>206</v>
      </c>
      <c r="D51" s="76" t="s">
        <v>160</v>
      </c>
      <c r="E51" s="76">
        <v>2.4</v>
      </c>
      <c r="F51" s="14" t="s">
        <v>714</v>
      </c>
      <c r="G51" s="14" t="s">
        <v>712</v>
      </c>
      <c r="H51">
        <v>3.5999999999999996</v>
      </c>
      <c r="I51" s="14" t="s">
        <v>714</v>
      </c>
      <c r="J51" s="14" t="s">
        <v>712</v>
      </c>
      <c r="K51">
        <v>4.8</v>
      </c>
      <c r="L51" s="14" t="s">
        <v>714</v>
      </c>
      <c r="M51" s="14" t="s">
        <v>712</v>
      </c>
      <c r="N51">
        <v>6</v>
      </c>
      <c r="O51" s="14" t="s">
        <v>714</v>
      </c>
      <c r="P51" s="14" t="s">
        <v>712</v>
      </c>
      <c r="Q51">
        <v>7.1999999999999993</v>
      </c>
      <c r="R51" s="14" t="s">
        <v>714</v>
      </c>
      <c r="S51" s="14" t="s">
        <v>712</v>
      </c>
      <c r="T51">
        <v>8.4</v>
      </c>
      <c r="U51" s="14" t="s">
        <v>714</v>
      </c>
      <c r="V51" s="14" t="s">
        <v>712</v>
      </c>
      <c r="W51">
        <v>9.6</v>
      </c>
      <c r="X51" s="14" t="s">
        <v>714</v>
      </c>
      <c r="Y51" s="14" t="s">
        <v>712</v>
      </c>
      <c r="Z51">
        <v>10.799999999999999</v>
      </c>
      <c r="AA51" s="14" t="s">
        <v>714</v>
      </c>
      <c r="AB51" s="14" t="s">
        <v>712</v>
      </c>
      <c r="AC51">
        <v>12</v>
      </c>
      <c r="AD51" s="14" t="s">
        <v>714</v>
      </c>
      <c r="AE51" s="14" t="s">
        <v>712</v>
      </c>
      <c r="AF51">
        <v>14.399999999999999</v>
      </c>
      <c r="AG51" s="14" t="s">
        <v>714</v>
      </c>
      <c r="AH51" s="14" t="s">
        <v>712</v>
      </c>
      <c r="AI51">
        <v>14.399999999999999</v>
      </c>
      <c r="AJ51" s="14" t="s">
        <v>714</v>
      </c>
      <c r="AK51" s="14" t="s">
        <v>712</v>
      </c>
      <c r="AL51">
        <v>16.8</v>
      </c>
      <c r="AM51" s="14" t="s">
        <v>714</v>
      </c>
      <c r="AN51" s="14" t="s">
        <v>712</v>
      </c>
      <c r="AO51">
        <v>16.8</v>
      </c>
      <c r="AP51" s="14" t="s">
        <v>714</v>
      </c>
      <c r="AQ51" s="14" t="s">
        <v>712</v>
      </c>
      <c r="AR51">
        <v>19.2</v>
      </c>
      <c r="AS51" s="14" t="s">
        <v>714</v>
      </c>
      <c r="AT51" s="14" t="s">
        <v>712</v>
      </c>
      <c r="AU51">
        <v>21.599999999999998</v>
      </c>
      <c r="AV51" s="14" t="s">
        <v>714</v>
      </c>
      <c r="AW51" s="14" t="s">
        <v>712</v>
      </c>
      <c r="AX51">
        <v>21.599999999999998</v>
      </c>
      <c r="AY51" s="14" t="s">
        <v>714</v>
      </c>
      <c r="AZ51" s="14" t="s">
        <v>712</v>
      </c>
      <c r="BA51">
        <v>24</v>
      </c>
      <c r="BB51" s="14" t="s">
        <v>714</v>
      </c>
      <c r="BC51" s="14" t="s">
        <v>712</v>
      </c>
      <c r="BD51">
        <v>24</v>
      </c>
      <c r="BE51" s="14" t="s">
        <v>714</v>
      </c>
      <c r="BF51" s="14" t="s">
        <v>712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58"/>
      <c r="B52" s="76"/>
      <c r="C52" s="151"/>
      <c r="D52" s="76"/>
      <c r="E52" s="76"/>
    </row>
  </sheetData>
  <dataValidations count="1">
    <dataValidation type="list" allowBlank="1" showInputMessage="1" showErrorMessage="1" promptTitle="MATIERES" prompt="choisir le produit" sqref="C8:C22" xr:uid="{00000000-0002-0000-1100-000000000000}">
      <formula1>INDIRECT(B8)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H52"/>
  <sheetViews>
    <sheetView topLeftCell="A2" workbookViewId="0">
      <selection activeCell="A20" sqref="A20:XFD20"/>
    </sheetView>
  </sheetViews>
  <sheetFormatPr baseColWidth="10" defaultColWidth="11.44140625" defaultRowHeight="14.4" x14ac:dyDescent="0.3"/>
  <cols>
    <col min="1" max="2" width="11.44140625" style="74"/>
    <col min="3" max="3" width="38" style="74" customWidth="1"/>
    <col min="4" max="4" width="11.44140625" style="74"/>
    <col min="5" max="5" width="11.5546875" style="74" customWidth="1"/>
    <col min="6" max="6" width="18.5546875" style="75" customWidth="1"/>
    <col min="7" max="7" width="4" style="75" customWidth="1"/>
    <col min="8" max="8" width="4.44140625" style="74" customWidth="1"/>
    <col min="9" max="10" width="13.33203125" style="75" customWidth="1"/>
    <col min="11" max="11" width="13.33203125" style="74" customWidth="1"/>
    <col min="12" max="13" width="13.33203125" style="75" customWidth="1"/>
    <col min="14" max="14" width="13.33203125" style="74" customWidth="1"/>
    <col min="15" max="16" width="13.33203125" style="75" customWidth="1"/>
    <col min="17" max="17" width="13.33203125" style="74" customWidth="1"/>
    <col min="18" max="19" width="13.33203125" style="75" customWidth="1"/>
    <col min="20" max="20" width="13.33203125" style="74" customWidth="1"/>
    <col min="21" max="22" width="13.33203125" style="75" customWidth="1"/>
    <col min="23" max="23" width="13.33203125" style="74" customWidth="1"/>
    <col min="24" max="25" width="13.33203125" style="75" customWidth="1"/>
    <col min="26" max="26" width="13.33203125" style="74" customWidth="1"/>
    <col min="27" max="28" width="13.33203125" style="75" customWidth="1"/>
    <col min="29" max="29" width="13.33203125" style="74" customWidth="1"/>
    <col min="30" max="31" width="13.33203125" style="75" customWidth="1"/>
    <col min="32" max="32" width="13.33203125" style="74" customWidth="1"/>
    <col min="33" max="34" width="13.33203125" style="75" customWidth="1"/>
    <col min="35" max="35" width="13.33203125" style="74" customWidth="1"/>
    <col min="36" max="37" width="13.33203125" style="75" customWidth="1"/>
    <col min="38" max="38" width="13.33203125" style="74" customWidth="1"/>
    <col min="39" max="40" width="13.33203125" style="75" customWidth="1"/>
    <col min="41" max="41" width="13.33203125" style="74" customWidth="1"/>
    <col min="42" max="43" width="13.33203125" style="75" customWidth="1"/>
    <col min="44" max="44" width="13.33203125" style="74" customWidth="1"/>
    <col min="45" max="46" width="13.33203125" style="75" customWidth="1"/>
    <col min="47" max="47" width="13.33203125" style="74" customWidth="1"/>
    <col min="48" max="49" width="13.33203125" style="75" customWidth="1"/>
    <col min="50" max="50" width="13.33203125" style="74" customWidth="1"/>
    <col min="51" max="52" width="13.33203125" style="75" customWidth="1"/>
    <col min="53" max="53" width="13.33203125" style="74" customWidth="1"/>
    <col min="54" max="55" width="13.33203125" style="75" customWidth="1"/>
    <col min="56" max="56" width="13.33203125" style="74" customWidth="1"/>
    <col min="57" max="58" width="13.33203125" style="75" customWidth="1"/>
    <col min="59" max="112" width="3.5546875" style="74" customWidth="1"/>
    <col min="113" max="16384" width="11.44140625" style="74"/>
  </cols>
  <sheetData>
    <row r="1" spans="1:112" x14ac:dyDescent="0.3">
      <c r="A1" s="74" t="s">
        <v>1768</v>
      </c>
      <c r="D1" s="74" t="s">
        <v>296</v>
      </c>
      <c r="E1" s="74">
        <v>1</v>
      </c>
      <c r="H1" s="74">
        <v>2</v>
      </c>
      <c r="K1" s="74">
        <v>3</v>
      </c>
      <c r="N1" s="74">
        <v>4</v>
      </c>
      <c r="Q1" s="74">
        <v>5</v>
      </c>
      <c r="T1" s="74">
        <v>6</v>
      </c>
      <c r="W1" s="74">
        <v>7</v>
      </c>
      <c r="Z1" s="74">
        <v>8</v>
      </c>
      <c r="AC1" s="74">
        <v>9</v>
      </c>
      <c r="AF1" s="74">
        <v>10</v>
      </c>
      <c r="AI1" s="74">
        <v>11</v>
      </c>
      <c r="AL1" s="74">
        <v>12</v>
      </c>
      <c r="AO1" s="74">
        <v>13</v>
      </c>
      <c r="AR1" s="74">
        <v>14</v>
      </c>
      <c r="AU1" s="74">
        <v>15</v>
      </c>
      <c r="AX1" s="74">
        <v>16</v>
      </c>
      <c r="BA1" s="74">
        <v>17</v>
      </c>
      <c r="BD1" s="74">
        <v>18</v>
      </c>
      <c r="BG1" s="7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74" t="s">
        <v>242</v>
      </c>
      <c r="D2" s="74" t="s">
        <v>243</v>
      </c>
      <c r="E2" s="74">
        <v>2</v>
      </c>
      <c r="H2" s="74">
        <v>3</v>
      </c>
      <c r="K2" s="74">
        <v>4</v>
      </c>
      <c r="N2" s="74">
        <v>5</v>
      </c>
      <c r="Q2" s="74">
        <v>6</v>
      </c>
      <c r="T2" s="74">
        <v>7</v>
      </c>
      <c r="W2" s="74">
        <v>8</v>
      </c>
      <c r="Z2" s="74">
        <v>9</v>
      </c>
      <c r="AC2" s="74">
        <v>10</v>
      </c>
      <c r="AF2" s="74" t="s">
        <v>286</v>
      </c>
      <c r="AI2" s="74" t="s">
        <v>287</v>
      </c>
      <c r="AL2" s="74" t="s">
        <v>288</v>
      </c>
      <c r="AO2" s="74" t="s">
        <v>289</v>
      </c>
      <c r="AR2" s="74">
        <v>16</v>
      </c>
      <c r="AU2" s="74" t="s">
        <v>290</v>
      </c>
      <c r="AX2" s="74" t="s">
        <v>291</v>
      </c>
      <c r="BA2" s="74" t="s">
        <v>292</v>
      </c>
      <c r="BD2" s="74" t="s">
        <v>293</v>
      </c>
      <c r="BG2" s="74">
        <v>2</v>
      </c>
      <c r="BH2" s="75"/>
      <c r="BI2" s="75"/>
      <c r="BJ2" s="74">
        <v>3</v>
      </c>
      <c r="BK2" s="75"/>
      <c r="BL2" s="75"/>
      <c r="BM2" s="74">
        <v>4</v>
      </c>
      <c r="BN2" s="75"/>
      <c r="BO2" s="75"/>
      <c r="BP2" s="74">
        <v>5</v>
      </c>
      <c r="BQ2" s="75"/>
      <c r="BR2" s="75"/>
      <c r="BS2" s="74">
        <v>6</v>
      </c>
      <c r="BT2" s="75"/>
      <c r="BU2" s="75"/>
      <c r="BV2" s="74">
        <v>7</v>
      </c>
      <c r="BW2" s="75"/>
      <c r="BX2" s="75"/>
      <c r="BY2" s="74">
        <v>8</v>
      </c>
      <c r="BZ2" s="75"/>
      <c r="CA2" s="75"/>
      <c r="CB2" s="74">
        <v>9</v>
      </c>
      <c r="CC2" s="75"/>
      <c r="CD2" s="75"/>
      <c r="CE2" s="74">
        <v>10</v>
      </c>
      <c r="CF2" s="75"/>
      <c r="CG2" s="75"/>
      <c r="CH2" s="74" t="s">
        <v>286</v>
      </c>
      <c r="CI2" s="75"/>
      <c r="CJ2" s="75"/>
      <c r="CK2" s="74" t="s">
        <v>287</v>
      </c>
      <c r="CL2" s="75"/>
      <c r="CM2" s="75"/>
      <c r="CN2" s="74" t="s">
        <v>288</v>
      </c>
      <c r="CO2" s="75"/>
      <c r="CP2" s="75"/>
      <c r="CQ2" s="74" t="s">
        <v>289</v>
      </c>
      <c r="CR2" s="75"/>
      <c r="CS2" s="75"/>
      <c r="CT2" s="74">
        <v>16</v>
      </c>
      <c r="CU2" s="75"/>
      <c r="CV2" s="75"/>
      <c r="CW2" s="74" t="s">
        <v>290</v>
      </c>
      <c r="CX2" s="75"/>
      <c r="CY2" s="75"/>
      <c r="CZ2" s="74" t="s">
        <v>291</v>
      </c>
      <c r="DA2" s="75"/>
      <c r="DB2" s="75"/>
      <c r="DC2" s="74" t="s">
        <v>292</v>
      </c>
      <c r="DD2" s="75"/>
      <c r="DE2" s="75"/>
      <c r="DF2" s="74" t="s">
        <v>293</v>
      </c>
      <c r="DG2" s="75"/>
      <c r="DH2" s="75"/>
    </row>
    <row r="3" spans="1:112" x14ac:dyDescent="0.3">
      <c r="D3" s="74" t="s">
        <v>244</v>
      </c>
      <c r="E3" s="74" t="s">
        <v>245</v>
      </c>
      <c r="H3" s="74" t="s">
        <v>245</v>
      </c>
      <c r="K3" s="74" t="s">
        <v>245</v>
      </c>
      <c r="N3" s="74" t="s">
        <v>245</v>
      </c>
      <c r="Q3" s="74" t="s">
        <v>245</v>
      </c>
      <c r="T3" s="74" t="s">
        <v>245</v>
      </c>
      <c r="W3" s="74" t="s">
        <v>245</v>
      </c>
      <c r="Z3" s="74" t="s">
        <v>245</v>
      </c>
      <c r="AC3" s="74" t="s">
        <v>245</v>
      </c>
      <c r="AF3" s="74" t="s">
        <v>245</v>
      </c>
      <c r="AI3" s="74" t="s">
        <v>245</v>
      </c>
      <c r="AL3" s="74" t="s">
        <v>245</v>
      </c>
      <c r="AO3" s="74" t="s">
        <v>245</v>
      </c>
      <c r="AR3" s="74" t="s">
        <v>245</v>
      </c>
      <c r="AU3" s="74" t="s">
        <v>245</v>
      </c>
      <c r="AX3" s="74" t="s">
        <v>245</v>
      </c>
      <c r="BA3" s="74" t="s">
        <v>245</v>
      </c>
      <c r="BD3" s="74" t="s">
        <v>245</v>
      </c>
    </row>
    <row r="4" spans="1:112" x14ac:dyDescent="0.3">
      <c r="A4" s="120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76" t="s">
        <v>294</v>
      </c>
      <c r="C4" s="76" t="s">
        <v>247</v>
      </c>
      <c r="D4" s="76" t="s">
        <v>8</v>
      </c>
      <c r="E4" s="76">
        <v>24</v>
      </c>
      <c r="F4" s="75" t="s">
        <v>711</v>
      </c>
      <c r="G4" s="75" t="s">
        <v>712</v>
      </c>
      <c r="H4" s="74">
        <v>36</v>
      </c>
      <c r="I4" s="75" t="s">
        <v>711</v>
      </c>
      <c r="J4" s="75" t="s">
        <v>712</v>
      </c>
      <c r="K4" s="74">
        <v>48</v>
      </c>
      <c r="L4" s="75" t="s">
        <v>711</v>
      </c>
      <c r="M4" s="75" t="s">
        <v>712</v>
      </c>
      <c r="N4" s="74">
        <v>60</v>
      </c>
      <c r="O4" s="75" t="s">
        <v>711</v>
      </c>
      <c r="P4" s="75" t="s">
        <v>712</v>
      </c>
      <c r="Q4" s="74">
        <v>72</v>
      </c>
      <c r="R4" s="75" t="s">
        <v>711</v>
      </c>
      <c r="S4" s="75" t="s">
        <v>712</v>
      </c>
      <c r="T4" s="74">
        <v>84</v>
      </c>
      <c r="U4" s="75" t="s">
        <v>711</v>
      </c>
      <c r="V4" s="75" t="s">
        <v>712</v>
      </c>
      <c r="W4" s="74">
        <v>96</v>
      </c>
      <c r="X4" s="75" t="s">
        <v>711</v>
      </c>
      <c r="Y4" s="75" t="s">
        <v>712</v>
      </c>
      <c r="Z4" s="74">
        <v>108</v>
      </c>
      <c r="AA4" s="75" t="s">
        <v>711</v>
      </c>
      <c r="AB4" s="75" t="s">
        <v>712</v>
      </c>
      <c r="AC4" s="74">
        <v>120</v>
      </c>
      <c r="AD4" s="75" t="s">
        <v>711</v>
      </c>
      <c r="AE4" s="75" t="s">
        <v>712</v>
      </c>
      <c r="AF4" s="74">
        <v>144</v>
      </c>
      <c r="AG4" s="75" t="s">
        <v>711</v>
      </c>
      <c r="AH4" s="75" t="s">
        <v>712</v>
      </c>
      <c r="AI4" s="74">
        <v>144</v>
      </c>
      <c r="AJ4" s="75" t="s">
        <v>711</v>
      </c>
      <c r="AK4" s="75" t="s">
        <v>712</v>
      </c>
      <c r="AL4" s="74">
        <v>168</v>
      </c>
      <c r="AM4" s="75" t="s">
        <v>711</v>
      </c>
      <c r="AN4" s="75" t="s">
        <v>712</v>
      </c>
      <c r="AO4" s="74">
        <v>168</v>
      </c>
      <c r="AP4" s="75" t="s">
        <v>711</v>
      </c>
      <c r="AQ4" s="75" t="s">
        <v>712</v>
      </c>
      <c r="AR4" s="74">
        <v>168</v>
      </c>
      <c r="AS4" s="75" t="s">
        <v>711</v>
      </c>
      <c r="AT4" s="75" t="s">
        <v>712</v>
      </c>
      <c r="AU4" s="74">
        <v>216</v>
      </c>
      <c r="AV4" s="75" t="s">
        <v>711</v>
      </c>
      <c r="AW4" s="75" t="s">
        <v>712</v>
      </c>
      <c r="AX4" s="74">
        <v>216</v>
      </c>
      <c r="AY4" s="75" t="s">
        <v>711</v>
      </c>
      <c r="AZ4" s="75" t="s">
        <v>712</v>
      </c>
      <c r="BA4" s="74">
        <v>240</v>
      </c>
      <c r="BB4" s="75" t="s">
        <v>711</v>
      </c>
      <c r="BC4" s="75" t="s">
        <v>712</v>
      </c>
      <c r="BD4" s="74">
        <v>240</v>
      </c>
      <c r="BE4" s="75" t="s">
        <v>711</v>
      </c>
      <c r="BF4" s="75" t="s">
        <v>712</v>
      </c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(1,'TCFV15FH','MATIERE',180,null,'6*CTE1','SURFACE',now());
</v>
      </c>
      <c r="BJ4" s="74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(2,'TCFV15FH','MATIERE',180,null,'6*CTE1','SURFACE',now());
</v>
      </c>
      <c r="BM4" s="74" t="str">
        <f t="shared" si="0"/>
        <v xml:space="preserve">INSERT INTO SC_SystemeProduits(RefDimension,NomSysteme,typePresta,ligne,Quantite,formule,cte1,DateModif) values (3,'TCFV15FH','MATIERE',180,null,'6*CTE1','SURFACE',now());
</v>
      </c>
      <c r="BP4" s="74" t="str">
        <f t="shared" si="0"/>
        <v xml:space="preserve">INSERT INTO SC_SystemeProduits(RefDimension,NomSysteme,typePresta,ligne,Quantite,formule,cte1,DateModif) values (4,'TCFV15FH','MATIERE',180,null,'6*CTE1','SURFACE',now());
</v>
      </c>
      <c r="BS4" s="74" t="str">
        <f t="shared" si="0"/>
        <v xml:space="preserve">INSERT INTO SC_SystemeProduits(RefDimension,NomSysteme,typePresta,ligne,Quantite,formule,cte1,DateModif) values (5,'TCFV15FH','MATIERE',180,null,'6*CTE1','SURFACE',now());
</v>
      </c>
      <c r="BV4" s="74" t="str">
        <f t="shared" si="0"/>
        <v xml:space="preserve">INSERT INTO SC_SystemeProduits(RefDimension,NomSysteme,typePresta,ligne,Quantite,formule,cte1,DateModif) values (6,'TCFV15FH','MATIERE',180,null,'6*CTE1','SURFACE',now());
</v>
      </c>
      <c r="BY4" s="74" t="str">
        <f t="shared" si="0"/>
        <v xml:space="preserve">INSERT INTO SC_SystemeProduits(RefDimension,NomSysteme,typePresta,ligne,Quantite,formule,cte1,DateModif) values (7,'TCFV15FH','MATIERE',180,null,'6*CTE1','SURFACE',now());
</v>
      </c>
      <c r="CB4" s="74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(8,'TCFV15FH','MATIERE',180,null,'6*CTE1','SURFACE',now());
</v>
      </c>
      <c r="CE4" s="74" t="str">
        <f t="shared" si="1"/>
        <v xml:space="preserve">INSERT INTO SC_SystemeProduits(RefDimension,NomSysteme,typePresta,ligne,Quantite,formule,cte1,DateModif) values (9,'TCFV15FH','MATIERE',180,null,'6*CTE1','SURFACE',now());
</v>
      </c>
      <c r="CH4" s="74" t="str">
        <f t="shared" si="1"/>
        <v xml:space="preserve">INSERT INTO SC_SystemeProduits(RefDimension,NomSysteme,typePresta,ligne,Quantite,formule,cte1,DateModif) values (10,'TCFV15FH','MATIERE',180,null,'6*CTE1','SURFACE',now());
</v>
      </c>
      <c r="CK4" s="74" t="str">
        <f t="shared" si="1"/>
        <v xml:space="preserve">INSERT INTO SC_SystemeProduits(RefDimension,NomSysteme,typePresta,ligne,Quantite,formule,cte1,DateModif) values (11,'TCFV15FH','MATIERE',180,null,'6*CTE1','SURFACE',now());
</v>
      </c>
      <c r="CN4" s="74" t="str">
        <f t="shared" si="1"/>
        <v xml:space="preserve">INSERT INTO SC_SystemeProduits(RefDimension,NomSysteme,typePresta,ligne,Quantite,formule,cte1,DateModif) values (12,'TCFV15FH','MATIERE',180,null,'6*CTE1','SURFACE',now());
</v>
      </c>
      <c r="CQ4" s="74" t="str">
        <f t="shared" si="1"/>
        <v xml:space="preserve">INSERT INTO SC_SystemeProduits(RefDimension,NomSysteme,typePresta,ligne,Quantite,formule,cte1,DateModif) values (13,'TCFV15FH','MATIERE',180,null,'6*CTE1','SURFACE',now());
</v>
      </c>
      <c r="CT4" s="74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(14,'TCFV15FH','MATIERE',180,null,'6*CTE1','SURFACE',now());
</v>
      </c>
      <c r="CW4" s="74" t="str">
        <f t="shared" si="2"/>
        <v xml:space="preserve">INSERT INTO SC_SystemeProduits(RefDimension,NomSysteme,typePresta,ligne,Quantite,formule,cte1,DateModif) values (15,'TCFV15FH','MATIERE',180,null,'6*CTE1','SURFACE',now());
</v>
      </c>
      <c r="CZ4" s="74" t="str">
        <f t="shared" si="2"/>
        <v xml:space="preserve">INSERT INTO SC_SystemeProduits(RefDimension,NomSysteme,typePresta,ligne,Quantite,formule,cte1,DateModif) values (16,'TCFV15FH','MATIERE',180,null,'6*CTE1','SURFACE',now());
</v>
      </c>
      <c r="DC4" s="74" t="str">
        <f t="shared" si="2"/>
        <v xml:space="preserve">INSERT INTO SC_SystemeProduits(RefDimension,NomSysteme,typePresta,ligne,Quantite,formule,cte1,DateModif) values (17,'TCFV15FH','MATIERE',180,null,'6*CTE1','SURFACE',now());
</v>
      </c>
      <c r="DF4" s="74" t="str">
        <f t="shared" si="2"/>
        <v xml:space="preserve">INSERT INTO SC_SystemeProduits(RefDimension,NomSysteme,typePresta,ligne,Quantite,formule,cte1,DateModif) values (18,'TCFV15FH','MATIERE',180,null,'6*CTE1','SURFACE',now());
</v>
      </c>
    </row>
    <row r="5" spans="1:112" x14ac:dyDescent="0.3">
      <c r="A5" s="120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76" t="s">
        <v>294</v>
      </c>
      <c r="C5" s="76" t="s">
        <v>249</v>
      </c>
      <c r="D5" s="76" t="s">
        <v>284</v>
      </c>
      <c r="E5" s="76">
        <v>3.92</v>
      </c>
      <c r="F5" s="52" t="s">
        <v>1769</v>
      </c>
      <c r="G5" s="75" t="s">
        <v>712</v>
      </c>
      <c r="H5" s="74">
        <v>4.8800000000000008</v>
      </c>
      <c r="I5" s="52" t="s">
        <v>1769</v>
      </c>
      <c r="J5" s="75" t="s">
        <v>712</v>
      </c>
      <c r="K5" s="74">
        <v>5.84</v>
      </c>
      <c r="L5" s="52" t="s">
        <v>1769</v>
      </c>
      <c r="M5" s="75" t="s">
        <v>712</v>
      </c>
      <c r="N5" s="74">
        <v>6.8</v>
      </c>
      <c r="O5" s="52" t="s">
        <v>1769</v>
      </c>
      <c r="P5" s="75" t="s">
        <v>712</v>
      </c>
      <c r="Q5" s="74">
        <v>7.7600000000000007</v>
      </c>
      <c r="R5" s="52" t="s">
        <v>1769</v>
      </c>
      <c r="S5" s="75" t="s">
        <v>712</v>
      </c>
      <c r="T5" s="74">
        <v>8.7200000000000006</v>
      </c>
      <c r="U5" s="52" t="s">
        <v>1769</v>
      </c>
      <c r="V5" s="75" t="s">
        <v>712</v>
      </c>
      <c r="W5" s="74">
        <v>9.68</v>
      </c>
      <c r="X5" s="52" t="s">
        <v>1769</v>
      </c>
      <c r="Y5" s="75" t="s">
        <v>712</v>
      </c>
      <c r="Z5" s="74">
        <v>10.64</v>
      </c>
      <c r="AA5" s="52" t="s">
        <v>1769</v>
      </c>
      <c r="AB5" s="75" t="s">
        <v>712</v>
      </c>
      <c r="AC5" s="74">
        <v>11.6</v>
      </c>
      <c r="AD5" s="52" t="s">
        <v>1769</v>
      </c>
      <c r="AE5" s="75" t="s">
        <v>712</v>
      </c>
      <c r="AF5" s="74">
        <v>13.520000000000001</v>
      </c>
      <c r="AG5" s="52" t="s">
        <v>1769</v>
      </c>
      <c r="AH5" s="75" t="s">
        <v>712</v>
      </c>
      <c r="AI5" s="74">
        <v>13.520000000000001</v>
      </c>
      <c r="AJ5" s="52" t="s">
        <v>1769</v>
      </c>
      <c r="AK5" s="75" t="s">
        <v>712</v>
      </c>
      <c r="AL5" s="74">
        <v>15.440000000000001</v>
      </c>
      <c r="AM5" s="52" t="s">
        <v>1769</v>
      </c>
      <c r="AN5" s="75" t="s">
        <v>712</v>
      </c>
      <c r="AO5" s="74">
        <v>15.440000000000001</v>
      </c>
      <c r="AP5" s="52" t="s">
        <v>1769</v>
      </c>
      <c r="AQ5" s="75" t="s">
        <v>712</v>
      </c>
      <c r="AR5" s="74">
        <v>17.36</v>
      </c>
      <c r="AS5" s="52" t="s">
        <v>1769</v>
      </c>
      <c r="AT5" s="75" t="s">
        <v>712</v>
      </c>
      <c r="AU5" s="74">
        <v>19.28</v>
      </c>
      <c r="AV5" s="52" t="s">
        <v>1769</v>
      </c>
      <c r="AW5" s="75" t="s">
        <v>712</v>
      </c>
      <c r="AX5" s="74">
        <v>19.28</v>
      </c>
      <c r="AY5" s="52" t="s">
        <v>1769</v>
      </c>
      <c r="AZ5" s="75" t="s">
        <v>712</v>
      </c>
      <c r="BA5" s="74">
        <v>21.2</v>
      </c>
      <c r="BB5" s="52" t="s">
        <v>1769</v>
      </c>
      <c r="BC5" s="75" t="s">
        <v>712</v>
      </c>
      <c r="BD5" s="74">
        <v>21.2</v>
      </c>
      <c r="BE5" s="52" t="s">
        <v>1769</v>
      </c>
      <c r="BF5" s="75" t="s">
        <v>712</v>
      </c>
      <c r="BG5" s="74" t="str">
        <f t="shared" ref="BG5:BG51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(1,'TCFV15FH','MATIERE',375,null,'1.6*0.30*CTE1','SURFACE',now());
</v>
      </c>
      <c r="BJ5" s="74" t="str">
        <f t="shared" si="0"/>
        <v xml:space="preserve">INSERT INTO SC_SystemeProduits(RefDimension,NomSysteme,typePresta,ligne,Quantite,formule,cte1,DateModif) values (2,'TCFV15FH','MATIERE',375,null,'1.6*0.30*CTE1','SURFACE',now());
</v>
      </c>
      <c r="BM5" s="74" t="str">
        <f t="shared" si="0"/>
        <v xml:space="preserve">INSERT INTO SC_SystemeProduits(RefDimension,NomSysteme,typePresta,ligne,Quantite,formule,cte1,DateModif) values (3,'TCFV15FH','MATIERE',375,null,'1.6*0.30*CTE1','SURFACE',now());
</v>
      </c>
      <c r="BP5" s="74" t="str">
        <f t="shared" si="0"/>
        <v xml:space="preserve">INSERT INTO SC_SystemeProduits(RefDimension,NomSysteme,typePresta,ligne,Quantite,formule,cte1,DateModif) values (4,'TCFV15FH','MATIERE',375,null,'1.6*0.30*CTE1','SURFACE',now());
</v>
      </c>
      <c r="BS5" s="74" t="str">
        <f t="shared" si="0"/>
        <v xml:space="preserve">INSERT INTO SC_SystemeProduits(RefDimension,NomSysteme,typePresta,ligne,Quantite,formule,cte1,DateModif) values (5,'TCFV15FH','MATIERE',375,null,'1.6*0.30*CTE1','SURFACE',now());
</v>
      </c>
      <c r="BV5" s="74" t="str">
        <f t="shared" si="0"/>
        <v xml:space="preserve">INSERT INTO SC_SystemeProduits(RefDimension,NomSysteme,typePresta,ligne,Quantite,formule,cte1,DateModif) values (6,'TCFV15FH','MATIERE',375,null,'1.6*0.30*CTE1','SURFACE',now());
</v>
      </c>
      <c r="BY5" s="74" t="str">
        <f t="shared" si="0"/>
        <v xml:space="preserve">INSERT INTO SC_SystemeProduits(RefDimension,NomSysteme,typePresta,ligne,Quantite,formule,cte1,DateModif) values (7,'TCFV15FH','MATIERE',375,null,'1.6*0.30*CTE1','SURFACE',now());
</v>
      </c>
      <c r="CB5" s="74" t="str">
        <f t="shared" si="1"/>
        <v xml:space="preserve">INSERT INTO SC_SystemeProduits(RefDimension,NomSysteme,typePresta,ligne,Quantite,formule,cte1,DateModif) values (8,'TCFV15FH','MATIERE',375,null,'1.6*0.30*CTE1','SURFACE',now());
</v>
      </c>
      <c r="CE5" s="74" t="str">
        <f t="shared" si="1"/>
        <v xml:space="preserve">INSERT INTO SC_SystemeProduits(RefDimension,NomSysteme,typePresta,ligne,Quantite,formule,cte1,DateModif) values (9,'TCFV15FH','MATIERE',375,null,'1.6*0.30*CTE1','SURFACE',now());
</v>
      </c>
      <c r="CH5" s="74" t="str">
        <f t="shared" si="1"/>
        <v xml:space="preserve">INSERT INTO SC_SystemeProduits(RefDimension,NomSysteme,typePresta,ligne,Quantite,formule,cte1,DateModif) values (10,'TCFV15FH','MATIERE',375,null,'1.6*0.30*CTE1','SURFACE',now());
</v>
      </c>
      <c r="CK5" s="74" t="str">
        <f t="shared" si="1"/>
        <v xml:space="preserve">INSERT INTO SC_SystemeProduits(RefDimension,NomSysteme,typePresta,ligne,Quantite,formule,cte1,DateModif) values (11,'TCFV15FH','MATIERE',375,null,'1.6*0.30*CTE1','SURFACE',now());
</v>
      </c>
      <c r="CN5" s="74" t="str">
        <f t="shared" si="1"/>
        <v xml:space="preserve">INSERT INTO SC_SystemeProduits(RefDimension,NomSysteme,typePresta,ligne,Quantite,formule,cte1,DateModif) values (12,'TCFV15FH','MATIERE',375,null,'1.6*0.30*CTE1','SURFACE',now());
</v>
      </c>
      <c r="CQ5" s="74" t="str">
        <f t="shared" si="1"/>
        <v xml:space="preserve">INSERT INTO SC_SystemeProduits(RefDimension,NomSysteme,typePresta,ligne,Quantite,formule,cte1,DateModif) values (13,'TCFV15FH','MATIERE',375,null,'1.6*0.30*CTE1','SURFACE',now());
</v>
      </c>
      <c r="CT5" s="74" t="str">
        <f t="shared" si="2"/>
        <v xml:space="preserve">INSERT INTO SC_SystemeProduits(RefDimension,NomSysteme,typePresta,ligne,Quantite,formule,cte1,DateModif) values (14,'TCFV15FH','MATIERE',375,null,'1.6*0.30*CTE1','SURFACE',now());
</v>
      </c>
      <c r="CW5" s="74" t="str">
        <f t="shared" si="2"/>
        <v xml:space="preserve">INSERT INTO SC_SystemeProduits(RefDimension,NomSysteme,typePresta,ligne,Quantite,formule,cte1,DateModif) values (15,'TCFV15FH','MATIERE',375,null,'1.6*0.30*CTE1','SURFACE',now());
</v>
      </c>
      <c r="CZ5" s="74" t="str">
        <f t="shared" si="2"/>
        <v xml:space="preserve">INSERT INTO SC_SystemeProduits(RefDimension,NomSysteme,typePresta,ligne,Quantite,formule,cte1,DateModif) values (16,'TCFV15FH','MATIERE',375,null,'1.6*0.30*CTE1','SURFACE',now());
</v>
      </c>
      <c r="DC5" s="74" t="str">
        <f t="shared" si="2"/>
        <v xml:space="preserve">INSERT INTO SC_SystemeProduits(RefDimension,NomSysteme,typePresta,ligne,Quantite,formule,cte1,DateModif) values (17,'TCFV15FH','MATIERE',375,null,'1.6*0.30*CTE1','SURFACE',now());
</v>
      </c>
      <c r="DF5" s="74" t="str">
        <f t="shared" si="2"/>
        <v xml:space="preserve">INSERT INTO SC_SystemeProduits(RefDimension,NomSysteme,typePresta,ligne,Quantite,formule,cte1,DateModif) values (18,'TCFV15FH','MATIERE',375,null,'1.6*0.30*CTE1','SURFACE',now());
</v>
      </c>
    </row>
    <row r="6" spans="1:112" x14ac:dyDescent="0.3">
      <c r="A6" s="120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76" t="s">
        <v>294</v>
      </c>
      <c r="C6" s="76" t="s">
        <v>250</v>
      </c>
      <c r="D6" s="76" t="s">
        <v>284</v>
      </c>
      <c r="E6" s="76">
        <v>2.08</v>
      </c>
      <c r="F6" s="52" t="s">
        <v>1770</v>
      </c>
      <c r="G6" s="75" t="s">
        <v>712</v>
      </c>
      <c r="H6" s="74">
        <v>2.62</v>
      </c>
      <c r="I6" s="52" t="s">
        <v>1770</v>
      </c>
      <c r="J6" s="75" t="s">
        <v>712</v>
      </c>
      <c r="K6" s="74">
        <v>3.16</v>
      </c>
      <c r="L6" s="52" t="s">
        <v>1770</v>
      </c>
      <c r="M6" s="75" t="s">
        <v>712</v>
      </c>
      <c r="N6" s="74">
        <v>3.6999999999999997</v>
      </c>
      <c r="O6" s="52" t="s">
        <v>1770</v>
      </c>
      <c r="P6" s="75" t="s">
        <v>712</v>
      </c>
      <c r="Q6" s="74">
        <v>4.24</v>
      </c>
      <c r="R6" s="52" t="s">
        <v>1770</v>
      </c>
      <c r="S6" s="75" t="s">
        <v>712</v>
      </c>
      <c r="T6" s="74">
        <v>4.7799999999999994</v>
      </c>
      <c r="U6" s="52" t="s">
        <v>1770</v>
      </c>
      <c r="V6" s="75" t="s">
        <v>712</v>
      </c>
      <c r="W6" s="74">
        <v>5.32</v>
      </c>
      <c r="X6" s="52" t="s">
        <v>1770</v>
      </c>
      <c r="Y6" s="75" t="s">
        <v>712</v>
      </c>
      <c r="Z6" s="74">
        <v>5.8599999999999994</v>
      </c>
      <c r="AA6" s="52" t="s">
        <v>1770</v>
      </c>
      <c r="AB6" s="75" t="s">
        <v>712</v>
      </c>
      <c r="AC6" s="74">
        <v>6.3999999999999995</v>
      </c>
      <c r="AD6" s="52" t="s">
        <v>1770</v>
      </c>
      <c r="AE6" s="75" t="s">
        <v>712</v>
      </c>
      <c r="AF6" s="74">
        <v>7.48</v>
      </c>
      <c r="AG6" s="52" t="s">
        <v>1770</v>
      </c>
      <c r="AH6" s="75" t="s">
        <v>712</v>
      </c>
      <c r="AI6" s="74">
        <v>7.48</v>
      </c>
      <c r="AJ6" s="52" t="s">
        <v>1770</v>
      </c>
      <c r="AK6" s="75" t="s">
        <v>712</v>
      </c>
      <c r="AL6" s="74">
        <v>8.5599999999999987</v>
      </c>
      <c r="AM6" s="52" t="s">
        <v>1770</v>
      </c>
      <c r="AN6" s="75" t="s">
        <v>712</v>
      </c>
      <c r="AO6" s="74">
        <v>8.5599999999999987</v>
      </c>
      <c r="AP6" s="52" t="s">
        <v>1770</v>
      </c>
      <c r="AQ6" s="75" t="s">
        <v>712</v>
      </c>
      <c r="AR6" s="74">
        <v>9.64</v>
      </c>
      <c r="AS6" s="52" t="s">
        <v>1770</v>
      </c>
      <c r="AT6" s="75" t="s">
        <v>712</v>
      </c>
      <c r="AU6" s="74">
        <v>10.719999999999999</v>
      </c>
      <c r="AV6" s="52" t="s">
        <v>1770</v>
      </c>
      <c r="AW6" s="75" t="s">
        <v>712</v>
      </c>
      <c r="AX6" s="74">
        <v>10.719999999999999</v>
      </c>
      <c r="AY6" s="52" t="s">
        <v>1770</v>
      </c>
      <c r="AZ6" s="75" t="s">
        <v>712</v>
      </c>
      <c r="BA6" s="74">
        <v>11.799999999999999</v>
      </c>
      <c r="BB6" s="52" t="s">
        <v>1770</v>
      </c>
      <c r="BC6" s="75" t="s">
        <v>712</v>
      </c>
      <c r="BD6" s="74">
        <v>11.799999999999999</v>
      </c>
      <c r="BE6" s="52" t="s">
        <v>1770</v>
      </c>
      <c r="BF6" s="75" t="s">
        <v>712</v>
      </c>
      <c r="BG6" s="74" t="str">
        <f t="shared" si="3"/>
        <v xml:space="preserve">INSERT INTO SC_SystemeProduits(RefDimension,NomSysteme,typePresta,ligne,Quantite,formule,cte1,DateModif) values (1,'TCFV15FH','MATIERE',373,null,'1.8*0.10*CTE1','SURFACE',now());
</v>
      </c>
      <c r="BJ6" s="74" t="str">
        <f t="shared" si="0"/>
        <v xml:space="preserve">INSERT INTO SC_SystemeProduits(RefDimension,NomSysteme,typePresta,ligne,Quantite,formule,cte1,DateModif) values (2,'TCFV15FH','MATIERE',373,null,'1.8*0.10*CTE1','SURFACE',now());
</v>
      </c>
      <c r="BM6" s="74" t="str">
        <f t="shared" si="0"/>
        <v xml:space="preserve">INSERT INTO SC_SystemeProduits(RefDimension,NomSysteme,typePresta,ligne,Quantite,formule,cte1,DateModif) values (3,'TCFV15FH','MATIERE',373,null,'1.8*0.10*CTE1','SURFACE',now());
</v>
      </c>
      <c r="BP6" s="74" t="str">
        <f t="shared" si="0"/>
        <v xml:space="preserve">INSERT INTO SC_SystemeProduits(RefDimension,NomSysteme,typePresta,ligne,Quantite,formule,cte1,DateModif) values (4,'TCFV15FH','MATIERE',373,null,'1.8*0.10*CTE1','SURFACE',now());
</v>
      </c>
      <c r="BS6" s="74" t="str">
        <f t="shared" si="0"/>
        <v xml:space="preserve">INSERT INTO SC_SystemeProduits(RefDimension,NomSysteme,typePresta,ligne,Quantite,formule,cte1,DateModif) values (5,'TCFV15FH','MATIERE',373,null,'1.8*0.10*CTE1','SURFACE',now());
</v>
      </c>
      <c r="BV6" s="74" t="str">
        <f t="shared" si="0"/>
        <v xml:space="preserve">INSERT INTO SC_SystemeProduits(RefDimension,NomSysteme,typePresta,ligne,Quantite,formule,cte1,DateModif) values (6,'TCFV15FH','MATIERE',373,null,'1.8*0.10*CTE1','SURFACE',now());
</v>
      </c>
      <c r="BY6" s="74" t="str">
        <f t="shared" si="0"/>
        <v xml:space="preserve">INSERT INTO SC_SystemeProduits(RefDimension,NomSysteme,typePresta,ligne,Quantite,formule,cte1,DateModif) values (7,'TCFV15FH','MATIERE',373,null,'1.8*0.10*CTE1','SURFACE',now());
</v>
      </c>
      <c r="CB6" s="74" t="str">
        <f t="shared" si="1"/>
        <v xml:space="preserve">INSERT INTO SC_SystemeProduits(RefDimension,NomSysteme,typePresta,ligne,Quantite,formule,cte1,DateModif) values (8,'TCFV15FH','MATIERE',373,null,'1.8*0.10*CTE1','SURFACE',now());
</v>
      </c>
      <c r="CE6" s="74" t="str">
        <f t="shared" si="1"/>
        <v xml:space="preserve">INSERT INTO SC_SystemeProduits(RefDimension,NomSysteme,typePresta,ligne,Quantite,formule,cte1,DateModif) values (9,'TCFV15FH','MATIERE',373,null,'1.8*0.10*CTE1','SURFACE',now());
</v>
      </c>
      <c r="CH6" s="74" t="str">
        <f t="shared" si="1"/>
        <v xml:space="preserve">INSERT INTO SC_SystemeProduits(RefDimension,NomSysteme,typePresta,ligne,Quantite,formule,cte1,DateModif) values (10,'TCFV15FH','MATIERE',373,null,'1.8*0.10*CTE1','SURFACE',now());
</v>
      </c>
      <c r="CK6" s="74" t="str">
        <f t="shared" si="1"/>
        <v xml:space="preserve">INSERT INTO SC_SystemeProduits(RefDimension,NomSysteme,typePresta,ligne,Quantite,formule,cte1,DateModif) values (11,'TCFV15FH','MATIERE',373,null,'1.8*0.10*CTE1','SURFACE',now());
</v>
      </c>
      <c r="CN6" s="74" t="str">
        <f t="shared" si="1"/>
        <v xml:space="preserve">INSERT INTO SC_SystemeProduits(RefDimension,NomSysteme,typePresta,ligne,Quantite,formule,cte1,DateModif) values (12,'TCFV15FH','MATIERE',373,null,'1.8*0.10*CTE1','SURFACE',now());
</v>
      </c>
      <c r="CQ6" s="74" t="str">
        <f t="shared" si="1"/>
        <v xml:space="preserve">INSERT INTO SC_SystemeProduits(RefDimension,NomSysteme,typePresta,ligne,Quantite,formule,cte1,DateModif) values (13,'TCFV15FH','MATIERE',373,null,'1.8*0.10*CTE1','SURFACE',now());
</v>
      </c>
      <c r="CT6" s="74" t="str">
        <f t="shared" si="2"/>
        <v xml:space="preserve">INSERT INTO SC_SystemeProduits(RefDimension,NomSysteme,typePresta,ligne,Quantite,formule,cte1,DateModif) values (14,'TCFV15FH','MATIERE',373,null,'1.8*0.10*CTE1','SURFACE',now());
</v>
      </c>
      <c r="CW6" s="74" t="str">
        <f t="shared" si="2"/>
        <v xml:space="preserve">INSERT INTO SC_SystemeProduits(RefDimension,NomSysteme,typePresta,ligne,Quantite,formule,cte1,DateModif) values (15,'TCFV15FH','MATIERE',373,null,'1.8*0.10*CTE1','SURFACE',now());
</v>
      </c>
      <c r="CZ6" s="74" t="str">
        <f t="shared" si="2"/>
        <v xml:space="preserve">INSERT INTO SC_SystemeProduits(RefDimension,NomSysteme,typePresta,ligne,Quantite,formule,cte1,DateModif) values (16,'TCFV15FH','MATIERE',373,null,'1.8*0.10*CTE1','SURFACE',now());
</v>
      </c>
      <c r="DC6" s="74" t="str">
        <f t="shared" si="2"/>
        <v xml:space="preserve">INSERT INTO SC_SystemeProduits(RefDimension,NomSysteme,typePresta,ligne,Quantite,formule,cte1,DateModif) values (17,'TCFV15FH','MATIERE',373,null,'1.8*0.10*CTE1','SURFACE',now());
</v>
      </c>
      <c r="DF6" s="74" t="str">
        <f t="shared" si="2"/>
        <v xml:space="preserve">INSERT INTO SC_SystemeProduits(RefDimension,NomSysteme,typePresta,ligne,Quantite,formule,cte1,DateModif) values (18,'TCFV15FH','MATIERE',373,null,'1.8*0.10*CTE1','SURFACE',now());
</v>
      </c>
    </row>
    <row r="7" spans="1:112" x14ac:dyDescent="0.3">
      <c r="A7" s="120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76" t="s">
        <v>294</v>
      </c>
      <c r="C7" s="76" t="s">
        <v>251</v>
      </c>
      <c r="D7" s="76" t="s">
        <v>284</v>
      </c>
      <c r="E7" s="76">
        <v>3.6</v>
      </c>
      <c r="F7" s="75" t="s">
        <v>720</v>
      </c>
      <c r="G7" s="75" t="s">
        <v>712</v>
      </c>
      <c r="H7" s="74">
        <v>4.4000000000000004</v>
      </c>
      <c r="I7" s="75" t="s">
        <v>720</v>
      </c>
      <c r="J7" s="75" t="s">
        <v>712</v>
      </c>
      <c r="K7" s="74">
        <v>5.2</v>
      </c>
      <c r="L7" s="75" t="s">
        <v>720</v>
      </c>
      <c r="M7" s="75" t="s">
        <v>712</v>
      </c>
      <c r="N7" s="74">
        <v>6</v>
      </c>
      <c r="O7" s="75" t="s">
        <v>720</v>
      </c>
      <c r="P7" s="75" t="s">
        <v>712</v>
      </c>
      <c r="Q7" s="74">
        <v>6.8000000000000007</v>
      </c>
      <c r="R7" s="75" t="s">
        <v>720</v>
      </c>
      <c r="S7" s="75" t="s">
        <v>712</v>
      </c>
      <c r="T7" s="74">
        <v>7.6000000000000005</v>
      </c>
      <c r="U7" s="75" t="s">
        <v>720</v>
      </c>
      <c r="V7" s="75" t="s">
        <v>712</v>
      </c>
      <c r="W7" s="74">
        <v>8.4</v>
      </c>
      <c r="X7" s="75" t="s">
        <v>720</v>
      </c>
      <c r="Y7" s="75" t="s">
        <v>712</v>
      </c>
      <c r="Z7" s="74">
        <v>9.1999999999999993</v>
      </c>
      <c r="AA7" s="75" t="s">
        <v>720</v>
      </c>
      <c r="AB7" s="75" t="s">
        <v>712</v>
      </c>
      <c r="AC7" s="74">
        <v>10</v>
      </c>
      <c r="AD7" s="75" t="s">
        <v>720</v>
      </c>
      <c r="AE7" s="75" t="s">
        <v>712</v>
      </c>
      <c r="AF7" s="74">
        <v>11.600000000000001</v>
      </c>
      <c r="AG7" s="75" t="s">
        <v>720</v>
      </c>
      <c r="AH7" s="75" t="s">
        <v>712</v>
      </c>
      <c r="AI7" s="74">
        <v>11.600000000000001</v>
      </c>
      <c r="AJ7" s="75" t="s">
        <v>720</v>
      </c>
      <c r="AK7" s="75" t="s">
        <v>712</v>
      </c>
      <c r="AL7" s="74">
        <v>13.200000000000001</v>
      </c>
      <c r="AM7" s="75" t="s">
        <v>720</v>
      </c>
      <c r="AN7" s="75" t="s">
        <v>712</v>
      </c>
      <c r="AO7" s="74">
        <v>13.200000000000001</v>
      </c>
      <c r="AP7" s="75" t="s">
        <v>720</v>
      </c>
      <c r="AQ7" s="75" t="s">
        <v>712</v>
      </c>
      <c r="AR7" s="74">
        <v>14.8</v>
      </c>
      <c r="AS7" s="75" t="s">
        <v>720</v>
      </c>
      <c r="AT7" s="75" t="s">
        <v>712</v>
      </c>
      <c r="AU7" s="74">
        <v>16.399999999999999</v>
      </c>
      <c r="AV7" s="75" t="s">
        <v>720</v>
      </c>
      <c r="AW7" s="75" t="s">
        <v>712</v>
      </c>
      <c r="AX7" s="74">
        <v>16.399999999999999</v>
      </c>
      <c r="AY7" s="75" t="s">
        <v>720</v>
      </c>
      <c r="AZ7" s="75" t="s">
        <v>712</v>
      </c>
      <c r="BA7" s="74">
        <v>18</v>
      </c>
      <c r="BB7" s="75" t="s">
        <v>720</v>
      </c>
      <c r="BC7" s="75" t="s">
        <v>712</v>
      </c>
      <c r="BD7" s="74">
        <v>18</v>
      </c>
      <c r="BE7" s="75" t="s">
        <v>720</v>
      </c>
      <c r="BF7" s="75" t="s">
        <v>712</v>
      </c>
      <c r="BG7" s="74" t="str">
        <f t="shared" si="3"/>
        <v xml:space="preserve">INSERT INTO SC_SystemeProduits(RefDimension,NomSysteme,typePresta,ligne,Quantite,formule,cte1,DateModif) values (1,'TCFV15FH','MATIERE',376,null,'1.6*0.2*CTE1','SURFACE',now());
</v>
      </c>
      <c r="BJ7" s="74" t="str">
        <f t="shared" si="0"/>
        <v xml:space="preserve">INSERT INTO SC_SystemeProduits(RefDimension,NomSysteme,typePresta,ligne,Quantite,formule,cte1,DateModif) values (2,'TCFV15FH','MATIERE',376,null,'1.6*0.2*CTE1','SURFACE',now());
</v>
      </c>
      <c r="BM7" s="74" t="str">
        <f t="shared" si="0"/>
        <v xml:space="preserve">INSERT INTO SC_SystemeProduits(RefDimension,NomSysteme,typePresta,ligne,Quantite,formule,cte1,DateModif) values (3,'TCFV15FH','MATIERE',376,null,'1.6*0.2*CTE1','SURFACE',now());
</v>
      </c>
      <c r="BP7" s="74" t="str">
        <f t="shared" si="0"/>
        <v xml:space="preserve">INSERT INTO SC_SystemeProduits(RefDimension,NomSysteme,typePresta,ligne,Quantite,formule,cte1,DateModif) values (4,'TCFV15FH','MATIERE',376,null,'1.6*0.2*CTE1','SURFACE',now());
</v>
      </c>
      <c r="BS7" s="74" t="str">
        <f t="shared" si="0"/>
        <v xml:space="preserve">INSERT INTO SC_SystemeProduits(RefDimension,NomSysteme,typePresta,ligne,Quantite,formule,cte1,DateModif) values (5,'TCFV15FH','MATIERE',376,null,'1.6*0.2*CTE1','SURFACE',now());
</v>
      </c>
      <c r="BV7" s="74" t="str">
        <f t="shared" si="0"/>
        <v xml:space="preserve">INSERT INTO SC_SystemeProduits(RefDimension,NomSysteme,typePresta,ligne,Quantite,formule,cte1,DateModif) values (6,'TCFV15FH','MATIERE',376,null,'1.6*0.2*CTE1','SURFACE',now());
</v>
      </c>
      <c r="BY7" s="74" t="str">
        <f t="shared" si="0"/>
        <v xml:space="preserve">INSERT INTO SC_SystemeProduits(RefDimension,NomSysteme,typePresta,ligne,Quantite,formule,cte1,DateModif) values (7,'TCFV15FH','MATIERE',376,null,'1.6*0.2*CTE1','SURFACE',now());
</v>
      </c>
      <c r="CB7" s="74" t="str">
        <f t="shared" si="1"/>
        <v xml:space="preserve">INSERT INTO SC_SystemeProduits(RefDimension,NomSysteme,typePresta,ligne,Quantite,formule,cte1,DateModif) values (8,'TCFV15FH','MATIERE',376,null,'1.6*0.2*CTE1','SURFACE',now());
</v>
      </c>
      <c r="CE7" s="74" t="str">
        <f t="shared" si="1"/>
        <v xml:space="preserve">INSERT INTO SC_SystemeProduits(RefDimension,NomSysteme,typePresta,ligne,Quantite,formule,cte1,DateModif) values (9,'TCFV15FH','MATIERE',376,null,'1.6*0.2*CTE1','SURFACE',now());
</v>
      </c>
      <c r="CH7" s="74" t="str">
        <f t="shared" si="1"/>
        <v xml:space="preserve">INSERT INTO SC_SystemeProduits(RefDimension,NomSysteme,typePresta,ligne,Quantite,formule,cte1,DateModif) values (10,'TCFV15FH','MATIERE',376,null,'1.6*0.2*CTE1','SURFACE',now());
</v>
      </c>
      <c r="CK7" s="74" t="str">
        <f t="shared" si="1"/>
        <v xml:space="preserve">INSERT INTO SC_SystemeProduits(RefDimension,NomSysteme,typePresta,ligne,Quantite,formule,cte1,DateModif) values (11,'TCFV15FH','MATIERE',376,null,'1.6*0.2*CTE1','SURFACE',now());
</v>
      </c>
      <c r="CN7" s="74" t="str">
        <f t="shared" si="1"/>
        <v xml:space="preserve">INSERT INTO SC_SystemeProduits(RefDimension,NomSysteme,typePresta,ligne,Quantite,formule,cte1,DateModif) values (12,'TCFV15FH','MATIERE',376,null,'1.6*0.2*CTE1','SURFACE',now());
</v>
      </c>
      <c r="CQ7" s="74" t="str">
        <f t="shared" si="1"/>
        <v xml:space="preserve">INSERT INTO SC_SystemeProduits(RefDimension,NomSysteme,typePresta,ligne,Quantite,formule,cte1,DateModif) values (13,'TCFV15FH','MATIERE',376,null,'1.6*0.2*CTE1','SURFACE',now());
</v>
      </c>
      <c r="CT7" s="74" t="str">
        <f t="shared" si="2"/>
        <v xml:space="preserve">INSERT INTO SC_SystemeProduits(RefDimension,NomSysteme,typePresta,ligne,Quantite,formule,cte1,DateModif) values (14,'TCFV15FH','MATIERE',376,null,'1.6*0.2*CTE1','SURFACE',now());
</v>
      </c>
      <c r="CW7" s="74" t="str">
        <f t="shared" si="2"/>
        <v xml:space="preserve">INSERT INTO SC_SystemeProduits(RefDimension,NomSysteme,typePresta,ligne,Quantite,formule,cte1,DateModif) values (15,'TCFV15FH','MATIERE',376,null,'1.6*0.2*CTE1','SURFACE',now());
</v>
      </c>
      <c r="CZ7" s="74" t="str">
        <f t="shared" si="2"/>
        <v xml:space="preserve">INSERT INTO SC_SystemeProduits(RefDimension,NomSysteme,typePresta,ligne,Quantite,formule,cte1,DateModif) values (16,'TCFV15FH','MATIERE',376,null,'1.6*0.2*CTE1','SURFACE',now());
</v>
      </c>
      <c r="DC7" s="74" t="str">
        <f t="shared" si="2"/>
        <v xml:space="preserve">INSERT INTO SC_SystemeProduits(RefDimension,NomSysteme,typePresta,ligne,Quantite,formule,cte1,DateModif) values (17,'TCFV15FH','MATIERE',376,null,'1.6*0.2*CTE1','SURFACE',now());
</v>
      </c>
      <c r="DF7" s="74" t="str">
        <f t="shared" si="2"/>
        <v xml:space="preserve">INSERT INTO SC_SystemeProduits(RefDimension,NomSysteme,typePresta,ligne,Quantite,formule,cte1,DateModif) values (18,'TCFV15FH','MATIERE',376,null,'1.6*0.2*CTE1','SURFACE',now());
</v>
      </c>
    </row>
    <row r="8" spans="1:112" x14ac:dyDescent="0.3">
      <c r="A8" s="120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76" t="s">
        <v>294</v>
      </c>
      <c r="C8" s="154" t="s">
        <v>723</v>
      </c>
      <c r="D8" s="76" t="s">
        <v>8</v>
      </c>
      <c r="E8" s="76">
        <v>1</v>
      </c>
      <c r="BG8" s="74" t="str">
        <f t="shared" si="3"/>
        <v xml:space="preserve">INSERT INTO SC_SystemeProduits(RefDimension,NomSysteme,typePresta,ligne,Quantite,formule,cte1,DateModif) values (1,'TCFV15FH','MATIERE',379,1,null,null,now());
</v>
      </c>
      <c r="BJ8" s="74" t="str">
        <f t="shared" si="0"/>
        <v/>
      </c>
      <c r="BM8" s="74" t="str">
        <f t="shared" si="0"/>
        <v/>
      </c>
      <c r="BP8" s="74" t="str">
        <f t="shared" si="0"/>
        <v/>
      </c>
      <c r="BS8" s="74" t="str">
        <f t="shared" si="0"/>
        <v/>
      </c>
      <c r="BV8" s="74" t="str">
        <f t="shared" si="0"/>
        <v/>
      </c>
      <c r="BY8" s="74" t="str">
        <f t="shared" si="0"/>
        <v/>
      </c>
      <c r="CB8" s="74" t="str">
        <f t="shared" si="1"/>
        <v/>
      </c>
      <c r="CE8" s="74" t="str">
        <f t="shared" si="1"/>
        <v/>
      </c>
      <c r="CH8" s="74" t="str">
        <f t="shared" si="1"/>
        <v/>
      </c>
      <c r="CK8" s="74" t="str">
        <f t="shared" si="1"/>
        <v/>
      </c>
      <c r="CN8" s="74" t="str">
        <f t="shared" si="1"/>
        <v/>
      </c>
      <c r="CQ8" s="74" t="str">
        <f t="shared" si="1"/>
        <v/>
      </c>
      <c r="CT8" s="74" t="str">
        <f t="shared" si="2"/>
        <v/>
      </c>
      <c r="CW8" s="74" t="str">
        <f t="shared" si="2"/>
        <v/>
      </c>
      <c r="CZ8" s="74" t="str">
        <f t="shared" si="2"/>
        <v/>
      </c>
      <c r="DC8" s="74" t="str">
        <f t="shared" si="2"/>
        <v/>
      </c>
      <c r="DF8" s="74" t="str">
        <f t="shared" si="2"/>
        <v/>
      </c>
    </row>
    <row r="9" spans="1:112" x14ac:dyDescent="0.3">
      <c r="A9" s="120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76" t="s">
        <v>294</v>
      </c>
      <c r="C9" s="154" t="s">
        <v>724</v>
      </c>
      <c r="D9" s="76" t="s">
        <v>8</v>
      </c>
      <c r="E9" s="76"/>
      <c r="H9" s="74">
        <v>1</v>
      </c>
      <c r="BG9" s="74" t="str">
        <f t="shared" si="3"/>
        <v/>
      </c>
      <c r="BJ9" s="74" t="str">
        <f t="shared" si="0"/>
        <v xml:space="preserve">INSERT INTO SC_SystemeProduits(RefDimension,NomSysteme,typePresta,ligne,Quantite,formule,cte1,DateModif) values (2,'TCFV15FH','MATIERE',380,1,null,null,now());
</v>
      </c>
      <c r="BM9" s="74" t="str">
        <f t="shared" si="0"/>
        <v/>
      </c>
      <c r="BP9" s="74" t="str">
        <f t="shared" si="0"/>
        <v/>
      </c>
      <c r="BS9" s="74" t="str">
        <f t="shared" si="0"/>
        <v/>
      </c>
      <c r="BV9" s="74" t="str">
        <f t="shared" si="0"/>
        <v/>
      </c>
      <c r="BY9" s="74" t="str">
        <f t="shared" si="0"/>
        <v/>
      </c>
      <c r="CB9" s="74" t="str">
        <f t="shared" si="1"/>
        <v/>
      </c>
      <c r="CE9" s="74" t="str">
        <f t="shared" si="1"/>
        <v/>
      </c>
      <c r="CH9" s="74" t="str">
        <f t="shared" si="1"/>
        <v/>
      </c>
      <c r="CK9" s="74" t="str">
        <f t="shared" si="1"/>
        <v/>
      </c>
      <c r="CN9" s="74" t="str">
        <f t="shared" si="1"/>
        <v/>
      </c>
      <c r="CQ9" s="74" t="str">
        <f t="shared" si="1"/>
        <v/>
      </c>
      <c r="CT9" s="74" t="str">
        <f t="shared" si="2"/>
        <v/>
      </c>
      <c r="CW9" s="74" t="str">
        <f t="shared" si="2"/>
        <v/>
      </c>
      <c r="CZ9" s="74" t="str">
        <f t="shared" si="2"/>
        <v/>
      </c>
      <c r="DC9" s="74" t="str">
        <f t="shared" si="2"/>
        <v/>
      </c>
      <c r="DF9" s="74" t="str">
        <f t="shared" si="2"/>
        <v/>
      </c>
    </row>
    <row r="10" spans="1:112" x14ac:dyDescent="0.3">
      <c r="A10" s="120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76" t="s">
        <v>294</v>
      </c>
      <c r="C10" s="154" t="s">
        <v>725</v>
      </c>
      <c r="D10" s="76" t="s">
        <v>8</v>
      </c>
      <c r="E10" s="76"/>
      <c r="K10" s="74">
        <v>1</v>
      </c>
      <c r="BG10" s="74" t="str">
        <f t="shared" si="3"/>
        <v/>
      </c>
      <c r="BJ10" s="74" t="str">
        <f t="shared" si="0"/>
        <v/>
      </c>
      <c r="BM10" s="74" t="str">
        <f t="shared" si="0"/>
        <v xml:space="preserve">INSERT INTO SC_SystemeProduits(RefDimension,NomSysteme,typePresta,ligne,Quantite,formule,cte1,DateModif) values (3,'TCFV15FH','MATIERE',381,1,null,null,now());
</v>
      </c>
      <c r="BP10" s="74" t="str">
        <f t="shared" si="0"/>
        <v/>
      </c>
      <c r="BS10" s="74" t="str">
        <f t="shared" si="0"/>
        <v/>
      </c>
      <c r="BV10" s="74" t="str">
        <f t="shared" si="0"/>
        <v/>
      </c>
      <c r="BY10" s="74" t="str">
        <f t="shared" si="0"/>
        <v/>
      </c>
      <c r="CB10" s="74" t="str">
        <f t="shared" si="1"/>
        <v/>
      </c>
      <c r="CE10" s="74" t="str">
        <f t="shared" si="1"/>
        <v/>
      </c>
      <c r="CH10" s="74" t="str">
        <f t="shared" si="1"/>
        <v/>
      </c>
      <c r="CK10" s="74" t="str">
        <f t="shared" si="1"/>
        <v/>
      </c>
      <c r="CN10" s="74" t="str">
        <f t="shared" si="1"/>
        <v/>
      </c>
      <c r="CQ10" s="74" t="str">
        <f t="shared" si="1"/>
        <v/>
      </c>
      <c r="CT10" s="74" t="str">
        <f t="shared" si="2"/>
        <v/>
      </c>
      <c r="CW10" s="74" t="str">
        <f t="shared" si="2"/>
        <v/>
      </c>
      <c r="CZ10" s="74" t="str">
        <f t="shared" si="2"/>
        <v/>
      </c>
      <c r="DC10" s="74" t="str">
        <f t="shared" si="2"/>
        <v/>
      </c>
      <c r="DF10" s="74" t="str">
        <f t="shared" si="2"/>
        <v/>
      </c>
    </row>
    <row r="11" spans="1:112" x14ac:dyDescent="0.3">
      <c r="A11" s="120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76" t="s">
        <v>294</v>
      </c>
      <c r="C11" s="154" t="s">
        <v>726</v>
      </c>
      <c r="D11" s="76" t="s">
        <v>8</v>
      </c>
      <c r="E11" s="76"/>
      <c r="N11" s="74">
        <v>1</v>
      </c>
      <c r="BG11" s="74" t="str">
        <f t="shared" si="3"/>
        <v/>
      </c>
      <c r="BJ11" s="74" t="str">
        <f t="shared" si="0"/>
        <v/>
      </c>
      <c r="BM11" s="74" t="str">
        <f t="shared" si="0"/>
        <v/>
      </c>
      <c r="BP11" s="74" t="str">
        <f t="shared" si="0"/>
        <v xml:space="preserve">INSERT INTO SC_SystemeProduits(RefDimension,NomSysteme,typePresta,ligne,Quantite,formule,cte1,DateModif) values (4,'TCFV15FH','MATIERE',382,1,null,null,now());
</v>
      </c>
      <c r="BS11" s="74" t="str">
        <f t="shared" si="0"/>
        <v/>
      </c>
      <c r="BV11" s="74" t="str">
        <f t="shared" si="0"/>
        <v/>
      </c>
      <c r="BY11" s="74" t="str">
        <f t="shared" si="0"/>
        <v/>
      </c>
      <c r="CB11" s="74" t="str">
        <f t="shared" si="1"/>
        <v/>
      </c>
      <c r="CE11" s="74" t="str">
        <f t="shared" si="1"/>
        <v/>
      </c>
      <c r="CH11" s="74" t="str">
        <f t="shared" si="1"/>
        <v/>
      </c>
      <c r="CK11" s="74" t="str">
        <f t="shared" si="1"/>
        <v/>
      </c>
      <c r="CN11" s="74" t="str">
        <f t="shared" si="1"/>
        <v/>
      </c>
      <c r="CQ11" s="74" t="str">
        <f t="shared" si="1"/>
        <v/>
      </c>
      <c r="CT11" s="74" t="str">
        <f t="shared" si="2"/>
        <v/>
      </c>
      <c r="CW11" s="74" t="str">
        <f t="shared" si="2"/>
        <v/>
      </c>
      <c r="CZ11" s="74" t="str">
        <f t="shared" si="2"/>
        <v/>
      </c>
      <c r="DC11" s="74" t="str">
        <f t="shared" si="2"/>
        <v/>
      </c>
      <c r="DF11" s="74" t="str">
        <f t="shared" si="2"/>
        <v/>
      </c>
    </row>
    <row r="12" spans="1:112" x14ac:dyDescent="0.3">
      <c r="A12" s="120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76" t="s">
        <v>294</v>
      </c>
      <c r="C12" s="154" t="s">
        <v>727</v>
      </c>
      <c r="D12" s="76" t="s">
        <v>8</v>
      </c>
      <c r="E12" s="76"/>
      <c r="Q12" s="74">
        <v>1</v>
      </c>
      <c r="BG12" s="74" t="str">
        <f t="shared" si="3"/>
        <v/>
      </c>
      <c r="BJ12" s="74" t="str">
        <f t="shared" si="0"/>
        <v/>
      </c>
      <c r="BM12" s="74" t="str">
        <f t="shared" si="0"/>
        <v/>
      </c>
      <c r="BP12" s="74" t="str">
        <f t="shared" si="0"/>
        <v/>
      </c>
      <c r="BS12" s="74" t="str">
        <f t="shared" si="0"/>
        <v xml:space="preserve">INSERT INTO SC_SystemeProduits(RefDimension,NomSysteme,typePresta,ligne,Quantite,formule,cte1,DateModif) values (5,'TCFV15FH','MATIERE',383,1,null,null,now());
</v>
      </c>
      <c r="BV12" s="74" t="str">
        <f t="shared" si="0"/>
        <v/>
      </c>
      <c r="BY12" s="74" t="str">
        <f t="shared" si="0"/>
        <v/>
      </c>
      <c r="CB12" s="74" t="str">
        <f t="shared" si="1"/>
        <v/>
      </c>
      <c r="CE12" s="74" t="str">
        <f t="shared" si="1"/>
        <v/>
      </c>
      <c r="CH12" s="74" t="str">
        <f t="shared" si="1"/>
        <v/>
      </c>
      <c r="CK12" s="74" t="str">
        <f t="shared" si="1"/>
        <v/>
      </c>
      <c r="CN12" s="74" t="str">
        <f t="shared" si="1"/>
        <v/>
      </c>
      <c r="CQ12" s="74" t="str">
        <f t="shared" si="1"/>
        <v/>
      </c>
      <c r="CT12" s="74" t="str">
        <f t="shared" si="2"/>
        <v/>
      </c>
      <c r="CW12" s="74" t="str">
        <f t="shared" si="2"/>
        <v/>
      </c>
      <c r="CZ12" s="74" t="str">
        <f t="shared" si="2"/>
        <v/>
      </c>
      <c r="DC12" s="74" t="str">
        <f t="shared" si="2"/>
        <v/>
      </c>
      <c r="DF12" s="74" t="str">
        <f t="shared" si="2"/>
        <v/>
      </c>
    </row>
    <row r="13" spans="1:112" x14ac:dyDescent="0.3">
      <c r="A13" s="120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76" t="s">
        <v>294</v>
      </c>
      <c r="C13" s="154" t="s">
        <v>728</v>
      </c>
      <c r="D13" s="76" t="s">
        <v>8</v>
      </c>
      <c r="E13" s="76"/>
      <c r="T13" s="74">
        <v>1</v>
      </c>
      <c r="BG13" s="74" t="str">
        <f t="shared" si="3"/>
        <v/>
      </c>
      <c r="BJ13" s="74" t="str">
        <f t="shared" si="0"/>
        <v/>
      </c>
      <c r="BM13" s="74" t="str">
        <f t="shared" si="0"/>
        <v/>
      </c>
      <c r="BP13" s="74" t="str">
        <f t="shared" si="0"/>
        <v/>
      </c>
      <c r="BS13" s="74" t="str">
        <f t="shared" si="0"/>
        <v/>
      </c>
      <c r="BV13" s="74" t="str">
        <f t="shared" si="0"/>
        <v xml:space="preserve">INSERT INTO SC_SystemeProduits(RefDimension,NomSysteme,typePresta,ligne,Quantite,formule,cte1,DateModif) values (6,'TCFV15FH','MATIERE',384,1,null,null,now());
</v>
      </c>
      <c r="BY13" s="74" t="str">
        <f t="shared" si="0"/>
        <v/>
      </c>
      <c r="CB13" s="74" t="str">
        <f t="shared" si="1"/>
        <v/>
      </c>
      <c r="CE13" s="74" t="str">
        <f t="shared" si="1"/>
        <v/>
      </c>
      <c r="CH13" s="74" t="str">
        <f t="shared" si="1"/>
        <v/>
      </c>
      <c r="CK13" s="74" t="str">
        <f t="shared" si="1"/>
        <v/>
      </c>
      <c r="CN13" s="74" t="str">
        <f t="shared" si="1"/>
        <v/>
      </c>
      <c r="CQ13" s="74" t="str">
        <f t="shared" si="1"/>
        <v/>
      </c>
      <c r="CT13" s="74" t="str">
        <f t="shared" si="2"/>
        <v/>
      </c>
      <c r="CW13" s="74" t="str">
        <f t="shared" si="2"/>
        <v/>
      </c>
      <c r="CZ13" s="74" t="str">
        <f t="shared" si="2"/>
        <v/>
      </c>
      <c r="DC13" s="74" t="str">
        <f t="shared" si="2"/>
        <v/>
      </c>
      <c r="DF13" s="74" t="str">
        <f t="shared" si="2"/>
        <v/>
      </c>
    </row>
    <row r="14" spans="1:112" x14ac:dyDescent="0.3">
      <c r="A14" s="120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76" t="s">
        <v>294</v>
      </c>
      <c r="C14" s="154" t="s">
        <v>729</v>
      </c>
      <c r="D14" s="76" t="s">
        <v>8</v>
      </c>
      <c r="E14" s="76"/>
      <c r="W14" s="74">
        <v>1</v>
      </c>
      <c r="BG14" s="74" t="str">
        <f t="shared" si="3"/>
        <v/>
      </c>
      <c r="BJ14" s="74" t="str">
        <f t="shared" si="0"/>
        <v/>
      </c>
      <c r="BM14" s="74" t="str">
        <f t="shared" si="0"/>
        <v/>
      </c>
      <c r="BP14" s="74" t="str">
        <f t="shared" si="0"/>
        <v/>
      </c>
      <c r="BS14" s="74" t="str">
        <f t="shared" si="0"/>
        <v/>
      </c>
      <c r="BV14" s="74" t="str">
        <f t="shared" si="0"/>
        <v/>
      </c>
      <c r="BY14" s="74" t="str">
        <f t="shared" si="0"/>
        <v xml:space="preserve">INSERT INTO SC_SystemeProduits(RefDimension,NomSysteme,typePresta,ligne,Quantite,formule,cte1,DateModif) values (7,'TCFV15FH','MATIERE',385,1,null,null,now());
</v>
      </c>
      <c r="CB14" s="74" t="str">
        <f t="shared" si="1"/>
        <v/>
      </c>
      <c r="CE14" s="74" t="str">
        <f t="shared" si="1"/>
        <v/>
      </c>
      <c r="CH14" s="74" t="str">
        <f t="shared" si="1"/>
        <v/>
      </c>
      <c r="CK14" s="74" t="str">
        <f t="shared" si="1"/>
        <v/>
      </c>
      <c r="CN14" s="74" t="str">
        <f t="shared" si="1"/>
        <v/>
      </c>
      <c r="CQ14" s="74" t="str">
        <f t="shared" si="1"/>
        <v/>
      </c>
      <c r="CT14" s="74" t="str">
        <f t="shared" si="2"/>
        <v/>
      </c>
      <c r="CW14" s="74" t="str">
        <f t="shared" si="2"/>
        <v/>
      </c>
      <c r="CZ14" s="74" t="str">
        <f t="shared" si="2"/>
        <v/>
      </c>
      <c r="DC14" s="74" t="str">
        <f t="shared" si="2"/>
        <v/>
      </c>
      <c r="DF14" s="74" t="str">
        <f t="shared" si="2"/>
        <v/>
      </c>
    </row>
    <row r="15" spans="1:112" x14ac:dyDescent="0.3">
      <c r="A15" s="120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76" t="s">
        <v>294</v>
      </c>
      <c r="C15" s="154" t="s">
        <v>730</v>
      </c>
      <c r="D15" s="76" t="s">
        <v>8</v>
      </c>
      <c r="E15" s="76"/>
      <c r="Z15" s="74">
        <v>1</v>
      </c>
      <c r="BG15" s="74" t="str">
        <f t="shared" si="3"/>
        <v/>
      </c>
      <c r="BJ15" s="74" t="str">
        <f t="shared" si="0"/>
        <v/>
      </c>
      <c r="BM15" s="74" t="str">
        <f t="shared" si="0"/>
        <v/>
      </c>
      <c r="BP15" s="74" t="str">
        <f t="shared" si="0"/>
        <v/>
      </c>
      <c r="BS15" s="74" t="str">
        <f t="shared" si="0"/>
        <v/>
      </c>
      <c r="BV15" s="74" t="str">
        <f t="shared" si="0"/>
        <v/>
      </c>
      <c r="BY15" s="74" t="str">
        <f t="shared" si="0"/>
        <v/>
      </c>
      <c r="CB15" s="74" t="str">
        <f t="shared" si="1"/>
        <v xml:space="preserve">INSERT INTO SC_SystemeProduits(RefDimension,NomSysteme,typePresta,ligne,Quantite,formule,cte1,DateModif) values (8,'TCFV15FH','MATIERE',386,1,null,null,now());
</v>
      </c>
      <c r="CE15" s="74" t="str">
        <f t="shared" si="1"/>
        <v/>
      </c>
      <c r="CH15" s="74" t="str">
        <f t="shared" si="1"/>
        <v/>
      </c>
      <c r="CK15" s="74" t="str">
        <f t="shared" si="1"/>
        <v/>
      </c>
      <c r="CN15" s="74" t="str">
        <f t="shared" si="1"/>
        <v/>
      </c>
      <c r="CQ15" s="74" t="str">
        <f t="shared" si="1"/>
        <v/>
      </c>
      <c r="CT15" s="74" t="str">
        <f t="shared" si="2"/>
        <v/>
      </c>
      <c r="CW15" s="74" t="str">
        <f t="shared" si="2"/>
        <v/>
      </c>
      <c r="CZ15" s="74" t="str">
        <f t="shared" si="2"/>
        <v/>
      </c>
      <c r="DC15" s="74" t="str">
        <f t="shared" si="2"/>
        <v/>
      </c>
      <c r="DF15" s="74" t="str">
        <f t="shared" si="2"/>
        <v/>
      </c>
    </row>
    <row r="16" spans="1:112" x14ac:dyDescent="0.3">
      <c r="A16" s="120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76" t="s">
        <v>294</v>
      </c>
      <c r="C16" s="154" t="s">
        <v>731</v>
      </c>
      <c r="D16" s="76" t="s">
        <v>8</v>
      </c>
      <c r="E16" s="76"/>
      <c r="AC16" s="74">
        <v>1</v>
      </c>
      <c r="BG16" s="74" t="str">
        <f t="shared" si="3"/>
        <v/>
      </c>
      <c r="BJ16" s="74" t="str">
        <f t="shared" si="0"/>
        <v/>
      </c>
      <c r="BM16" s="74" t="str">
        <f t="shared" si="0"/>
        <v/>
      </c>
      <c r="BP16" s="74" t="str">
        <f t="shared" si="0"/>
        <v/>
      </c>
      <c r="BS16" s="74" t="str">
        <f t="shared" si="0"/>
        <v/>
      </c>
      <c r="BV16" s="74" t="str">
        <f t="shared" si="0"/>
        <v/>
      </c>
      <c r="BY16" s="74" t="str">
        <f t="shared" si="0"/>
        <v/>
      </c>
      <c r="CB16" s="74" t="str">
        <f t="shared" si="1"/>
        <v/>
      </c>
      <c r="CE16" s="74" t="str">
        <f t="shared" si="1"/>
        <v xml:space="preserve">INSERT INTO SC_SystemeProduits(RefDimension,NomSysteme,typePresta,ligne,Quantite,formule,cte1,DateModif) values (9,'TCFV15FH','MATIERE',387,1,null,null,now());
</v>
      </c>
      <c r="CH16" s="74" t="str">
        <f t="shared" si="1"/>
        <v/>
      </c>
      <c r="CK16" s="74" t="str">
        <f t="shared" si="1"/>
        <v/>
      </c>
      <c r="CN16" s="74" t="str">
        <f t="shared" si="1"/>
        <v/>
      </c>
      <c r="CQ16" s="74" t="str">
        <f t="shared" si="1"/>
        <v/>
      </c>
      <c r="CT16" s="74" t="str">
        <f t="shared" si="2"/>
        <v/>
      </c>
      <c r="CW16" s="74" t="str">
        <f t="shared" si="2"/>
        <v/>
      </c>
      <c r="CZ16" s="74" t="str">
        <f t="shared" si="2"/>
        <v/>
      </c>
      <c r="DC16" s="74" t="str">
        <f t="shared" si="2"/>
        <v/>
      </c>
      <c r="DF16" s="74" t="str">
        <f t="shared" si="2"/>
        <v/>
      </c>
    </row>
    <row r="17" spans="1:110" x14ac:dyDescent="0.3">
      <c r="A17" s="120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76" t="s">
        <v>294</v>
      </c>
      <c r="C17" s="154" t="s">
        <v>732</v>
      </c>
      <c r="D17" s="76" t="s">
        <v>8</v>
      </c>
      <c r="E17" s="76"/>
      <c r="AF17" s="74">
        <v>1</v>
      </c>
      <c r="AI17" s="74">
        <v>1</v>
      </c>
      <c r="BG17" s="74" t="str">
        <f t="shared" si="3"/>
        <v/>
      </c>
      <c r="BJ17" s="74" t="str">
        <f t="shared" si="0"/>
        <v/>
      </c>
      <c r="BM17" s="74" t="str">
        <f t="shared" si="0"/>
        <v/>
      </c>
      <c r="BP17" s="74" t="str">
        <f t="shared" si="0"/>
        <v/>
      </c>
      <c r="BS17" s="74" t="str">
        <f t="shared" si="0"/>
        <v/>
      </c>
      <c r="BV17" s="74" t="str">
        <f t="shared" si="0"/>
        <v/>
      </c>
      <c r="BY17" s="74" t="str">
        <f t="shared" si="0"/>
        <v/>
      </c>
      <c r="CB17" s="74" t="str">
        <f t="shared" si="1"/>
        <v/>
      </c>
      <c r="CE17" s="74" t="str">
        <f t="shared" si="1"/>
        <v/>
      </c>
      <c r="CH17" s="74" t="str">
        <f t="shared" si="1"/>
        <v xml:space="preserve">INSERT INTO SC_SystemeProduits(RefDimension,NomSysteme,typePresta,ligne,Quantite,formule,cte1,DateModif) values (10,'TCFV15FH','MATIERE',388,1,null,null,now());
</v>
      </c>
      <c r="CK17" s="74" t="str">
        <f t="shared" si="1"/>
        <v xml:space="preserve">INSERT INTO SC_SystemeProduits(RefDimension,NomSysteme,typePresta,ligne,Quantite,formule,cte1,DateModif) values (11,'TCFV15FH','MATIERE',388,1,null,null,now());
</v>
      </c>
      <c r="CN17" s="74" t="str">
        <f t="shared" si="1"/>
        <v/>
      </c>
      <c r="CQ17" s="74" t="str">
        <f t="shared" si="1"/>
        <v/>
      </c>
      <c r="CT17" s="74" t="str">
        <f t="shared" si="2"/>
        <v/>
      </c>
      <c r="CW17" s="74" t="str">
        <f t="shared" si="2"/>
        <v/>
      </c>
      <c r="CZ17" s="74" t="str">
        <f t="shared" si="2"/>
        <v/>
      </c>
      <c r="DC17" s="74" t="str">
        <f t="shared" si="2"/>
        <v/>
      </c>
      <c r="DF17" s="74" t="str">
        <f t="shared" si="2"/>
        <v/>
      </c>
    </row>
    <row r="18" spans="1:110" x14ac:dyDescent="0.3">
      <c r="A18" s="120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76" t="s">
        <v>294</v>
      </c>
      <c r="C18" s="154" t="s">
        <v>733</v>
      </c>
      <c r="D18" s="76" t="s">
        <v>8</v>
      </c>
      <c r="E18" s="76"/>
      <c r="AL18" s="74">
        <v>1</v>
      </c>
      <c r="AO18" s="74">
        <v>1</v>
      </c>
      <c r="BG18" s="74" t="str">
        <f t="shared" si="3"/>
        <v/>
      </c>
      <c r="BJ18" s="74" t="str">
        <f t="shared" si="0"/>
        <v/>
      </c>
      <c r="BM18" s="74" t="str">
        <f t="shared" si="0"/>
        <v/>
      </c>
      <c r="BP18" s="74" t="str">
        <f t="shared" si="0"/>
        <v/>
      </c>
      <c r="BS18" s="74" t="str">
        <f t="shared" si="0"/>
        <v/>
      </c>
      <c r="BV18" s="74" t="str">
        <f t="shared" si="0"/>
        <v/>
      </c>
      <c r="BY18" s="74" t="str">
        <f t="shared" si="0"/>
        <v/>
      </c>
      <c r="CB18" s="74" t="str">
        <f t="shared" si="1"/>
        <v/>
      </c>
      <c r="CE18" s="74" t="str">
        <f t="shared" si="1"/>
        <v/>
      </c>
      <c r="CH18" s="74" t="str">
        <f t="shared" si="1"/>
        <v/>
      </c>
      <c r="CK18" s="74" t="str">
        <f t="shared" si="1"/>
        <v/>
      </c>
      <c r="CN18" s="74" t="str">
        <f t="shared" si="1"/>
        <v xml:space="preserve">INSERT INTO SC_SystemeProduits(RefDimension,NomSysteme,typePresta,ligne,Quantite,formule,cte1,DateModif) values (12,'TCFV15FH','MATIERE',389,1,null,null,now());
</v>
      </c>
      <c r="CQ18" s="74" t="str">
        <f t="shared" si="1"/>
        <v xml:space="preserve">INSERT INTO SC_SystemeProduits(RefDimension,NomSysteme,typePresta,ligne,Quantite,formule,cte1,DateModif) values (13,'TCFV15FH','MATIERE',389,1,null,null,now());
</v>
      </c>
      <c r="CT18" s="74" t="str">
        <f t="shared" si="2"/>
        <v/>
      </c>
      <c r="CW18" s="74" t="str">
        <f t="shared" si="2"/>
        <v/>
      </c>
      <c r="CZ18" s="74" t="str">
        <f t="shared" si="2"/>
        <v/>
      </c>
      <c r="DC18" s="74" t="str">
        <f t="shared" si="2"/>
        <v/>
      </c>
      <c r="DF18" s="74" t="str">
        <f t="shared" si="2"/>
        <v/>
      </c>
    </row>
    <row r="19" spans="1:110" x14ac:dyDescent="0.3">
      <c r="A19" s="120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76" t="s">
        <v>294</v>
      </c>
      <c r="C19" s="154" t="s">
        <v>734</v>
      </c>
      <c r="D19" s="76" t="s">
        <v>8</v>
      </c>
      <c r="E19" s="76"/>
      <c r="AR19" s="74">
        <v>1</v>
      </c>
      <c r="BG19" s="74" t="str">
        <f t="shared" si="3"/>
        <v/>
      </c>
      <c r="BJ19" s="74" t="str">
        <f t="shared" si="0"/>
        <v/>
      </c>
      <c r="BM19" s="74" t="str">
        <f t="shared" si="0"/>
        <v/>
      </c>
      <c r="BP19" s="74" t="str">
        <f t="shared" si="0"/>
        <v/>
      </c>
      <c r="BS19" s="74" t="str">
        <f t="shared" si="0"/>
        <v/>
      </c>
      <c r="BV19" s="74" t="str">
        <f t="shared" si="0"/>
        <v/>
      </c>
      <c r="BY19" s="74" t="str">
        <f t="shared" si="0"/>
        <v/>
      </c>
      <c r="CB19" s="74" t="str">
        <f t="shared" si="1"/>
        <v/>
      </c>
      <c r="CE19" s="74" t="str">
        <f t="shared" si="1"/>
        <v/>
      </c>
      <c r="CH19" s="74" t="str">
        <f t="shared" si="1"/>
        <v/>
      </c>
      <c r="CK19" s="74" t="str">
        <f t="shared" si="1"/>
        <v/>
      </c>
      <c r="CN19" s="74" t="str">
        <f t="shared" si="1"/>
        <v/>
      </c>
      <c r="CQ19" s="74" t="str">
        <f t="shared" si="1"/>
        <v/>
      </c>
      <c r="CT19" s="74" t="str">
        <f t="shared" si="2"/>
        <v xml:space="preserve">INSERT INTO SC_SystemeProduits(RefDimension,NomSysteme,typePresta,ligne,Quantite,formule,cte1,DateModif) values (14,'TCFV15FH','MATIERE',390,1,null,null,now());
</v>
      </c>
      <c r="CW19" s="74" t="str">
        <f t="shared" si="2"/>
        <v/>
      </c>
      <c r="CZ19" s="74" t="str">
        <f t="shared" si="2"/>
        <v/>
      </c>
      <c r="DC19" s="74" t="str">
        <f t="shared" si="2"/>
        <v/>
      </c>
      <c r="DF19" s="74" t="str">
        <f t="shared" si="2"/>
        <v/>
      </c>
    </row>
    <row r="20" spans="1:110" x14ac:dyDescent="0.3">
      <c r="A20" s="120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76" t="s">
        <v>294</v>
      </c>
      <c r="C20" s="154" t="s">
        <v>735</v>
      </c>
      <c r="D20" s="76" t="s">
        <v>8</v>
      </c>
      <c r="E20" s="76"/>
      <c r="AU20" s="74">
        <v>1</v>
      </c>
      <c r="BG20" s="74" t="str">
        <f t="shared" si="3"/>
        <v/>
      </c>
      <c r="BJ20" s="74" t="str">
        <f t="shared" ref="BJ20:BJ51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M20" s="74" t="str">
        <f t="shared" ref="BM20:BM51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s="74" t="str">
        <f t="shared" ref="BP20:BP51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s="74" t="str">
        <f t="shared" ref="BS20:BS51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s="74" t="str">
        <f t="shared" ref="BV20:BV51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s="74" t="str">
        <f t="shared" ref="BY20:BY51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s="74" t="str">
        <f t="shared" ref="CB20:CB51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s="74" t="str">
        <f t="shared" ref="CE20:CE51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s="74" t="str">
        <f t="shared" ref="CH20:CH51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s="74" t="str">
        <f t="shared" ref="CK20:CK51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s="74" t="str">
        <f t="shared" ref="CN20:CN51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s="74" t="str">
        <f t="shared" ref="CQ20:CQ51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s="74" t="str">
        <f t="shared" ref="CT20:CT51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s="74" t="str">
        <f t="shared" ref="CW20:CW51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(15,'TCFV15FH','MATIERE',391,1,null,null,now());
</v>
      </c>
      <c r="CZ20" s="74" t="str">
        <f t="shared" ref="CZ20:CZ51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s="74" t="str">
        <f t="shared" ref="DC20:DC51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s="74" t="str">
        <f t="shared" ref="DF20:DF51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3">
      <c r="A21" s="120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76" t="s">
        <v>294</v>
      </c>
      <c r="C21" s="154" t="s">
        <v>735</v>
      </c>
      <c r="D21" s="76" t="s">
        <v>8</v>
      </c>
      <c r="E21" s="76"/>
      <c r="AX21" s="74">
        <v>1</v>
      </c>
      <c r="BG21" s="74" t="str">
        <f t="shared" si="3"/>
        <v/>
      </c>
      <c r="BJ21" s="74" t="str">
        <f t="shared" si="4"/>
        <v/>
      </c>
      <c r="BM21" s="74" t="str">
        <f t="shared" si="5"/>
        <v/>
      </c>
      <c r="BP21" s="74" t="str">
        <f t="shared" si="6"/>
        <v/>
      </c>
      <c r="BS21" s="74" t="str">
        <f t="shared" si="7"/>
        <v/>
      </c>
      <c r="BV21" s="74" t="str">
        <f t="shared" si="8"/>
        <v/>
      </c>
      <c r="BY21" s="74" t="str">
        <f t="shared" si="9"/>
        <v/>
      </c>
      <c r="CB21" s="74" t="str">
        <f t="shared" si="10"/>
        <v/>
      </c>
      <c r="CE21" s="74" t="str">
        <f t="shared" si="11"/>
        <v/>
      </c>
      <c r="CH21" s="74" t="str">
        <f t="shared" si="12"/>
        <v/>
      </c>
      <c r="CK21" s="74" t="str">
        <f t="shared" si="13"/>
        <v/>
      </c>
      <c r="CN21" s="74" t="str">
        <f t="shared" si="14"/>
        <v/>
      </c>
      <c r="CQ21" s="74" t="str">
        <f t="shared" si="15"/>
        <v/>
      </c>
      <c r="CT21" s="74" t="str">
        <f t="shared" si="16"/>
        <v/>
      </c>
      <c r="CW21" s="74" t="str">
        <f t="shared" si="17"/>
        <v/>
      </c>
      <c r="CZ21" s="74" t="str">
        <f t="shared" si="18"/>
        <v xml:space="preserve">INSERT INTO SC_SystemeProduits(RefDimension,NomSysteme,typePresta,ligne,Quantite,formule,cte1,DateModif) values (16,'TCFV15FH','MATIERE',391,1,null,null,now());
</v>
      </c>
      <c r="DC21" s="74" t="str">
        <f t="shared" si="19"/>
        <v/>
      </c>
      <c r="DF21" s="74" t="str">
        <f t="shared" si="20"/>
        <v/>
      </c>
    </row>
    <row r="22" spans="1:110" x14ac:dyDescent="0.3">
      <c r="A22" s="120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76" t="s">
        <v>294</v>
      </c>
      <c r="C22" s="154" t="s">
        <v>736</v>
      </c>
      <c r="D22" s="76" t="s">
        <v>8</v>
      </c>
      <c r="E22" s="76"/>
      <c r="BA22" s="74">
        <v>1</v>
      </c>
      <c r="BD22" s="74">
        <v>1</v>
      </c>
      <c r="BG22" s="74" t="str">
        <f t="shared" si="3"/>
        <v/>
      </c>
      <c r="BJ22" s="74" t="str">
        <f t="shared" si="4"/>
        <v/>
      </c>
      <c r="BM22" s="74" t="str">
        <f t="shared" si="5"/>
        <v/>
      </c>
      <c r="BP22" s="74" t="str">
        <f t="shared" si="6"/>
        <v/>
      </c>
      <c r="BS22" s="74" t="str">
        <f t="shared" si="7"/>
        <v/>
      </c>
      <c r="BV22" s="74" t="str">
        <f t="shared" si="8"/>
        <v/>
      </c>
      <c r="BY22" s="74" t="str">
        <f t="shared" si="9"/>
        <v/>
      </c>
      <c r="CB22" s="74" t="str">
        <f t="shared" si="10"/>
        <v/>
      </c>
      <c r="CE22" s="74" t="str">
        <f t="shared" si="11"/>
        <v/>
      </c>
      <c r="CH22" s="74" t="str">
        <f t="shared" si="12"/>
        <v/>
      </c>
      <c r="CK22" s="74" t="str">
        <f t="shared" si="13"/>
        <v/>
      </c>
      <c r="CN22" s="74" t="str">
        <f t="shared" si="14"/>
        <v/>
      </c>
      <c r="CQ22" s="74" t="str">
        <f t="shared" si="15"/>
        <v/>
      </c>
      <c r="CT22" s="74" t="str">
        <f t="shared" si="16"/>
        <v/>
      </c>
      <c r="CW22" s="74" t="str">
        <f t="shared" si="17"/>
        <v/>
      </c>
      <c r="CZ22" s="74" t="str">
        <f t="shared" si="18"/>
        <v/>
      </c>
      <c r="DC22" s="74" t="str">
        <f t="shared" si="19"/>
        <v xml:space="preserve">INSERT INTO SC_SystemeProduits(RefDimension,NomSysteme,typePresta,ligne,Quantite,formule,cte1,DateModif) values (17,'TCFV15FH','MATIERE',392,1,null,null,now());
</v>
      </c>
      <c r="DF22" s="74" t="str">
        <f t="shared" si="20"/>
        <v xml:space="preserve">INSERT INTO SC_SystemeProduits(RefDimension,NomSysteme,typePresta,ligne,Quantite,formule,cte1,DateModif) values (18,'TCFV15FH','MATIERE',392,1,null,null,now());
</v>
      </c>
    </row>
    <row r="23" spans="1:110" x14ac:dyDescent="0.3">
      <c r="A23" s="120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76" t="s">
        <v>294</v>
      </c>
      <c r="C23" s="76" t="s">
        <v>272</v>
      </c>
      <c r="D23" s="76" t="s">
        <v>42</v>
      </c>
      <c r="E23" s="76">
        <v>2.5</v>
      </c>
      <c r="F23" s="75" t="s">
        <v>670</v>
      </c>
      <c r="G23" s="75" t="s">
        <v>671</v>
      </c>
      <c r="H23" s="74">
        <v>2.5</v>
      </c>
      <c r="I23" s="75" t="s">
        <v>670</v>
      </c>
      <c r="J23" s="75" t="s">
        <v>671</v>
      </c>
      <c r="K23" s="74">
        <v>2.5</v>
      </c>
      <c r="L23" s="75" t="s">
        <v>670</v>
      </c>
      <c r="M23" s="75" t="s">
        <v>671</v>
      </c>
      <c r="N23" s="74">
        <v>2.5</v>
      </c>
      <c r="O23" s="75" t="s">
        <v>670</v>
      </c>
      <c r="P23" s="75" t="s">
        <v>671</v>
      </c>
      <c r="Q23" s="74">
        <v>2.5</v>
      </c>
      <c r="R23" s="75" t="s">
        <v>670</v>
      </c>
      <c r="S23" s="75" t="s">
        <v>671</v>
      </c>
      <c r="T23" s="74">
        <v>2.5</v>
      </c>
      <c r="U23" s="75" t="s">
        <v>670</v>
      </c>
      <c r="V23" s="75" t="s">
        <v>671</v>
      </c>
      <c r="W23" s="74">
        <v>2.5</v>
      </c>
      <c r="X23" s="75" t="s">
        <v>670</v>
      </c>
      <c r="Y23" s="75" t="s">
        <v>671</v>
      </c>
      <c r="Z23" s="74">
        <v>2.5</v>
      </c>
      <c r="AA23" s="75" t="s">
        <v>670</v>
      </c>
      <c r="AB23" s="75" t="s">
        <v>671</v>
      </c>
      <c r="AC23" s="74">
        <v>2.5</v>
      </c>
      <c r="AD23" s="75" t="s">
        <v>670</v>
      </c>
      <c r="AE23" s="75" t="s">
        <v>671</v>
      </c>
      <c r="AF23" s="74">
        <v>2.5</v>
      </c>
      <c r="AG23" s="75" t="s">
        <v>670</v>
      </c>
      <c r="AH23" s="75" t="s">
        <v>671</v>
      </c>
      <c r="AI23" s="74">
        <v>2.5</v>
      </c>
      <c r="AJ23" s="75" t="s">
        <v>670</v>
      </c>
      <c r="AK23" s="75" t="s">
        <v>671</v>
      </c>
      <c r="AL23" s="74">
        <v>2.5</v>
      </c>
      <c r="AM23" s="75" t="s">
        <v>670</v>
      </c>
      <c r="AN23" s="75" t="s">
        <v>671</v>
      </c>
      <c r="AO23" s="74">
        <v>2.5</v>
      </c>
      <c r="AP23" s="75" t="s">
        <v>670</v>
      </c>
      <c r="AQ23" s="75" t="s">
        <v>671</v>
      </c>
      <c r="AR23" s="74">
        <v>2.5</v>
      </c>
      <c r="AS23" s="75" t="s">
        <v>670</v>
      </c>
      <c r="AT23" s="75" t="s">
        <v>671</v>
      </c>
      <c r="AU23" s="74">
        <v>2.5</v>
      </c>
      <c r="AV23" s="75" t="s">
        <v>670</v>
      </c>
      <c r="AW23" s="75" t="s">
        <v>671</v>
      </c>
      <c r="AX23" s="74">
        <v>2.5</v>
      </c>
      <c r="AY23" s="75" t="s">
        <v>670</v>
      </c>
      <c r="AZ23" s="75" t="s">
        <v>671</v>
      </c>
      <c r="BA23" s="74">
        <v>2.5</v>
      </c>
      <c r="BB23" s="75" t="s">
        <v>670</v>
      </c>
      <c r="BC23" s="75" t="s">
        <v>671</v>
      </c>
      <c r="BD23" s="74">
        <v>2.5</v>
      </c>
      <c r="BE23" s="75" t="s">
        <v>670</v>
      </c>
      <c r="BF23" s="75" t="s">
        <v>671</v>
      </c>
      <c r="BG23" s="74" t="str">
        <f t="shared" si="3"/>
        <v xml:space="preserve">INSERT INTO SC_SystemeProduits(RefDimension,NomSysteme,typePresta,ligne,Quantite,formule,cte1,DateModif) values (1,'TCFV15FH','MATIERE',360,null,'CTE1*1','LARGEUR',now());
</v>
      </c>
      <c r="BJ23" s="74" t="str">
        <f t="shared" si="4"/>
        <v xml:space="preserve">INSERT INTO SC_SystemeProduits(RefDimension,NomSysteme,typePresta,ligne,Quantite,formule,cte1,DateModif) values (2,'TCFV15FH','MATIERE',360,null,'CTE1*1','LARGEUR',now());
</v>
      </c>
      <c r="BM23" s="74" t="str">
        <f t="shared" si="5"/>
        <v xml:space="preserve">INSERT INTO SC_SystemeProduits(RefDimension,NomSysteme,typePresta,ligne,Quantite,formule,cte1,DateModif) values (3,'TCFV15FH','MATIERE',360,null,'CTE1*1','LARGEUR',now());
</v>
      </c>
      <c r="BP23" s="74" t="str">
        <f t="shared" si="6"/>
        <v xml:space="preserve">INSERT INTO SC_SystemeProduits(RefDimension,NomSysteme,typePresta,ligne,Quantite,formule,cte1,DateModif) values (4,'TCFV15FH','MATIERE',360,null,'CTE1*1','LARGEUR',now());
</v>
      </c>
      <c r="BS23" s="74" t="str">
        <f t="shared" si="7"/>
        <v xml:space="preserve">INSERT INTO SC_SystemeProduits(RefDimension,NomSysteme,typePresta,ligne,Quantite,formule,cte1,DateModif) values (5,'TCFV15FH','MATIERE',360,null,'CTE1*1','LARGEUR',now());
</v>
      </c>
      <c r="BV23" s="74" t="str">
        <f t="shared" si="8"/>
        <v xml:space="preserve">INSERT INTO SC_SystemeProduits(RefDimension,NomSysteme,typePresta,ligne,Quantite,formule,cte1,DateModif) values (6,'TCFV15FH','MATIERE',360,null,'CTE1*1','LARGEUR',now());
</v>
      </c>
      <c r="BY23" s="74" t="str">
        <f t="shared" si="9"/>
        <v xml:space="preserve">INSERT INTO SC_SystemeProduits(RefDimension,NomSysteme,typePresta,ligne,Quantite,formule,cte1,DateModif) values (7,'TCFV15FH','MATIERE',360,null,'CTE1*1','LARGEUR',now());
</v>
      </c>
      <c r="CB23" s="74" t="str">
        <f t="shared" si="10"/>
        <v xml:space="preserve">INSERT INTO SC_SystemeProduits(RefDimension,NomSysteme,typePresta,ligne,Quantite,formule,cte1,DateModif) values (8,'TCFV15FH','MATIERE',360,null,'CTE1*1','LARGEUR',now());
</v>
      </c>
      <c r="CE23" s="74" t="str">
        <f t="shared" si="11"/>
        <v xml:space="preserve">INSERT INTO SC_SystemeProduits(RefDimension,NomSysteme,typePresta,ligne,Quantite,formule,cte1,DateModif) values (9,'TCFV15FH','MATIERE',360,null,'CTE1*1','LARGEUR',now());
</v>
      </c>
      <c r="CH23" s="74" t="str">
        <f t="shared" si="12"/>
        <v xml:space="preserve">INSERT INTO SC_SystemeProduits(RefDimension,NomSysteme,typePresta,ligne,Quantite,formule,cte1,DateModif) values (10,'TCFV15FH','MATIERE',360,null,'CTE1*1','LARGEUR',now());
</v>
      </c>
      <c r="CK23" s="74" t="str">
        <f t="shared" si="13"/>
        <v xml:space="preserve">INSERT INTO SC_SystemeProduits(RefDimension,NomSysteme,typePresta,ligne,Quantite,formule,cte1,DateModif) values (11,'TCFV15FH','MATIERE',360,null,'CTE1*1','LARGEUR',now());
</v>
      </c>
      <c r="CN23" s="74" t="str">
        <f t="shared" si="14"/>
        <v xml:space="preserve">INSERT INTO SC_SystemeProduits(RefDimension,NomSysteme,typePresta,ligne,Quantite,formule,cte1,DateModif) values (12,'TCFV15FH','MATIERE',360,null,'CTE1*1','LARGEUR',now());
</v>
      </c>
      <c r="CQ23" s="74" t="str">
        <f t="shared" si="15"/>
        <v xml:space="preserve">INSERT INTO SC_SystemeProduits(RefDimension,NomSysteme,typePresta,ligne,Quantite,formule,cte1,DateModif) values (13,'TCFV15FH','MATIERE',360,null,'CTE1*1','LARGEUR',now());
</v>
      </c>
      <c r="CT23" s="74" t="str">
        <f t="shared" si="16"/>
        <v xml:space="preserve">INSERT INTO SC_SystemeProduits(RefDimension,NomSysteme,typePresta,ligne,Quantite,formule,cte1,DateModif) values (14,'TCFV15FH','MATIERE',360,null,'CTE1*1','LARGEUR',now());
</v>
      </c>
      <c r="CW23" s="74" t="str">
        <f t="shared" si="17"/>
        <v xml:space="preserve">INSERT INTO SC_SystemeProduits(RefDimension,NomSysteme,typePresta,ligne,Quantite,formule,cte1,DateModif) values (15,'TCFV15FH','MATIERE',360,null,'CTE1*1','LARGEUR',now());
</v>
      </c>
      <c r="CZ23" s="74" t="str">
        <f t="shared" si="18"/>
        <v xml:space="preserve">INSERT INTO SC_SystemeProduits(RefDimension,NomSysteme,typePresta,ligne,Quantite,formule,cte1,DateModif) values (16,'TCFV15FH','MATIERE',360,null,'CTE1*1','LARGEUR',now());
</v>
      </c>
      <c r="DC23" s="74" t="str">
        <f t="shared" si="19"/>
        <v xml:space="preserve">INSERT INTO SC_SystemeProduits(RefDimension,NomSysteme,typePresta,ligne,Quantite,formule,cte1,DateModif) values (17,'TCFV15FH','MATIERE',360,null,'CTE1*1','LARGEUR',now());
</v>
      </c>
      <c r="DF23" s="74" t="str">
        <f t="shared" si="20"/>
        <v xml:space="preserve">INSERT INTO SC_SystemeProduits(RefDimension,NomSysteme,typePresta,ligne,Quantite,formule,cte1,DateModif) values (18,'TCFV15FH','MATIERE',360,null,'CTE1*1','LARGEUR',now());
</v>
      </c>
    </row>
    <row r="24" spans="1:110" x14ac:dyDescent="0.3">
      <c r="A24" s="120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76" t="s">
        <v>294</v>
      </c>
      <c r="C24" s="114" t="s">
        <v>1199</v>
      </c>
      <c r="D24" s="76" t="s">
        <v>8</v>
      </c>
      <c r="E24" s="76">
        <v>2</v>
      </c>
      <c r="H24" s="74">
        <v>2</v>
      </c>
      <c r="K24" s="74">
        <v>2</v>
      </c>
      <c r="N24" s="74">
        <v>2</v>
      </c>
      <c r="Q24" s="74">
        <v>2</v>
      </c>
      <c r="T24" s="74">
        <v>2</v>
      </c>
      <c r="W24" s="74">
        <v>2</v>
      </c>
      <c r="Z24" s="74">
        <v>2</v>
      </c>
      <c r="AC24" s="74">
        <v>2</v>
      </c>
      <c r="AF24" s="74">
        <v>2</v>
      </c>
      <c r="AI24" s="74">
        <v>2</v>
      </c>
      <c r="AL24" s="74">
        <v>2</v>
      </c>
      <c r="AO24" s="74">
        <v>2</v>
      </c>
      <c r="AR24" s="74">
        <v>2</v>
      </c>
      <c r="AU24" s="74">
        <v>2</v>
      </c>
      <c r="AX24" s="74">
        <v>2</v>
      </c>
      <c r="BA24" s="74">
        <v>2</v>
      </c>
      <c r="BD24" s="74">
        <v>2</v>
      </c>
      <c r="BG24" s="74" t="str">
        <f t="shared" si="3"/>
        <v xml:space="preserve">INSERT INTO SC_SystemeProduits(RefDimension,NomSysteme,typePresta,ligne,Quantite,formule,cte1,DateModif) values (1,'TCFV15FH','MATIERE',454,2,null,null,now());
</v>
      </c>
      <c r="BJ24" s="74" t="str">
        <f t="shared" si="4"/>
        <v xml:space="preserve">INSERT INTO SC_SystemeProduits(RefDimension,NomSysteme,typePresta,ligne,Quantite,formule,cte1,DateModif) values (2,'TCFV15FH','MATIERE',454,2,null,null,now());
</v>
      </c>
      <c r="BM24" s="74" t="str">
        <f t="shared" si="5"/>
        <v xml:space="preserve">INSERT INTO SC_SystemeProduits(RefDimension,NomSysteme,typePresta,ligne,Quantite,formule,cte1,DateModif) values (3,'TCFV15FH','MATIERE',454,2,null,null,now());
</v>
      </c>
      <c r="BP24" s="74" t="str">
        <f t="shared" si="6"/>
        <v xml:space="preserve">INSERT INTO SC_SystemeProduits(RefDimension,NomSysteme,typePresta,ligne,Quantite,formule,cte1,DateModif) values (4,'TCFV15FH','MATIERE',454,2,null,null,now());
</v>
      </c>
      <c r="BS24" s="74" t="str">
        <f t="shared" si="7"/>
        <v xml:space="preserve">INSERT INTO SC_SystemeProduits(RefDimension,NomSysteme,typePresta,ligne,Quantite,formule,cte1,DateModif) values (5,'TCFV15FH','MATIERE',454,2,null,null,now());
</v>
      </c>
      <c r="BV24" s="74" t="str">
        <f t="shared" si="8"/>
        <v xml:space="preserve">INSERT INTO SC_SystemeProduits(RefDimension,NomSysteme,typePresta,ligne,Quantite,formule,cte1,DateModif) values (6,'TCFV15FH','MATIERE',454,2,null,null,now());
</v>
      </c>
      <c r="BY24" s="74" t="str">
        <f t="shared" si="9"/>
        <v xml:space="preserve">INSERT INTO SC_SystemeProduits(RefDimension,NomSysteme,typePresta,ligne,Quantite,formule,cte1,DateModif) values (7,'TCFV15FH','MATIERE',454,2,null,null,now());
</v>
      </c>
      <c r="CB24" s="74" t="str">
        <f t="shared" si="10"/>
        <v xml:space="preserve">INSERT INTO SC_SystemeProduits(RefDimension,NomSysteme,typePresta,ligne,Quantite,formule,cte1,DateModif) values (8,'TCFV15FH','MATIERE',454,2,null,null,now());
</v>
      </c>
      <c r="CE24" s="74" t="str">
        <f t="shared" si="11"/>
        <v xml:space="preserve">INSERT INTO SC_SystemeProduits(RefDimension,NomSysteme,typePresta,ligne,Quantite,formule,cte1,DateModif) values (9,'TCFV15FH','MATIERE',454,2,null,null,now());
</v>
      </c>
      <c r="CH24" s="74" t="str">
        <f t="shared" si="12"/>
        <v xml:space="preserve">INSERT INTO SC_SystemeProduits(RefDimension,NomSysteme,typePresta,ligne,Quantite,formule,cte1,DateModif) values (10,'TCFV15FH','MATIERE',454,2,null,null,now());
</v>
      </c>
      <c r="CK24" s="74" t="str">
        <f t="shared" si="13"/>
        <v xml:space="preserve">INSERT INTO SC_SystemeProduits(RefDimension,NomSysteme,typePresta,ligne,Quantite,formule,cte1,DateModif) values (11,'TCFV15FH','MATIERE',454,2,null,null,now());
</v>
      </c>
      <c r="CN24" s="74" t="str">
        <f t="shared" si="14"/>
        <v xml:space="preserve">INSERT INTO SC_SystemeProduits(RefDimension,NomSysteme,typePresta,ligne,Quantite,formule,cte1,DateModif) values (12,'TCFV15FH','MATIERE',454,2,null,null,now());
</v>
      </c>
      <c r="CQ24" s="74" t="str">
        <f t="shared" si="15"/>
        <v xml:space="preserve">INSERT INTO SC_SystemeProduits(RefDimension,NomSysteme,typePresta,ligne,Quantite,formule,cte1,DateModif) values (13,'TCFV15FH','MATIERE',454,2,null,null,now());
</v>
      </c>
      <c r="CT24" s="74" t="str">
        <f t="shared" si="16"/>
        <v xml:space="preserve">INSERT INTO SC_SystemeProduits(RefDimension,NomSysteme,typePresta,ligne,Quantite,formule,cte1,DateModif) values (14,'TCFV15FH','MATIERE',454,2,null,null,now());
</v>
      </c>
      <c r="CW24" s="74" t="str">
        <f t="shared" si="17"/>
        <v xml:space="preserve">INSERT INTO SC_SystemeProduits(RefDimension,NomSysteme,typePresta,ligne,Quantite,formule,cte1,DateModif) values (15,'TCFV15FH','MATIERE',454,2,null,null,now());
</v>
      </c>
      <c r="CZ24" s="74" t="str">
        <f t="shared" si="18"/>
        <v xml:space="preserve">INSERT INTO SC_SystemeProduits(RefDimension,NomSysteme,typePresta,ligne,Quantite,formule,cte1,DateModif) values (16,'TCFV15FH','MATIERE',454,2,null,null,now());
</v>
      </c>
      <c r="DC24" s="74" t="str">
        <f t="shared" si="19"/>
        <v xml:space="preserve">INSERT INTO SC_SystemeProduits(RefDimension,NomSysteme,typePresta,ligne,Quantite,formule,cte1,DateModif) values (17,'TCFV15FH','MATIERE',454,2,null,null,now());
</v>
      </c>
      <c r="DF24" s="74" t="str">
        <f t="shared" si="20"/>
        <v xml:space="preserve">INSERT INTO SC_SystemeProduits(RefDimension,NomSysteme,typePresta,ligne,Quantite,formule,cte1,DateModif) values (18,'TCFV15FH','MATIERE',454,2,null,null,now());
</v>
      </c>
    </row>
    <row r="25" spans="1:110" x14ac:dyDescent="0.3">
      <c r="A25" s="120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76" t="s">
        <v>294</v>
      </c>
      <c r="C25" s="76" t="s">
        <v>276</v>
      </c>
      <c r="D25" s="76" t="s">
        <v>8</v>
      </c>
      <c r="E25" s="76">
        <v>0.36000000000000004</v>
      </c>
      <c r="F25" s="75" t="s">
        <v>713</v>
      </c>
      <c r="G25" s="75" t="s">
        <v>712</v>
      </c>
      <c r="H25" s="74">
        <v>0.36000000000000004</v>
      </c>
      <c r="I25" s="75" t="s">
        <v>713</v>
      </c>
      <c r="J25" s="75" t="s">
        <v>712</v>
      </c>
      <c r="K25" s="74">
        <v>0.36000000000000004</v>
      </c>
      <c r="L25" s="75" t="s">
        <v>713</v>
      </c>
      <c r="M25" s="75" t="s">
        <v>712</v>
      </c>
      <c r="N25" s="74">
        <v>0.36000000000000004</v>
      </c>
      <c r="O25" s="75" t="s">
        <v>713</v>
      </c>
      <c r="P25" s="75" t="s">
        <v>712</v>
      </c>
      <c r="Q25" s="74">
        <v>0.36000000000000004</v>
      </c>
      <c r="R25" s="75" t="s">
        <v>713</v>
      </c>
      <c r="S25" s="75" t="s">
        <v>712</v>
      </c>
      <c r="T25" s="74">
        <v>0.36000000000000004</v>
      </c>
      <c r="U25" s="75" t="s">
        <v>713</v>
      </c>
      <c r="V25" s="75" t="s">
        <v>712</v>
      </c>
      <c r="W25" s="74">
        <v>0.36000000000000004</v>
      </c>
      <c r="X25" s="75" t="s">
        <v>713</v>
      </c>
      <c r="Y25" s="75" t="s">
        <v>712</v>
      </c>
      <c r="Z25" s="74">
        <v>0.36000000000000004</v>
      </c>
      <c r="AA25" s="75" t="s">
        <v>713</v>
      </c>
      <c r="AB25" s="75" t="s">
        <v>712</v>
      </c>
      <c r="AC25" s="74">
        <v>0.36000000000000004</v>
      </c>
      <c r="AD25" s="75" t="s">
        <v>713</v>
      </c>
      <c r="AE25" s="75" t="s">
        <v>712</v>
      </c>
      <c r="AF25" s="74">
        <v>0.36000000000000004</v>
      </c>
      <c r="AG25" s="75" t="s">
        <v>713</v>
      </c>
      <c r="AH25" s="75" t="s">
        <v>712</v>
      </c>
      <c r="AI25" s="74">
        <v>0.36000000000000004</v>
      </c>
      <c r="AJ25" s="75" t="s">
        <v>713</v>
      </c>
      <c r="AK25" s="75" t="s">
        <v>712</v>
      </c>
      <c r="AL25" s="74">
        <v>0.36000000000000004</v>
      </c>
      <c r="AM25" s="75" t="s">
        <v>713</v>
      </c>
      <c r="AN25" s="75" t="s">
        <v>712</v>
      </c>
      <c r="AO25" s="74">
        <v>0.36000000000000004</v>
      </c>
      <c r="AP25" s="75" t="s">
        <v>713</v>
      </c>
      <c r="AQ25" s="75" t="s">
        <v>712</v>
      </c>
      <c r="AR25" s="74">
        <v>0.36000000000000004</v>
      </c>
      <c r="AS25" s="75" t="s">
        <v>713</v>
      </c>
      <c r="AT25" s="75" t="s">
        <v>712</v>
      </c>
      <c r="AU25" s="74">
        <v>0.36000000000000004</v>
      </c>
      <c r="AV25" s="75" t="s">
        <v>713</v>
      </c>
      <c r="AW25" s="75" t="s">
        <v>712</v>
      </c>
      <c r="AX25" s="74">
        <v>0.36000000000000004</v>
      </c>
      <c r="AY25" s="75" t="s">
        <v>713</v>
      </c>
      <c r="AZ25" s="75" t="s">
        <v>712</v>
      </c>
      <c r="BA25" s="74">
        <v>0.36000000000000004</v>
      </c>
      <c r="BB25" s="75" t="s">
        <v>713</v>
      </c>
      <c r="BC25" s="75" t="s">
        <v>712</v>
      </c>
      <c r="BD25" s="74">
        <v>0.36000000000000004</v>
      </c>
      <c r="BE25" s="75" t="s">
        <v>713</v>
      </c>
      <c r="BF25" s="75" t="s">
        <v>712</v>
      </c>
      <c r="BG25" s="74" t="str">
        <f t="shared" si="3"/>
        <v xml:space="preserve">INSERT INTO SC_SystemeProduits(RefDimension,NomSysteme,typePresta,ligne,Quantite,formule,cte1,DateModif) values (1,'TCFV15FH','MATIERE',374,null,'1.8*0.05*CTE1','SURFACE',now());
</v>
      </c>
      <c r="BJ25" s="74" t="str">
        <f t="shared" si="4"/>
        <v xml:space="preserve">INSERT INTO SC_SystemeProduits(RefDimension,NomSysteme,typePresta,ligne,Quantite,formule,cte1,DateModif) values (2,'TCFV15FH','MATIERE',374,null,'1.8*0.05*CTE1','SURFACE',now());
</v>
      </c>
      <c r="BM25" s="74" t="str">
        <f t="shared" si="5"/>
        <v xml:space="preserve">INSERT INTO SC_SystemeProduits(RefDimension,NomSysteme,typePresta,ligne,Quantite,formule,cte1,DateModif) values (3,'TCFV15FH','MATIERE',374,null,'1.8*0.05*CTE1','SURFACE',now());
</v>
      </c>
      <c r="BP25" s="74" t="str">
        <f t="shared" si="6"/>
        <v xml:space="preserve">INSERT INTO SC_SystemeProduits(RefDimension,NomSysteme,typePresta,ligne,Quantite,formule,cte1,DateModif) values (4,'TCFV15FH','MATIERE',374,null,'1.8*0.05*CTE1','SURFACE',now());
</v>
      </c>
      <c r="BS25" s="74" t="str">
        <f t="shared" si="7"/>
        <v xml:space="preserve">INSERT INTO SC_SystemeProduits(RefDimension,NomSysteme,typePresta,ligne,Quantite,formule,cte1,DateModif) values (5,'TCFV15FH','MATIERE',374,null,'1.8*0.05*CTE1','SURFACE',now());
</v>
      </c>
      <c r="BV25" s="74" t="str">
        <f t="shared" si="8"/>
        <v xml:space="preserve">INSERT INTO SC_SystemeProduits(RefDimension,NomSysteme,typePresta,ligne,Quantite,formule,cte1,DateModif) values (6,'TCFV15FH','MATIERE',374,null,'1.8*0.05*CTE1','SURFACE',now());
</v>
      </c>
      <c r="BY25" s="74" t="str">
        <f t="shared" si="9"/>
        <v xml:space="preserve">INSERT INTO SC_SystemeProduits(RefDimension,NomSysteme,typePresta,ligne,Quantite,formule,cte1,DateModif) values (7,'TCFV15FH','MATIERE',374,null,'1.8*0.05*CTE1','SURFACE',now());
</v>
      </c>
      <c r="CB25" s="74" t="str">
        <f t="shared" si="10"/>
        <v xml:space="preserve">INSERT INTO SC_SystemeProduits(RefDimension,NomSysteme,typePresta,ligne,Quantite,formule,cte1,DateModif) values (8,'TCFV15FH','MATIERE',374,null,'1.8*0.05*CTE1','SURFACE',now());
</v>
      </c>
      <c r="CE25" s="74" t="str">
        <f t="shared" si="11"/>
        <v xml:space="preserve">INSERT INTO SC_SystemeProduits(RefDimension,NomSysteme,typePresta,ligne,Quantite,formule,cte1,DateModif) values (9,'TCFV15FH','MATIERE',374,null,'1.8*0.05*CTE1','SURFACE',now());
</v>
      </c>
      <c r="CH25" s="74" t="str">
        <f t="shared" si="12"/>
        <v xml:space="preserve">INSERT INTO SC_SystemeProduits(RefDimension,NomSysteme,typePresta,ligne,Quantite,formule,cte1,DateModif) values (10,'TCFV15FH','MATIERE',374,null,'1.8*0.05*CTE1','SURFACE',now());
</v>
      </c>
      <c r="CK25" s="74" t="str">
        <f t="shared" si="13"/>
        <v xml:space="preserve">INSERT INTO SC_SystemeProduits(RefDimension,NomSysteme,typePresta,ligne,Quantite,formule,cte1,DateModif) values (11,'TCFV15FH','MATIERE',374,null,'1.8*0.05*CTE1','SURFACE',now());
</v>
      </c>
      <c r="CN25" s="74" t="str">
        <f t="shared" si="14"/>
        <v xml:space="preserve">INSERT INTO SC_SystemeProduits(RefDimension,NomSysteme,typePresta,ligne,Quantite,formule,cte1,DateModif) values (12,'TCFV15FH','MATIERE',374,null,'1.8*0.05*CTE1','SURFACE',now());
</v>
      </c>
      <c r="CQ25" s="74" t="str">
        <f t="shared" si="15"/>
        <v xml:space="preserve">INSERT INTO SC_SystemeProduits(RefDimension,NomSysteme,typePresta,ligne,Quantite,formule,cte1,DateModif) values (13,'TCFV15FH','MATIERE',374,null,'1.8*0.05*CTE1','SURFACE',now());
</v>
      </c>
      <c r="CT25" s="74" t="str">
        <f t="shared" si="16"/>
        <v xml:space="preserve">INSERT INTO SC_SystemeProduits(RefDimension,NomSysteme,typePresta,ligne,Quantite,formule,cte1,DateModif) values (14,'TCFV15FH','MATIERE',374,null,'1.8*0.05*CTE1','SURFACE',now());
</v>
      </c>
      <c r="CW25" s="74" t="str">
        <f t="shared" si="17"/>
        <v xml:space="preserve">INSERT INTO SC_SystemeProduits(RefDimension,NomSysteme,typePresta,ligne,Quantite,formule,cte1,DateModif) values (15,'TCFV15FH','MATIERE',374,null,'1.8*0.05*CTE1','SURFACE',now());
</v>
      </c>
      <c r="CZ25" s="74" t="str">
        <f t="shared" si="18"/>
        <v xml:space="preserve">INSERT INTO SC_SystemeProduits(RefDimension,NomSysteme,typePresta,ligne,Quantite,formule,cte1,DateModif) values (16,'TCFV15FH','MATIERE',374,null,'1.8*0.05*CTE1','SURFACE',now());
</v>
      </c>
      <c r="DC25" s="74" t="str">
        <f t="shared" si="19"/>
        <v xml:space="preserve">INSERT INTO SC_SystemeProduits(RefDimension,NomSysteme,typePresta,ligne,Quantite,formule,cte1,DateModif) values (17,'TCFV15FH','MATIERE',374,null,'1.8*0.05*CTE1','SURFACE',now());
</v>
      </c>
      <c r="DF25" s="74" t="str">
        <f t="shared" si="20"/>
        <v xml:space="preserve">INSERT INTO SC_SystemeProduits(RefDimension,NomSysteme,typePresta,ligne,Quantite,formule,cte1,DateModif) values (18,'TCFV15FH','MATIERE',374,null,'1.8*0.05*CTE1','SURFACE',now());
</v>
      </c>
    </row>
    <row r="26" spans="1:110" x14ac:dyDescent="0.3">
      <c r="A26" s="120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76" t="s">
        <v>294</v>
      </c>
      <c r="C26" s="89" t="s">
        <v>1672</v>
      </c>
      <c r="D26" s="76" t="s">
        <v>8</v>
      </c>
      <c r="E26" s="76">
        <v>0.5</v>
      </c>
      <c r="H26" s="74">
        <v>0.5</v>
      </c>
      <c r="K26" s="74">
        <v>0.5</v>
      </c>
      <c r="N26" s="74">
        <v>0.5</v>
      </c>
      <c r="Q26" s="74">
        <v>0.5</v>
      </c>
      <c r="T26" s="74">
        <v>0.5</v>
      </c>
      <c r="W26" s="74">
        <v>0.5</v>
      </c>
      <c r="Z26" s="74">
        <v>0.5</v>
      </c>
      <c r="AC26" s="74">
        <v>0.5</v>
      </c>
      <c r="AF26" s="74">
        <v>0.5</v>
      </c>
      <c r="AI26" s="74">
        <v>0.5</v>
      </c>
      <c r="AL26" s="74">
        <v>0.5</v>
      </c>
      <c r="AO26" s="74">
        <v>0.5</v>
      </c>
      <c r="AR26" s="74">
        <v>0.5</v>
      </c>
      <c r="AU26" s="74">
        <v>0.5</v>
      </c>
      <c r="AX26" s="74">
        <v>0.5</v>
      </c>
      <c r="BA26" s="74">
        <v>0.5</v>
      </c>
      <c r="BD26" s="74">
        <v>0.5</v>
      </c>
      <c r="BG26" s="74" t="str">
        <f t="shared" si="3"/>
        <v xml:space="preserve">INSERT INTO SC_SystemeProduits(RefDimension,NomSysteme,typePresta,ligne,Quantite,formule,cte1,DateModif) values (1,'TCFV15FH','MATIERE',361,0.5,null,null,now());
</v>
      </c>
      <c r="BJ26" s="74" t="str">
        <f t="shared" si="4"/>
        <v xml:space="preserve">INSERT INTO SC_SystemeProduits(RefDimension,NomSysteme,typePresta,ligne,Quantite,formule,cte1,DateModif) values (2,'TCFV15FH','MATIERE',361,0.5,null,null,now());
</v>
      </c>
      <c r="BM26" s="74" t="str">
        <f t="shared" si="5"/>
        <v xml:space="preserve">INSERT INTO SC_SystemeProduits(RefDimension,NomSysteme,typePresta,ligne,Quantite,formule,cte1,DateModif) values (3,'TCFV15FH','MATIERE',361,0.5,null,null,now());
</v>
      </c>
      <c r="BP26" s="74" t="str">
        <f t="shared" si="6"/>
        <v xml:space="preserve">INSERT INTO SC_SystemeProduits(RefDimension,NomSysteme,typePresta,ligne,Quantite,formule,cte1,DateModif) values (4,'TCFV15FH','MATIERE',361,0.5,null,null,now());
</v>
      </c>
      <c r="BS26" s="74" t="str">
        <f t="shared" si="7"/>
        <v xml:space="preserve">INSERT INTO SC_SystemeProduits(RefDimension,NomSysteme,typePresta,ligne,Quantite,formule,cte1,DateModif) values (5,'TCFV15FH','MATIERE',361,0.5,null,null,now());
</v>
      </c>
      <c r="BV26" s="74" t="str">
        <f t="shared" si="8"/>
        <v xml:space="preserve">INSERT INTO SC_SystemeProduits(RefDimension,NomSysteme,typePresta,ligne,Quantite,formule,cte1,DateModif) values (6,'TCFV15FH','MATIERE',361,0.5,null,null,now());
</v>
      </c>
      <c r="BY26" s="74" t="str">
        <f t="shared" si="9"/>
        <v xml:space="preserve">INSERT INTO SC_SystemeProduits(RefDimension,NomSysteme,typePresta,ligne,Quantite,formule,cte1,DateModif) values (7,'TCFV15FH','MATIERE',361,0.5,null,null,now());
</v>
      </c>
      <c r="CB26" s="74" t="str">
        <f t="shared" si="10"/>
        <v xml:space="preserve">INSERT INTO SC_SystemeProduits(RefDimension,NomSysteme,typePresta,ligne,Quantite,formule,cte1,DateModif) values (8,'TCFV15FH','MATIERE',361,0.5,null,null,now());
</v>
      </c>
      <c r="CE26" s="74" t="str">
        <f t="shared" si="11"/>
        <v xml:space="preserve">INSERT INTO SC_SystemeProduits(RefDimension,NomSysteme,typePresta,ligne,Quantite,formule,cte1,DateModif) values (9,'TCFV15FH','MATIERE',361,0.5,null,null,now());
</v>
      </c>
      <c r="CH26" s="74" t="str">
        <f t="shared" si="12"/>
        <v xml:space="preserve">INSERT INTO SC_SystemeProduits(RefDimension,NomSysteme,typePresta,ligne,Quantite,formule,cte1,DateModif) values (10,'TCFV15FH','MATIERE',361,0.5,null,null,now());
</v>
      </c>
      <c r="CK26" s="74" t="str">
        <f t="shared" si="13"/>
        <v xml:space="preserve">INSERT INTO SC_SystemeProduits(RefDimension,NomSysteme,typePresta,ligne,Quantite,formule,cte1,DateModif) values (11,'TCFV15FH','MATIERE',361,0.5,null,null,now());
</v>
      </c>
      <c r="CN26" s="74" t="str">
        <f t="shared" si="14"/>
        <v xml:space="preserve">INSERT INTO SC_SystemeProduits(RefDimension,NomSysteme,typePresta,ligne,Quantite,formule,cte1,DateModif) values (12,'TCFV15FH','MATIERE',361,0.5,null,null,now());
</v>
      </c>
      <c r="CQ26" s="74" t="str">
        <f t="shared" si="15"/>
        <v xml:space="preserve">INSERT INTO SC_SystemeProduits(RefDimension,NomSysteme,typePresta,ligne,Quantite,formule,cte1,DateModif) values (13,'TCFV15FH','MATIERE',361,0.5,null,null,now());
</v>
      </c>
      <c r="CT26" s="74" t="str">
        <f t="shared" si="16"/>
        <v xml:space="preserve">INSERT INTO SC_SystemeProduits(RefDimension,NomSysteme,typePresta,ligne,Quantite,formule,cte1,DateModif) values (14,'TCFV15FH','MATIERE',361,0.5,null,null,now());
</v>
      </c>
      <c r="CW26" s="74" t="str">
        <f t="shared" si="17"/>
        <v xml:space="preserve">INSERT INTO SC_SystemeProduits(RefDimension,NomSysteme,typePresta,ligne,Quantite,formule,cte1,DateModif) values (15,'TCFV15FH','MATIERE',361,0.5,null,null,now());
</v>
      </c>
      <c r="CZ26" s="74" t="str">
        <f t="shared" si="18"/>
        <v xml:space="preserve">INSERT INTO SC_SystemeProduits(RefDimension,NomSysteme,typePresta,ligne,Quantite,formule,cte1,DateModif) values (16,'TCFV15FH','MATIERE',361,0.5,null,null,now());
</v>
      </c>
      <c r="DC26" s="74" t="str">
        <f t="shared" si="19"/>
        <v xml:space="preserve">INSERT INTO SC_SystemeProduits(RefDimension,NomSysteme,typePresta,ligne,Quantite,formule,cte1,DateModif) values (17,'TCFV15FH','MATIERE',361,0.5,null,null,now());
</v>
      </c>
      <c r="DF26" s="74" t="str">
        <f t="shared" si="20"/>
        <v xml:space="preserve">INSERT INTO SC_SystemeProduits(RefDimension,NomSysteme,typePresta,ligne,Quantite,formule,cte1,DateModif) values (18,'TCFV15FH','MATIERE',361,0.5,null,null,now());
</v>
      </c>
    </row>
    <row r="27" spans="1:110" x14ac:dyDescent="0.3">
      <c r="A27" s="120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89" t="s">
        <v>294</v>
      </c>
      <c r="C27" s="114" t="s">
        <v>1296</v>
      </c>
      <c r="D27" s="89" t="s">
        <v>42</v>
      </c>
      <c r="E27" s="114">
        <v>3</v>
      </c>
      <c r="F27" s="110"/>
      <c r="G27" s="110"/>
      <c r="H27" s="110">
        <v>3</v>
      </c>
      <c r="I27" s="110"/>
      <c r="J27" s="110"/>
      <c r="K27" s="110">
        <v>3</v>
      </c>
      <c r="L27" s="110"/>
      <c r="M27" s="110"/>
      <c r="N27" s="110">
        <v>3</v>
      </c>
      <c r="O27" s="110"/>
      <c r="P27" s="110"/>
      <c r="Q27" s="110">
        <v>3</v>
      </c>
      <c r="R27" s="110"/>
      <c r="S27" s="110"/>
      <c r="T27" s="110">
        <v>3</v>
      </c>
      <c r="U27" s="110"/>
      <c r="V27" s="110"/>
      <c r="W27" s="110">
        <v>3</v>
      </c>
      <c r="X27" s="110"/>
      <c r="Y27" s="110"/>
      <c r="Z27" s="110">
        <v>3</v>
      </c>
      <c r="AA27" s="110"/>
      <c r="AB27" s="110"/>
      <c r="AC27" s="110">
        <v>3</v>
      </c>
      <c r="AD27" s="110"/>
      <c r="AE27" s="110"/>
      <c r="AF27" s="110">
        <v>3</v>
      </c>
      <c r="AG27" s="110"/>
      <c r="AH27" s="110"/>
      <c r="AI27" s="110">
        <v>3</v>
      </c>
      <c r="AJ27" s="110"/>
      <c r="AK27" s="110"/>
      <c r="AL27" s="110">
        <v>3</v>
      </c>
      <c r="AM27" s="110"/>
      <c r="AN27" s="110"/>
      <c r="AO27" s="110">
        <v>3</v>
      </c>
      <c r="AP27" s="110"/>
      <c r="AQ27" s="110"/>
      <c r="AR27" s="110">
        <v>3</v>
      </c>
      <c r="AS27" s="110"/>
      <c r="AT27" s="110"/>
      <c r="AU27" s="110">
        <v>3</v>
      </c>
      <c r="AV27" s="110"/>
      <c r="AW27" s="110"/>
      <c r="AX27" s="110">
        <v>3</v>
      </c>
      <c r="AY27" s="110"/>
      <c r="AZ27" s="110"/>
      <c r="BA27" s="110">
        <v>3</v>
      </c>
      <c r="BB27" s="110"/>
      <c r="BC27" s="110"/>
      <c r="BD27" s="110">
        <v>3</v>
      </c>
      <c r="BE27" s="110"/>
      <c r="BG27" s="74" t="str">
        <f t="shared" si="3"/>
        <v xml:space="preserve">INSERT INTO SC_SystemeProduits(RefDimension,NomSysteme,typePresta,ligne,Quantite,formule,cte1,DateModif) values (1,'TCFV15FH','MATIERE',6,3,null,null,now());
</v>
      </c>
      <c r="BJ27" s="74" t="str">
        <f t="shared" si="4"/>
        <v xml:space="preserve">INSERT INTO SC_SystemeProduits(RefDimension,NomSysteme,typePresta,ligne,Quantite,formule,cte1,DateModif) values (2,'TCFV15FH','MATIERE',6,3,null,null,now());
</v>
      </c>
      <c r="BM27" s="74" t="str">
        <f t="shared" si="5"/>
        <v xml:space="preserve">INSERT INTO SC_SystemeProduits(RefDimension,NomSysteme,typePresta,ligne,Quantite,formule,cte1,DateModif) values (3,'TCFV15FH','MATIERE',6,3,null,null,now());
</v>
      </c>
      <c r="BP27" s="74" t="str">
        <f t="shared" si="6"/>
        <v xml:space="preserve">INSERT INTO SC_SystemeProduits(RefDimension,NomSysteme,typePresta,ligne,Quantite,formule,cte1,DateModif) values (4,'TCFV15FH','MATIERE',6,3,null,null,now());
</v>
      </c>
      <c r="BS27" s="74" t="str">
        <f t="shared" si="7"/>
        <v xml:space="preserve">INSERT INTO SC_SystemeProduits(RefDimension,NomSysteme,typePresta,ligne,Quantite,formule,cte1,DateModif) values (5,'TCFV15FH','MATIERE',6,3,null,null,now());
</v>
      </c>
      <c r="BV27" s="74" t="str">
        <f t="shared" si="8"/>
        <v xml:space="preserve">INSERT INTO SC_SystemeProduits(RefDimension,NomSysteme,typePresta,ligne,Quantite,formule,cte1,DateModif) values (6,'TCFV15FH','MATIERE',6,3,null,null,now());
</v>
      </c>
      <c r="BY27" s="74" t="str">
        <f t="shared" si="9"/>
        <v xml:space="preserve">INSERT INTO SC_SystemeProduits(RefDimension,NomSysteme,typePresta,ligne,Quantite,formule,cte1,DateModif) values (7,'TCFV15FH','MATIERE',6,3,null,null,now());
</v>
      </c>
      <c r="CB27" s="74" t="str">
        <f t="shared" si="10"/>
        <v xml:space="preserve">INSERT INTO SC_SystemeProduits(RefDimension,NomSysteme,typePresta,ligne,Quantite,formule,cte1,DateModif) values (8,'TCFV15FH','MATIERE',6,3,null,null,now());
</v>
      </c>
      <c r="CE27" s="74" t="str">
        <f t="shared" si="11"/>
        <v xml:space="preserve">INSERT INTO SC_SystemeProduits(RefDimension,NomSysteme,typePresta,ligne,Quantite,formule,cte1,DateModif) values (9,'TCFV15FH','MATIERE',6,3,null,null,now());
</v>
      </c>
      <c r="CH27" s="74" t="str">
        <f t="shared" si="12"/>
        <v xml:space="preserve">INSERT INTO SC_SystemeProduits(RefDimension,NomSysteme,typePresta,ligne,Quantite,formule,cte1,DateModif) values (10,'TCFV15FH','MATIERE',6,3,null,null,now());
</v>
      </c>
      <c r="CK27" s="74" t="str">
        <f t="shared" si="13"/>
        <v xml:space="preserve">INSERT INTO SC_SystemeProduits(RefDimension,NomSysteme,typePresta,ligne,Quantite,formule,cte1,DateModif) values (11,'TCFV15FH','MATIERE',6,3,null,null,now());
</v>
      </c>
      <c r="CN27" s="74" t="str">
        <f t="shared" si="14"/>
        <v xml:space="preserve">INSERT INTO SC_SystemeProduits(RefDimension,NomSysteme,typePresta,ligne,Quantite,formule,cte1,DateModif) values (12,'TCFV15FH','MATIERE',6,3,null,null,now());
</v>
      </c>
      <c r="CQ27" s="74" t="str">
        <f t="shared" si="15"/>
        <v xml:space="preserve">INSERT INTO SC_SystemeProduits(RefDimension,NomSysteme,typePresta,ligne,Quantite,formule,cte1,DateModif) values (13,'TCFV15FH','MATIERE',6,3,null,null,now());
</v>
      </c>
      <c r="CT27" s="74" t="str">
        <f t="shared" si="16"/>
        <v xml:space="preserve">INSERT INTO SC_SystemeProduits(RefDimension,NomSysteme,typePresta,ligne,Quantite,formule,cte1,DateModif) values (14,'TCFV15FH','MATIERE',6,3,null,null,now());
</v>
      </c>
      <c r="CW27" s="74" t="str">
        <f t="shared" si="17"/>
        <v xml:space="preserve">INSERT INTO SC_SystemeProduits(RefDimension,NomSysteme,typePresta,ligne,Quantite,formule,cte1,DateModif) values (15,'TCFV15FH','MATIERE',6,3,null,null,now());
</v>
      </c>
      <c r="CZ27" s="74" t="str">
        <f t="shared" si="18"/>
        <v xml:space="preserve">INSERT INTO SC_SystemeProduits(RefDimension,NomSysteme,typePresta,ligne,Quantite,formule,cte1,DateModif) values (16,'TCFV15FH','MATIERE',6,3,null,null,now());
</v>
      </c>
      <c r="DC27" s="74" t="str">
        <f t="shared" si="19"/>
        <v xml:space="preserve">INSERT INTO SC_SystemeProduits(RefDimension,NomSysteme,typePresta,ligne,Quantite,formule,cte1,DateModif) values (17,'TCFV15FH','MATIERE',6,3,null,null,now());
</v>
      </c>
      <c r="DF27" s="74" t="str">
        <f t="shared" si="20"/>
        <v xml:space="preserve">INSERT INTO SC_SystemeProduits(RefDimension,NomSysteme,typePresta,ligne,Quantite,formule,cte1,DateModif) values (18,'TCFV15FH','MATIERE',6,3,null,null,now());
</v>
      </c>
    </row>
    <row r="28" spans="1:110" x14ac:dyDescent="0.3">
      <c r="A28" s="120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89" t="s">
        <v>294</v>
      </c>
      <c r="C28" s="77" t="s">
        <v>1201</v>
      </c>
      <c r="D28" s="89" t="s">
        <v>8</v>
      </c>
      <c r="E28" s="114">
        <v>1</v>
      </c>
      <c r="F28" s="110"/>
      <c r="G28" s="110"/>
      <c r="H28" s="110">
        <v>1</v>
      </c>
      <c r="I28" s="110"/>
      <c r="J28" s="110"/>
      <c r="K28" s="110">
        <v>1</v>
      </c>
      <c r="L28" s="110"/>
      <c r="M28" s="110"/>
      <c r="N28" s="110">
        <v>1</v>
      </c>
      <c r="O28" s="110"/>
      <c r="P28" s="110"/>
      <c r="Q28" s="110">
        <v>1</v>
      </c>
      <c r="R28" s="110"/>
      <c r="S28" s="110"/>
      <c r="T28" s="110">
        <v>1</v>
      </c>
      <c r="U28" s="110"/>
      <c r="V28" s="110"/>
      <c r="W28" s="110">
        <v>1</v>
      </c>
      <c r="X28" s="110"/>
      <c r="Y28" s="110"/>
      <c r="Z28" s="110">
        <v>1</v>
      </c>
      <c r="AA28" s="110"/>
      <c r="AB28" s="110"/>
      <c r="AC28" s="110">
        <v>1</v>
      </c>
      <c r="AD28" s="110"/>
      <c r="AE28" s="110"/>
      <c r="AF28" s="110">
        <v>1</v>
      </c>
      <c r="AG28" s="110"/>
      <c r="AH28" s="110"/>
      <c r="AI28" s="110">
        <v>1</v>
      </c>
      <c r="AJ28" s="110"/>
      <c r="AK28" s="110"/>
      <c r="AL28" s="110">
        <v>1</v>
      </c>
      <c r="AM28" s="110"/>
      <c r="AN28" s="110"/>
      <c r="AO28" s="110">
        <v>1</v>
      </c>
      <c r="AP28" s="110"/>
      <c r="AQ28" s="110"/>
      <c r="AR28" s="110">
        <v>1</v>
      </c>
      <c r="AS28" s="110"/>
      <c r="AT28" s="110"/>
      <c r="AU28" s="110">
        <v>1</v>
      </c>
      <c r="AV28" s="110"/>
      <c r="AW28" s="110"/>
      <c r="AX28" s="110">
        <v>1</v>
      </c>
      <c r="AY28" s="110"/>
      <c r="AZ28" s="110"/>
      <c r="BA28" s="110">
        <v>1</v>
      </c>
      <c r="BB28" s="110"/>
      <c r="BC28" s="110"/>
      <c r="BD28" s="110">
        <v>1</v>
      </c>
      <c r="BE28" s="110"/>
      <c r="BG28" s="74" t="str">
        <f t="shared" si="3"/>
        <v xml:space="preserve">INSERT INTO SC_SystemeProduits(RefDimension,NomSysteme,typePresta,ligne,Quantite,formule,cte1,DateModif) values (1,'TCFV15FH','MATIERE',455,1,null,null,now());
</v>
      </c>
      <c r="BJ28" s="74" t="str">
        <f t="shared" si="4"/>
        <v xml:space="preserve">INSERT INTO SC_SystemeProduits(RefDimension,NomSysteme,typePresta,ligne,Quantite,formule,cte1,DateModif) values (2,'TCFV15FH','MATIERE',455,1,null,null,now());
</v>
      </c>
      <c r="BM28" s="74" t="str">
        <f t="shared" si="5"/>
        <v xml:space="preserve">INSERT INTO SC_SystemeProduits(RefDimension,NomSysteme,typePresta,ligne,Quantite,formule,cte1,DateModif) values (3,'TCFV15FH','MATIERE',455,1,null,null,now());
</v>
      </c>
      <c r="BP28" s="74" t="str">
        <f t="shared" si="6"/>
        <v xml:space="preserve">INSERT INTO SC_SystemeProduits(RefDimension,NomSysteme,typePresta,ligne,Quantite,formule,cte1,DateModif) values (4,'TCFV15FH','MATIERE',455,1,null,null,now());
</v>
      </c>
      <c r="BS28" s="74" t="str">
        <f t="shared" si="7"/>
        <v xml:space="preserve">INSERT INTO SC_SystemeProduits(RefDimension,NomSysteme,typePresta,ligne,Quantite,formule,cte1,DateModif) values (5,'TCFV15FH','MATIERE',455,1,null,null,now());
</v>
      </c>
      <c r="BV28" s="74" t="str">
        <f t="shared" si="8"/>
        <v xml:space="preserve">INSERT INTO SC_SystemeProduits(RefDimension,NomSysteme,typePresta,ligne,Quantite,formule,cte1,DateModif) values (6,'TCFV15FH','MATIERE',455,1,null,null,now());
</v>
      </c>
      <c r="BY28" s="74" t="str">
        <f t="shared" si="9"/>
        <v xml:space="preserve">INSERT INTO SC_SystemeProduits(RefDimension,NomSysteme,typePresta,ligne,Quantite,formule,cte1,DateModif) values (7,'TCFV15FH','MATIERE',455,1,null,null,now());
</v>
      </c>
      <c r="CB28" s="74" t="str">
        <f t="shared" si="10"/>
        <v xml:space="preserve">INSERT INTO SC_SystemeProduits(RefDimension,NomSysteme,typePresta,ligne,Quantite,formule,cte1,DateModif) values (8,'TCFV15FH','MATIERE',455,1,null,null,now());
</v>
      </c>
      <c r="CE28" s="74" t="str">
        <f t="shared" si="11"/>
        <v xml:space="preserve">INSERT INTO SC_SystemeProduits(RefDimension,NomSysteme,typePresta,ligne,Quantite,formule,cte1,DateModif) values (9,'TCFV15FH','MATIERE',455,1,null,null,now());
</v>
      </c>
      <c r="CH28" s="74" t="str">
        <f t="shared" si="12"/>
        <v xml:space="preserve">INSERT INTO SC_SystemeProduits(RefDimension,NomSysteme,typePresta,ligne,Quantite,formule,cte1,DateModif) values (10,'TCFV15FH','MATIERE',455,1,null,null,now());
</v>
      </c>
      <c r="CK28" s="74" t="str">
        <f t="shared" si="13"/>
        <v xml:space="preserve">INSERT INTO SC_SystemeProduits(RefDimension,NomSysteme,typePresta,ligne,Quantite,formule,cte1,DateModif) values (11,'TCFV15FH','MATIERE',455,1,null,null,now());
</v>
      </c>
      <c r="CN28" s="74" t="str">
        <f t="shared" si="14"/>
        <v xml:space="preserve">INSERT INTO SC_SystemeProduits(RefDimension,NomSysteme,typePresta,ligne,Quantite,formule,cte1,DateModif) values (12,'TCFV15FH','MATIERE',455,1,null,null,now());
</v>
      </c>
      <c r="CQ28" s="74" t="str">
        <f t="shared" si="15"/>
        <v xml:space="preserve">INSERT INTO SC_SystemeProduits(RefDimension,NomSysteme,typePresta,ligne,Quantite,formule,cte1,DateModif) values (13,'TCFV15FH','MATIERE',455,1,null,null,now());
</v>
      </c>
      <c r="CT28" s="74" t="str">
        <f t="shared" si="16"/>
        <v xml:space="preserve">INSERT INTO SC_SystemeProduits(RefDimension,NomSysteme,typePresta,ligne,Quantite,formule,cte1,DateModif) values (14,'TCFV15FH','MATIERE',455,1,null,null,now());
</v>
      </c>
      <c r="CW28" s="74" t="str">
        <f t="shared" si="17"/>
        <v xml:space="preserve">INSERT INTO SC_SystemeProduits(RefDimension,NomSysteme,typePresta,ligne,Quantite,formule,cte1,DateModif) values (15,'TCFV15FH','MATIERE',455,1,null,null,now());
</v>
      </c>
      <c r="CZ28" s="74" t="str">
        <f t="shared" si="18"/>
        <v xml:space="preserve">INSERT INTO SC_SystemeProduits(RefDimension,NomSysteme,typePresta,ligne,Quantite,formule,cte1,DateModif) values (16,'TCFV15FH','MATIERE',455,1,null,null,now());
</v>
      </c>
      <c r="DC28" s="74" t="str">
        <f t="shared" si="19"/>
        <v xml:space="preserve">INSERT INTO SC_SystemeProduits(RefDimension,NomSysteme,typePresta,ligne,Quantite,formule,cte1,DateModif) values (17,'TCFV15FH','MATIERE',455,1,null,null,now());
</v>
      </c>
      <c r="DF28" s="74" t="str">
        <f t="shared" si="20"/>
        <v xml:space="preserve">INSERT INTO SC_SystemeProduits(RefDimension,NomSysteme,typePresta,ligne,Quantite,formule,cte1,DateModif) values (18,'TCFV15FH','MATIERE',455,1,null,null,now());
</v>
      </c>
    </row>
    <row r="29" spans="1:110" x14ac:dyDescent="0.3">
      <c r="A29" s="58"/>
    </row>
    <row r="30" spans="1:110" x14ac:dyDescent="0.3">
      <c r="A30" s="58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s="74" t="str">
        <f t="shared" si="3"/>
        <v/>
      </c>
      <c r="BJ30" s="74" t="str">
        <f t="shared" si="4"/>
        <v/>
      </c>
      <c r="BM30" s="74" t="str">
        <f t="shared" si="5"/>
        <v/>
      </c>
      <c r="BP30" s="74" t="str">
        <f t="shared" si="6"/>
        <v/>
      </c>
      <c r="BS30" s="74" t="str">
        <f t="shared" si="7"/>
        <v/>
      </c>
      <c r="BV30" s="74" t="str">
        <f t="shared" si="8"/>
        <v/>
      </c>
      <c r="BY30" s="74" t="str">
        <f t="shared" si="9"/>
        <v/>
      </c>
      <c r="CB30" s="74" t="str">
        <f t="shared" si="10"/>
        <v/>
      </c>
      <c r="CE30" s="74" t="str">
        <f t="shared" si="11"/>
        <v/>
      </c>
      <c r="CH30" s="74" t="str">
        <f t="shared" si="12"/>
        <v/>
      </c>
      <c r="CK30" s="74" t="str">
        <f t="shared" si="13"/>
        <v/>
      </c>
      <c r="CN30" s="74" t="str">
        <f t="shared" si="14"/>
        <v/>
      </c>
      <c r="CQ30" s="74" t="str">
        <f t="shared" si="15"/>
        <v/>
      </c>
      <c r="CT30" s="74" t="str">
        <f t="shared" si="16"/>
        <v/>
      </c>
      <c r="CW30" s="74" t="str">
        <f t="shared" si="17"/>
        <v/>
      </c>
      <c r="CZ30" s="74" t="str">
        <f t="shared" si="18"/>
        <v/>
      </c>
      <c r="DC30" s="74" t="str">
        <f t="shared" si="19"/>
        <v/>
      </c>
      <c r="DF30" s="74" t="str">
        <f t="shared" si="20"/>
        <v/>
      </c>
    </row>
    <row r="31" spans="1:110" x14ac:dyDescent="0.3">
      <c r="A31" s="58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s="74" t="str">
        <f t="shared" si="3"/>
        <v/>
      </c>
      <c r="BJ31" s="74" t="str">
        <f t="shared" si="4"/>
        <v/>
      </c>
      <c r="BM31" s="74" t="str">
        <f t="shared" si="5"/>
        <v/>
      </c>
      <c r="BP31" s="74" t="str">
        <f t="shared" si="6"/>
        <v/>
      </c>
      <c r="BS31" s="74" t="str">
        <f t="shared" si="7"/>
        <v/>
      </c>
      <c r="BV31" s="74" t="str">
        <f t="shared" si="8"/>
        <v/>
      </c>
      <c r="BY31" s="74" t="str">
        <f t="shared" si="9"/>
        <v/>
      </c>
      <c r="CB31" s="74" t="str">
        <f t="shared" si="10"/>
        <v/>
      </c>
      <c r="CE31" s="74" t="str">
        <f t="shared" si="11"/>
        <v/>
      </c>
      <c r="CH31" s="74" t="str">
        <f t="shared" si="12"/>
        <v/>
      </c>
      <c r="CK31" s="74" t="str">
        <f t="shared" si="13"/>
        <v/>
      </c>
      <c r="CN31" s="74" t="str">
        <f t="shared" si="14"/>
        <v/>
      </c>
      <c r="CQ31" s="74" t="str">
        <f t="shared" si="15"/>
        <v/>
      </c>
      <c r="CT31" s="74" t="str">
        <f t="shared" si="16"/>
        <v/>
      </c>
      <c r="CW31" s="74" t="str">
        <f t="shared" si="17"/>
        <v/>
      </c>
      <c r="CZ31" s="74" t="str">
        <f t="shared" si="18"/>
        <v/>
      </c>
      <c r="DC31" s="74" t="str">
        <f t="shared" si="19"/>
        <v/>
      </c>
      <c r="DF31" s="74" t="str">
        <f t="shared" si="20"/>
        <v/>
      </c>
    </row>
    <row r="32" spans="1:110" x14ac:dyDescent="0.3">
      <c r="A32" s="58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s="74" t="str">
        <f t="shared" si="3"/>
        <v/>
      </c>
      <c r="BJ32" s="74" t="str">
        <f t="shared" si="4"/>
        <v/>
      </c>
      <c r="BM32" s="74" t="str">
        <f t="shared" si="5"/>
        <v/>
      </c>
      <c r="BP32" s="74" t="str">
        <f t="shared" si="6"/>
        <v/>
      </c>
      <c r="BS32" s="74" t="str">
        <f t="shared" si="7"/>
        <v/>
      </c>
      <c r="BV32" s="74" t="str">
        <f t="shared" si="8"/>
        <v/>
      </c>
      <c r="BY32" s="74" t="str">
        <f t="shared" si="9"/>
        <v/>
      </c>
      <c r="CB32" s="74" t="str">
        <f t="shared" si="10"/>
        <v/>
      </c>
      <c r="CE32" s="74" t="str">
        <f t="shared" si="11"/>
        <v/>
      </c>
      <c r="CH32" s="74" t="str">
        <f t="shared" si="12"/>
        <v/>
      </c>
      <c r="CK32" s="74" t="str">
        <f t="shared" si="13"/>
        <v/>
      </c>
      <c r="CN32" s="74" t="str">
        <f t="shared" si="14"/>
        <v/>
      </c>
      <c r="CQ32" s="74" t="str">
        <f t="shared" si="15"/>
        <v/>
      </c>
      <c r="CT32" s="74" t="str">
        <f t="shared" si="16"/>
        <v/>
      </c>
      <c r="CW32" s="74" t="str">
        <f t="shared" si="17"/>
        <v/>
      </c>
      <c r="CZ32" s="74" t="str">
        <f t="shared" si="18"/>
        <v/>
      </c>
      <c r="DC32" s="74" t="str">
        <f t="shared" si="19"/>
        <v/>
      </c>
      <c r="DF32" s="74" t="str">
        <f t="shared" si="20"/>
        <v/>
      </c>
    </row>
    <row r="33" spans="1:110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74" t="s">
        <v>297</v>
      </c>
      <c r="C33" s="74" t="s">
        <v>67</v>
      </c>
      <c r="D33" s="74" t="s">
        <v>8</v>
      </c>
      <c r="E33" s="74">
        <v>1</v>
      </c>
      <c r="H33" s="74">
        <v>1</v>
      </c>
      <c r="K33" s="74">
        <v>1</v>
      </c>
      <c r="N33" s="74">
        <v>1</v>
      </c>
      <c r="Q33" s="74">
        <v>1</v>
      </c>
      <c r="T33" s="74">
        <v>1</v>
      </c>
      <c r="W33" s="74">
        <v>1</v>
      </c>
      <c r="Z33" s="74">
        <v>1</v>
      </c>
      <c r="AC33" s="74">
        <v>1</v>
      </c>
      <c r="AF33" s="74">
        <v>1</v>
      </c>
      <c r="AI33" s="74">
        <v>1</v>
      </c>
      <c r="AL33" s="74">
        <v>1</v>
      </c>
      <c r="AO33" s="74">
        <v>1</v>
      </c>
      <c r="AR33" s="74">
        <v>1</v>
      </c>
      <c r="AU33" s="74">
        <v>1</v>
      </c>
      <c r="AX33" s="74">
        <v>1</v>
      </c>
      <c r="BA33" s="74">
        <v>1</v>
      </c>
      <c r="BD33" s="74">
        <v>1</v>
      </c>
      <c r="BG33" s="74" t="str">
        <f t="shared" si="3"/>
        <v xml:space="preserve">INSERT INTO SC_SystemeProduits(RefDimension,NomSysteme,typePresta,ligne,Quantite,formule,cte1,DateModif) values (1,'TCFV15FH','MOA',33,1,null,null,now());
</v>
      </c>
      <c r="BJ33" s="74" t="str">
        <f t="shared" si="4"/>
        <v xml:space="preserve">INSERT INTO SC_SystemeProduits(RefDimension,NomSysteme,typePresta,ligne,Quantite,formule,cte1,DateModif) values (2,'TCFV15FH','MOA',33,1,null,null,now());
</v>
      </c>
      <c r="BM33" s="74" t="str">
        <f t="shared" si="5"/>
        <v xml:space="preserve">INSERT INTO SC_SystemeProduits(RefDimension,NomSysteme,typePresta,ligne,Quantite,formule,cte1,DateModif) values (3,'TCFV15FH','MOA',33,1,null,null,now());
</v>
      </c>
      <c r="BP33" s="74" t="str">
        <f t="shared" si="6"/>
        <v xml:space="preserve">INSERT INTO SC_SystemeProduits(RefDimension,NomSysteme,typePresta,ligne,Quantite,formule,cte1,DateModif) values (4,'TCFV15FH','MOA',33,1,null,null,now());
</v>
      </c>
      <c r="BS33" s="74" t="str">
        <f t="shared" si="7"/>
        <v xml:space="preserve">INSERT INTO SC_SystemeProduits(RefDimension,NomSysteme,typePresta,ligne,Quantite,formule,cte1,DateModif) values (5,'TCFV15FH','MOA',33,1,null,null,now());
</v>
      </c>
      <c r="BV33" s="74" t="str">
        <f t="shared" si="8"/>
        <v xml:space="preserve">INSERT INTO SC_SystemeProduits(RefDimension,NomSysteme,typePresta,ligne,Quantite,formule,cte1,DateModif) values (6,'TCFV15FH','MOA',33,1,null,null,now());
</v>
      </c>
      <c r="BY33" s="74" t="str">
        <f t="shared" si="9"/>
        <v xml:space="preserve">INSERT INTO SC_SystemeProduits(RefDimension,NomSysteme,typePresta,ligne,Quantite,formule,cte1,DateModif) values (7,'TCFV15FH','MOA',33,1,null,null,now());
</v>
      </c>
      <c r="CB33" s="74" t="str">
        <f t="shared" si="10"/>
        <v xml:space="preserve">INSERT INTO SC_SystemeProduits(RefDimension,NomSysteme,typePresta,ligne,Quantite,formule,cte1,DateModif) values (8,'TCFV15FH','MOA',33,1,null,null,now());
</v>
      </c>
      <c r="CE33" s="74" t="str">
        <f t="shared" si="11"/>
        <v xml:space="preserve">INSERT INTO SC_SystemeProduits(RefDimension,NomSysteme,typePresta,ligne,Quantite,formule,cte1,DateModif) values (9,'TCFV15FH','MOA',33,1,null,null,now());
</v>
      </c>
      <c r="CH33" s="74" t="str">
        <f t="shared" si="12"/>
        <v xml:space="preserve">INSERT INTO SC_SystemeProduits(RefDimension,NomSysteme,typePresta,ligne,Quantite,formule,cte1,DateModif) values (10,'TCFV15FH','MOA',33,1,null,null,now());
</v>
      </c>
      <c r="CK33" s="74" t="str">
        <f t="shared" si="13"/>
        <v xml:space="preserve">INSERT INTO SC_SystemeProduits(RefDimension,NomSysteme,typePresta,ligne,Quantite,formule,cte1,DateModif) values (11,'TCFV15FH','MOA',33,1,null,null,now());
</v>
      </c>
      <c r="CN33" s="74" t="str">
        <f t="shared" si="14"/>
        <v xml:space="preserve">INSERT INTO SC_SystemeProduits(RefDimension,NomSysteme,typePresta,ligne,Quantite,formule,cte1,DateModif) values (12,'TCFV15FH','MOA',33,1,null,null,now());
</v>
      </c>
      <c r="CQ33" s="74" t="str">
        <f t="shared" si="15"/>
        <v xml:space="preserve">INSERT INTO SC_SystemeProduits(RefDimension,NomSysteme,typePresta,ligne,Quantite,formule,cte1,DateModif) values (13,'TCFV15FH','MOA',33,1,null,null,now());
</v>
      </c>
      <c r="CT33" s="74" t="str">
        <f t="shared" si="16"/>
        <v xml:space="preserve">INSERT INTO SC_SystemeProduits(RefDimension,NomSysteme,typePresta,ligne,Quantite,formule,cte1,DateModif) values (14,'TCFV15FH','MOA',33,1,null,null,now());
</v>
      </c>
      <c r="CW33" s="74" t="str">
        <f t="shared" si="17"/>
        <v xml:space="preserve">INSERT INTO SC_SystemeProduits(RefDimension,NomSysteme,typePresta,ligne,Quantite,formule,cte1,DateModif) values (15,'TCFV15FH','MOA',33,1,null,null,now());
</v>
      </c>
      <c r="CZ33" s="74" t="str">
        <f t="shared" si="18"/>
        <v xml:space="preserve">INSERT INTO SC_SystemeProduits(RefDimension,NomSysteme,typePresta,ligne,Quantite,formule,cte1,DateModif) values (16,'TCFV15FH','MOA',33,1,null,null,now());
</v>
      </c>
      <c r="DC33" s="74" t="str">
        <f t="shared" si="19"/>
        <v xml:space="preserve">INSERT INTO SC_SystemeProduits(RefDimension,NomSysteme,typePresta,ligne,Quantite,formule,cte1,DateModif) values (17,'TCFV15FH','MOA',33,1,null,null,now());
</v>
      </c>
      <c r="DF33" s="74" t="str">
        <f t="shared" si="20"/>
        <v xml:space="preserve">INSERT INTO SC_SystemeProduits(RefDimension,NomSysteme,typePresta,ligne,Quantite,formule,cte1,DateModif) values (18,'TCFV15FH','MOA',33,1,null,null,now());
</v>
      </c>
    </row>
    <row r="34" spans="1:110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74" t="s">
        <v>297</v>
      </c>
      <c r="C34" s="74" t="s">
        <v>283</v>
      </c>
      <c r="D34" s="74" t="s">
        <v>20</v>
      </c>
      <c r="E34" s="74">
        <v>1</v>
      </c>
      <c r="H34" s="74">
        <v>1</v>
      </c>
      <c r="K34" s="74">
        <v>1</v>
      </c>
      <c r="N34" s="74">
        <v>1</v>
      </c>
      <c r="Q34" s="74">
        <v>1</v>
      </c>
      <c r="T34" s="74">
        <v>1</v>
      </c>
      <c r="W34" s="74">
        <v>1</v>
      </c>
      <c r="Z34" s="74">
        <v>1</v>
      </c>
      <c r="AC34" s="74">
        <v>1</v>
      </c>
      <c r="AF34" s="74">
        <v>1</v>
      </c>
      <c r="AI34" s="74">
        <v>1</v>
      </c>
      <c r="AL34" s="74">
        <v>1</v>
      </c>
      <c r="AO34" s="74">
        <v>1</v>
      </c>
      <c r="AR34" s="74">
        <v>1</v>
      </c>
      <c r="AU34" s="74">
        <v>1</v>
      </c>
      <c r="AX34" s="74">
        <v>1</v>
      </c>
      <c r="BA34" s="74">
        <v>1</v>
      </c>
      <c r="BD34" s="74">
        <v>1</v>
      </c>
      <c r="BG34" s="74" t="str">
        <f t="shared" si="3"/>
        <v xml:space="preserve">INSERT INTO SC_SystemeProduits(RefDimension,NomSysteme,typePresta,ligne,Quantite,formule,cte1,DateModif) values (1,'TCFV15FH','MOA',36,1,null,null,now());
</v>
      </c>
      <c r="BJ34" s="74" t="str">
        <f t="shared" si="4"/>
        <v xml:space="preserve">INSERT INTO SC_SystemeProduits(RefDimension,NomSysteme,typePresta,ligne,Quantite,formule,cte1,DateModif) values (2,'TCFV15FH','MOA',36,1,null,null,now());
</v>
      </c>
      <c r="BM34" s="74" t="str">
        <f t="shared" si="5"/>
        <v xml:space="preserve">INSERT INTO SC_SystemeProduits(RefDimension,NomSysteme,typePresta,ligne,Quantite,formule,cte1,DateModif) values (3,'TCFV15FH','MOA',36,1,null,null,now());
</v>
      </c>
      <c r="BP34" s="74" t="str">
        <f t="shared" si="6"/>
        <v xml:space="preserve">INSERT INTO SC_SystemeProduits(RefDimension,NomSysteme,typePresta,ligne,Quantite,formule,cte1,DateModif) values (4,'TCFV15FH','MOA',36,1,null,null,now());
</v>
      </c>
      <c r="BS34" s="74" t="str">
        <f t="shared" si="7"/>
        <v xml:space="preserve">INSERT INTO SC_SystemeProduits(RefDimension,NomSysteme,typePresta,ligne,Quantite,formule,cte1,DateModif) values (5,'TCFV15FH','MOA',36,1,null,null,now());
</v>
      </c>
      <c r="BV34" s="74" t="str">
        <f t="shared" si="8"/>
        <v xml:space="preserve">INSERT INTO SC_SystemeProduits(RefDimension,NomSysteme,typePresta,ligne,Quantite,formule,cte1,DateModif) values (6,'TCFV15FH','MOA',36,1,null,null,now());
</v>
      </c>
      <c r="BY34" s="74" t="str">
        <f t="shared" si="9"/>
        <v xml:space="preserve">INSERT INTO SC_SystemeProduits(RefDimension,NomSysteme,typePresta,ligne,Quantite,formule,cte1,DateModif) values (7,'TCFV15FH','MOA',36,1,null,null,now());
</v>
      </c>
      <c r="CB34" s="74" t="str">
        <f t="shared" si="10"/>
        <v xml:space="preserve">INSERT INTO SC_SystemeProduits(RefDimension,NomSysteme,typePresta,ligne,Quantite,formule,cte1,DateModif) values (8,'TCFV15FH','MOA',36,1,null,null,now());
</v>
      </c>
      <c r="CE34" s="74" t="str">
        <f t="shared" si="11"/>
        <v xml:space="preserve">INSERT INTO SC_SystemeProduits(RefDimension,NomSysteme,typePresta,ligne,Quantite,formule,cte1,DateModif) values (9,'TCFV15FH','MOA',36,1,null,null,now());
</v>
      </c>
      <c r="CH34" s="74" t="str">
        <f t="shared" si="12"/>
        <v xml:space="preserve">INSERT INTO SC_SystemeProduits(RefDimension,NomSysteme,typePresta,ligne,Quantite,formule,cte1,DateModif) values (10,'TCFV15FH','MOA',36,1,null,null,now());
</v>
      </c>
      <c r="CK34" s="74" t="str">
        <f t="shared" si="13"/>
        <v xml:space="preserve">INSERT INTO SC_SystemeProduits(RefDimension,NomSysteme,typePresta,ligne,Quantite,formule,cte1,DateModif) values (11,'TCFV15FH','MOA',36,1,null,null,now());
</v>
      </c>
      <c r="CN34" s="74" t="str">
        <f t="shared" si="14"/>
        <v xml:space="preserve">INSERT INTO SC_SystemeProduits(RefDimension,NomSysteme,typePresta,ligne,Quantite,formule,cte1,DateModif) values (12,'TCFV15FH','MOA',36,1,null,null,now());
</v>
      </c>
      <c r="CQ34" s="74" t="str">
        <f t="shared" si="15"/>
        <v xml:space="preserve">INSERT INTO SC_SystemeProduits(RefDimension,NomSysteme,typePresta,ligne,Quantite,formule,cte1,DateModif) values (13,'TCFV15FH','MOA',36,1,null,null,now());
</v>
      </c>
      <c r="CT34" s="74" t="str">
        <f t="shared" si="16"/>
        <v xml:space="preserve">INSERT INTO SC_SystemeProduits(RefDimension,NomSysteme,typePresta,ligne,Quantite,formule,cte1,DateModif) values (14,'TCFV15FH','MOA',36,1,null,null,now());
</v>
      </c>
      <c r="CW34" s="74" t="str">
        <f t="shared" si="17"/>
        <v xml:space="preserve">INSERT INTO SC_SystemeProduits(RefDimension,NomSysteme,typePresta,ligne,Quantite,formule,cte1,DateModif) values (15,'TCFV15FH','MOA',36,1,null,null,now());
</v>
      </c>
      <c r="CZ34" s="74" t="str">
        <f t="shared" si="18"/>
        <v xml:space="preserve">INSERT INTO SC_SystemeProduits(RefDimension,NomSysteme,typePresta,ligne,Quantite,formule,cte1,DateModif) values (16,'TCFV15FH','MOA',36,1,null,null,now());
</v>
      </c>
      <c r="DC34" s="74" t="str">
        <f t="shared" si="19"/>
        <v xml:space="preserve">INSERT INTO SC_SystemeProduits(RefDimension,NomSysteme,typePresta,ligne,Quantite,formule,cte1,DateModif) values (17,'TCFV15FH','MOA',36,1,null,null,now());
</v>
      </c>
      <c r="DF34" s="74" t="str">
        <f t="shared" si="20"/>
        <v xml:space="preserve">INSERT INTO SC_SystemeProduits(RefDimension,NomSysteme,typePresta,ligne,Quantite,formule,cte1,DateModif) values (18,'TCFV15FH','MOA',36,1,null,null,now());
</v>
      </c>
    </row>
    <row r="35" spans="1:110" x14ac:dyDescent="0.3">
      <c r="A35" s="58"/>
    </row>
    <row r="36" spans="1:110" x14ac:dyDescent="0.3">
      <c r="A36" s="58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s="74" t="str">
        <f t="shared" si="3"/>
        <v/>
      </c>
      <c r="BJ36" s="74" t="str">
        <f t="shared" si="4"/>
        <v/>
      </c>
      <c r="BM36" s="74" t="str">
        <f t="shared" si="5"/>
        <v/>
      </c>
      <c r="BP36" s="74" t="str">
        <f t="shared" si="6"/>
        <v/>
      </c>
      <c r="BS36" s="74" t="str">
        <f t="shared" si="7"/>
        <v/>
      </c>
      <c r="BV36" s="74" t="str">
        <f t="shared" si="8"/>
        <v/>
      </c>
      <c r="BY36" s="74" t="str">
        <f t="shared" si="9"/>
        <v/>
      </c>
      <c r="CB36" s="74" t="str">
        <f t="shared" si="10"/>
        <v/>
      </c>
      <c r="CE36" s="74" t="str">
        <f t="shared" si="11"/>
        <v/>
      </c>
      <c r="CH36" s="74" t="str">
        <f t="shared" si="12"/>
        <v/>
      </c>
      <c r="CK36" s="74" t="str">
        <f t="shared" si="13"/>
        <v/>
      </c>
      <c r="CN36" s="74" t="str">
        <f t="shared" si="14"/>
        <v/>
      </c>
      <c r="CQ36" s="74" t="str">
        <f t="shared" si="15"/>
        <v/>
      </c>
      <c r="CT36" s="74" t="str">
        <f t="shared" si="16"/>
        <v/>
      </c>
      <c r="CW36" s="74" t="str">
        <f t="shared" si="17"/>
        <v/>
      </c>
      <c r="CZ36" s="74" t="str">
        <f t="shared" si="18"/>
        <v/>
      </c>
      <c r="DC36" s="74" t="str">
        <f t="shared" si="19"/>
        <v/>
      </c>
      <c r="DF36" s="74" t="str">
        <f t="shared" si="20"/>
        <v/>
      </c>
    </row>
    <row r="37" spans="1:110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74" t="s">
        <v>298</v>
      </c>
      <c r="C37" s="74" t="s">
        <v>178</v>
      </c>
      <c r="D37" s="74" t="s">
        <v>8</v>
      </c>
      <c r="E37" s="74">
        <v>24</v>
      </c>
      <c r="F37" s="75" t="s">
        <v>711</v>
      </c>
      <c r="G37" s="75" t="s">
        <v>712</v>
      </c>
      <c r="H37" s="74">
        <v>36</v>
      </c>
      <c r="I37" s="75" t="s">
        <v>711</v>
      </c>
      <c r="J37" s="75" t="s">
        <v>712</v>
      </c>
      <c r="K37" s="74">
        <v>48</v>
      </c>
      <c r="L37" s="75" t="s">
        <v>711</v>
      </c>
      <c r="M37" s="75" t="s">
        <v>712</v>
      </c>
      <c r="N37" s="74">
        <v>60</v>
      </c>
      <c r="O37" s="75" t="s">
        <v>711</v>
      </c>
      <c r="P37" s="75" t="s">
        <v>712</v>
      </c>
      <c r="Q37" s="74">
        <v>72</v>
      </c>
      <c r="R37" s="75" t="s">
        <v>711</v>
      </c>
      <c r="S37" s="75" t="s">
        <v>712</v>
      </c>
      <c r="T37" s="74">
        <v>84</v>
      </c>
      <c r="U37" s="75" t="s">
        <v>711</v>
      </c>
      <c r="V37" s="75" t="s">
        <v>712</v>
      </c>
      <c r="W37" s="74">
        <v>96</v>
      </c>
      <c r="X37" s="75" t="s">
        <v>711</v>
      </c>
      <c r="Y37" s="75" t="s">
        <v>712</v>
      </c>
      <c r="Z37" s="74">
        <v>108</v>
      </c>
      <c r="AA37" s="75" t="s">
        <v>711</v>
      </c>
      <c r="AB37" s="75" t="s">
        <v>712</v>
      </c>
      <c r="AC37" s="74">
        <v>120</v>
      </c>
      <c r="AD37" s="75" t="s">
        <v>711</v>
      </c>
      <c r="AE37" s="75" t="s">
        <v>712</v>
      </c>
      <c r="AF37" s="74">
        <v>144</v>
      </c>
      <c r="AG37" s="75" t="s">
        <v>711</v>
      </c>
      <c r="AH37" s="75" t="s">
        <v>712</v>
      </c>
      <c r="AI37" s="74">
        <v>144</v>
      </c>
      <c r="AJ37" s="75" t="s">
        <v>711</v>
      </c>
      <c r="AK37" s="75" t="s">
        <v>712</v>
      </c>
      <c r="AL37" s="74">
        <v>168</v>
      </c>
      <c r="AM37" s="75" t="s">
        <v>711</v>
      </c>
      <c r="AN37" s="75" t="s">
        <v>712</v>
      </c>
      <c r="AO37" s="74">
        <v>168</v>
      </c>
      <c r="AP37" s="75" t="s">
        <v>711</v>
      </c>
      <c r="AQ37" s="75" t="s">
        <v>712</v>
      </c>
      <c r="AR37" s="74">
        <v>168</v>
      </c>
      <c r="AS37" s="75" t="s">
        <v>711</v>
      </c>
      <c r="AT37" s="75" t="s">
        <v>712</v>
      </c>
      <c r="AU37" s="74">
        <v>216</v>
      </c>
      <c r="AV37" s="75" t="s">
        <v>711</v>
      </c>
      <c r="AW37" s="75" t="s">
        <v>712</v>
      </c>
      <c r="AX37" s="74">
        <v>216</v>
      </c>
      <c r="AY37" s="75" t="s">
        <v>711</v>
      </c>
      <c r="AZ37" s="75" t="s">
        <v>712</v>
      </c>
      <c r="BA37" s="74">
        <v>240</v>
      </c>
      <c r="BB37" s="75" t="s">
        <v>711</v>
      </c>
      <c r="BC37" s="75" t="s">
        <v>712</v>
      </c>
      <c r="BD37" s="74">
        <v>240</v>
      </c>
      <c r="BE37" s="75" t="s">
        <v>711</v>
      </c>
      <c r="BF37" s="75" t="s">
        <v>712</v>
      </c>
      <c r="BG37" s="74" t="str">
        <f t="shared" si="3"/>
        <v xml:space="preserve">INSERT INTO SC_SystemeProduits(RefDimension,NomSysteme,typePresta,ligne,Quantite,formule,cte1,DateModif) values (1,'TCFV15FH','MOC',61,null,'6*CTE1','SURFACE',now());
</v>
      </c>
      <c r="BJ37" s="74" t="str">
        <f t="shared" si="4"/>
        <v xml:space="preserve">INSERT INTO SC_SystemeProduits(RefDimension,NomSysteme,typePresta,ligne,Quantite,formule,cte1,DateModif) values (2,'TCFV15FH','MOC',61,null,'6*CTE1','SURFACE',now());
</v>
      </c>
      <c r="BM37" s="74" t="str">
        <f t="shared" si="5"/>
        <v xml:space="preserve">INSERT INTO SC_SystemeProduits(RefDimension,NomSysteme,typePresta,ligne,Quantite,formule,cte1,DateModif) values (3,'TCFV15FH','MOC',61,null,'6*CTE1','SURFACE',now());
</v>
      </c>
      <c r="BP37" s="74" t="str">
        <f t="shared" si="6"/>
        <v xml:space="preserve">INSERT INTO SC_SystemeProduits(RefDimension,NomSysteme,typePresta,ligne,Quantite,formule,cte1,DateModif) values (4,'TCFV15FH','MOC',61,null,'6*CTE1','SURFACE',now());
</v>
      </c>
      <c r="BS37" s="74" t="str">
        <f t="shared" si="7"/>
        <v xml:space="preserve">INSERT INTO SC_SystemeProduits(RefDimension,NomSysteme,typePresta,ligne,Quantite,formule,cte1,DateModif) values (5,'TCFV15FH','MOC',61,null,'6*CTE1','SURFACE',now());
</v>
      </c>
      <c r="BV37" s="74" t="str">
        <f t="shared" si="8"/>
        <v xml:space="preserve">INSERT INTO SC_SystemeProduits(RefDimension,NomSysteme,typePresta,ligne,Quantite,formule,cte1,DateModif) values (6,'TCFV15FH','MOC',61,null,'6*CTE1','SURFACE',now());
</v>
      </c>
      <c r="BY37" s="74" t="str">
        <f t="shared" si="9"/>
        <v xml:space="preserve">INSERT INTO SC_SystemeProduits(RefDimension,NomSysteme,typePresta,ligne,Quantite,formule,cte1,DateModif) values (7,'TCFV15FH','MOC',61,null,'6*CTE1','SURFACE',now());
</v>
      </c>
      <c r="CB37" s="74" t="str">
        <f t="shared" si="10"/>
        <v xml:space="preserve">INSERT INTO SC_SystemeProduits(RefDimension,NomSysteme,typePresta,ligne,Quantite,formule,cte1,DateModif) values (8,'TCFV15FH','MOC',61,null,'6*CTE1','SURFACE',now());
</v>
      </c>
      <c r="CE37" s="74" t="str">
        <f t="shared" si="11"/>
        <v xml:space="preserve">INSERT INTO SC_SystemeProduits(RefDimension,NomSysteme,typePresta,ligne,Quantite,formule,cte1,DateModif) values (9,'TCFV15FH','MOC',61,null,'6*CTE1','SURFACE',now());
</v>
      </c>
      <c r="CH37" s="74" t="str">
        <f t="shared" si="12"/>
        <v xml:space="preserve">INSERT INTO SC_SystemeProduits(RefDimension,NomSysteme,typePresta,ligne,Quantite,formule,cte1,DateModif) values (10,'TCFV15FH','MOC',61,null,'6*CTE1','SURFACE',now());
</v>
      </c>
      <c r="CK37" s="74" t="str">
        <f t="shared" si="13"/>
        <v xml:space="preserve">INSERT INTO SC_SystemeProduits(RefDimension,NomSysteme,typePresta,ligne,Quantite,formule,cte1,DateModif) values (11,'TCFV15FH','MOC',61,null,'6*CTE1','SURFACE',now());
</v>
      </c>
      <c r="CN37" s="74" t="str">
        <f t="shared" si="14"/>
        <v xml:space="preserve">INSERT INTO SC_SystemeProduits(RefDimension,NomSysteme,typePresta,ligne,Quantite,formule,cte1,DateModif) values (12,'TCFV15FH','MOC',61,null,'6*CTE1','SURFACE',now());
</v>
      </c>
      <c r="CQ37" s="74" t="str">
        <f t="shared" si="15"/>
        <v xml:space="preserve">INSERT INTO SC_SystemeProduits(RefDimension,NomSysteme,typePresta,ligne,Quantite,formule,cte1,DateModif) values (13,'TCFV15FH','MOC',61,null,'6*CTE1','SURFACE',now());
</v>
      </c>
      <c r="CT37" s="74" t="str">
        <f t="shared" si="16"/>
        <v xml:space="preserve">INSERT INTO SC_SystemeProduits(RefDimension,NomSysteme,typePresta,ligne,Quantite,formule,cte1,DateModif) values (14,'TCFV15FH','MOC',61,null,'6*CTE1','SURFACE',now());
</v>
      </c>
      <c r="CW37" s="74" t="str">
        <f t="shared" si="17"/>
        <v xml:space="preserve">INSERT INTO SC_SystemeProduits(RefDimension,NomSysteme,typePresta,ligne,Quantite,formule,cte1,DateModif) values (15,'TCFV15FH','MOC',61,null,'6*CTE1','SURFACE',now());
</v>
      </c>
      <c r="CZ37" s="74" t="str">
        <f t="shared" si="18"/>
        <v xml:space="preserve">INSERT INTO SC_SystemeProduits(RefDimension,NomSysteme,typePresta,ligne,Quantite,formule,cte1,DateModif) values (16,'TCFV15FH','MOC',61,null,'6*CTE1','SURFACE',now());
</v>
      </c>
      <c r="DC37" s="74" t="str">
        <f t="shared" si="19"/>
        <v xml:space="preserve">INSERT INTO SC_SystemeProduits(RefDimension,NomSysteme,typePresta,ligne,Quantite,formule,cte1,DateModif) values (17,'TCFV15FH','MOC',61,null,'6*CTE1','SURFACE',now());
</v>
      </c>
      <c r="DF37" s="74" t="str">
        <f t="shared" si="20"/>
        <v xml:space="preserve">INSERT INTO SC_SystemeProduits(RefDimension,NomSysteme,typePresta,ligne,Quantite,formule,cte1,DateModif) values (18,'TCFV15FH','MOC',61,null,'6*CTE1','SURFACE',now());
</v>
      </c>
    </row>
    <row r="38" spans="1:110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74" t="s">
        <v>298</v>
      </c>
      <c r="C38" s="74" t="s">
        <v>184</v>
      </c>
      <c r="D38" s="74" t="s">
        <v>8</v>
      </c>
      <c r="E38" s="74">
        <v>4</v>
      </c>
      <c r="H38" s="74">
        <v>4</v>
      </c>
      <c r="K38" s="74">
        <v>4</v>
      </c>
      <c r="N38" s="74">
        <v>4</v>
      </c>
      <c r="Q38" s="74">
        <v>4</v>
      </c>
      <c r="T38" s="74">
        <v>4</v>
      </c>
      <c r="W38" s="74">
        <v>4</v>
      </c>
      <c r="Z38" s="74">
        <v>4</v>
      </c>
      <c r="AC38" s="74">
        <v>4</v>
      </c>
      <c r="AF38" s="74">
        <v>4</v>
      </c>
      <c r="AI38" s="74">
        <v>4</v>
      </c>
      <c r="AL38" s="74">
        <v>4</v>
      </c>
      <c r="AO38" s="74">
        <v>4</v>
      </c>
      <c r="AR38" s="74">
        <v>4</v>
      </c>
      <c r="AU38" s="74">
        <v>4</v>
      </c>
      <c r="AX38" s="74">
        <v>4</v>
      </c>
      <c r="BA38" s="74">
        <v>4</v>
      </c>
      <c r="BD38" s="74">
        <v>4</v>
      </c>
      <c r="BG38" s="74" t="str">
        <f t="shared" si="3"/>
        <v xml:space="preserve">INSERT INTO SC_SystemeProduits(RefDimension,NomSysteme,typePresta,ligne,Quantite,formule,cte1,DateModif) values (1,'TCFV15FH','MOC',65,4,null,null,now());
</v>
      </c>
      <c r="BJ38" s="74" t="str">
        <f t="shared" si="4"/>
        <v xml:space="preserve">INSERT INTO SC_SystemeProduits(RefDimension,NomSysteme,typePresta,ligne,Quantite,formule,cte1,DateModif) values (2,'TCFV15FH','MOC',65,4,null,null,now());
</v>
      </c>
      <c r="BM38" s="74" t="str">
        <f t="shared" si="5"/>
        <v xml:space="preserve">INSERT INTO SC_SystemeProduits(RefDimension,NomSysteme,typePresta,ligne,Quantite,formule,cte1,DateModif) values (3,'TCFV15FH','MOC',65,4,null,null,now());
</v>
      </c>
      <c r="BP38" s="74" t="str">
        <f t="shared" si="6"/>
        <v xml:space="preserve">INSERT INTO SC_SystemeProduits(RefDimension,NomSysteme,typePresta,ligne,Quantite,formule,cte1,DateModif) values (4,'TCFV15FH','MOC',65,4,null,null,now());
</v>
      </c>
      <c r="BS38" s="74" t="str">
        <f t="shared" si="7"/>
        <v xml:space="preserve">INSERT INTO SC_SystemeProduits(RefDimension,NomSysteme,typePresta,ligne,Quantite,formule,cte1,DateModif) values (5,'TCFV15FH','MOC',65,4,null,null,now());
</v>
      </c>
      <c r="BV38" s="74" t="str">
        <f t="shared" si="8"/>
        <v xml:space="preserve">INSERT INTO SC_SystemeProduits(RefDimension,NomSysteme,typePresta,ligne,Quantite,formule,cte1,DateModif) values (6,'TCFV15FH','MOC',65,4,null,null,now());
</v>
      </c>
      <c r="BY38" s="74" t="str">
        <f t="shared" si="9"/>
        <v xml:space="preserve">INSERT INTO SC_SystemeProduits(RefDimension,NomSysteme,typePresta,ligne,Quantite,formule,cte1,DateModif) values (7,'TCFV15FH','MOC',65,4,null,null,now());
</v>
      </c>
      <c r="CB38" s="74" t="str">
        <f t="shared" si="10"/>
        <v xml:space="preserve">INSERT INTO SC_SystemeProduits(RefDimension,NomSysteme,typePresta,ligne,Quantite,formule,cte1,DateModif) values (8,'TCFV15FH','MOC',65,4,null,null,now());
</v>
      </c>
      <c r="CE38" s="74" t="str">
        <f t="shared" si="11"/>
        <v xml:space="preserve">INSERT INTO SC_SystemeProduits(RefDimension,NomSysteme,typePresta,ligne,Quantite,formule,cte1,DateModif) values (9,'TCFV15FH','MOC',65,4,null,null,now());
</v>
      </c>
      <c r="CH38" s="74" t="str">
        <f t="shared" si="12"/>
        <v xml:space="preserve">INSERT INTO SC_SystemeProduits(RefDimension,NomSysteme,typePresta,ligne,Quantite,formule,cte1,DateModif) values (10,'TCFV15FH','MOC',65,4,null,null,now());
</v>
      </c>
      <c r="CK38" s="74" t="str">
        <f t="shared" si="13"/>
        <v xml:space="preserve">INSERT INTO SC_SystemeProduits(RefDimension,NomSysteme,typePresta,ligne,Quantite,formule,cte1,DateModif) values (11,'TCFV15FH','MOC',65,4,null,null,now());
</v>
      </c>
      <c r="CN38" s="74" t="str">
        <f t="shared" si="14"/>
        <v xml:space="preserve">INSERT INTO SC_SystemeProduits(RefDimension,NomSysteme,typePresta,ligne,Quantite,formule,cte1,DateModif) values (12,'TCFV15FH','MOC',65,4,null,null,now());
</v>
      </c>
      <c r="CQ38" s="74" t="str">
        <f t="shared" si="15"/>
        <v xml:space="preserve">INSERT INTO SC_SystemeProduits(RefDimension,NomSysteme,typePresta,ligne,Quantite,formule,cte1,DateModif) values (13,'TCFV15FH','MOC',65,4,null,null,now());
</v>
      </c>
      <c r="CT38" s="74" t="str">
        <f t="shared" si="16"/>
        <v xml:space="preserve">INSERT INTO SC_SystemeProduits(RefDimension,NomSysteme,typePresta,ligne,Quantite,formule,cte1,DateModif) values (14,'TCFV15FH','MOC',65,4,null,null,now());
</v>
      </c>
      <c r="CW38" s="74" t="str">
        <f t="shared" si="17"/>
        <v xml:space="preserve">INSERT INTO SC_SystemeProduits(RefDimension,NomSysteme,typePresta,ligne,Quantite,formule,cte1,DateModif) values (15,'TCFV15FH','MOC',65,4,null,null,now());
</v>
      </c>
      <c r="CZ38" s="74" t="str">
        <f t="shared" si="18"/>
        <v xml:space="preserve">INSERT INTO SC_SystemeProduits(RefDimension,NomSysteme,typePresta,ligne,Quantite,formule,cte1,DateModif) values (16,'TCFV15FH','MOC',65,4,null,null,now());
</v>
      </c>
      <c r="DC38" s="74" t="str">
        <f t="shared" si="19"/>
        <v xml:space="preserve">INSERT INTO SC_SystemeProduits(RefDimension,NomSysteme,typePresta,ligne,Quantite,formule,cte1,DateModif) values (17,'TCFV15FH','MOC',65,4,null,null,now());
</v>
      </c>
      <c r="DF38" s="74" t="str">
        <f t="shared" si="20"/>
        <v xml:space="preserve">INSERT INTO SC_SystemeProduits(RefDimension,NomSysteme,typePresta,ligne,Quantite,formule,cte1,DateModif) values (18,'TCFV15FH','MOC',65,4,null,null,now());
</v>
      </c>
    </row>
    <row r="39" spans="1:110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74" t="s">
        <v>298</v>
      </c>
      <c r="C39" s="74" t="s">
        <v>194</v>
      </c>
      <c r="D39" s="74" t="s">
        <v>105</v>
      </c>
      <c r="E39" s="74">
        <v>4</v>
      </c>
      <c r="F39" s="75" t="s">
        <v>670</v>
      </c>
      <c r="G39" s="75" t="s">
        <v>712</v>
      </c>
      <c r="H39" s="74">
        <v>6</v>
      </c>
      <c r="I39" s="75" t="s">
        <v>670</v>
      </c>
      <c r="J39" s="75" t="s">
        <v>712</v>
      </c>
      <c r="K39" s="74">
        <v>8</v>
      </c>
      <c r="L39" s="75" t="s">
        <v>670</v>
      </c>
      <c r="M39" s="75" t="s">
        <v>712</v>
      </c>
      <c r="N39" s="74">
        <v>10</v>
      </c>
      <c r="O39" s="75" t="s">
        <v>670</v>
      </c>
      <c r="P39" s="75" t="s">
        <v>712</v>
      </c>
      <c r="Q39" s="74">
        <v>12</v>
      </c>
      <c r="R39" s="75" t="s">
        <v>670</v>
      </c>
      <c r="S39" s="75" t="s">
        <v>712</v>
      </c>
      <c r="T39" s="74">
        <v>14</v>
      </c>
      <c r="U39" s="75" t="s">
        <v>670</v>
      </c>
      <c r="V39" s="75" t="s">
        <v>712</v>
      </c>
      <c r="W39" s="74">
        <v>16</v>
      </c>
      <c r="X39" s="75" t="s">
        <v>670</v>
      </c>
      <c r="Y39" s="75" t="s">
        <v>712</v>
      </c>
      <c r="Z39" s="74">
        <v>18</v>
      </c>
      <c r="AA39" s="75" t="s">
        <v>670</v>
      </c>
      <c r="AB39" s="75" t="s">
        <v>712</v>
      </c>
      <c r="AC39" s="74">
        <v>20</v>
      </c>
      <c r="AD39" s="75" t="s">
        <v>670</v>
      </c>
      <c r="AE39" s="75" t="s">
        <v>712</v>
      </c>
      <c r="AF39" s="74">
        <v>24</v>
      </c>
      <c r="AG39" s="75" t="s">
        <v>670</v>
      </c>
      <c r="AH39" s="75" t="s">
        <v>712</v>
      </c>
      <c r="AI39" s="74">
        <v>24</v>
      </c>
      <c r="AJ39" s="75" t="s">
        <v>670</v>
      </c>
      <c r="AK39" s="75" t="s">
        <v>712</v>
      </c>
      <c r="AL39" s="74">
        <v>28</v>
      </c>
      <c r="AM39" s="75" t="s">
        <v>670</v>
      </c>
      <c r="AN39" s="75" t="s">
        <v>712</v>
      </c>
      <c r="AO39" s="74">
        <v>28</v>
      </c>
      <c r="AP39" s="75" t="s">
        <v>670</v>
      </c>
      <c r="AQ39" s="75" t="s">
        <v>712</v>
      </c>
      <c r="AR39" s="74">
        <v>32</v>
      </c>
      <c r="AS39" s="75" t="s">
        <v>670</v>
      </c>
      <c r="AT39" s="75" t="s">
        <v>712</v>
      </c>
      <c r="AU39" s="74">
        <v>36</v>
      </c>
      <c r="AV39" s="75" t="s">
        <v>670</v>
      </c>
      <c r="AW39" s="75" t="s">
        <v>712</v>
      </c>
      <c r="AX39" s="74">
        <v>36</v>
      </c>
      <c r="AY39" s="75" t="s">
        <v>670</v>
      </c>
      <c r="AZ39" s="75" t="s">
        <v>712</v>
      </c>
      <c r="BA39" s="74">
        <v>40</v>
      </c>
      <c r="BB39" s="75" t="s">
        <v>670</v>
      </c>
      <c r="BC39" s="75" t="s">
        <v>712</v>
      </c>
      <c r="BD39" s="74">
        <v>40</v>
      </c>
      <c r="BE39" s="75" t="s">
        <v>670</v>
      </c>
      <c r="BF39" s="75" t="s">
        <v>712</v>
      </c>
      <c r="BG39" s="74" t="str">
        <f t="shared" si="3"/>
        <v xml:space="preserve">INSERT INTO SC_SystemeProduits(RefDimension,NomSysteme,typePresta,ligne,Quantite,formule,cte1,DateModif) values (1,'TCFV15FH','MOC',70,null,'CTE1*1','SURFACE',now());
</v>
      </c>
      <c r="BJ39" s="74" t="str">
        <f t="shared" si="4"/>
        <v xml:space="preserve">INSERT INTO SC_SystemeProduits(RefDimension,NomSysteme,typePresta,ligne,Quantite,formule,cte1,DateModif) values (2,'TCFV15FH','MOC',70,null,'CTE1*1','SURFACE',now());
</v>
      </c>
      <c r="BM39" s="74" t="str">
        <f t="shared" si="5"/>
        <v xml:space="preserve">INSERT INTO SC_SystemeProduits(RefDimension,NomSysteme,typePresta,ligne,Quantite,formule,cte1,DateModif) values (3,'TCFV15FH','MOC',70,null,'CTE1*1','SURFACE',now());
</v>
      </c>
      <c r="BP39" s="74" t="str">
        <f t="shared" si="6"/>
        <v xml:space="preserve">INSERT INTO SC_SystemeProduits(RefDimension,NomSysteme,typePresta,ligne,Quantite,formule,cte1,DateModif) values (4,'TCFV15FH','MOC',70,null,'CTE1*1','SURFACE',now());
</v>
      </c>
      <c r="BS39" s="74" t="str">
        <f t="shared" si="7"/>
        <v xml:space="preserve">INSERT INTO SC_SystemeProduits(RefDimension,NomSysteme,typePresta,ligne,Quantite,formule,cte1,DateModif) values (5,'TCFV15FH','MOC',70,null,'CTE1*1','SURFACE',now());
</v>
      </c>
      <c r="BV39" s="74" t="str">
        <f t="shared" si="8"/>
        <v xml:space="preserve">INSERT INTO SC_SystemeProduits(RefDimension,NomSysteme,typePresta,ligne,Quantite,formule,cte1,DateModif) values (6,'TCFV15FH','MOC',70,null,'CTE1*1','SURFACE',now());
</v>
      </c>
      <c r="BY39" s="74" t="str">
        <f t="shared" si="9"/>
        <v xml:space="preserve">INSERT INTO SC_SystemeProduits(RefDimension,NomSysteme,typePresta,ligne,Quantite,formule,cte1,DateModif) values (7,'TCFV15FH','MOC',70,null,'CTE1*1','SURFACE',now());
</v>
      </c>
      <c r="CB39" s="74" t="str">
        <f t="shared" si="10"/>
        <v xml:space="preserve">INSERT INTO SC_SystemeProduits(RefDimension,NomSysteme,typePresta,ligne,Quantite,formule,cte1,DateModif) values (8,'TCFV15FH','MOC',70,null,'CTE1*1','SURFACE',now());
</v>
      </c>
      <c r="CE39" s="74" t="str">
        <f t="shared" si="11"/>
        <v xml:space="preserve">INSERT INTO SC_SystemeProduits(RefDimension,NomSysteme,typePresta,ligne,Quantite,formule,cte1,DateModif) values (9,'TCFV15FH','MOC',70,null,'CTE1*1','SURFACE',now());
</v>
      </c>
      <c r="CH39" s="74" t="str">
        <f t="shared" si="12"/>
        <v xml:space="preserve">INSERT INTO SC_SystemeProduits(RefDimension,NomSysteme,typePresta,ligne,Quantite,formule,cte1,DateModif) values (10,'TCFV15FH','MOC',70,null,'CTE1*1','SURFACE',now());
</v>
      </c>
      <c r="CK39" s="74" t="str">
        <f t="shared" si="13"/>
        <v xml:space="preserve">INSERT INTO SC_SystemeProduits(RefDimension,NomSysteme,typePresta,ligne,Quantite,formule,cte1,DateModif) values (11,'TCFV15FH','MOC',70,null,'CTE1*1','SURFACE',now());
</v>
      </c>
      <c r="CN39" s="74" t="str">
        <f t="shared" si="14"/>
        <v xml:space="preserve">INSERT INTO SC_SystemeProduits(RefDimension,NomSysteme,typePresta,ligne,Quantite,formule,cte1,DateModif) values (12,'TCFV15FH','MOC',70,null,'CTE1*1','SURFACE',now());
</v>
      </c>
      <c r="CQ39" s="74" t="str">
        <f t="shared" si="15"/>
        <v xml:space="preserve">INSERT INTO SC_SystemeProduits(RefDimension,NomSysteme,typePresta,ligne,Quantite,formule,cte1,DateModif) values (13,'TCFV15FH','MOC',70,null,'CTE1*1','SURFACE',now());
</v>
      </c>
      <c r="CT39" s="74" t="str">
        <f t="shared" si="16"/>
        <v xml:space="preserve">INSERT INTO SC_SystemeProduits(RefDimension,NomSysteme,typePresta,ligne,Quantite,formule,cte1,DateModif) values (14,'TCFV15FH','MOC',70,null,'CTE1*1','SURFACE',now());
</v>
      </c>
      <c r="CW39" s="74" t="str">
        <f t="shared" si="17"/>
        <v xml:space="preserve">INSERT INTO SC_SystemeProduits(RefDimension,NomSysteme,typePresta,ligne,Quantite,formule,cte1,DateModif) values (15,'TCFV15FH','MOC',70,null,'CTE1*1','SURFACE',now());
</v>
      </c>
      <c r="CZ39" s="74" t="str">
        <f t="shared" si="18"/>
        <v xml:space="preserve">INSERT INTO SC_SystemeProduits(RefDimension,NomSysteme,typePresta,ligne,Quantite,formule,cte1,DateModif) values (16,'TCFV15FH','MOC',70,null,'CTE1*1','SURFACE',now());
</v>
      </c>
      <c r="DC39" s="74" t="str">
        <f t="shared" si="19"/>
        <v xml:space="preserve">INSERT INTO SC_SystemeProduits(RefDimension,NomSysteme,typePresta,ligne,Quantite,formule,cte1,DateModif) values (17,'TCFV15FH','MOC',70,null,'CTE1*1','SURFACE',now());
</v>
      </c>
      <c r="DF39" s="74" t="str">
        <f t="shared" si="20"/>
        <v xml:space="preserve">INSERT INTO SC_SystemeProduits(RefDimension,NomSysteme,typePresta,ligne,Quantite,formule,cte1,DateModif) values (18,'TCFV15FH','MOC',70,null,'CTE1*1','SURFACE',now());
</v>
      </c>
    </row>
    <row r="40" spans="1:110" x14ac:dyDescent="0.3">
      <c r="A40" s="58"/>
    </row>
    <row r="41" spans="1:110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74" t="s">
        <v>298</v>
      </c>
      <c r="C41" s="74" t="s">
        <v>196</v>
      </c>
      <c r="D41" s="74" t="s">
        <v>160</v>
      </c>
      <c r="E41" s="74">
        <v>5.8555555555555552</v>
      </c>
      <c r="F41" s="75" t="s">
        <v>714</v>
      </c>
      <c r="G41" s="75" t="s">
        <v>712</v>
      </c>
      <c r="H41" s="74">
        <v>7.2555555555555555</v>
      </c>
      <c r="I41" s="75" t="s">
        <v>714</v>
      </c>
      <c r="J41" s="75" t="s">
        <v>712</v>
      </c>
      <c r="K41" s="74">
        <v>8.655555555555555</v>
      </c>
      <c r="L41" s="75" t="s">
        <v>714</v>
      </c>
      <c r="M41" s="75" t="s">
        <v>712</v>
      </c>
      <c r="N41" s="74">
        <v>10.055555555555555</v>
      </c>
      <c r="O41" s="75" t="s">
        <v>714</v>
      </c>
      <c r="P41" s="75" t="s">
        <v>712</v>
      </c>
      <c r="Q41" s="74">
        <v>11.455555555555556</v>
      </c>
      <c r="R41" s="75" t="s">
        <v>714</v>
      </c>
      <c r="S41" s="75" t="s">
        <v>712</v>
      </c>
      <c r="T41" s="74">
        <v>12.855555555555554</v>
      </c>
      <c r="U41" s="75" t="s">
        <v>714</v>
      </c>
      <c r="V41" s="75" t="s">
        <v>712</v>
      </c>
      <c r="W41" s="74">
        <v>14.255555555555556</v>
      </c>
      <c r="X41" s="75" t="s">
        <v>714</v>
      </c>
      <c r="Y41" s="75" t="s">
        <v>712</v>
      </c>
      <c r="Z41" s="74">
        <v>15.655555555555555</v>
      </c>
      <c r="AA41" s="75" t="s">
        <v>714</v>
      </c>
      <c r="AB41" s="75" t="s">
        <v>712</v>
      </c>
      <c r="AC41" s="74">
        <v>17.055555555555554</v>
      </c>
      <c r="AD41" s="75" t="s">
        <v>714</v>
      </c>
      <c r="AE41" s="75" t="s">
        <v>712</v>
      </c>
      <c r="AF41" s="74">
        <v>19.855555555555558</v>
      </c>
      <c r="AG41" s="75" t="s">
        <v>714</v>
      </c>
      <c r="AH41" s="75" t="s">
        <v>712</v>
      </c>
      <c r="AI41" s="74">
        <v>19.855555555555558</v>
      </c>
      <c r="AJ41" s="75" t="s">
        <v>714</v>
      </c>
      <c r="AK41" s="75" t="s">
        <v>712</v>
      </c>
      <c r="AL41" s="74">
        <v>22.655555555555555</v>
      </c>
      <c r="AM41" s="75" t="s">
        <v>714</v>
      </c>
      <c r="AN41" s="75" t="s">
        <v>712</v>
      </c>
      <c r="AO41" s="74">
        <v>22.655555555555555</v>
      </c>
      <c r="AP41" s="75" t="s">
        <v>714</v>
      </c>
      <c r="AQ41" s="75" t="s">
        <v>712</v>
      </c>
      <c r="AR41" s="74">
        <v>25.455555555555556</v>
      </c>
      <c r="AS41" s="75" t="s">
        <v>714</v>
      </c>
      <c r="AT41" s="75" t="s">
        <v>712</v>
      </c>
      <c r="AU41" s="74">
        <v>28.255555555555553</v>
      </c>
      <c r="AV41" s="75" t="s">
        <v>714</v>
      </c>
      <c r="AW41" s="75" t="s">
        <v>712</v>
      </c>
      <c r="AX41" s="74">
        <v>28.255555555555553</v>
      </c>
      <c r="AY41" s="75" t="s">
        <v>714</v>
      </c>
      <c r="AZ41" s="75" t="s">
        <v>712</v>
      </c>
      <c r="BA41" s="74">
        <v>31.055555555555554</v>
      </c>
      <c r="BB41" s="75" t="s">
        <v>714</v>
      </c>
      <c r="BC41" s="75" t="s">
        <v>712</v>
      </c>
      <c r="BD41" s="74">
        <v>31.055555555555554</v>
      </c>
      <c r="BE41" s="75" t="s">
        <v>714</v>
      </c>
      <c r="BF41" s="75" t="s">
        <v>712</v>
      </c>
      <c r="BG41" s="74" t="str">
        <f t="shared" si="3"/>
        <v xml:space="preserve">INSERT INTO SC_SystemeProduits(RefDimension,NomSysteme,typePresta,ligne,Quantite,formule,cte1,DateModif) values (1,'TCFV15FH','MOC',72,null,'0.6*CTE1','SURFACE',now());
</v>
      </c>
      <c r="BJ41" s="74" t="str">
        <f t="shared" si="4"/>
        <v xml:space="preserve">INSERT INTO SC_SystemeProduits(RefDimension,NomSysteme,typePresta,ligne,Quantite,formule,cte1,DateModif) values (2,'TCFV15FH','MOC',72,null,'0.6*CTE1','SURFACE',now());
</v>
      </c>
      <c r="BM41" s="74" t="str">
        <f t="shared" si="5"/>
        <v xml:space="preserve">INSERT INTO SC_SystemeProduits(RefDimension,NomSysteme,typePresta,ligne,Quantite,formule,cte1,DateModif) values (3,'TCFV15FH','MOC',72,null,'0.6*CTE1','SURFACE',now());
</v>
      </c>
      <c r="BP41" s="74" t="str">
        <f t="shared" si="6"/>
        <v xml:space="preserve">INSERT INTO SC_SystemeProduits(RefDimension,NomSysteme,typePresta,ligne,Quantite,formule,cte1,DateModif) values (4,'TCFV15FH','MOC',72,null,'0.6*CTE1','SURFACE',now());
</v>
      </c>
      <c r="BS41" s="74" t="str">
        <f t="shared" si="7"/>
        <v xml:space="preserve">INSERT INTO SC_SystemeProduits(RefDimension,NomSysteme,typePresta,ligne,Quantite,formule,cte1,DateModif) values (5,'TCFV15FH','MOC',72,null,'0.6*CTE1','SURFACE',now());
</v>
      </c>
      <c r="BV41" s="74" t="str">
        <f t="shared" si="8"/>
        <v xml:space="preserve">INSERT INTO SC_SystemeProduits(RefDimension,NomSysteme,typePresta,ligne,Quantite,formule,cte1,DateModif) values (6,'TCFV15FH','MOC',72,null,'0.6*CTE1','SURFACE',now());
</v>
      </c>
      <c r="BY41" s="74" t="str">
        <f t="shared" si="9"/>
        <v xml:space="preserve">INSERT INTO SC_SystemeProduits(RefDimension,NomSysteme,typePresta,ligne,Quantite,formule,cte1,DateModif) values (7,'TCFV15FH','MOC',72,null,'0.6*CTE1','SURFACE',now());
</v>
      </c>
      <c r="CB41" s="74" t="str">
        <f t="shared" si="10"/>
        <v xml:space="preserve">INSERT INTO SC_SystemeProduits(RefDimension,NomSysteme,typePresta,ligne,Quantite,formule,cte1,DateModif) values (8,'TCFV15FH','MOC',72,null,'0.6*CTE1','SURFACE',now());
</v>
      </c>
      <c r="CE41" s="74" t="str">
        <f t="shared" si="11"/>
        <v xml:space="preserve">INSERT INTO SC_SystemeProduits(RefDimension,NomSysteme,typePresta,ligne,Quantite,formule,cte1,DateModif) values (9,'TCFV15FH','MOC',72,null,'0.6*CTE1','SURFACE',now());
</v>
      </c>
      <c r="CH41" s="74" t="str">
        <f t="shared" si="12"/>
        <v xml:space="preserve">INSERT INTO SC_SystemeProduits(RefDimension,NomSysteme,typePresta,ligne,Quantite,formule,cte1,DateModif) values (10,'TCFV15FH','MOC',72,null,'0.6*CTE1','SURFACE',now());
</v>
      </c>
      <c r="CK41" s="74" t="str">
        <f t="shared" si="13"/>
        <v xml:space="preserve">INSERT INTO SC_SystemeProduits(RefDimension,NomSysteme,typePresta,ligne,Quantite,formule,cte1,DateModif) values (11,'TCFV15FH','MOC',72,null,'0.6*CTE1','SURFACE',now());
</v>
      </c>
      <c r="CN41" s="74" t="str">
        <f t="shared" si="14"/>
        <v xml:space="preserve">INSERT INTO SC_SystemeProduits(RefDimension,NomSysteme,typePresta,ligne,Quantite,formule,cte1,DateModif) values (12,'TCFV15FH','MOC',72,null,'0.6*CTE1','SURFACE',now());
</v>
      </c>
      <c r="CQ41" s="74" t="str">
        <f t="shared" si="15"/>
        <v xml:space="preserve">INSERT INTO SC_SystemeProduits(RefDimension,NomSysteme,typePresta,ligne,Quantite,formule,cte1,DateModif) values (13,'TCFV15FH','MOC',72,null,'0.6*CTE1','SURFACE',now());
</v>
      </c>
      <c r="CT41" s="74" t="str">
        <f t="shared" si="16"/>
        <v xml:space="preserve">INSERT INTO SC_SystemeProduits(RefDimension,NomSysteme,typePresta,ligne,Quantite,formule,cte1,DateModif) values (14,'TCFV15FH','MOC',72,null,'0.6*CTE1','SURFACE',now());
</v>
      </c>
      <c r="CW41" s="74" t="str">
        <f t="shared" si="17"/>
        <v xml:space="preserve">INSERT INTO SC_SystemeProduits(RefDimension,NomSysteme,typePresta,ligne,Quantite,formule,cte1,DateModif) values (15,'TCFV15FH','MOC',72,null,'0.6*CTE1','SURFACE',now());
</v>
      </c>
      <c r="CZ41" s="74" t="str">
        <f t="shared" si="18"/>
        <v xml:space="preserve">INSERT INTO SC_SystemeProduits(RefDimension,NomSysteme,typePresta,ligne,Quantite,formule,cte1,DateModif) values (16,'TCFV15FH','MOC',72,null,'0.6*CTE1','SURFACE',now());
</v>
      </c>
      <c r="DC41" s="74" t="str">
        <f t="shared" si="19"/>
        <v xml:space="preserve">INSERT INTO SC_SystemeProduits(RefDimension,NomSysteme,typePresta,ligne,Quantite,formule,cte1,DateModif) values (17,'TCFV15FH','MOC',72,null,'0.6*CTE1','SURFACE',now());
</v>
      </c>
      <c r="DF41" s="74" t="str">
        <f t="shared" si="20"/>
        <v xml:space="preserve">INSERT INTO SC_SystemeProduits(RefDimension,NomSysteme,typePresta,ligne,Quantite,formule,cte1,DateModif) values (18,'TCFV15FH','MOC',72,null,'0.6*CTE1','SURFACE',now());
</v>
      </c>
    </row>
    <row r="42" spans="1:110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74" t="s">
        <v>298</v>
      </c>
      <c r="C42" s="74" t="s">
        <v>199</v>
      </c>
      <c r="D42" s="74" t="s">
        <v>20</v>
      </c>
      <c r="E42" s="74">
        <v>2</v>
      </c>
      <c r="H42" s="74">
        <v>2</v>
      </c>
      <c r="K42" s="74">
        <v>2</v>
      </c>
      <c r="N42" s="74">
        <v>2</v>
      </c>
      <c r="Q42" s="74">
        <v>2</v>
      </c>
      <c r="T42" s="74">
        <v>2</v>
      </c>
      <c r="W42" s="74">
        <v>2</v>
      </c>
      <c r="Z42" s="74">
        <v>2</v>
      </c>
      <c r="AC42" s="74">
        <v>2</v>
      </c>
      <c r="AF42" s="74">
        <v>2</v>
      </c>
      <c r="AI42" s="74">
        <v>2</v>
      </c>
      <c r="AL42" s="74">
        <v>2</v>
      </c>
      <c r="AO42" s="74">
        <v>2</v>
      </c>
      <c r="AR42" s="74">
        <v>2</v>
      </c>
      <c r="AU42" s="74">
        <v>2</v>
      </c>
      <c r="AX42" s="74">
        <v>2</v>
      </c>
      <c r="BA42" s="74">
        <v>2</v>
      </c>
      <c r="BD42" s="74">
        <v>2</v>
      </c>
      <c r="BG42" s="74" t="str">
        <f t="shared" si="3"/>
        <v xml:space="preserve">INSERT INTO SC_SystemeProduits(RefDimension,NomSysteme,typePresta,ligne,Quantite,formule,cte1,DateModif) values (1,'TCFV15FH','MOC',74,2,null,null,now());
</v>
      </c>
      <c r="BJ42" s="74" t="str">
        <f t="shared" si="4"/>
        <v xml:space="preserve">INSERT INTO SC_SystemeProduits(RefDimension,NomSysteme,typePresta,ligne,Quantite,formule,cte1,DateModif) values (2,'TCFV15FH','MOC',74,2,null,null,now());
</v>
      </c>
      <c r="BM42" s="74" t="str">
        <f t="shared" si="5"/>
        <v xml:space="preserve">INSERT INTO SC_SystemeProduits(RefDimension,NomSysteme,typePresta,ligne,Quantite,formule,cte1,DateModif) values (3,'TCFV15FH','MOC',74,2,null,null,now());
</v>
      </c>
      <c r="BP42" s="74" t="str">
        <f t="shared" si="6"/>
        <v xml:space="preserve">INSERT INTO SC_SystemeProduits(RefDimension,NomSysteme,typePresta,ligne,Quantite,formule,cte1,DateModif) values (4,'TCFV15FH','MOC',74,2,null,null,now());
</v>
      </c>
      <c r="BS42" s="74" t="str">
        <f t="shared" si="7"/>
        <v xml:space="preserve">INSERT INTO SC_SystemeProduits(RefDimension,NomSysteme,typePresta,ligne,Quantite,formule,cte1,DateModif) values (5,'TCFV15FH','MOC',74,2,null,null,now());
</v>
      </c>
      <c r="BV42" s="74" t="str">
        <f t="shared" si="8"/>
        <v xml:space="preserve">INSERT INTO SC_SystemeProduits(RefDimension,NomSysteme,typePresta,ligne,Quantite,formule,cte1,DateModif) values (6,'TCFV15FH','MOC',74,2,null,null,now());
</v>
      </c>
      <c r="BY42" s="74" t="str">
        <f t="shared" si="9"/>
        <v xml:space="preserve">INSERT INTO SC_SystemeProduits(RefDimension,NomSysteme,typePresta,ligne,Quantite,formule,cte1,DateModif) values (7,'TCFV15FH','MOC',74,2,null,null,now());
</v>
      </c>
      <c r="CB42" s="74" t="str">
        <f t="shared" si="10"/>
        <v xml:space="preserve">INSERT INTO SC_SystemeProduits(RefDimension,NomSysteme,typePresta,ligne,Quantite,formule,cte1,DateModif) values (8,'TCFV15FH','MOC',74,2,null,null,now());
</v>
      </c>
      <c r="CE42" s="74" t="str">
        <f t="shared" si="11"/>
        <v xml:space="preserve">INSERT INTO SC_SystemeProduits(RefDimension,NomSysteme,typePresta,ligne,Quantite,formule,cte1,DateModif) values (9,'TCFV15FH','MOC',74,2,null,null,now());
</v>
      </c>
      <c r="CH42" s="74" t="str">
        <f t="shared" si="12"/>
        <v xml:space="preserve">INSERT INTO SC_SystemeProduits(RefDimension,NomSysteme,typePresta,ligne,Quantite,formule,cte1,DateModif) values (10,'TCFV15FH','MOC',74,2,null,null,now());
</v>
      </c>
      <c r="CK42" s="74" t="str">
        <f t="shared" si="13"/>
        <v xml:space="preserve">INSERT INTO SC_SystemeProduits(RefDimension,NomSysteme,typePresta,ligne,Quantite,formule,cte1,DateModif) values (11,'TCFV15FH','MOC',74,2,null,null,now());
</v>
      </c>
      <c r="CN42" s="74" t="str">
        <f t="shared" si="14"/>
        <v xml:space="preserve">INSERT INTO SC_SystemeProduits(RefDimension,NomSysteme,typePresta,ligne,Quantite,formule,cte1,DateModif) values (12,'TCFV15FH','MOC',74,2,null,null,now());
</v>
      </c>
      <c r="CQ42" s="74" t="str">
        <f t="shared" si="15"/>
        <v xml:space="preserve">INSERT INTO SC_SystemeProduits(RefDimension,NomSysteme,typePresta,ligne,Quantite,formule,cte1,DateModif) values (13,'TCFV15FH','MOC',74,2,null,null,now());
</v>
      </c>
      <c r="CT42" s="74" t="str">
        <f t="shared" si="16"/>
        <v xml:space="preserve">INSERT INTO SC_SystemeProduits(RefDimension,NomSysteme,typePresta,ligne,Quantite,formule,cte1,DateModif) values (14,'TCFV15FH','MOC',74,2,null,null,now());
</v>
      </c>
      <c r="CW42" s="74" t="str">
        <f t="shared" si="17"/>
        <v xml:space="preserve">INSERT INTO SC_SystemeProduits(RefDimension,NomSysteme,typePresta,ligne,Quantite,formule,cte1,DateModif) values (15,'TCFV15FH','MOC',74,2,null,null,now());
</v>
      </c>
      <c r="CZ42" s="74" t="str">
        <f t="shared" si="18"/>
        <v xml:space="preserve">INSERT INTO SC_SystemeProduits(RefDimension,NomSysteme,typePresta,ligne,Quantite,formule,cte1,DateModif) values (16,'TCFV15FH','MOC',74,2,null,null,now());
</v>
      </c>
      <c r="DC42" s="74" t="str">
        <f t="shared" si="19"/>
        <v xml:space="preserve">INSERT INTO SC_SystemeProduits(RefDimension,NomSysteme,typePresta,ligne,Quantite,formule,cte1,DateModif) values (17,'TCFV15FH','MOC',74,2,null,null,now());
</v>
      </c>
      <c r="DF42" s="74" t="str">
        <f t="shared" si="20"/>
        <v xml:space="preserve">INSERT INTO SC_SystemeProduits(RefDimension,NomSysteme,typePresta,ligne,Quantite,formule,cte1,DateModif) values (18,'TCFV15FH','MOC',74,2,null,null,now());
</v>
      </c>
    </row>
    <row r="43" spans="1:110" x14ac:dyDescent="0.3">
      <c r="A43" s="58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74" t="s">
        <v>298</v>
      </c>
      <c r="C43" s="74" t="s">
        <v>190</v>
      </c>
      <c r="D43" s="74" t="s">
        <v>105</v>
      </c>
      <c r="E43" s="74">
        <v>4</v>
      </c>
      <c r="F43" s="75" t="s">
        <v>670</v>
      </c>
      <c r="G43" s="75" t="s">
        <v>712</v>
      </c>
      <c r="H43" s="74">
        <v>6</v>
      </c>
      <c r="I43" s="75" t="s">
        <v>670</v>
      </c>
      <c r="J43" s="75" t="s">
        <v>712</v>
      </c>
      <c r="K43" s="74">
        <v>8</v>
      </c>
      <c r="L43" s="75" t="s">
        <v>670</v>
      </c>
      <c r="M43" s="75" t="s">
        <v>712</v>
      </c>
      <c r="N43" s="74">
        <v>10</v>
      </c>
      <c r="O43" s="75" t="s">
        <v>670</v>
      </c>
      <c r="P43" s="75" t="s">
        <v>712</v>
      </c>
      <c r="Q43" s="74">
        <v>12</v>
      </c>
      <c r="R43" s="75" t="s">
        <v>670</v>
      </c>
      <c r="S43" s="75" t="s">
        <v>712</v>
      </c>
      <c r="T43" s="74">
        <v>14</v>
      </c>
      <c r="U43" s="75" t="s">
        <v>670</v>
      </c>
      <c r="V43" s="75" t="s">
        <v>712</v>
      </c>
      <c r="W43" s="74">
        <v>16</v>
      </c>
      <c r="X43" s="75" t="s">
        <v>670</v>
      </c>
      <c r="Y43" s="75" t="s">
        <v>712</v>
      </c>
      <c r="Z43" s="74">
        <v>18</v>
      </c>
      <c r="AA43" s="75" t="s">
        <v>670</v>
      </c>
      <c r="AB43" s="75" t="s">
        <v>712</v>
      </c>
      <c r="AC43" s="74">
        <v>20</v>
      </c>
      <c r="AD43" s="75" t="s">
        <v>670</v>
      </c>
      <c r="AE43" s="75" t="s">
        <v>712</v>
      </c>
      <c r="AF43" s="74">
        <v>24</v>
      </c>
      <c r="AG43" s="75" t="s">
        <v>670</v>
      </c>
      <c r="AH43" s="75" t="s">
        <v>712</v>
      </c>
      <c r="AI43" s="74">
        <v>24</v>
      </c>
      <c r="AJ43" s="75" t="s">
        <v>670</v>
      </c>
      <c r="AK43" s="75" t="s">
        <v>712</v>
      </c>
      <c r="AL43" s="74">
        <v>28</v>
      </c>
      <c r="AM43" s="75" t="s">
        <v>670</v>
      </c>
      <c r="AN43" s="75" t="s">
        <v>712</v>
      </c>
      <c r="AO43" s="74">
        <v>28</v>
      </c>
      <c r="AP43" s="75" t="s">
        <v>670</v>
      </c>
      <c r="AQ43" s="75" t="s">
        <v>712</v>
      </c>
      <c r="AR43" s="74">
        <v>32</v>
      </c>
      <c r="AS43" s="75" t="s">
        <v>670</v>
      </c>
      <c r="AT43" s="75" t="s">
        <v>712</v>
      </c>
      <c r="AU43" s="74">
        <v>36</v>
      </c>
      <c r="AV43" s="75" t="s">
        <v>670</v>
      </c>
      <c r="AW43" s="75" t="s">
        <v>712</v>
      </c>
      <c r="AX43" s="74">
        <v>36</v>
      </c>
      <c r="AY43" s="75" t="s">
        <v>670</v>
      </c>
      <c r="AZ43" s="75" t="s">
        <v>712</v>
      </c>
      <c r="BA43" s="74">
        <v>40</v>
      </c>
      <c r="BB43" s="75" t="s">
        <v>670</v>
      </c>
      <c r="BC43" s="75" t="s">
        <v>712</v>
      </c>
      <c r="BD43" s="74">
        <v>40</v>
      </c>
      <c r="BE43" s="75" t="s">
        <v>670</v>
      </c>
      <c r="BF43" s="75" t="s">
        <v>712</v>
      </c>
      <c r="BG43" s="74" t="str">
        <f t="shared" si="3"/>
        <v xml:space="preserve">INSERT INTO SC_SystemeProduits(RefDimension,NomSysteme,typePresta,ligne,Quantite,formule,cte1,DateModif) values (1,'TCFV15FH','MOC',68,null,'CTE1*1','SURFACE',now());
</v>
      </c>
      <c r="BJ43" s="74" t="str">
        <f t="shared" si="4"/>
        <v xml:space="preserve">INSERT INTO SC_SystemeProduits(RefDimension,NomSysteme,typePresta,ligne,Quantite,formule,cte1,DateModif) values (2,'TCFV15FH','MOC',68,null,'CTE1*1','SURFACE',now());
</v>
      </c>
      <c r="BM43" s="74" t="str">
        <f t="shared" si="5"/>
        <v xml:space="preserve">INSERT INTO SC_SystemeProduits(RefDimension,NomSysteme,typePresta,ligne,Quantite,formule,cte1,DateModif) values (3,'TCFV15FH','MOC',68,null,'CTE1*1','SURFACE',now());
</v>
      </c>
      <c r="BP43" s="74" t="str">
        <f t="shared" si="6"/>
        <v xml:space="preserve">INSERT INTO SC_SystemeProduits(RefDimension,NomSysteme,typePresta,ligne,Quantite,formule,cte1,DateModif) values (4,'TCFV15FH','MOC',68,null,'CTE1*1','SURFACE',now());
</v>
      </c>
      <c r="BS43" s="74" t="str">
        <f t="shared" si="7"/>
        <v xml:space="preserve">INSERT INTO SC_SystemeProduits(RefDimension,NomSysteme,typePresta,ligne,Quantite,formule,cte1,DateModif) values (5,'TCFV15FH','MOC',68,null,'CTE1*1','SURFACE',now());
</v>
      </c>
      <c r="BV43" s="74" t="str">
        <f t="shared" si="8"/>
        <v xml:space="preserve">INSERT INTO SC_SystemeProduits(RefDimension,NomSysteme,typePresta,ligne,Quantite,formule,cte1,DateModif) values (6,'TCFV15FH','MOC',68,null,'CTE1*1','SURFACE',now());
</v>
      </c>
      <c r="BY43" s="74" t="str">
        <f t="shared" si="9"/>
        <v xml:space="preserve">INSERT INTO SC_SystemeProduits(RefDimension,NomSysteme,typePresta,ligne,Quantite,formule,cte1,DateModif) values (7,'TCFV15FH','MOC',68,null,'CTE1*1','SURFACE',now());
</v>
      </c>
      <c r="CB43" s="74" t="str">
        <f t="shared" si="10"/>
        <v xml:space="preserve">INSERT INTO SC_SystemeProduits(RefDimension,NomSysteme,typePresta,ligne,Quantite,formule,cte1,DateModif) values (8,'TCFV15FH','MOC',68,null,'CTE1*1','SURFACE',now());
</v>
      </c>
      <c r="CE43" s="74" t="str">
        <f t="shared" si="11"/>
        <v xml:space="preserve">INSERT INTO SC_SystemeProduits(RefDimension,NomSysteme,typePresta,ligne,Quantite,formule,cte1,DateModif) values (9,'TCFV15FH','MOC',68,null,'CTE1*1','SURFACE',now());
</v>
      </c>
      <c r="CH43" s="74" t="str">
        <f t="shared" si="12"/>
        <v xml:space="preserve">INSERT INTO SC_SystemeProduits(RefDimension,NomSysteme,typePresta,ligne,Quantite,formule,cte1,DateModif) values (10,'TCFV15FH','MOC',68,null,'CTE1*1','SURFACE',now());
</v>
      </c>
      <c r="CK43" s="74" t="str">
        <f t="shared" si="13"/>
        <v xml:space="preserve">INSERT INTO SC_SystemeProduits(RefDimension,NomSysteme,typePresta,ligne,Quantite,formule,cte1,DateModif) values (11,'TCFV15FH','MOC',68,null,'CTE1*1','SURFACE',now());
</v>
      </c>
      <c r="CN43" s="74" t="str">
        <f t="shared" si="14"/>
        <v xml:space="preserve">INSERT INTO SC_SystemeProduits(RefDimension,NomSysteme,typePresta,ligne,Quantite,formule,cte1,DateModif) values (12,'TCFV15FH','MOC',68,null,'CTE1*1','SURFACE',now());
</v>
      </c>
      <c r="CQ43" s="74" t="str">
        <f t="shared" si="15"/>
        <v xml:space="preserve">INSERT INTO SC_SystemeProduits(RefDimension,NomSysteme,typePresta,ligne,Quantite,formule,cte1,DateModif) values (13,'TCFV15FH','MOC',68,null,'CTE1*1','SURFACE',now());
</v>
      </c>
      <c r="CT43" s="74" t="str">
        <f t="shared" si="16"/>
        <v xml:space="preserve">INSERT INTO SC_SystemeProduits(RefDimension,NomSysteme,typePresta,ligne,Quantite,formule,cte1,DateModif) values (14,'TCFV15FH','MOC',68,null,'CTE1*1','SURFACE',now());
</v>
      </c>
      <c r="CW43" s="74" t="str">
        <f t="shared" si="17"/>
        <v xml:space="preserve">INSERT INTO SC_SystemeProduits(RefDimension,NomSysteme,typePresta,ligne,Quantite,formule,cte1,DateModif) values (15,'TCFV15FH','MOC',68,null,'CTE1*1','SURFACE',now());
</v>
      </c>
      <c r="CZ43" s="74" t="str">
        <f t="shared" si="18"/>
        <v xml:space="preserve">INSERT INTO SC_SystemeProduits(RefDimension,NomSysteme,typePresta,ligne,Quantite,formule,cte1,DateModif) values (16,'TCFV15FH','MOC',68,null,'CTE1*1','SURFACE',now());
</v>
      </c>
      <c r="DC43" s="74" t="str">
        <f t="shared" si="19"/>
        <v xml:space="preserve">INSERT INTO SC_SystemeProduits(RefDimension,NomSysteme,typePresta,ligne,Quantite,formule,cte1,DateModif) values (17,'TCFV15FH','MOC',68,null,'CTE1*1','SURFACE',now());
</v>
      </c>
      <c r="DF43" s="74" t="str">
        <f t="shared" si="20"/>
        <v xml:space="preserve">INSERT INTO SC_SystemeProduits(RefDimension,NomSysteme,typePresta,ligne,Quantite,formule,cte1,DateModif) values (18,'TCFV15FH','MOC',68,null,'CTE1*1','SURFACE',now());
</v>
      </c>
    </row>
    <row r="44" spans="1:110" x14ac:dyDescent="0.3">
      <c r="A44" s="58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74" t="s">
        <v>298</v>
      </c>
      <c r="C44" s="74" t="s">
        <v>188</v>
      </c>
      <c r="D44" s="74" t="s">
        <v>105</v>
      </c>
      <c r="E44" s="74">
        <v>4</v>
      </c>
      <c r="F44" s="75" t="s">
        <v>670</v>
      </c>
      <c r="G44" s="75" t="s">
        <v>712</v>
      </c>
      <c r="H44" s="74">
        <v>6</v>
      </c>
      <c r="I44" s="75" t="s">
        <v>670</v>
      </c>
      <c r="J44" s="75" t="s">
        <v>712</v>
      </c>
      <c r="K44" s="74">
        <v>8</v>
      </c>
      <c r="L44" s="75" t="s">
        <v>670</v>
      </c>
      <c r="M44" s="75" t="s">
        <v>712</v>
      </c>
      <c r="N44" s="74">
        <v>10</v>
      </c>
      <c r="O44" s="75" t="s">
        <v>670</v>
      </c>
      <c r="P44" s="75" t="s">
        <v>712</v>
      </c>
      <c r="Q44" s="74">
        <v>12</v>
      </c>
      <c r="R44" s="75" t="s">
        <v>670</v>
      </c>
      <c r="S44" s="75" t="s">
        <v>712</v>
      </c>
      <c r="T44" s="74">
        <v>14</v>
      </c>
      <c r="U44" s="75" t="s">
        <v>670</v>
      </c>
      <c r="V44" s="75" t="s">
        <v>712</v>
      </c>
      <c r="W44" s="74">
        <v>16</v>
      </c>
      <c r="X44" s="75" t="s">
        <v>670</v>
      </c>
      <c r="Y44" s="75" t="s">
        <v>712</v>
      </c>
      <c r="Z44" s="74">
        <v>18</v>
      </c>
      <c r="AA44" s="75" t="s">
        <v>670</v>
      </c>
      <c r="AB44" s="75" t="s">
        <v>712</v>
      </c>
      <c r="AC44" s="74">
        <v>20</v>
      </c>
      <c r="AD44" s="75" t="s">
        <v>670</v>
      </c>
      <c r="AE44" s="75" t="s">
        <v>712</v>
      </c>
      <c r="AF44" s="74">
        <v>24</v>
      </c>
      <c r="AG44" s="75" t="s">
        <v>670</v>
      </c>
      <c r="AH44" s="75" t="s">
        <v>712</v>
      </c>
      <c r="AI44" s="74">
        <v>24</v>
      </c>
      <c r="AJ44" s="75" t="s">
        <v>670</v>
      </c>
      <c r="AK44" s="75" t="s">
        <v>712</v>
      </c>
      <c r="AL44" s="74">
        <v>28</v>
      </c>
      <c r="AM44" s="75" t="s">
        <v>670</v>
      </c>
      <c r="AN44" s="75" t="s">
        <v>712</v>
      </c>
      <c r="AO44" s="74">
        <v>28</v>
      </c>
      <c r="AP44" s="75" t="s">
        <v>670</v>
      </c>
      <c r="AQ44" s="75" t="s">
        <v>712</v>
      </c>
      <c r="AR44" s="74">
        <v>32</v>
      </c>
      <c r="AS44" s="75" t="s">
        <v>670</v>
      </c>
      <c r="AT44" s="75" t="s">
        <v>712</v>
      </c>
      <c r="AU44" s="74">
        <v>36</v>
      </c>
      <c r="AV44" s="75" t="s">
        <v>670</v>
      </c>
      <c r="AW44" s="75" t="s">
        <v>712</v>
      </c>
      <c r="AX44" s="74">
        <v>36</v>
      </c>
      <c r="AY44" s="75" t="s">
        <v>670</v>
      </c>
      <c r="AZ44" s="75" t="s">
        <v>712</v>
      </c>
      <c r="BA44" s="74">
        <v>40</v>
      </c>
      <c r="BB44" s="75" t="s">
        <v>670</v>
      </c>
      <c r="BC44" s="75" t="s">
        <v>712</v>
      </c>
      <c r="BD44" s="74">
        <v>40</v>
      </c>
      <c r="BE44" s="75" t="s">
        <v>670</v>
      </c>
      <c r="BF44" s="75" t="s">
        <v>712</v>
      </c>
      <c r="BG44" s="74" t="str">
        <f t="shared" si="3"/>
        <v xml:space="preserve">INSERT INTO SC_SystemeProduits(RefDimension,NomSysteme,typePresta,ligne,Quantite,formule,cte1,DateModif) values (1,'TCFV15FH','MOC',67,null,'CTE1*1','SURFACE',now());
</v>
      </c>
      <c r="BJ44" s="74" t="str">
        <f t="shared" si="4"/>
        <v xml:space="preserve">INSERT INTO SC_SystemeProduits(RefDimension,NomSysteme,typePresta,ligne,Quantite,formule,cte1,DateModif) values (2,'TCFV15FH','MOC',67,null,'CTE1*1','SURFACE',now());
</v>
      </c>
      <c r="BM44" s="74" t="str">
        <f t="shared" si="5"/>
        <v xml:space="preserve">INSERT INTO SC_SystemeProduits(RefDimension,NomSysteme,typePresta,ligne,Quantite,formule,cte1,DateModif) values (3,'TCFV15FH','MOC',67,null,'CTE1*1','SURFACE',now());
</v>
      </c>
      <c r="BP44" s="74" t="str">
        <f t="shared" si="6"/>
        <v xml:space="preserve">INSERT INTO SC_SystemeProduits(RefDimension,NomSysteme,typePresta,ligne,Quantite,formule,cte1,DateModif) values (4,'TCFV15FH','MOC',67,null,'CTE1*1','SURFACE',now());
</v>
      </c>
      <c r="BS44" s="74" t="str">
        <f t="shared" si="7"/>
        <v xml:space="preserve">INSERT INTO SC_SystemeProduits(RefDimension,NomSysteme,typePresta,ligne,Quantite,formule,cte1,DateModif) values (5,'TCFV15FH','MOC',67,null,'CTE1*1','SURFACE',now());
</v>
      </c>
      <c r="BV44" s="74" t="str">
        <f t="shared" si="8"/>
        <v xml:space="preserve">INSERT INTO SC_SystemeProduits(RefDimension,NomSysteme,typePresta,ligne,Quantite,formule,cte1,DateModif) values (6,'TCFV15FH','MOC',67,null,'CTE1*1','SURFACE',now());
</v>
      </c>
      <c r="BY44" s="74" t="str">
        <f t="shared" si="9"/>
        <v xml:space="preserve">INSERT INTO SC_SystemeProduits(RefDimension,NomSysteme,typePresta,ligne,Quantite,formule,cte1,DateModif) values (7,'TCFV15FH','MOC',67,null,'CTE1*1','SURFACE',now());
</v>
      </c>
      <c r="CB44" s="74" t="str">
        <f t="shared" si="10"/>
        <v xml:space="preserve">INSERT INTO SC_SystemeProduits(RefDimension,NomSysteme,typePresta,ligne,Quantite,formule,cte1,DateModif) values (8,'TCFV15FH','MOC',67,null,'CTE1*1','SURFACE',now());
</v>
      </c>
      <c r="CE44" s="74" t="str">
        <f t="shared" si="11"/>
        <v xml:space="preserve">INSERT INTO SC_SystemeProduits(RefDimension,NomSysteme,typePresta,ligne,Quantite,formule,cte1,DateModif) values (9,'TCFV15FH','MOC',67,null,'CTE1*1','SURFACE',now());
</v>
      </c>
      <c r="CH44" s="74" t="str">
        <f t="shared" si="12"/>
        <v xml:space="preserve">INSERT INTO SC_SystemeProduits(RefDimension,NomSysteme,typePresta,ligne,Quantite,formule,cte1,DateModif) values (10,'TCFV15FH','MOC',67,null,'CTE1*1','SURFACE',now());
</v>
      </c>
      <c r="CK44" s="74" t="str">
        <f t="shared" si="13"/>
        <v xml:space="preserve">INSERT INTO SC_SystemeProduits(RefDimension,NomSysteme,typePresta,ligne,Quantite,formule,cte1,DateModif) values (11,'TCFV15FH','MOC',67,null,'CTE1*1','SURFACE',now());
</v>
      </c>
      <c r="CN44" s="74" t="str">
        <f t="shared" si="14"/>
        <v xml:space="preserve">INSERT INTO SC_SystemeProduits(RefDimension,NomSysteme,typePresta,ligne,Quantite,formule,cte1,DateModif) values (12,'TCFV15FH','MOC',67,null,'CTE1*1','SURFACE',now());
</v>
      </c>
      <c r="CQ44" s="74" t="str">
        <f t="shared" si="15"/>
        <v xml:space="preserve">INSERT INTO SC_SystemeProduits(RefDimension,NomSysteme,typePresta,ligne,Quantite,formule,cte1,DateModif) values (13,'TCFV15FH','MOC',67,null,'CTE1*1','SURFACE',now());
</v>
      </c>
      <c r="CT44" s="74" t="str">
        <f t="shared" si="16"/>
        <v xml:space="preserve">INSERT INTO SC_SystemeProduits(RefDimension,NomSysteme,typePresta,ligne,Quantite,formule,cte1,DateModif) values (14,'TCFV15FH','MOC',67,null,'CTE1*1','SURFACE',now());
</v>
      </c>
      <c r="CW44" s="74" t="str">
        <f t="shared" si="17"/>
        <v xml:space="preserve">INSERT INTO SC_SystemeProduits(RefDimension,NomSysteme,typePresta,ligne,Quantite,formule,cte1,DateModif) values (15,'TCFV15FH','MOC',67,null,'CTE1*1','SURFACE',now());
</v>
      </c>
      <c r="CZ44" s="74" t="str">
        <f t="shared" si="18"/>
        <v xml:space="preserve">INSERT INTO SC_SystemeProduits(RefDimension,NomSysteme,typePresta,ligne,Quantite,formule,cte1,DateModif) values (16,'TCFV15FH','MOC',67,null,'CTE1*1','SURFACE',now());
</v>
      </c>
      <c r="DC44" s="74" t="str">
        <f t="shared" si="19"/>
        <v xml:space="preserve">INSERT INTO SC_SystemeProduits(RefDimension,NomSysteme,typePresta,ligne,Quantite,formule,cte1,DateModif) values (17,'TCFV15FH','MOC',67,null,'CTE1*1','SURFACE',now());
</v>
      </c>
      <c r="DF44" s="74" t="str">
        <f t="shared" si="20"/>
        <v xml:space="preserve">INSERT INTO SC_SystemeProduits(RefDimension,NomSysteme,typePresta,ligne,Quantite,formule,cte1,DateModif) values (18,'TCFV15FH','MOC',67,null,'CTE1*1','SURFACE',now());
</v>
      </c>
    </row>
    <row r="45" spans="1:110" x14ac:dyDescent="0.3">
      <c r="A45" s="58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74" t="s">
        <v>298</v>
      </c>
      <c r="C45" s="74" t="s">
        <v>186</v>
      </c>
      <c r="D45" s="74" t="s">
        <v>42</v>
      </c>
      <c r="E45" s="74">
        <v>2.5</v>
      </c>
      <c r="F45" s="75" t="s">
        <v>670</v>
      </c>
      <c r="G45" s="75" t="s">
        <v>671</v>
      </c>
      <c r="H45" s="74">
        <v>3</v>
      </c>
      <c r="I45" s="75" t="s">
        <v>670</v>
      </c>
      <c r="J45" s="75" t="s">
        <v>671</v>
      </c>
      <c r="K45" s="74">
        <v>4</v>
      </c>
      <c r="L45" s="75" t="s">
        <v>670</v>
      </c>
      <c r="M45" s="75" t="s">
        <v>671</v>
      </c>
      <c r="N45" s="74">
        <v>4</v>
      </c>
      <c r="O45" s="75" t="s">
        <v>670</v>
      </c>
      <c r="P45" s="75" t="s">
        <v>671</v>
      </c>
      <c r="Q45" s="74">
        <v>4</v>
      </c>
      <c r="R45" s="75" t="s">
        <v>670</v>
      </c>
      <c r="S45" s="75" t="s">
        <v>671</v>
      </c>
      <c r="T45" s="74">
        <v>4</v>
      </c>
      <c r="U45" s="75" t="s">
        <v>670</v>
      </c>
      <c r="V45" s="75" t="s">
        <v>671</v>
      </c>
      <c r="W45" s="74">
        <v>4</v>
      </c>
      <c r="X45" s="75" t="s">
        <v>670</v>
      </c>
      <c r="Y45" s="75" t="s">
        <v>671</v>
      </c>
      <c r="Z45" s="74">
        <v>4.5</v>
      </c>
      <c r="AA45" s="75" t="s">
        <v>670</v>
      </c>
      <c r="AB45" s="75" t="s">
        <v>671</v>
      </c>
      <c r="AC45" s="74">
        <v>5</v>
      </c>
      <c r="AD45" s="75" t="s">
        <v>670</v>
      </c>
      <c r="AE45" s="75" t="s">
        <v>671</v>
      </c>
      <c r="AF45" s="74">
        <v>6</v>
      </c>
      <c r="AG45" s="75" t="s">
        <v>670</v>
      </c>
      <c r="AH45" s="75" t="s">
        <v>671</v>
      </c>
      <c r="AI45" s="74">
        <v>8</v>
      </c>
      <c r="AJ45" s="75" t="s">
        <v>670</v>
      </c>
      <c r="AK45" s="75" t="s">
        <v>671</v>
      </c>
      <c r="AL45" s="74">
        <v>8</v>
      </c>
      <c r="AM45" s="75" t="s">
        <v>670</v>
      </c>
      <c r="AN45" s="75" t="s">
        <v>671</v>
      </c>
      <c r="AO45" s="74">
        <v>7</v>
      </c>
      <c r="AP45" s="75" t="s">
        <v>670</v>
      </c>
      <c r="AQ45" s="75" t="s">
        <v>671</v>
      </c>
      <c r="AR45" s="74">
        <v>8</v>
      </c>
      <c r="AS45" s="75" t="s">
        <v>670</v>
      </c>
      <c r="AT45" s="75" t="s">
        <v>671</v>
      </c>
      <c r="AU45" s="74">
        <v>8</v>
      </c>
      <c r="AV45" s="75" t="s">
        <v>670</v>
      </c>
      <c r="AW45" s="75" t="s">
        <v>671</v>
      </c>
      <c r="AX45" s="74">
        <v>9</v>
      </c>
      <c r="AY45" s="75" t="s">
        <v>670</v>
      </c>
      <c r="AZ45" s="75" t="s">
        <v>671</v>
      </c>
      <c r="BA45" s="74">
        <v>10</v>
      </c>
      <c r="BB45" s="75" t="s">
        <v>670</v>
      </c>
      <c r="BC45" s="75" t="s">
        <v>671</v>
      </c>
      <c r="BD45" s="74">
        <v>8</v>
      </c>
      <c r="BE45" s="75" t="s">
        <v>670</v>
      </c>
      <c r="BF45" s="75" t="s">
        <v>671</v>
      </c>
      <c r="BG45" s="74" t="str">
        <f t="shared" si="3"/>
        <v xml:space="preserve">INSERT INTO SC_SystemeProduits(RefDimension,NomSysteme,typePresta,ligne,Quantite,formule,cte1,DateModif) values (1,'TCFV15FH','MOC',66,null,'CTE1*1','LARGEUR',now());
</v>
      </c>
      <c r="BJ45" s="74" t="str">
        <f t="shared" si="4"/>
        <v xml:space="preserve">INSERT INTO SC_SystemeProduits(RefDimension,NomSysteme,typePresta,ligne,Quantite,formule,cte1,DateModif) values (2,'TCFV15FH','MOC',66,null,'CTE1*1','LARGEUR',now());
</v>
      </c>
      <c r="BM45" s="74" t="str">
        <f t="shared" si="5"/>
        <v xml:space="preserve">INSERT INTO SC_SystemeProduits(RefDimension,NomSysteme,typePresta,ligne,Quantite,formule,cte1,DateModif) values (3,'TCFV15FH','MOC',66,null,'CTE1*1','LARGEUR',now());
</v>
      </c>
      <c r="BP45" s="74" t="str">
        <f t="shared" si="6"/>
        <v xml:space="preserve">INSERT INTO SC_SystemeProduits(RefDimension,NomSysteme,typePresta,ligne,Quantite,formule,cte1,DateModif) values (4,'TCFV15FH','MOC',66,null,'CTE1*1','LARGEUR',now());
</v>
      </c>
      <c r="BS45" s="74" t="str">
        <f t="shared" si="7"/>
        <v xml:space="preserve">INSERT INTO SC_SystemeProduits(RefDimension,NomSysteme,typePresta,ligne,Quantite,formule,cte1,DateModif) values (5,'TCFV15FH','MOC',66,null,'CTE1*1','LARGEUR',now());
</v>
      </c>
      <c r="BV45" s="74" t="str">
        <f t="shared" si="8"/>
        <v xml:space="preserve">INSERT INTO SC_SystemeProduits(RefDimension,NomSysteme,typePresta,ligne,Quantite,formule,cte1,DateModif) values (6,'TCFV15FH','MOC',66,null,'CTE1*1','LARGEUR',now());
</v>
      </c>
      <c r="BY45" s="74" t="str">
        <f t="shared" si="9"/>
        <v xml:space="preserve">INSERT INTO SC_SystemeProduits(RefDimension,NomSysteme,typePresta,ligne,Quantite,formule,cte1,DateModif) values (7,'TCFV15FH','MOC',66,null,'CTE1*1','LARGEUR',now());
</v>
      </c>
      <c r="CB45" s="74" t="str">
        <f t="shared" si="10"/>
        <v xml:space="preserve">INSERT INTO SC_SystemeProduits(RefDimension,NomSysteme,typePresta,ligne,Quantite,formule,cte1,DateModif) values (8,'TCFV15FH','MOC',66,null,'CTE1*1','LARGEUR',now());
</v>
      </c>
      <c r="CE45" s="74" t="str">
        <f t="shared" si="11"/>
        <v xml:space="preserve">INSERT INTO SC_SystemeProduits(RefDimension,NomSysteme,typePresta,ligne,Quantite,formule,cte1,DateModif) values (9,'TCFV15FH','MOC',66,null,'CTE1*1','LARGEUR',now());
</v>
      </c>
      <c r="CH45" s="74" t="str">
        <f t="shared" si="12"/>
        <v xml:space="preserve">INSERT INTO SC_SystemeProduits(RefDimension,NomSysteme,typePresta,ligne,Quantite,formule,cte1,DateModif) values (10,'TCFV15FH','MOC',66,null,'CTE1*1','LARGEUR',now());
</v>
      </c>
      <c r="CK45" s="74" t="str">
        <f t="shared" si="13"/>
        <v xml:space="preserve">INSERT INTO SC_SystemeProduits(RefDimension,NomSysteme,typePresta,ligne,Quantite,formule,cte1,DateModif) values (11,'TCFV15FH','MOC',66,null,'CTE1*1','LARGEUR',now());
</v>
      </c>
      <c r="CN45" s="74" t="str">
        <f t="shared" si="14"/>
        <v xml:space="preserve">INSERT INTO SC_SystemeProduits(RefDimension,NomSysteme,typePresta,ligne,Quantite,formule,cte1,DateModif) values (12,'TCFV15FH','MOC',66,null,'CTE1*1','LARGEUR',now());
</v>
      </c>
      <c r="CQ45" s="74" t="str">
        <f t="shared" si="15"/>
        <v xml:space="preserve">INSERT INTO SC_SystemeProduits(RefDimension,NomSysteme,typePresta,ligne,Quantite,formule,cte1,DateModif) values (13,'TCFV15FH','MOC',66,null,'CTE1*1','LARGEUR',now());
</v>
      </c>
      <c r="CT45" s="74" t="str">
        <f t="shared" si="16"/>
        <v xml:space="preserve">INSERT INTO SC_SystemeProduits(RefDimension,NomSysteme,typePresta,ligne,Quantite,formule,cte1,DateModif) values (14,'TCFV15FH','MOC',66,null,'CTE1*1','LARGEUR',now());
</v>
      </c>
      <c r="CW45" s="74" t="str">
        <f t="shared" si="17"/>
        <v xml:space="preserve">INSERT INTO SC_SystemeProduits(RefDimension,NomSysteme,typePresta,ligne,Quantite,formule,cte1,DateModif) values (15,'TCFV15FH','MOC',66,null,'CTE1*1','LARGEUR',now());
</v>
      </c>
      <c r="CZ45" s="74" t="str">
        <f t="shared" si="18"/>
        <v xml:space="preserve">INSERT INTO SC_SystemeProduits(RefDimension,NomSysteme,typePresta,ligne,Quantite,formule,cte1,DateModif) values (16,'TCFV15FH','MOC',66,null,'CTE1*1','LARGEUR',now());
</v>
      </c>
      <c r="DC45" s="74" t="str">
        <f t="shared" si="19"/>
        <v xml:space="preserve">INSERT INTO SC_SystemeProduits(RefDimension,NomSysteme,typePresta,ligne,Quantite,formule,cte1,DateModif) values (17,'TCFV15FH','MOC',66,null,'CTE1*1','LARGEUR',now());
</v>
      </c>
      <c r="DF45" s="74" t="str">
        <f t="shared" si="20"/>
        <v xml:space="preserve">INSERT INTO SC_SystemeProduits(RefDimension,NomSysteme,typePresta,ligne,Quantite,formule,cte1,DateModif) values (18,'TCFV15FH','MOC',66,null,'CTE1*1','LARGEUR',now());
</v>
      </c>
    </row>
    <row r="46" spans="1:110" x14ac:dyDescent="0.3">
      <c r="A46" s="58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74" t="s">
        <v>298</v>
      </c>
      <c r="C46" s="74" t="s">
        <v>198</v>
      </c>
      <c r="D46" s="74" t="s">
        <v>8</v>
      </c>
      <c r="E46" s="74">
        <v>1</v>
      </c>
      <c r="H46" s="74">
        <v>1</v>
      </c>
      <c r="K46" s="74">
        <v>1</v>
      </c>
      <c r="N46" s="74">
        <v>1</v>
      </c>
      <c r="Q46" s="74">
        <v>1</v>
      </c>
      <c r="T46" s="74">
        <v>1</v>
      </c>
      <c r="W46" s="74">
        <v>1</v>
      </c>
      <c r="Z46" s="74">
        <v>1</v>
      </c>
      <c r="AC46" s="74">
        <v>1</v>
      </c>
      <c r="AF46" s="74">
        <v>1</v>
      </c>
      <c r="AI46" s="74">
        <v>1</v>
      </c>
      <c r="AL46" s="74">
        <v>1</v>
      </c>
      <c r="AO46" s="74">
        <v>1</v>
      </c>
      <c r="AR46" s="74">
        <v>1</v>
      </c>
      <c r="AU46" s="74">
        <v>1</v>
      </c>
      <c r="AX46" s="74">
        <v>1</v>
      </c>
      <c r="BA46" s="74">
        <v>1</v>
      </c>
      <c r="BD46" s="74">
        <v>1</v>
      </c>
      <c r="BG46" s="74" t="str">
        <f t="shared" si="3"/>
        <v xml:space="preserve">INSERT INTO SC_SystemeProduits(RefDimension,NomSysteme,typePresta,ligne,Quantite,formule,cte1,DateModif) values (1,'TCFV15FH','MOC',73,1,null,null,now());
</v>
      </c>
      <c r="BJ46" s="74" t="str">
        <f t="shared" si="4"/>
        <v xml:space="preserve">INSERT INTO SC_SystemeProduits(RefDimension,NomSysteme,typePresta,ligne,Quantite,formule,cte1,DateModif) values (2,'TCFV15FH','MOC',73,1,null,null,now());
</v>
      </c>
      <c r="BM46" s="74" t="str">
        <f t="shared" si="5"/>
        <v xml:space="preserve">INSERT INTO SC_SystemeProduits(RefDimension,NomSysteme,typePresta,ligne,Quantite,formule,cte1,DateModif) values (3,'TCFV15FH','MOC',73,1,null,null,now());
</v>
      </c>
      <c r="BP46" s="74" t="str">
        <f t="shared" si="6"/>
        <v xml:space="preserve">INSERT INTO SC_SystemeProduits(RefDimension,NomSysteme,typePresta,ligne,Quantite,formule,cte1,DateModif) values (4,'TCFV15FH','MOC',73,1,null,null,now());
</v>
      </c>
      <c r="BS46" s="74" t="str">
        <f t="shared" si="7"/>
        <v xml:space="preserve">INSERT INTO SC_SystemeProduits(RefDimension,NomSysteme,typePresta,ligne,Quantite,formule,cte1,DateModif) values (5,'TCFV15FH','MOC',73,1,null,null,now());
</v>
      </c>
      <c r="BV46" s="74" t="str">
        <f t="shared" si="8"/>
        <v xml:space="preserve">INSERT INTO SC_SystemeProduits(RefDimension,NomSysteme,typePresta,ligne,Quantite,formule,cte1,DateModif) values (6,'TCFV15FH','MOC',73,1,null,null,now());
</v>
      </c>
      <c r="BY46" s="74" t="str">
        <f t="shared" si="9"/>
        <v xml:space="preserve">INSERT INTO SC_SystemeProduits(RefDimension,NomSysteme,typePresta,ligne,Quantite,formule,cte1,DateModif) values (7,'TCFV15FH','MOC',73,1,null,null,now());
</v>
      </c>
      <c r="CB46" s="74" t="str">
        <f t="shared" si="10"/>
        <v xml:space="preserve">INSERT INTO SC_SystemeProduits(RefDimension,NomSysteme,typePresta,ligne,Quantite,formule,cte1,DateModif) values (8,'TCFV15FH','MOC',73,1,null,null,now());
</v>
      </c>
      <c r="CE46" s="74" t="str">
        <f t="shared" si="11"/>
        <v xml:space="preserve">INSERT INTO SC_SystemeProduits(RefDimension,NomSysteme,typePresta,ligne,Quantite,formule,cte1,DateModif) values (9,'TCFV15FH','MOC',73,1,null,null,now());
</v>
      </c>
      <c r="CH46" s="74" t="str">
        <f t="shared" si="12"/>
        <v xml:space="preserve">INSERT INTO SC_SystemeProduits(RefDimension,NomSysteme,typePresta,ligne,Quantite,formule,cte1,DateModif) values (10,'TCFV15FH','MOC',73,1,null,null,now());
</v>
      </c>
      <c r="CK46" s="74" t="str">
        <f t="shared" si="13"/>
        <v xml:space="preserve">INSERT INTO SC_SystemeProduits(RefDimension,NomSysteme,typePresta,ligne,Quantite,formule,cte1,DateModif) values (11,'TCFV15FH','MOC',73,1,null,null,now());
</v>
      </c>
      <c r="CN46" s="74" t="str">
        <f t="shared" si="14"/>
        <v xml:space="preserve">INSERT INTO SC_SystemeProduits(RefDimension,NomSysteme,typePresta,ligne,Quantite,formule,cte1,DateModif) values (12,'TCFV15FH','MOC',73,1,null,null,now());
</v>
      </c>
      <c r="CQ46" s="74" t="str">
        <f t="shared" si="15"/>
        <v xml:space="preserve">INSERT INTO SC_SystemeProduits(RefDimension,NomSysteme,typePresta,ligne,Quantite,formule,cte1,DateModif) values (13,'TCFV15FH','MOC',73,1,null,null,now());
</v>
      </c>
      <c r="CT46" s="74" t="str">
        <f t="shared" si="16"/>
        <v xml:space="preserve">INSERT INTO SC_SystemeProduits(RefDimension,NomSysteme,typePresta,ligne,Quantite,formule,cte1,DateModif) values (14,'TCFV15FH','MOC',73,1,null,null,now());
</v>
      </c>
      <c r="CW46" s="74" t="str">
        <f t="shared" si="17"/>
        <v xml:space="preserve">INSERT INTO SC_SystemeProduits(RefDimension,NomSysteme,typePresta,ligne,Quantite,formule,cte1,DateModif) values (15,'TCFV15FH','MOC',73,1,null,null,now());
</v>
      </c>
      <c r="CZ46" s="74" t="str">
        <f t="shared" si="18"/>
        <v xml:space="preserve">INSERT INTO SC_SystemeProduits(RefDimension,NomSysteme,typePresta,ligne,Quantite,formule,cte1,DateModif) values (16,'TCFV15FH','MOC',73,1,null,null,now());
</v>
      </c>
      <c r="DC46" s="74" t="str">
        <f t="shared" si="19"/>
        <v xml:space="preserve">INSERT INTO SC_SystemeProduits(RefDimension,NomSysteme,typePresta,ligne,Quantite,formule,cte1,DateModif) values (17,'TCFV15FH','MOC',73,1,null,null,now());
</v>
      </c>
      <c r="DF46" s="74" t="str">
        <f t="shared" si="20"/>
        <v xml:space="preserve">INSERT INTO SC_SystemeProduits(RefDimension,NomSysteme,typePresta,ligne,Quantite,formule,cte1,DateModif) values (18,'TCFV15FH','MOC',73,1,null,null,now());
</v>
      </c>
    </row>
    <row r="47" spans="1:110" x14ac:dyDescent="0.3">
      <c r="A47" s="58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s="74" t="str">
        <f t="shared" si="3"/>
        <v/>
      </c>
      <c r="BJ47" s="74" t="str">
        <f t="shared" si="4"/>
        <v/>
      </c>
      <c r="BM47" s="74" t="str">
        <f t="shared" si="5"/>
        <v/>
      </c>
      <c r="BP47" s="74" t="str">
        <f t="shared" si="6"/>
        <v/>
      </c>
      <c r="BS47" s="74" t="str">
        <f t="shared" si="7"/>
        <v/>
      </c>
      <c r="BV47" s="74" t="str">
        <f t="shared" si="8"/>
        <v/>
      </c>
      <c r="BY47" s="74" t="str">
        <f t="shared" si="9"/>
        <v/>
      </c>
      <c r="CB47" s="74" t="str">
        <f t="shared" si="10"/>
        <v/>
      </c>
      <c r="CE47" s="74" t="str">
        <f t="shared" si="11"/>
        <v/>
      </c>
      <c r="CH47" s="74" t="str">
        <f t="shared" si="12"/>
        <v/>
      </c>
      <c r="CK47" s="74" t="str">
        <f t="shared" si="13"/>
        <v/>
      </c>
      <c r="CN47" s="74" t="str">
        <f t="shared" si="14"/>
        <v/>
      </c>
      <c r="CQ47" s="74" t="str">
        <f t="shared" si="15"/>
        <v/>
      </c>
      <c r="CT47" s="74" t="str">
        <f t="shared" si="16"/>
        <v/>
      </c>
      <c r="CW47" s="74" t="str">
        <f t="shared" si="17"/>
        <v/>
      </c>
      <c r="CZ47" s="74" t="str">
        <f t="shared" si="18"/>
        <v/>
      </c>
      <c r="DC47" s="74" t="str">
        <f t="shared" si="19"/>
        <v/>
      </c>
      <c r="DF47" s="74" t="str">
        <f t="shared" si="20"/>
        <v/>
      </c>
    </row>
    <row r="48" spans="1:110" x14ac:dyDescent="0.3">
      <c r="A48" s="58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s="74" t="str">
        <f t="shared" si="3"/>
        <v/>
      </c>
      <c r="BJ48" s="74" t="str">
        <f t="shared" si="4"/>
        <v/>
      </c>
      <c r="BM48" s="74" t="str">
        <f t="shared" si="5"/>
        <v/>
      </c>
      <c r="BP48" s="74" t="str">
        <f t="shared" si="6"/>
        <v/>
      </c>
      <c r="BS48" s="74" t="str">
        <f t="shared" si="7"/>
        <v/>
      </c>
      <c r="BV48" s="74" t="str">
        <f t="shared" si="8"/>
        <v/>
      </c>
      <c r="BY48" s="74" t="str">
        <f t="shared" si="9"/>
        <v/>
      </c>
      <c r="CB48" s="74" t="str">
        <f t="shared" si="10"/>
        <v/>
      </c>
      <c r="CE48" s="74" t="str">
        <f t="shared" si="11"/>
        <v/>
      </c>
      <c r="CH48" s="74" t="str">
        <f t="shared" si="12"/>
        <v/>
      </c>
      <c r="CK48" s="74" t="str">
        <f t="shared" si="13"/>
        <v/>
      </c>
      <c r="CN48" s="74" t="str">
        <f t="shared" si="14"/>
        <v/>
      </c>
      <c r="CQ48" s="74" t="str">
        <f t="shared" si="15"/>
        <v/>
      </c>
      <c r="CT48" s="74" t="str">
        <f t="shared" si="16"/>
        <v/>
      </c>
      <c r="CW48" s="74" t="str">
        <f t="shared" si="17"/>
        <v/>
      </c>
      <c r="CZ48" s="74" t="str">
        <f t="shared" si="18"/>
        <v/>
      </c>
      <c r="DC48" s="74" t="str">
        <f t="shared" si="19"/>
        <v/>
      </c>
      <c r="DF48" s="74" t="str">
        <f t="shared" si="20"/>
        <v/>
      </c>
    </row>
    <row r="49" spans="1:110" x14ac:dyDescent="0.3">
      <c r="A49" s="58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74" t="s">
        <v>299</v>
      </c>
      <c r="C49" s="74" t="s">
        <v>190</v>
      </c>
      <c r="D49" s="74" t="s">
        <v>105</v>
      </c>
      <c r="E49" s="74">
        <v>4</v>
      </c>
      <c r="F49" s="75" t="s">
        <v>670</v>
      </c>
      <c r="G49" s="75" t="s">
        <v>712</v>
      </c>
      <c r="H49" s="74">
        <v>6</v>
      </c>
      <c r="I49" s="75" t="s">
        <v>670</v>
      </c>
      <c r="J49" s="75" t="s">
        <v>712</v>
      </c>
      <c r="K49" s="74">
        <v>8</v>
      </c>
      <c r="L49" s="75" t="s">
        <v>670</v>
      </c>
      <c r="M49" s="75" t="s">
        <v>712</v>
      </c>
      <c r="N49" s="74">
        <v>10</v>
      </c>
      <c r="O49" s="75" t="s">
        <v>670</v>
      </c>
      <c r="P49" s="75" t="s">
        <v>712</v>
      </c>
      <c r="Q49" s="74">
        <v>12</v>
      </c>
      <c r="R49" s="75" t="s">
        <v>670</v>
      </c>
      <c r="S49" s="75" t="s">
        <v>712</v>
      </c>
      <c r="T49" s="74">
        <v>14</v>
      </c>
      <c r="U49" s="75" t="s">
        <v>670</v>
      </c>
      <c r="V49" s="75" t="s">
        <v>712</v>
      </c>
      <c r="W49" s="74">
        <v>16</v>
      </c>
      <c r="X49" s="75" t="s">
        <v>670</v>
      </c>
      <c r="Y49" s="75" t="s">
        <v>712</v>
      </c>
      <c r="Z49" s="74">
        <v>18</v>
      </c>
      <c r="AA49" s="75" t="s">
        <v>670</v>
      </c>
      <c r="AB49" s="75" t="s">
        <v>712</v>
      </c>
      <c r="AC49" s="74">
        <v>20</v>
      </c>
      <c r="AD49" s="75" t="s">
        <v>670</v>
      </c>
      <c r="AE49" s="75" t="s">
        <v>712</v>
      </c>
      <c r="AF49" s="74">
        <v>24</v>
      </c>
      <c r="AG49" s="75" t="s">
        <v>670</v>
      </c>
      <c r="AH49" s="75" t="s">
        <v>712</v>
      </c>
      <c r="AI49" s="74">
        <v>24</v>
      </c>
      <c r="AJ49" s="75" t="s">
        <v>670</v>
      </c>
      <c r="AK49" s="75" t="s">
        <v>712</v>
      </c>
      <c r="AL49" s="74">
        <v>28</v>
      </c>
      <c r="AM49" s="75" t="s">
        <v>670</v>
      </c>
      <c r="AN49" s="75" t="s">
        <v>712</v>
      </c>
      <c r="AO49" s="74">
        <v>28</v>
      </c>
      <c r="AP49" s="75" t="s">
        <v>670</v>
      </c>
      <c r="AQ49" s="75" t="s">
        <v>712</v>
      </c>
      <c r="AR49" s="74">
        <v>32</v>
      </c>
      <c r="AS49" s="75" t="s">
        <v>670</v>
      </c>
      <c r="AT49" s="75" t="s">
        <v>712</v>
      </c>
      <c r="AU49" s="74">
        <v>36</v>
      </c>
      <c r="AV49" s="75" t="s">
        <v>670</v>
      </c>
      <c r="AW49" s="75" t="s">
        <v>712</v>
      </c>
      <c r="AX49" s="74">
        <v>36</v>
      </c>
      <c r="AY49" s="75" t="s">
        <v>670</v>
      </c>
      <c r="AZ49" s="75" t="s">
        <v>712</v>
      </c>
      <c r="BA49" s="74">
        <v>40</v>
      </c>
      <c r="BB49" s="75" t="s">
        <v>670</v>
      </c>
      <c r="BC49" s="75" t="s">
        <v>712</v>
      </c>
      <c r="BD49" s="74">
        <v>40</v>
      </c>
      <c r="BE49" s="75" t="s">
        <v>670</v>
      </c>
      <c r="BF49" s="75" t="s">
        <v>712</v>
      </c>
      <c r="BG49" s="74" t="str">
        <f t="shared" si="3"/>
        <v xml:space="preserve">INSERT INTO SC_SystemeProduits(RefDimension,NomSysteme,typePresta,ligne,Quantite,formule,cte1,DateModif) values (1,'TCFV15FH','MP',12,null,'CTE1*1','SURFACE',now());
</v>
      </c>
      <c r="BJ49" s="74" t="str">
        <f t="shared" si="4"/>
        <v xml:space="preserve">INSERT INTO SC_SystemeProduits(RefDimension,NomSysteme,typePresta,ligne,Quantite,formule,cte1,DateModif) values (2,'TCFV15FH','MP',12,null,'CTE1*1','SURFACE',now());
</v>
      </c>
      <c r="BM49" s="74" t="str">
        <f t="shared" si="5"/>
        <v xml:space="preserve">INSERT INTO SC_SystemeProduits(RefDimension,NomSysteme,typePresta,ligne,Quantite,formule,cte1,DateModif) values (3,'TCFV15FH','MP',12,null,'CTE1*1','SURFACE',now());
</v>
      </c>
      <c r="BP49" s="74" t="str">
        <f t="shared" si="6"/>
        <v xml:space="preserve">INSERT INTO SC_SystemeProduits(RefDimension,NomSysteme,typePresta,ligne,Quantite,formule,cte1,DateModif) values (4,'TCFV15FH','MP',12,null,'CTE1*1','SURFACE',now());
</v>
      </c>
      <c r="BS49" s="74" t="str">
        <f t="shared" si="7"/>
        <v xml:space="preserve">INSERT INTO SC_SystemeProduits(RefDimension,NomSysteme,typePresta,ligne,Quantite,formule,cte1,DateModif) values (5,'TCFV15FH','MP',12,null,'CTE1*1','SURFACE',now());
</v>
      </c>
      <c r="BV49" s="74" t="str">
        <f t="shared" si="8"/>
        <v xml:space="preserve">INSERT INTO SC_SystemeProduits(RefDimension,NomSysteme,typePresta,ligne,Quantite,formule,cte1,DateModif) values (6,'TCFV15FH','MP',12,null,'CTE1*1','SURFACE',now());
</v>
      </c>
      <c r="BY49" s="74" t="str">
        <f t="shared" si="9"/>
        <v xml:space="preserve">INSERT INTO SC_SystemeProduits(RefDimension,NomSysteme,typePresta,ligne,Quantite,formule,cte1,DateModif) values (7,'TCFV15FH','MP',12,null,'CTE1*1','SURFACE',now());
</v>
      </c>
      <c r="CB49" s="74" t="str">
        <f t="shared" si="10"/>
        <v xml:space="preserve">INSERT INTO SC_SystemeProduits(RefDimension,NomSysteme,typePresta,ligne,Quantite,formule,cte1,DateModif) values (8,'TCFV15FH','MP',12,null,'CTE1*1','SURFACE',now());
</v>
      </c>
      <c r="CE49" s="74" t="str">
        <f t="shared" si="11"/>
        <v xml:space="preserve">INSERT INTO SC_SystemeProduits(RefDimension,NomSysteme,typePresta,ligne,Quantite,formule,cte1,DateModif) values (9,'TCFV15FH','MP',12,null,'CTE1*1','SURFACE',now());
</v>
      </c>
      <c r="CH49" s="74" t="str">
        <f t="shared" si="12"/>
        <v xml:space="preserve">INSERT INTO SC_SystemeProduits(RefDimension,NomSysteme,typePresta,ligne,Quantite,formule,cte1,DateModif) values (10,'TCFV15FH','MP',12,null,'CTE1*1','SURFACE',now());
</v>
      </c>
      <c r="CK49" s="74" t="str">
        <f t="shared" si="13"/>
        <v xml:space="preserve">INSERT INTO SC_SystemeProduits(RefDimension,NomSysteme,typePresta,ligne,Quantite,formule,cte1,DateModif) values (11,'TCFV15FH','MP',12,null,'CTE1*1','SURFACE',now());
</v>
      </c>
      <c r="CN49" s="74" t="str">
        <f t="shared" si="14"/>
        <v xml:space="preserve">INSERT INTO SC_SystemeProduits(RefDimension,NomSysteme,typePresta,ligne,Quantite,formule,cte1,DateModif) values (12,'TCFV15FH','MP',12,null,'CTE1*1','SURFACE',now());
</v>
      </c>
      <c r="CQ49" s="74" t="str">
        <f t="shared" si="15"/>
        <v xml:space="preserve">INSERT INTO SC_SystemeProduits(RefDimension,NomSysteme,typePresta,ligne,Quantite,formule,cte1,DateModif) values (13,'TCFV15FH','MP',12,null,'CTE1*1','SURFACE',now());
</v>
      </c>
      <c r="CT49" s="74" t="str">
        <f t="shared" si="16"/>
        <v xml:space="preserve">INSERT INTO SC_SystemeProduits(RefDimension,NomSysteme,typePresta,ligne,Quantite,formule,cte1,DateModif) values (14,'TCFV15FH','MP',12,null,'CTE1*1','SURFACE',now());
</v>
      </c>
      <c r="CW49" s="74" t="str">
        <f t="shared" si="17"/>
        <v xml:space="preserve">INSERT INTO SC_SystemeProduits(RefDimension,NomSysteme,typePresta,ligne,Quantite,formule,cte1,DateModif) values (15,'TCFV15FH','MP',12,null,'CTE1*1','SURFACE',now());
</v>
      </c>
      <c r="CZ49" s="74" t="str">
        <f t="shared" si="18"/>
        <v xml:space="preserve">INSERT INTO SC_SystemeProduits(RefDimension,NomSysteme,typePresta,ligne,Quantite,formule,cte1,DateModif) values (16,'TCFV15FH','MP',12,null,'CTE1*1','SURFACE',now());
</v>
      </c>
      <c r="DC49" s="74" t="str">
        <f t="shared" si="19"/>
        <v xml:space="preserve">INSERT INTO SC_SystemeProduits(RefDimension,NomSysteme,typePresta,ligne,Quantite,formule,cte1,DateModif) values (17,'TCFV15FH','MP',12,null,'CTE1*1','SURFACE',now());
</v>
      </c>
      <c r="DF49" s="74" t="str">
        <f t="shared" si="20"/>
        <v xml:space="preserve">INSERT INTO SC_SystemeProduits(RefDimension,NomSysteme,typePresta,ligne,Quantite,formule,cte1,DateModif) values (18,'TCFV15FH','MP',12,null,'CTE1*1','SURFACE',now());
</v>
      </c>
    </row>
    <row r="50" spans="1:110" x14ac:dyDescent="0.3">
      <c r="A50" s="58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74" t="s">
        <v>299</v>
      </c>
      <c r="C50" s="74" t="s">
        <v>188</v>
      </c>
      <c r="D50" s="74" t="s">
        <v>105</v>
      </c>
      <c r="E50" s="74">
        <v>4</v>
      </c>
      <c r="F50" s="75" t="s">
        <v>670</v>
      </c>
      <c r="G50" s="75" t="s">
        <v>712</v>
      </c>
      <c r="H50" s="74">
        <v>6</v>
      </c>
      <c r="I50" s="75" t="s">
        <v>670</v>
      </c>
      <c r="J50" s="75" t="s">
        <v>712</v>
      </c>
      <c r="K50" s="74">
        <v>8</v>
      </c>
      <c r="L50" s="75" t="s">
        <v>670</v>
      </c>
      <c r="M50" s="75" t="s">
        <v>712</v>
      </c>
      <c r="N50" s="74">
        <v>10</v>
      </c>
      <c r="O50" s="75" t="s">
        <v>670</v>
      </c>
      <c r="P50" s="75" t="s">
        <v>712</v>
      </c>
      <c r="Q50" s="74">
        <v>12</v>
      </c>
      <c r="R50" s="75" t="s">
        <v>670</v>
      </c>
      <c r="S50" s="75" t="s">
        <v>712</v>
      </c>
      <c r="T50" s="74">
        <v>14</v>
      </c>
      <c r="U50" s="75" t="s">
        <v>670</v>
      </c>
      <c r="V50" s="75" t="s">
        <v>712</v>
      </c>
      <c r="W50" s="74">
        <v>16</v>
      </c>
      <c r="X50" s="75" t="s">
        <v>670</v>
      </c>
      <c r="Y50" s="75" t="s">
        <v>712</v>
      </c>
      <c r="Z50" s="74">
        <v>18</v>
      </c>
      <c r="AA50" s="75" t="s">
        <v>670</v>
      </c>
      <c r="AB50" s="75" t="s">
        <v>712</v>
      </c>
      <c r="AC50" s="74">
        <v>20</v>
      </c>
      <c r="AD50" s="75" t="s">
        <v>670</v>
      </c>
      <c r="AE50" s="75" t="s">
        <v>712</v>
      </c>
      <c r="AF50" s="74">
        <v>24</v>
      </c>
      <c r="AG50" s="75" t="s">
        <v>670</v>
      </c>
      <c r="AH50" s="75" t="s">
        <v>712</v>
      </c>
      <c r="AI50" s="74">
        <v>24</v>
      </c>
      <c r="AJ50" s="75" t="s">
        <v>670</v>
      </c>
      <c r="AK50" s="75" t="s">
        <v>712</v>
      </c>
      <c r="AL50" s="74">
        <v>28</v>
      </c>
      <c r="AM50" s="75" t="s">
        <v>670</v>
      </c>
      <c r="AN50" s="75" t="s">
        <v>712</v>
      </c>
      <c r="AO50" s="74">
        <v>28</v>
      </c>
      <c r="AP50" s="75" t="s">
        <v>670</v>
      </c>
      <c r="AQ50" s="75" t="s">
        <v>712</v>
      </c>
      <c r="AR50" s="74">
        <v>32</v>
      </c>
      <c r="AS50" s="75" t="s">
        <v>670</v>
      </c>
      <c r="AT50" s="75" t="s">
        <v>712</v>
      </c>
      <c r="AU50" s="74">
        <v>36</v>
      </c>
      <c r="AV50" s="75" t="s">
        <v>670</v>
      </c>
      <c r="AW50" s="75" t="s">
        <v>712</v>
      </c>
      <c r="AX50" s="74">
        <v>36</v>
      </c>
      <c r="AY50" s="75" t="s">
        <v>670</v>
      </c>
      <c r="AZ50" s="75" t="s">
        <v>712</v>
      </c>
      <c r="BA50" s="74">
        <v>40</v>
      </c>
      <c r="BB50" s="75" t="s">
        <v>670</v>
      </c>
      <c r="BC50" s="75" t="s">
        <v>712</v>
      </c>
      <c r="BD50" s="74">
        <v>40</v>
      </c>
      <c r="BE50" s="75" t="s">
        <v>670</v>
      </c>
      <c r="BF50" s="75" t="s">
        <v>712</v>
      </c>
      <c r="BG50" s="74" t="str">
        <f t="shared" si="3"/>
        <v xml:space="preserve">INSERT INTO SC_SystemeProduits(RefDimension,NomSysteme,typePresta,ligne,Quantite,formule,cte1,DateModif) values (1,'TCFV15FH','MP',2,null,'CTE1*1','SURFACE',now());
</v>
      </c>
      <c r="BJ50" s="74" t="str">
        <f t="shared" si="4"/>
        <v xml:space="preserve">INSERT INTO SC_SystemeProduits(RefDimension,NomSysteme,typePresta,ligne,Quantite,formule,cte1,DateModif) values (2,'TCFV15FH','MP',2,null,'CTE1*1','SURFACE',now());
</v>
      </c>
      <c r="BM50" s="74" t="str">
        <f t="shared" si="5"/>
        <v xml:space="preserve">INSERT INTO SC_SystemeProduits(RefDimension,NomSysteme,typePresta,ligne,Quantite,formule,cte1,DateModif) values (3,'TCFV15FH','MP',2,null,'CTE1*1','SURFACE',now());
</v>
      </c>
      <c r="BP50" s="74" t="str">
        <f t="shared" si="6"/>
        <v xml:space="preserve">INSERT INTO SC_SystemeProduits(RefDimension,NomSysteme,typePresta,ligne,Quantite,formule,cte1,DateModif) values (4,'TCFV15FH','MP',2,null,'CTE1*1','SURFACE',now());
</v>
      </c>
      <c r="BS50" s="74" t="str">
        <f t="shared" si="7"/>
        <v xml:space="preserve">INSERT INTO SC_SystemeProduits(RefDimension,NomSysteme,typePresta,ligne,Quantite,formule,cte1,DateModif) values (5,'TCFV15FH','MP',2,null,'CTE1*1','SURFACE',now());
</v>
      </c>
      <c r="BV50" s="74" t="str">
        <f t="shared" si="8"/>
        <v xml:space="preserve">INSERT INTO SC_SystemeProduits(RefDimension,NomSysteme,typePresta,ligne,Quantite,formule,cte1,DateModif) values (6,'TCFV15FH','MP',2,null,'CTE1*1','SURFACE',now());
</v>
      </c>
      <c r="BY50" s="74" t="str">
        <f t="shared" si="9"/>
        <v xml:space="preserve">INSERT INTO SC_SystemeProduits(RefDimension,NomSysteme,typePresta,ligne,Quantite,formule,cte1,DateModif) values (7,'TCFV15FH','MP',2,null,'CTE1*1','SURFACE',now());
</v>
      </c>
      <c r="CB50" s="74" t="str">
        <f t="shared" si="10"/>
        <v xml:space="preserve">INSERT INTO SC_SystemeProduits(RefDimension,NomSysteme,typePresta,ligne,Quantite,formule,cte1,DateModif) values (8,'TCFV15FH','MP',2,null,'CTE1*1','SURFACE',now());
</v>
      </c>
      <c r="CE50" s="74" t="str">
        <f t="shared" si="11"/>
        <v xml:space="preserve">INSERT INTO SC_SystemeProduits(RefDimension,NomSysteme,typePresta,ligne,Quantite,formule,cte1,DateModif) values (9,'TCFV15FH','MP',2,null,'CTE1*1','SURFACE',now());
</v>
      </c>
      <c r="CH50" s="74" t="str">
        <f t="shared" si="12"/>
        <v xml:space="preserve">INSERT INTO SC_SystemeProduits(RefDimension,NomSysteme,typePresta,ligne,Quantite,formule,cte1,DateModif) values (10,'TCFV15FH','MP',2,null,'CTE1*1','SURFACE',now());
</v>
      </c>
      <c r="CK50" s="74" t="str">
        <f t="shared" si="13"/>
        <v xml:space="preserve">INSERT INTO SC_SystemeProduits(RefDimension,NomSysteme,typePresta,ligne,Quantite,formule,cte1,DateModif) values (11,'TCFV15FH','MP',2,null,'CTE1*1','SURFACE',now());
</v>
      </c>
      <c r="CN50" s="74" t="str">
        <f t="shared" si="14"/>
        <v xml:space="preserve">INSERT INTO SC_SystemeProduits(RefDimension,NomSysteme,typePresta,ligne,Quantite,formule,cte1,DateModif) values (12,'TCFV15FH','MP',2,null,'CTE1*1','SURFACE',now());
</v>
      </c>
      <c r="CQ50" s="74" t="str">
        <f t="shared" si="15"/>
        <v xml:space="preserve">INSERT INTO SC_SystemeProduits(RefDimension,NomSysteme,typePresta,ligne,Quantite,formule,cte1,DateModif) values (13,'TCFV15FH','MP',2,null,'CTE1*1','SURFACE',now());
</v>
      </c>
      <c r="CT50" s="74" t="str">
        <f t="shared" si="16"/>
        <v xml:space="preserve">INSERT INTO SC_SystemeProduits(RefDimension,NomSysteme,typePresta,ligne,Quantite,formule,cte1,DateModif) values (14,'TCFV15FH','MP',2,null,'CTE1*1','SURFACE',now());
</v>
      </c>
      <c r="CW50" s="74" t="str">
        <f t="shared" si="17"/>
        <v xml:space="preserve">INSERT INTO SC_SystemeProduits(RefDimension,NomSysteme,typePresta,ligne,Quantite,formule,cte1,DateModif) values (15,'TCFV15FH','MP',2,null,'CTE1*1','SURFACE',now());
</v>
      </c>
      <c r="CZ50" s="74" t="str">
        <f t="shared" si="18"/>
        <v xml:space="preserve">INSERT INTO SC_SystemeProduits(RefDimension,NomSysteme,typePresta,ligne,Quantite,formule,cte1,DateModif) values (16,'TCFV15FH','MP',2,null,'CTE1*1','SURFACE',now());
</v>
      </c>
      <c r="DC50" s="74" t="str">
        <f t="shared" si="19"/>
        <v xml:space="preserve">INSERT INTO SC_SystemeProduits(RefDimension,NomSysteme,typePresta,ligne,Quantite,formule,cte1,DateModif) values (17,'TCFV15FH','MP',2,null,'CTE1*1','SURFACE',now());
</v>
      </c>
      <c r="DF50" s="74" t="str">
        <f t="shared" si="20"/>
        <v xml:space="preserve">INSERT INTO SC_SystemeProduits(RefDimension,NomSysteme,typePresta,ligne,Quantite,formule,cte1,DateModif) values (18,'TCFV15FH','MP',2,null,'CTE1*1','SURFACE',now());
</v>
      </c>
    </row>
    <row r="51" spans="1:110" x14ac:dyDescent="0.3">
      <c r="A51" s="58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74" t="s">
        <v>299</v>
      </c>
      <c r="C51" s="74" t="s">
        <v>206</v>
      </c>
      <c r="D51" s="74" t="s">
        <v>160</v>
      </c>
      <c r="E51" s="74">
        <v>2.4</v>
      </c>
      <c r="F51" s="75" t="s">
        <v>714</v>
      </c>
      <c r="G51" s="75" t="s">
        <v>712</v>
      </c>
      <c r="H51" s="74">
        <v>3.5999999999999996</v>
      </c>
      <c r="I51" s="75" t="s">
        <v>714</v>
      </c>
      <c r="J51" s="75" t="s">
        <v>712</v>
      </c>
      <c r="K51" s="74">
        <v>4.8</v>
      </c>
      <c r="L51" s="75" t="s">
        <v>714</v>
      </c>
      <c r="M51" s="75" t="s">
        <v>712</v>
      </c>
      <c r="N51" s="74">
        <v>6</v>
      </c>
      <c r="O51" s="75" t="s">
        <v>714</v>
      </c>
      <c r="P51" s="75" t="s">
        <v>712</v>
      </c>
      <c r="Q51" s="74">
        <v>7.1999999999999993</v>
      </c>
      <c r="R51" s="75" t="s">
        <v>714</v>
      </c>
      <c r="S51" s="75" t="s">
        <v>712</v>
      </c>
      <c r="T51" s="74">
        <v>8.4</v>
      </c>
      <c r="U51" s="75" t="s">
        <v>714</v>
      </c>
      <c r="V51" s="75" t="s">
        <v>712</v>
      </c>
      <c r="W51" s="74">
        <v>9.6</v>
      </c>
      <c r="X51" s="75" t="s">
        <v>714</v>
      </c>
      <c r="Y51" s="75" t="s">
        <v>712</v>
      </c>
      <c r="Z51" s="74">
        <v>10.799999999999999</v>
      </c>
      <c r="AA51" s="75" t="s">
        <v>714</v>
      </c>
      <c r="AB51" s="75" t="s">
        <v>712</v>
      </c>
      <c r="AC51" s="74">
        <v>12</v>
      </c>
      <c r="AD51" s="75" t="s">
        <v>714</v>
      </c>
      <c r="AE51" s="75" t="s">
        <v>712</v>
      </c>
      <c r="AF51" s="74">
        <v>14.399999999999999</v>
      </c>
      <c r="AG51" s="75" t="s">
        <v>714</v>
      </c>
      <c r="AH51" s="75" t="s">
        <v>712</v>
      </c>
      <c r="AI51" s="74">
        <v>14.399999999999999</v>
      </c>
      <c r="AJ51" s="75" t="s">
        <v>714</v>
      </c>
      <c r="AK51" s="75" t="s">
        <v>712</v>
      </c>
      <c r="AL51" s="74">
        <v>16.8</v>
      </c>
      <c r="AM51" s="75" t="s">
        <v>714</v>
      </c>
      <c r="AN51" s="75" t="s">
        <v>712</v>
      </c>
      <c r="AO51" s="74">
        <v>16.8</v>
      </c>
      <c r="AP51" s="75" t="s">
        <v>714</v>
      </c>
      <c r="AQ51" s="75" t="s">
        <v>712</v>
      </c>
      <c r="AR51" s="74">
        <v>19.2</v>
      </c>
      <c r="AS51" s="75" t="s">
        <v>714</v>
      </c>
      <c r="AT51" s="75" t="s">
        <v>712</v>
      </c>
      <c r="AU51" s="74">
        <v>21.599999999999998</v>
      </c>
      <c r="AV51" s="75" t="s">
        <v>714</v>
      </c>
      <c r="AW51" s="75" t="s">
        <v>712</v>
      </c>
      <c r="AX51" s="74">
        <v>21.599999999999998</v>
      </c>
      <c r="AY51" s="75" t="s">
        <v>714</v>
      </c>
      <c r="AZ51" s="75" t="s">
        <v>712</v>
      </c>
      <c r="BA51" s="74">
        <v>24</v>
      </c>
      <c r="BB51" s="75" t="s">
        <v>714</v>
      </c>
      <c r="BC51" s="75" t="s">
        <v>712</v>
      </c>
      <c r="BD51" s="74">
        <v>24</v>
      </c>
      <c r="BE51" s="75" t="s">
        <v>714</v>
      </c>
      <c r="BF51" s="75" t="s">
        <v>712</v>
      </c>
      <c r="BG51" s="74" t="str">
        <f t="shared" si="3"/>
        <v xml:space="preserve">INSERT INTO SC_SystemeProduits(RefDimension,NomSysteme,typePresta,ligne,Quantite,formule,cte1,DateModif) values (1,'TCFV15FH','MP',3,null,'0.6*CTE1','SURFACE',now());
</v>
      </c>
      <c r="BJ51" s="74" t="str">
        <f t="shared" si="4"/>
        <v xml:space="preserve">INSERT INTO SC_SystemeProduits(RefDimension,NomSysteme,typePresta,ligne,Quantite,formule,cte1,DateModif) values (2,'TCFV15FH','MP',3,null,'0.6*CTE1','SURFACE',now());
</v>
      </c>
      <c r="BM51" s="74" t="str">
        <f t="shared" si="5"/>
        <v xml:space="preserve">INSERT INTO SC_SystemeProduits(RefDimension,NomSysteme,typePresta,ligne,Quantite,formule,cte1,DateModif) values (3,'TCFV15FH','MP',3,null,'0.6*CTE1','SURFACE',now());
</v>
      </c>
      <c r="BP51" s="74" t="str">
        <f t="shared" si="6"/>
        <v xml:space="preserve">INSERT INTO SC_SystemeProduits(RefDimension,NomSysteme,typePresta,ligne,Quantite,formule,cte1,DateModif) values (4,'TCFV15FH','MP',3,null,'0.6*CTE1','SURFACE',now());
</v>
      </c>
      <c r="BS51" s="74" t="str">
        <f t="shared" si="7"/>
        <v xml:space="preserve">INSERT INTO SC_SystemeProduits(RefDimension,NomSysteme,typePresta,ligne,Quantite,formule,cte1,DateModif) values (5,'TCFV15FH','MP',3,null,'0.6*CTE1','SURFACE',now());
</v>
      </c>
      <c r="BV51" s="74" t="str">
        <f t="shared" si="8"/>
        <v xml:space="preserve">INSERT INTO SC_SystemeProduits(RefDimension,NomSysteme,typePresta,ligne,Quantite,formule,cte1,DateModif) values (6,'TCFV15FH','MP',3,null,'0.6*CTE1','SURFACE',now());
</v>
      </c>
      <c r="BY51" s="74" t="str">
        <f t="shared" si="9"/>
        <v xml:space="preserve">INSERT INTO SC_SystemeProduits(RefDimension,NomSysteme,typePresta,ligne,Quantite,formule,cte1,DateModif) values (7,'TCFV15FH','MP',3,null,'0.6*CTE1','SURFACE',now());
</v>
      </c>
      <c r="CB51" s="74" t="str">
        <f t="shared" si="10"/>
        <v xml:space="preserve">INSERT INTO SC_SystemeProduits(RefDimension,NomSysteme,typePresta,ligne,Quantite,formule,cte1,DateModif) values (8,'TCFV15FH','MP',3,null,'0.6*CTE1','SURFACE',now());
</v>
      </c>
      <c r="CE51" s="74" t="str">
        <f t="shared" si="11"/>
        <v xml:space="preserve">INSERT INTO SC_SystemeProduits(RefDimension,NomSysteme,typePresta,ligne,Quantite,formule,cte1,DateModif) values (9,'TCFV15FH','MP',3,null,'0.6*CTE1','SURFACE',now());
</v>
      </c>
      <c r="CH51" s="74" t="str">
        <f t="shared" si="12"/>
        <v xml:space="preserve">INSERT INTO SC_SystemeProduits(RefDimension,NomSysteme,typePresta,ligne,Quantite,formule,cte1,DateModif) values (10,'TCFV15FH','MP',3,null,'0.6*CTE1','SURFACE',now());
</v>
      </c>
      <c r="CK51" s="74" t="str">
        <f t="shared" si="13"/>
        <v xml:space="preserve">INSERT INTO SC_SystemeProduits(RefDimension,NomSysteme,typePresta,ligne,Quantite,formule,cte1,DateModif) values (11,'TCFV15FH','MP',3,null,'0.6*CTE1','SURFACE',now());
</v>
      </c>
      <c r="CN51" s="74" t="str">
        <f t="shared" si="14"/>
        <v xml:space="preserve">INSERT INTO SC_SystemeProduits(RefDimension,NomSysteme,typePresta,ligne,Quantite,formule,cte1,DateModif) values (12,'TCFV15FH','MP',3,null,'0.6*CTE1','SURFACE',now());
</v>
      </c>
      <c r="CQ51" s="74" t="str">
        <f t="shared" si="15"/>
        <v xml:space="preserve">INSERT INTO SC_SystemeProduits(RefDimension,NomSysteme,typePresta,ligne,Quantite,formule,cte1,DateModif) values (13,'TCFV15FH','MP',3,null,'0.6*CTE1','SURFACE',now());
</v>
      </c>
      <c r="CT51" s="74" t="str">
        <f t="shared" si="16"/>
        <v xml:space="preserve">INSERT INTO SC_SystemeProduits(RefDimension,NomSysteme,typePresta,ligne,Quantite,formule,cte1,DateModif) values (14,'TCFV15FH','MP',3,null,'0.6*CTE1','SURFACE',now());
</v>
      </c>
      <c r="CW51" s="74" t="str">
        <f t="shared" si="17"/>
        <v xml:space="preserve">INSERT INTO SC_SystemeProduits(RefDimension,NomSysteme,typePresta,ligne,Quantite,formule,cte1,DateModif) values (15,'TCFV15FH','MP',3,null,'0.6*CTE1','SURFACE',now());
</v>
      </c>
      <c r="CZ51" s="74" t="str">
        <f t="shared" si="18"/>
        <v xml:space="preserve">INSERT INTO SC_SystemeProduits(RefDimension,NomSysteme,typePresta,ligne,Quantite,formule,cte1,DateModif) values (16,'TCFV15FH','MP',3,null,'0.6*CTE1','SURFACE',now());
</v>
      </c>
      <c r="DC51" s="74" t="str">
        <f t="shared" si="19"/>
        <v xml:space="preserve">INSERT INTO SC_SystemeProduits(RefDimension,NomSysteme,typePresta,ligne,Quantite,formule,cte1,DateModif) values (17,'TCFV15FH','MP',3,null,'0.6*CTE1','SURFACE',now());
</v>
      </c>
      <c r="DF51" s="74" t="str">
        <f t="shared" si="20"/>
        <v xml:space="preserve">INSERT INTO SC_SystemeProduits(RefDimension,NomSysteme,typePresta,ligne,Quantite,formule,cte1,DateModif) values (18,'TCFV15FH','MP',3,null,'0.6*CTE1','SURFACE',now());
</v>
      </c>
    </row>
    <row r="52" spans="1:110" x14ac:dyDescent="0.3">
      <c r="A52" s="58"/>
    </row>
  </sheetData>
  <dataValidations count="1">
    <dataValidation type="list" allowBlank="1" showInputMessage="1" showErrorMessage="1" promptTitle="MATIERES" prompt="choisir le produit" sqref="C8:C22" xr:uid="{00000000-0002-0000-1200-000000000000}">
      <formula1>INDIRECT(B8)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100"/>
  <sheetViews>
    <sheetView topLeftCell="A71" workbookViewId="0">
      <selection activeCell="B84" sqref="B84"/>
    </sheetView>
  </sheetViews>
  <sheetFormatPr baseColWidth="10" defaultRowHeight="16.5" customHeight="1" x14ac:dyDescent="0.3"/>
  <cols>
    <col min="1" max="1" width="40.88671875" bestFit="1" customWidth="1"/>
    <col min="2" max="2" width="119.33203125" customWidth="1"/>
    <col min="4" max="4" width="13.88671875" style="252" customWidth="1"/>
  </cols>
  <sheetData>
    <row r="1" spans="1:6" ht="16.5" customHeight="1" x14ac:dyDescent="0.3">
      <c r="A1" t="s">
        <v>994</v>
      </c>
      <c r="B1" t="s">
        <v>995</v>
      </c>
      <c r="C1" t="s">
        <v>997</v>
      </c>
      <c r="E1" s="208" t="s">
        <v>2100</v>
      </c>
      <c r="F1" s="248"/>
    </row>
    <row r="2" spans="1:6" ht="13.5" customHeight="1" x14ac:dyDescent="0.3">
      <c r="A2" s="43" t="s">
        <v>668</v>
      </c>
      <c r="B2" s="54" t="s">
        <v>2074</v>
      </c>
      <c r="C2" t="str">
        <f>SUBSTITUTE(SUBSTITUTE($C$1,"##NOM##",A2),"##TEXTE##",SUBSTITUTE(B2,"'","\'"))</f>
        <v>Update SC_Systeme set TexteDevis = '&lt;h3 class=\'nunito\'&gt;Fourniture et pose d\'un coffrage bastaings bois de type BLOC L, hauteur = 92 cm, incluant : &lt;/h3&gt;
&lt;ul class=\'nunito black\'&gt;
&lt;li&gt;4 cadres de bastaings sur champ section 6x17 cm&lt;/li&gt;
&lt;li&gt;4 cadres de bastaings à plat section 6x17 avec assemblage à mi-bois&lt;/li&gt;
&lt;li&gt;assemblage à l\'aide de vis INOX A2&lt;/li&gt;
&lt;li&gt;DELTA MS sur toute la hauteur intérieure&lt;/li&gt;
&lt;li&gt;piquets en PE recyclé&lt;/li&gt;
&lt;li&gt;chevron de renfort central 7/4,5 cm&lt;/li&gt;
&lt;/ul&gt;' Where Nom = 'FV1';</v>
      </c>
      <c r="D2" s="252" t="s">
        <v>2095</v>
      </c>
      <c r="E2" s="248" t="str">
        <f>SUBSTITUTE(SUBSTITUTE($E$1,"##NOM##",A2),"##LOT##",SUBSTITUTE(D2,"'","\'"))</f>
        <v xml:space="preserve">Update SC_Systeme set Lot = 'CONSTRUCTION' Where Nom = 'FV1';
</v>
      </c>
    </row>
    <row r="3" spans="1:6" ht="13.5" customHeight="1" x14ac:dyDescent="0.3">
      <c r="A3" s="43" t="s">
        <v>673</v>
      </c>
      <c r="B3" s="54" t="s">
        <v>2054</v>
      </c>
      <c r="C3" s="48" t="str">
        <f t="shared" ref="C3:C59" si="0">SUBSTITUTE(SUBSTITUTE($C$1,"##NOM##",A3),"##TEXTE##",SUBSTITUTE(B3,"'","\'"))</f>
        <v>Update SC_Systeme set TexteDevis = '&lt;h3 class=\'nunito\'&gt; Fourniture et pose d\'une structure en traverses de chêne pour FV EPDM HORS-SOL&lt;/h3&gt;' Where Nom = 'FV2';</v>
      </c>
      <c r="D3" s="252" t="s">
        <v>2095</v>
      </c>
      <c r="E3" s="248" t="str">
        <f t="shared" ref="E3:E59" si="1">SUBSTITUTE(SUBSTITUTE($E$1,"##NOM##",A3),"##LOT##",SUBSTITUTE(D3,"'","\'"))</f>
        <v xml:space="preserve">Update SC_Systeme set Lot = 'CONSTRUCTION' Where Nom = 'FV2';
</v>
      </c>
    </row>
    <row r="4" spans="1:6" ht="13.5" customHeight="1" x14ac:dyDescent="0.3">
      <c r="A4" s="43" t="s">
        <v>674</v>
      </c>
      <c r="B4" s="54" t="s">
        <v>2055</v>
      </c>
      <c r="C4" s="48" t="str">
        <f t="shared" si="0"/>
        <v>Update SC_Systeme set TexteDevis = '&lt;h3 class=\'nunito\'&gt; Fourniture et pose d\'une structure en plaques béton pour FV EPDM HORS-SOL&lt;/h3&gt;' Where Nom = 'FV3';</v>
      </c>
      <c r="D4" s="252" t="s">
        <v>2095</v>
      </c>
      <c r="E4" s="248" t="str">
        <f t="shared" si="1"/>
        <v xml:space="preserve">Update SC_Systeme set Lot = 'CONSTRUCTION' Where Nom = 'FV3';
</v>
      </c>
    </row>
    <row r="5" spans="1:6" ht="13.5" customHeight="1" x14ac:dyDescent="0.3">
      <c r="A5" s="43" t="s">
        <v>675</v>
      </c>
      <c r="B5" s="54" t="s">
        <v>2119</v>
      </c>
      <c r="C5" s="48" t="str">
        <f t="shared" si="0"/>
        <v>Update SC_Systeme set TexteDevis = '&lt;h3 class=\'nunito\'&gt;Fourniture et pose d\'un coffrage parpaings hors-sol, hauteur = 1m :&lt;/h3&gt;
&lt;ul class=\'nunito black\'&gt;
&lt;li&gt;Fondations : semelle fillante #PERIMETRE_FV# ml&lt;/li&gt;
&lt;li&gt;Poteaux ferraillés&lt;/li&gt; 
&lt;li&gt;3 rangs de 25 cm et un rang de chainage supérieur&lt;/li&gt;
&lt;/ul&gt;' Where Nom = 'FV4';</v>
      </c>
      <c r="D5" s="252" t="s">
        <v>2095</v>
      </c>
      <c r="E5" s="248" t="str">
        <f t="shared" si="1"/>
        <v xml:space="preserve">Update SC_Systeme set Lot = 'CONSTRUCTION' Where Nom = 'FV4';
</v>
      </c>
    </row>
    <row r="6" spans="1:6" ht="13.5" customHeight="1" x14ac:dyDescent="0.3">
      <c r="A6" s="43" t="s">
        <v>676</v>
      </c>
      <c r="B6" s="54" t="s">
        <v>2075</v>
      </c>
      <c r="C6" s="48" t="str">
        <f t="shared" si="0"/>
        <v>Update SC_Systeme set TexteDevis = '&lt;h3 class=\'nunito\'&gt;Fourniture et pose d\'un coffrage PVC semi-enterré incluant :&lt;/h3&gt;
&lt;ul class=\'nunito black\'&gt;
&lt;li&gt;panneaux PVC recyclés&lt;/li&gt;
&lt;li&gt;poteaux et ceinture en chevron PE recyclés 7x7&lt;/li&gt;
&lt;li&gt;bastaings 7x11 en PE recyclé (jonctions des panneaux)&lt;/li&gt;
&lt;li&gt;KIT d\'ancrage de l\'EPDM avec barres T et cornières section 40 mm en aluminium&lt;/li&gt;
&lt;li&gt;cales en caoutchouc en support de finition&lt;/li&gt;
&lt;li&gt;assemblage de la structure avec vis INOX A2&lt;/li&gt;
&lt;/ul&gt;' Where Nom = 'FV5';</v>
      </c>
      <c r="D6" s="252" t="s">
        <v>2095</v>
      </c>
      <c r="E6" s="248" t="str">
        <f t="shared" si="1"/>
        <v xml:space="preserve">Update SC_Systeme set Lot = 'CONSTRUCTION' Where Nom = 'FV5';
</v>
      </c>
    </row>
    <row r="7" spans="1:6" ht="13.5" customHeight="1" x14ac:dyDescent="0.3">
      <c r="A7" s="43" t="s">
        <v>677</v>
      </c>
      <c r="B7" s="54" t="s">
        <v>2076</v>
      </c>
      <c r="C7" s="48" t="str">
        <f t="shared" si="0"/>
        <v>Update SC_Systeme set TexteDevis = '&lt;h3 class=\'nunito\'&gt;Fourniture et pose d\'un coffrage bastaings bois de type BLOC L, hauteur = 46 cm, incluant :&lt;/h3&gt; 
&lt;ul class=\'nunito black\'&gt;
&lt;li&gt;2 cadres de bastaings sur champ section 6x17 cm&lt;/li&gt;
&lt;li&gt;2 cadres de bastaings à plat section 6x17 avec assemblage à mi-bois&lt;/li&gt;
&lt;li&gt;assemblage à l\'aide de vis INOX A2&lt;/li&gt;
&lt;li&gt;DELTA MS sur toute la hauteur intérieure&lt;/li&gt;
&lt;li&gt;piquets en PE recyclé&lt;/li&gt;
&lt;li&gt;chevron de renfort central 7/4,5 cm&lt;/li&gt;
&lt;/ul&gt;' Where Nom = 'FV6';</v>
      </c>
      <c r="D7" s="252" t="s">
        <v>2095</v>
      </c>
      <c r="E7" s="248" t="str">
        <f t="shared" si="1"/>
        <v xml:space="preserve">Update SC_Systeme set Lot = 'CONSTRUCTION' Where Nom = 'FV6';
</v>
      </c>
    </row>
    <row r="8" spans="1:6" ht="13.5" customHeight="1" x14ac:dyDescent="0.3">
      <c r="A8" s="43" t="s">
        <v>678</v>
      </c>
      <c r="B8" s="54" t="s">
        <v>2056</v>
      </c>
      <c r="C8" s="48" t="str">
        <f t="shared" si="0"/>
        <v>Update SC_Systeme set TexteDevis = '&lt;h3 class=\'nunito\'&gt;Fourniture et pose d\'une structure en plaques béton (ext.) FV EPDM - semi-enterré&lt;/h3&gt;' Where Nom = 'FV7';</v>
      </c>
      <c r="D8" s="252" t="s">
        <v>2095</v>
      </c>
      <c r="E8" s="248" t="str">
        <f t="shared" si="1"/>
        <v xml:space="preserve">Update SC_Systeme set Lot = 'CONSTRUCTION' Where Nom = 'FV7';
</v>
      </c>
    </row>
    <row r="9" spans="1:6" ht="13.5" customHeight="1" x14ac:dyDescent="0.3">
      <c r="A9" s="43" t="s">
        <v>679</v>
      </c>
      <c r="B9" s="54" t="s">
        <v>2057</v>
      </c>
      <c r="C9" s="48" t="str">
        <f t="shared" si="0"/>
        <v>Update SC_Systeme set TexteDevis = '&lt;h3 class=\'nunito\'&gt;Fourniture et pose d\'une structure en plaques béton (ext.) + cadre bois pour FV EPDM enterré&lt;/h3&gt;' Where Nom = 'FV8';</v>
      </c>
      <c r="D9" s="252" t="s">
        <v>2095</v>
      </c>
      <c r="E9" s="248" t="str">
        <f t="shared" si="1"/>
        <v xml:space="preserve">Update SC_Systeme set Lot = 'CONSTRUCTION' Where Nom = 'FV8';
</v>
      </c>
    </row>
    <row r="10" spans="1:6" ht="13.5" customHeight="1" x14ac:dyDescent="0.3">
      <c r="A10" s="43" t="s">
        <v>680</v>
      </c>
      <c r="B10" s="290" t="s">
        <v>2077</v>
      </c>
      <c r="C10" s="48" t="str">
        <f t="shared" si="0"/>
        <v>Update SC_Systeme set TexteDevis = '&lt;h3 class=\'nunito\'&gt;Fourniture et pose d\'un coffrage PVC enterré incluant :&lt;/h3&gt;
&lt;ul class=\'nunito black\'&gt;
&lt;li&gt;panneaux PVC recyclés&lt;/li&gt;
&lt;li&gt;poteaux et ceinture en chevron PE recyclés 7x7&lt;/li&gt;
&lt;li&gt;bastaings 7x11 en PE recyclé (jonctions des panneaux)&lt;/li&gt;
&lt;li&gt;KIT d\'ancrage de l\'EPDM avec barres T et cornières section 40 mm en aluminium&lt;/li&gt;
&lt;li&gt;cales en caoutchouc en support de finition&lt;/li&gt;
&lt;li&gt;assemblage de la structure avec vis INOX A2&lt;/li&gt;
&lt;/ul&gt;' Where Nom = 'FV9';</v>
      </c>
      <c r="D10" s="252" t="s">
        <v>2095</v>
      </c>
      <c r="E10" s="248" t="str">
        <f t="shared" si="1"/>
        <v xml:space="preserve">Update SC_Systeme set Lot = 'CONSTRUCTION' Where Nom = 'FV9';
</v>
      </c>
    </row>
    <row r="11" spans="1:6" ht="16.5" customHeight="1" x14ac:dyDescent="0.3">
      <c r="A11" s="43" t="s">
        <v>963</v>
      </c>
      <c r="B11" s="290" t="s">
        <v>2066</v>
      </c>
      <c r="C11" s="48" t="str">
        <f t="shared" si="0"/>
        <v>Update SC_Systeme set TexteDevis = '&lt;h3 class=\'nunito\'&gt;Fourniture et pose d\'une structure en bastaings bois douglas pour FH EPDM - HORS-SOL&lt;/h3&gt;' Where Nom = 'FH1';</v>
      </c>
      <c r="D11" s="252" t="s">
        <v>2095</v>
      </c>
      <c r="E11" s="248" t="str">
        <f t="shared" si="1"/>
        <v xml:space="preserve">Update SC_Systeme set Lot = 'CONSTRUCTION' Where Nom = 'FH1';
</v>
      </c>
    </row>
    <row r="12" spans="1:6" ht="16.5" customHeight="1" x14ac:dyDescent="0.3">
      <c r="A12" s="43" t="s">
        <v>587</v>
      </c>
      <c r="B12" s="290" t="s">
        <v>2065</v>
      </c>
      <c r="C12" s="48" t="str">
        <f t="shared" si="0"/>
        <v>Update SC_Systeme set TexteDevis = '&lt;h3 class=\'nunito\'&gt;FH EPDM - HORS-SOL - Fourniture et pose d\'une structure en traverses de chêne&lt;/h3&gt;' Where Nom = 'FH2';</v>
      </c>
      <c r="D12" s="252" t="s">
        <v>2095</v>
      </c>
      <c r="E12" s="248" t="str">
        <f t="shared" si="1"/>
        <v xml:space="preserve">Update SC_Systeme set Lot = 'CONSTRUCTION' Where Nom = 'FH2';
</v>
      </c>
    </row>
    <row r="13" spans="1:6" ht="16.5" customHeight="1" x14ac:dyDescent="0.3">
      <c r="A13" s="43" t="s">
        <v>683</v>
      </c>
      <c r="B13" s="54" t="s">
        <v>2064</v>
      </c>
      <c r="C13" s="48" t="str">
        <f t="shared" si="0"/>
        <v>Update SC_Systeme set TexteDevis = ' &lt;h3 class=\'nunito\'&gt;FH EPDM - HORS-SOL - Fourniture et pose d\'une structure en plaques béton&lt;/h3&gt;' Where Nom = 'FH3';</v>
      </c>
      <c r="D13" s="252" t="s">
        <v>2095</v>
      </c>
      <c r="E13" s="248" t="str">
        <f t="shared" si="1"/>
        <v xml:space="preserve">Update SC_Systeme set Lot = 'CONSTRUCTION' Where Nom = 'FH3';
</v>
      </c>
    </row>
    <row r="14" spans="1:6" ht="16.5" customHeight="1" x14ac:dyDescent="0.3">
      <c r="A14" s="43" t="s">
        <v>964</v>
      </c>
      <c r="B14" s="54" t="s">
        <v>2063</v>
      </c>
      <c r="C14" s="48" t="str">
        <f t="shared" si="0"/>
        <v>Update SC_Systeme set TexteDevis = '&lt;h3 class=\'nunito\'&gt;FH EPDM - HORS-SOL - Fourniture et pose d\'une structure en parpaings&lt;/h3&gt;' Where Nom = 'FH4';</v>
      </c>
      <c r="D14" s="252" t="s">
        <v>2095</v>
      </c>
      <c r="E14" s="248" t="str">
        <f t="shared" si="1"/>
        <v xml:space="preserve">Update SC_Systeme set Lot = 'CONSTRUCTION' Where Nom = 'FH4';
</v>
      </c>
    </row>
    <row r="15" spans="1:6" ht="16.5" customHeight="1" x14ac:dyDescent="0.3">
      <c r="A15" s="43" t="s">
        <v>965</v>
      </c>
      <c r="B15" s="54" t="s">
        <v>2062</v>
      </c>
      <c r="C15" s="48" t="str">
        <f t="shared" si="0"/>
        <v>Update SC_Systeme set TexteDevis = '&lt;h3 class=\'nunito\'&gt;FH EPDM - semi-enterré - Fourniture et pose d\'une structure en plaques béton (int.)&lt;/h3&gt;' Where Nom = 'FH5';</v>
      </c>
      <c r="D15" s="252" t="s">
        <v>2095</v>
      </c>
      <c r="E15" s="248" t="str">
        <f t="shared" si="1"/>
        <v xml:space="preserve">Update SC_Systeme set Lot = 'CONSTRUCTION' Where Nom = 'FH5';
</v>
      </c>
    </row>
    <row r="16" spans="1:6" ht="16.5" customHeight="1" x14ac:dyDescent="0.3">
      <c r="A16" s="43" t="s">
        <v>966</v>
      </c>
      <c r="B16" s="54" t="s">
        <v>2061</v>
      </c>
      <c r="C16" s="48" t="str">
        <f t="shared" si="0"/>
        <v>Update SC_Systeme set TexteDevis = '&lt;h3 class=\'nunito\'&gt;FH EPDM - semi-enterré - Fourniture et pose d\'une structure en bastaings bois douglas&lt;/h3&gt;' Where Nom = 'FH6';</v>
      </c>
      <c r="D16" s="252" t="s">
        <v>2095</v>
      </c>
      <c r="E16" s="248" t="str">
        <f t="shared" si="1"/>
        <v xml:space="preserve">Update SC_Systeme set Lot = 'CONSTRUCTION' Where Nom = 'FH6';
</v>
      </c>
    </row>
    <row r="17" spans="1:5" ht="16.5" customHeight="1" x14ac:dyDescent="0.3">
      <c r="A17" s="43" t="s">
        <v>967</v>
      </c>
      <c r="B17" s="54" t="s">
        <v>2060</v>
      </c>
      <c r="C17" s="48" t="str">
        <f t="shared" si="0"/>
        <v>Update SC_Systeme set TexteDevis = '&lt;h3 class=\'nunito\'&gt;FH EPDM - semi-enterré - Fourniture et pose d\'une structure en plaques béton (ext.)&lt;/h3&gt;' Where Nom = 'FH7';</v>
      </c>
      <c r="D17" s="252" t="s">
        <v>2095</v>
      </c>
      <c r="E17" s="248" t="str">
        <f t="shared" si="1"/>
        <v xml:space="preserve">Update SC_Systeme set Lot = 'CONSTRUCTION' Where Nom = 'FH7';
</v>
      </c>
    </row>
    <row r="18" spans="1:5" ht="16.5" customHeight="1" x14ac:dyDescent="0.3">
      <c r="A18" s="43" t="s">
        <v>968</v>
      </c>
      <c r="B18" s="54" t="s">
        <v>2059</v>
      </c>
      <c r="C18" s="48" t="str">
        <f t="shared" si="0"/>
        <v>Update SC_Systeme set TexteDevis = '&lt;h3 class=\'nunito\'&gt;FH EPDM -enterré - Fourniture et pose d\'une structure en plaques béton (ext.) + cadre bois&lt;/h3&gt;' Where Nom = 'FH8';</v>
      </c>
      <c r="D18" s="252" t="s">
        <v>2095</v>
      </c>
      <c r="E18" s="248" t="str">
        <f t="shared" si="1"/>
        <v xml:space="preserve">Update SC_Systeme set Lot = 'CONSTRUCTION' Where Nom = 'FH8';
</v>
      </c>
    </row>
    <row r="19" spans="1:5" ht="16.5" customHeight="1" x14ac:dyDescent="0.3">
      <c r="A19" s="43" t="s">
        <v>707</v>
      </c>
      <c r="B19" s="54" t="s">
        <v>2058</v>
      </c>
      <c r="C19" s="48" t="str">
        <f t="shared" si="0"/>
        <v>Update SC_Systeme set TexteDevis = '&lt;h3 class=\'nunito\'&gt;Fourniture et pose d\'une structure en plaques béton (int.) pour  FH EPDM -enterré&lt;/h3&gt;' Where Nom = 'FH9';</v>
      </c>
      <c r="D19" s="252" t="s">
        <v>2095</v>
      </c>
      <c r="E19" s="248" t="str">
        <f t="shared" si="1"/>
        <v xml:space="preserve">Update SC_Systeme set Lot = 'CONSTRUCTION' Where Nom = 'FH9';
</v>
      </c>
    </row>
    <row r="20" spans="1:5" ht="16.5" customHeight="1" x14ac:dyDescent="0.3">
      <c r="A20" s="43" t="s">
        <v>681</v>
      </c>
      <c r="B20" s="54" t="s">
        <v>2067</v>
      </c>
      <c r="C20" s="48" t="str">
        <f t="shared" si="0"/>
        <v>Update SC_Systeme set TexteDevis = '&lt;h3 class=\'nunito\'&gt;Terrassement de la zone pour FV BAC ENTERRE&lt;/h3&gt;' Where Nom = 'FVBAC1';</v>
      </c>
      <c r="D20" s="252" t="s">
        <v>2095</v>
      </c>
      <c r="E20" s="248" t="str">
        <f t="shared" si="1"/>
        <v xml:space="preserve">Update SC_Systeme set Lot = 'CONSTRUCTION' Where Nom = 'FVBAC1';
</v>
      </c>
    </row>
    <row r="21" spans="1:5" ht="16.5" customHeight="1" x14ac:dyDescent="0.3">
      <c r="A21" s="43" t="s">
        <v>682</v>
      </c>
      <c r="B21" s="54" t="s">
        <v>2068</v>
      </c>
      <c r="C21" s="48" t="str">
        <f t="shared" si="0"/>
        <v>Update SC_Systeme set TexteDevis = '&lt;h3 class=\'nunito\'&gt;Terrassement de la zone pour FV  BACS - SEMI-ENTERRE&lt;/h3&gt;' Where Nom = 'FVBAC2';</v>
      </c>
      <c r="D21" s="252" t="s">
        <v>2095</v>
      </c>
      <c r="E21" s="248" t="str">
        <f t="shared" si="1"/>
        <v xml:space="preserve">Update SC_Systeme set Lot = 'CONSTRUCTION' Where Nom = 'FVBAC2';
</v>
      </c>
    </row>
    <row r="22" spans="1:5" ht="16.5" customHeight="1" x14ac:dyDescent="0.3">
      <c r="A22" s="43" t="s">
        <v>996</v>
      </c>
      <c r="B22" s="54" t="s">
        <v>2069</v>
      </c>
      <c r="C22" s="48" t="str">
        <f t="shared" si="0"/>
        <v>Update SC_Systeme set TexteDevis = '&lt;h3 class=\'nunito\'&gt;Terrassement de la zone pour FV  BACS - HORS SOL&lt;/h3&gt;' Where Nom = 'FVBAC3';</v>
      </c>
      <c r="D22" s="252" t="s">
        <v>2095</v>
      </c>
      <c r="E22" s="248" t="str">
        <f t="shared" si="1"/>
        <v xml:space="preserve">Update SC_Systeme set Lot = 'CONSTRUCTION' Where Nom = 'FVBAC3';
</v>
      </c>
    </row>
    <row r="23" spans="1:5" ht="16.5" customHeight="1" x14ac:dyDescent="0.3">
      <c r="A23" s="43" t="s">
        <v>847</v>
      </c>
      <c r="B23" s="54" t="s">
        <v>2042</v>
      </c>
      <c r="C23" s="48" t="str">
        <f t="shared" si="0"/>
        <v>Update SC_Systeme set TexteDevis = '&lt;h3 class=\'nunito\'&gt;Fourniture et mise en oeuvre d\'une zone de rejet végétalisée (modèle Jardin d\'Agrément) de #SURFACE_ZRV1# m² incluant :&lt;/h3&gt;
&lt;ul class=\'nunito black\'&gt;
&lt;li&gt;terrassement&lt;/li&gt;
&lt;li&gt;3 couches de granulats (gravier 10 cm/gravillons 10 cm/sable de filtration 10 cm)&lt;/li&gt;
&lt;li&gt;paillage sur 5 cm&lt;/li&gt;
&lt;li&gt;plantes&lt;/li&gt;
#BORDURE#
&lt;li&gt;rehausse sans fond Aquatiris avec couvercle quart de tour en entrée de zone&lt;/li&gt;
&lt;li&gt;remise en place des terres excavées&lt;/li&gt;
&lt;/ul&gt;' Where Nom = 'ZRV1';</v>
      </c>
      <c r="D23" s="252" t="s">
        <v>2096</v>
      </c>
      <c r="E23" s="248" t="str">
        <f t="shared" si="1"/>
        <v xml:space="preserve">Update SC_Systeme set Lot = 'INFILTRATION' Where Nom = 'ZRV1';
</v>
      </c>
    </row>
    <row r="24" spans="1:5" ht="16.5" customHeight="1" x14ac:dyDescent="0.3">
      <c r="A24" s="44" t="s">
        <v>848</v>
      </c>
      <c r="B24" s="54" t="s">
        <v>2039</v>
      </c>
      <c r="C24" s="48" t="str">
        <f t="shared" si="0"/>
        <v>Update SC_Systeme set TexteDevis = '&lt;h3 class=\'nunito\'&gt;Fourniture et mise en oeuvre d\'une zone d\'infiltration des eaux usées à faible profondeur de  #SURFACE_ZRV2# m²  incluant :&lt;/h3&gt;
&lt;ul class=\'nunito black\'&gt;
&lt;li&gt;terrassement&lt;/li&gt;
&lt;li&gt;granulats 30 cm&lt;/li&gt;
&lt;li&gt;géotextile synthétique&lt;/li&gt; 
&lt;li&gt;regard d\'alimentation en béton / PEHD Aquatiris avec couvercle&lt;/li&gt;
&lt;li&gt;remise en place des terres excavées&lt;/li&gt;
&lt;/ul&gt;
(implantation possible à proximité d\'une haie, plantations d\'arbustes envisageable sur demande)' Where Nom = 'ZRV2';</v>
      </c>
      <c r="D24" s="252" t="s">
        <v>2096</v>
      </c>
      <c r="E24" s="248" t="str">
        <f t="shared" si="1"/>
        <v xml:space="preserve">Update SC_Systeme set Lot = 'INFILTRATION' Where Nom = 'ZRV2';
</v>
      </c>
    </row>
    <row r="25" spans="1:5" ht="16.5" customHeight="1" x14ac:dyDescent="0.3">
      <c r="A25" s="43" t="s">
        <v>845</v>
      </c>
      <c r="B25" s="54" t="s">
        <v>2040</v>
      </c>
      <c r="C25" s="48" t="str">
        <f t="shared" si="0"/>
        <v>Update SC_Systeme set TexteDevis = '&lt;h3 class=\'nunito\'&gt;Fourniture et mise en oeuvre d\'une zone d\'infiltration peu profonde (&lt;50 cm) des eaux usées peu profonde de #SURFACE_ZI# m² incluant :&lt;/h3&gt;
&lt;ul class=\'nunito black\'&gt;
&lt;li&gt;terrassement&lt;/li&gt;
&lt;li&gt;granulats  (30 cm de graviers)&lt;/li&gt;
&lt;li&gt;drain PVC DN100&lt;/li&gt;
&lt;li&gt;géotextile synthétique&lt;/li&gt;
&lt;li&gt;connexion au réseau : regard d\'alimentation et regard de sortie en béton avec réhausse béton et couvercle&lt;/li&gt;
&lt;li&gt;remise en place des terres excavées&lt;/li&gt;
&lt;/ul&gt;' Where Nom = 'ZI_PEU_PROFONDE';</v>
      </c>
      <c r="D25" s="252" t="s">
        <v>2096</v>
      </c>
      <c r="E25" s="248" t="str">
        <f t="shared" si="1"/>
        <v xml:space="preserve">Update SC_Systeme set Lot = 'INFILTRATION' Where Nom = 'ZI_PEU_PROFONDE';
</v>
      </c>
    </row>
    <row r="26" spans="1:5" ht="16.5" customHeight="1" x14ac:dyDescent="0.3">
      <c r="A26" s="43" t="s">
        <v>846</v>
      </c>
      <c r="B26" s="54" t="s">
        <v>2041</v>
      </c>
      <c r="C26" s="48" t="str">
        <f t="shared" si="0"/>
        <v>Update SC_Systeme set TexteDevis = '&lt;h3 class=\'nunito\'&gt;Fourniture et mise en oeuvre d\'une zone d\'infiltration profonde (&gt;50cm) des eaux usées #SURFACE_ZI# m² incluant :&lt;/h3&gt;
&lt;ul class=\'nunito black\'&gt;
&lt;li&gt;terrassement&lt;/li&gt;
&lt;li&gt;granulats (30 cm de graviers)&lt;/li&gt;
&lt;li&gt;drain PVC DN100&lt;/li&gt;
&lt;li&gt;géotextile synthétique&lt;/li&gt;
&lt;li&gt;connexion au réseau : regard d\'alimentation et regard de sortie en béton avec réhausse béton et couvercle&lt;/li&gt;
&lt;li&gt;remise en place des terres excavées&lt;/li&gt;
&lt;/ul&gt;' Where Nom = 'ZI_PROFONDE';</v>
      </c>
      <c r="D26" s="252" t="s">
        <v>2096</v>
      </c>
      <c r="E26" s="248" t="str">
        <f t="shared" si="1"/>
        <v xml:space="preserve">Update SC_Systeme set Lot = 'INFILTRATION' Where Nom = 'ZI_PROFONDE';
</v>
      </c>
    </row>
    <row r="27" spans="1:5" ht="16.5" customHeight="1" x14ac:dyDescent="0.3">
      <c r="A27" s="44" t="s">
        <v>856</v>
      </c>
      <c r="B27" s="54" t="s">
        <v>855</v>
      </c>
      <c r="C27" s="48" t="str">
        <f t="shared" si="0"/>
        <v>Update SC_Systeme set TexteDevis = 'Epandrain' Where Nom = 'EPANDRAIN';</v>
      </c>
      <c r="D27" s="252" t="s">
        <v>2096</v>
      </c>
      <c r="E27" s="248" t="str">
        <f t="shared" si="1"/>
        <v xml:space="preserve">Update SC_Systeme set Lot = 'INFILTRATION' Where Nom = 'EPANDRAIN';
</v>
      </c>
    </row>
    <row r="28" spans="1:5" ht="16.5" customHeight="1" x14ac:dyDescent="0.3">
      <c r="A28" s="44" t="s">
        <v>636</v>
      </c>
      <c r="B28" s="54" t="s">
        <v>2120</v>
      </c>
      <c r="C28" s="48" t="str">
        <f t="shared" si="0"/>
        <v>Update SC_Systeme set TexteDevis = '&lt;h3 class=\'nunito\'&gt;Talutage du filtre vertical en terre végétal :&lt;/h3&gt;' Where Nom = 'HAB1';</v>
      </c>
      <c r="D28" s="252" t="s">
        <v>2095</v>
      </c>
      <c r="E28" s="248" t="str">
        <f t="shared" si="1"/>
        <v xml:space="preserve">Update SC_Systeme set Lot = 'CONSTRUCTION' Where Nom = 'HAB1';
</v>
      </c>
    </row>
    <row r="29" spans="1:5" ht="16.5" customHeight="1" x14ac:dyDescent="0.3">
      <c r="A29" s="44" t="s">
        <v>637</v>
      </c>
      <c r="B29" s="290" t="s">
        <v>2121</v>
      </c>
      <c r="C29" s="48" t="str">
        <f t="shared" si="0"/>
        <v>Update SC_Systeme set TexteDevis = '&lt;h3 class=\'nunito\'&gt;Fourniture et pose d\'un bardage bois sur le filtre vertical incluant :&lt;/h3&gt;
&lt;ul class=\'nunito black\'&gt;
&lt;li&gt;chevrons douglas&lt;/li&gt;
&lt;li&gt;lame bois douglas section &lt;/li&gt;
&lt;li&gt;visserie inox&lt;/li&gt;
&lt;/ul&gt;' Where Nom = 'HAB2';</v>
      </c>
      <c r="D29" s="252" t="s">
        <v>2095</v>
      </c>
      <c r="E29" s="248" t="str">
        <f t="shared" si="1"/>
        <v xml:space="preserve">Update SC_Systeme set Lot = 'CONSTRUCTION' Where Nom = 'HAB2';
</v>
      </c>
    </row>
    <row r="30" spans="1:5" ht="16.5" customHeight="1" x14ac:dyDescent="0.3">
      <c r="A30" s="44" t="s">
        <v>638</v>
      </c>
      <c r="B30" s="290" t="s">
        <v>981</v>
      </c>
      <c r="C30" s="48" t="str">
        <f t="shared" si="0"/>
        <v>Update SC_Systeme set TexteDevis = 'Habillage FV en bardage bois douglas' Where Nom = 'HAB3';</v>
      </c>
      <c r="D30" s="252" t="s">
        <v>2095</v>
      </c>
      <c r="E30" s="248" t="str">
        <f t="shared" si="1"/>
        <v xml:space="preserve">Update SC_Systeme set Lot = 'CONSTRUCTION' Where Nom = 'HAB3';
</v>
      </c>
    </row>
    <row r="31" spans="1:5" ht="16.5" customHeight="1" x14ac:dyDescent="0.3">
      <c r="A31" s="44" t="s">
        <v>639</v>
      </c>
      <c r="B31" s="290" t="s">
        <v>982</v>
      </c>
      <c r="C31" s="48" t="str">
        <f t="shared" si="0"/>
        <v>Update SC_Systeme set TexteDevis = 'Habillage FV parpaings - pierre collées' Where Nom = 'HAB4';</v>
      </c>
      <c r="D31" s="252" t="s">
        <v>2095</v>
      </c>
      <c r="E31" s="248" t="str">
        <f t="shared" si="1"/>
        <v xml:space="preserve">Update SC_Systeme set Lot = 'CONSTRUCTION' Where Nom = 'HAB4';
</v>
      </c>
    </row>
    <row r="32" spans="1:5" ht="16.5" customHeight="1" x14ac:dyDescent="0.3">
      <c r="A32" s="44" t="s">
        <v>640</v>
      </c>
      <c r="B32" s="54" t="s">
        <v>983</v>
      </c>
      <c r="C32" s="48" t="str">
        <f t="shared" si="0"/>
        <v>Update SC_Systeme set TexteDevis = 'Habillage FV en pierre moëllons' Where Nom = 'HAB5';</v>
      </c>
      <c r="D32" s="252" t="s">
        <v>2095</v>
      </c>
      <c r="E32" s="248" t="str">
        <f t="shared" si="1"/>
        <v xml:space="preserve">Update SC_Systeme set Lot = 'CONSTRUCTION' Where Nom = 'HAB5';
</v>
      </c>
    </row>
    <row r="33" spans="1:5" ht="16.5" customHeight="1" x14ac:dyDescent="0.3">
      <c r="A33" s="44" t="s">
        <v>630</v>
      </c>
      <c r="B33" s="54" t="s">
        <v>2122</v>
      </c>
      <c r="C33" s="48" t="str">
        <f t="shared" si="0"/>
        <v>Update SC_Systeme set TexteDevis = '&lt;h3 class=\'nunito\'&gt;Fourniture et pose d\'un cadre bois de finition sur le filtre vertical incluant :&lt;/h3&gt;
&lt;ul class=\'nunito black\'&gt;
&lt;li&gt;bastaings bois douglas section 6*17 cm&lt;/li&gt;
&lt;li&gt;découpe et assemblage des pièces&lt;/li&gt;
&lt;li&gt;assemblage et fixation avec visserie INOX A2&lt;/li&gt;
&lt;/ul&gt;' Where Nom = 'FINFV1';</v>
      </c>
      <c r="D33" s="252" t="s">
        <v>2095</v>
      </c>
      <c r="E33" s="248" t="str">
        <f t="shared" si="1"/>
        <v xml:space="preserve">Update SC_Systeme set Lot = 'CONSTRUCTION' Where Nom = 'FINFV1';
</v>
      </c>
    </row>
    <row r="34" spans="1:5" ht="16.5" customHeight="1" x14ac:dyDescent="0.3">
      <c r="A34" s="44" t="s">
        <v>969</v>
      </c>
      <c r="B34" s="54" t="s">
        <v>984</v>
      </c>
      <c r="C34" s="48" t="str">
        <f t="shared" si="0"/>
        <v>Update SC_Systeme set TexteDevis = 'Finition FV Bacs - Cadre bastaings bois (douglas)' Where Nom = 'F2';</v>
      </c>
      <c r="D34" s="252" t="s">
        <v>2095</v>
      </c>
      <c r="E34" s="248" t="str">
        <f t="shared" si="1"/>
        <v xml:space="preserve">Update SC_Systeme set Lot = 'CONSTRUCTION' Where Nom = 'F2';
</v>
      </c>
    </row>
    <row r="35" spans="1:5" ht="16.5" customHeight="1" x14ac:dyDescent="0.3">
      <c r="A35" s="44" t="s">
        <v>970</v>
      </c>
      <c r="B35" s="54" t="s">
        <v>985</v>
      </c>
      <c r="C35" s="48" t="str">
        <f t="shared" si="0"/>
        <v>Update SC_Systeme set TexteDevis = 'Retenue gravitaire pour l\'alimentation du filtre vertical : bastaings bois douglas.' Where Nom = 'F3';</v>
      </c>
      <c r="D35" s="252" t="s">
        <v>2095</v>
      </c>
      <c r="E35" s="248" t="str">
        <f t="shared" si="1"/>
        <v xml:space="preserve">Update SC_Systeme set Lot = 'CONSTRUCTION' Where Nom = 'F3';
</v>
      </c>
    </row>
    <row r="36" spans="1:5" ht="16.5" customHeight="1" x14ac:dyDescent="0.3">
      <c r="A36" s="44" t="s">
        <v>971</v>
      </c>
      <c r="B36" s="54" t="s">
        <v>986</v>
      </c>
      <c r="C36" s="48" t="str">
        <f t="shared" si="0"/>
        <v>Update SC_Systeme set TexteDevis = 'Retenue gravitaire pour l\'alimentation du filtre vertical : traverses chêne' Where Nom = 'F4';</v>
      </c>
      <c r="D36" s="252" t="s">
        <v>2095</v>
      </c>
      <c r="E36" s="248" t="str">
        <f t="shared" si="1"/>
        <v xml:space="preserve">Update SC_Systeme set Lot = 'CONSTRUCTION' Where Nom = 'F4';
</v>
      </c>
    </row>
    <row r="37" spans="1:5" ht="16.5" customHeight="1" x14ac:dyDescent="0.3">
      <c r="A37" s="44" t="s">
        <v>972</v>
      </c>
      <c r="B37" s="54" t="s">
        <v>987</v>
      </c>
      <c r="C37" s="48" t="str">
        <f t="shared" si="0"/>
        <v>Update SC_Systeme set TexteDevis = 'Finition du filtre vertical en traverses de chêne' Where Nom = 'F5';</v>
      </c>
      <c r="D37" s="252" t="s">
        <v>2095</v>
      </c>
      <c r="E37" s="248" t="str">
        <f t="shared" si="1"/>
        <v xml:space="preserve">Update SC_Systeme set Lot = 'CONSTRUCTION' Where Nom = 'F5';
</v>
      </c>
    </row>
    <row r="38" spans="1:5" ht="16.5" customHeight="1" x14ac:dyDescent="0.3">
      <c r="A38" s="44" t="s">
        <v>973</v>
      </c>
      <c r="B38" s="54" t="s">
        <v>988</v>
      </c>
      <c r="C38" s="48" t="str">
        <f t="shared" si="0"/>
        <v>Update SC_Systeme set TexteDevis = 'Tablette chêne' Where Nom = 'F6';</v>
      </c>
      <c r="D38" s="252" t="s">
        <v>2095</v>
      </c>
      <c r="E38" s="248" t="str">
        <f t="shared" si="1"/>
        <v xml:space="preserve">Update SC_Systeme set Lot = 'CONSTRUCTION' Where Nom = 'F6';
</v>
      </c>
    </row>
    <row r="39" spans="1:5" ht="16.5" customHeight="1" x14ac:dyDescent="0.3">
      <c r="A39" s="44" t="s">
        <v>974</v>
      </c>
      <c r="B39" s="54"/>
      <c r="C39" s="48" t="str">
        <f t="shared" si="0"/>
        <v>Update SC_Systeme set TexteDevis = '' Where Nom = 'F7';</v>
      </c>
      <c r="D39" s="252" t="s">
        <v>2095</v>
      </c>
      <c r="E39" s="248" t="str">
        <f t="shared" si="1"/>
        <v xml:space="preserve">Update SC_Systeme set Lot = 'CONSTRUCTION' Where Nom = 'F7';
</v>
      </c>
    </row>
    <row r="40" spans="1:5" ht="16.5" customHeight="1" x14ac:dyDescent="0.3">
      <c r="A40" s="44" t="s">
        <v>975</v>
      </c>
      <c r="B40" s="54" t="s">
        <v>989</v>
      </c>
      <c r="C40" s="48" t="str">
        <f t="shared" si="0"/>
        <v>Update SC_Systeme set TexteDevis = 'Finition du filtre horizontal en traverses de chêne' Where Nom = 'F8';</v>
      </c>
      <c r="D40" s="252" t="s">
        <v>2095</v>
      </c>
      <c r="E40" s="248" t="str">
        <f t="shared" si="1"/>
        <v xml:space="preserve">Update SC_Systeme set Lot = 'CONSTRUCTION' Where Nom = 'F8';
</v>
      </c>
    </row>
    <row r="41" spans="1:5" ht="16.5" customHeight="1" x14ac:dyDescent="0.3">
      <c r="A41" s="44" t="s">
        <v>632</v>
      </c>
      <c r="B41" s="289" t="s">
        <v>2123</v>
      </c>
      <c r="C41" s="48" t="str">
        <f t="shared" si="0"/>
        <v>Update SC_Systeme set TexteDevis = '&lt;h3 class=\'nunito\'&gt;Fourniture et pose d\'un cadre bois de finition sur le filtre horizontal incluant :&lt;/h3&gt;
&lt;ul class=\'nunito black\'&gt;
&lt;li&gt;bastaings bois douglas section 6*17 cm&lt;/li&gt;
&lt;li&gt;découpe et assemblage des pièces&lt;/li&gt;
&lt;li&gt;assemblage et fixation avec visserie INOX A2&lt;/li&gt;
&lt;/ul&gt;' Where Nom = 'FINFH1';</v>
      </c>
      <c r="D41" s="252" t="s">
        <v>2095</v>
      </c>
      <c r="E41" s="248" t="str">
        <f t="shared" si="1"/>
        <v xml:space="preserve">Update SC_Systeme set Lot = 'CONSTRUCTION' Where Nom = 'FINFH1';
</v>
      </c>
    </row>
    <row r="42" spans="1:5" ht="16.5" customHeight="1" x14ac:dyDescent="0.3">
      <c r="A42" s="44" t="s">
        <v>610</v>
      </c>
      <c r="B42" s="54" t="s">
        <v>2141</v>
      </c>
      <c r="C42" s="48" t="str">
        <f t="shared" si="0"/>
        <v>Update SC_Systeme set TexteDevis = '&lt;h3 class=\'nunito\'&gt;Fourniture et pose d\'une bande de propreté gravillonnées de 60 cm en périphérie du filtre vertical incluant :&lt;/h3&gt;
&lt;ul class=\'nunito black\'&gt;
&lt;li&gt;10 cm de graviers&lt;/li&gt;
&lt;li&gt;géotextile (permet de limiter la présence d\'adventices et de contenir les granulats)&lt;/li&gt;
&lt;/ul&gt;' Where Nom = 'BPFV1';</v>
      </c>
      <c r="D42" s="252" t="s">
        <v>2097</v>
      </c>
      <c r="E42" s="248" t="str">
        <f t="shared" si="1"/>
        <v xml:space="preserve">Update SC_Systeme set Lot = 'TRAVAUX COMPLEMENTAIRES' Where Nom = 'BPFV1';
</v>
      </c>
    </row>
    <row r="43" spans="1:5" ht="16.5" customHeight="1" x14ac:dyDescent="0.3">
      <c r="A43" s="44" t="s">
        <v>614</v>
      </c>
      <c r="B43" s="54" t="s">
        <v>2142</v>
      </c>
      <c r="C43" s="48" t="str">
        <f t="shared" si="0"/>
        <v>Update SC_Systeme set TexteDevis = '&lt;h3 class=\'nunito\'&gt;Fourniture et pose d\'une bande de propreté gravillonnées de 60 cm en périphérie des bacs PE incluant :&lt;/h3&gt;
&lt;ul class=\'nunito black\'&gt;
&lt;li&gt;10 cm de graviers&lt;/li&gt;
&lt;li&gt;géotextile (permet de limiter la présence d\'adventices et de contenir les granulats)&lt;/li&gt;
&lt;/ul&gt;' Where Nom = 'BPFVBAC1';</v>
      </c>
      <c r="D43" s="252" t="s">
        <v>2097</v>
      </c>
      <c r="E43" s="248" t="str">
        <f t="shared" si="1"/>
        <v xml:space="preserve">Update SC_Systeme set Lot = 'TRAVAUX COMPLEMENTAIRES' Where Nom = 'BPFVBAC1';
</v>
      </c>
    </row>
    <row r="44" spans="1:5" ht="16.5" customHeight="1" x14ac:dyDescent="0.3">
      <c r="A44" s="44" t="s">
        <v>613</v>
      </c>
      <c r="B44" s="54" t="s">
        <v>2143</v>
      </c>
      <c r="C44" s="48" t="str">
        <f t="shared" si="0"/>
        <v>Update SC_Systeme set TexteDevis = '&lt;h3 class=\'nunito\'&gt;Fourniture et pose d\'une bande de propreté gravillonnées de 60 cm en périphérie du filtre horizontal incluant :&lt;/h3&gt;
&lt;ul class=\'nunito black\'&gt;
&lt;li&gt;10 cm de graviers&lt;/li&gt;
&lt;li&gt;géotextile (permet de limiter la présence d\'adventices et de contenir les granulats)&lt;/li&gt;
&lt;/ul&gt;' Where Nom = 'BPFH1';</v>
      </c>
      <c r="D44" s="252" t="s">
        <v>2097</v>
      </c>
      <c r="E44" s="248" t="str">
        <f t="shared" si="1"/>
        <v xml:space="preserve">Update SC_Systeme set Lot = 'TRAVAUX COMPLEMENTAIRES' Where Nom = 'BPFH1';
</v>
      </c>
    </row>
    <row r="45" spans="1:5" ht="16.5" customHeight="1" x14ac:dyDescent="0.3">
      <c r="A45" s="44" t="s">
        <v>976</v>
      </c>
      <c r="B45" s="54" t="s">
        <v>1099</v>
      </c>
      <c r="C45" s="48" t="str">
        <f t="shared" si="0"/>
        <v>Update SC_Systeme set TexteDevis = 'Fourniture et pose d\'une bande de propreté de 50 cm gravillonées (géotextile+10cm de graviers)' Where Nom = 'BP4';</v>
      </c>
      <c r="D45" s="252" t="s">
        <v>2097</v>
      </c>
      <c r="E45" s="248" t="str">
        <f t="shared" si="1"/>
        <v xml:space="preserve">Update SC_Systeme set Lot = 'TRAVAUX COMPLEMENTAIRES' Where Nom = 'BP4';
</v>
      </c>
    </row>
    <row r="46" spans="1:5" ht="16.5" customHeight="1" x14ac:dyDescent="0.3">
      <c r="A46" s="44" t="s">
        <v>977</v>
      </c>
      <c r="B46" s="54" t="s">
        <v>990</v>
      </c>
      <c r="C46" s="48" t="str">
        <f t="shared" si="0"/>
        <v>Update SC_Systeme set TexteDevis = 'Bordure en rondins de bois' Where Nom = 'B1';</v>
      </c>
      <c r="D46" s="252" t="s">
        <v>2097</v>
      </c>
      <c r="E46" s="248" t="str">
        <f t="shared" si="1"/>
        <v xml:space="preserve">Update SC_Systeme set Lot = 'TRAVAUX COMPLEMENTAIRES' Where Nom = 'B1';
</v>
      </c>
    </row>
    <row r="47" spans="1:5" ht="16.5" customHeight="1" x14ac:dyDescent="0.3">
      <c r="A47" s="44" t="s">
        <v>616</v>
      </c>
      <c r="B47" s="54" t="s">
        <v>2144</v>
      </c>
      <c r="C47" s="48" t="str">
        <f t="shared" si="0"/>
        <v>Update SC_Systeme set TexteDevis = '&lt;h3 class=\'nunito\'&gt;Fourniture et pose d\'une bordure en plastique recyclé :&lt;/h3&gt;
&lt;ul class=\'nunito black\'&gt;
&lt;li&gt;permet de séparer la bande de propreté du filtre vertical de la surface engazonnée&lt;/li&gt;
&lt;li&gt;facilite l\'entretien autour du filtre&lt;/li&gt;
&lt;/ul&gt;' Where Nom = 'BORDFV1';</v>
      </c>
      <c r="D47" s="252" t="s">
        <v>2097</v>
      </c>
      <c r="E47" s="248" t="str">
        <f t="shared" si="1"/>
        <v xml:space="preserve">Update SC_Systeme set Lot = 'TRAVAUX COMPLEMENTAIRES' Where Nom = 'BORDFV1';
</v>
      </c>
    </row>
    <row r="48" spans="1:5" s="48" customFormat="1" ht="16.5" customHeight="1" x14ac:dyDescent="0.3">
      <c r="A48" s="44" t="s">
        <v>617</v>
      </c>
      <c r="B48" s="54" t="s">
        <v>2145</v>
      </c>
      <c r="C48" s="48" t="str">
        <f t="shared" si="0"/>
        <v>Update SC_Systeme set TexteDevis = '&lt;h3 class=\'nunito\'&gt;Fourniture et pose d\'une bordure en plastique recyclé :&lt;/h3&gt;
&lt;ul class=\'nunito black\'&gt;
&lt;li&gt;permet de séparer la bande de propreté des bacs PE de la surface engazonnée&lt;/li&gt;
&lt;li&gt;facilite l\'entretien autour du filtre&lt;/li&gt;
&lt;/ul&gt;' Where Nom = 'BORDFVBAC1';</v>
      </c>
      <c r="D48" s="252" t="s">
        <v>2097</v>
      </c>
      <c r="E48" s="248" t="str">
        <f t="shared" si="1"/>
        <v xml:space="preserve">Update SC_Systeme set Lot = 'TRAVAUX COMPLEMENTAIRES' Where Nom = 'BORDFVBAC1';
</v>
      </c>
    </row>
    <row r="49" spans="1:5" s="48" customFormat="1" ht="16.5" customHeight="1" x14ac:dyDescent="0.3">
      <c r="A49" s="44" t="s">
        <v>618</v>
      </c>
      <c r="B49" s="54" t="s">
        <v>2146</v>
      </c>
      <c r="C49" s="48" t="str">
        <f t="shared" si="0"/>
        <v>Update SC_Systeme set TexteDevis = '&lt;h3 class=\'nunito\'&gt;Fourniture et pose d\'une bordure en plastique recyclé :&lt;/h3&gt;
&lt;ul class=\'nunito black\'&gt;
&lt;li&gt;permet de séparer la bande de propreté du filtre horizontal de la surface engazonnée&lt;/li&gt;
&lt;li&gt;facilite l\'entretien autour du filtre&lt;/li&gt;
&lt;/ul&gt;' Where Nom = 'BORDFH1';</v>
      </c>
      <c r="D49" s="252" t="s">
        <v>2097</v>
      </c>
      <c r="E49" s="248" t="str">
        <f t="shared" si="1"/>
        <v xml:space="preserve">Update SC_Systeme set Lot = 'TRAVAUX COMPLEMENTAIRES' Where Nom = 'BORDFH1';
</v>
      </c>
    </row>
    <row r="50" spans="1:5" ht="16.5" customHeight="1" x14ac:dyDescent="0.3">
      <c r="A50" s="44" t="s">
        <v>978</v>
      </c>
      <c r="B50" s="55" t="s">
        <v>991</v>
      </c>
      <c r="C50" s="48" t="str">
        <f t="shared" si="0"/>
        <v>Update SC_Systeme set TexteDevis = 'Bordure métal' Where Nom = 'B3';</v>
      </c>
      <c r="D50" s="252" t="s">
        <v>2097</v>
      </c>
      <c r="E50" s="248" t="str">
        <f t="shared" si="1"/>
        <v xml:space="preserve">Update SC_Systeme set Lot = 'TRAVAUX COMPLEMENTAIRES' Where Nom = 'B3';
</v>
      </c>
    </row>
    <row r="51" spans="1:5" ht="16.5" customHeight="1" x14ac:dyDescent="0.3">
      <c r="A51" s="44" t="s">
        <v>979</v>
      </c>
      <c r="B51" s="55" t="s">
        <v>992</v>
      </c>
      <c r="C51" s="48" t="str">
        <f t="shared" si="0"/>
        <v>Update SC_Systeme set TexteDevis = 'Bordure béton' Where Nom = 'B4';</v>
      </c>
      <c r="D51" s="252" t="s">
        <v>2097</v>
      </c>
      <c r="E51" s="248" t="str">
        <f t="shared" si="1"/>
        <v xml:space="preserve">Update SC_Systeme set Lot = 'TRAVAUX COMPLEMENTAIRES' Where Nom = 'B4';
</v>
      </c>
    </row>
    <row r="52" spans="1:5" ht="16.5" customHeight="1" x14ac:dyDescent="0.3">
      <c r="A52" s="44" t="s">
        <v>980</v>
      </c>
      <c r="B52" s="55" t="s">
        <v>993</v>
      </c>
      <c r="C52" s="48" t="str">
        <f t="shared" si="0"/>
        <v>Update SC_Systeme set TexteDevis = 'Bordure en barre de schiste' Where Nom = 'B5';</v>
      </c>
      <c r="D52" s="252" t="s">
        <v>2097</v>
      </c>
      <c r="E52" s="248" t="str">
        <f t="shared" si="1"/>
        <v xml:space="preserve">Update SC_Systeme set Lot = 'TRAVAUX COMPLEMENTAIRES' Where Nom = 'B5';
</v>
      </c>
    </row>
    <row r="53" spans="1:5" ht="17.25" customHeight="1" x14ac:dyDescent="0.3">
      <c r="A53" s="255" t="s">
        <v>914</v>
      </c>
      <c r="B53" s="54" t="s">
        <v>2124</v>
      </c>
      <c r="C53" s="248" t="str">
        <f>SUBSTITUTE(SUBSTITUTE($C$1,"##NOM##",A53),"##TEXTE##",SUBSTITUTE(B53,"'","\'"))</f>
        <v>Update SC_Systeme set TexteDevis = '&lt;h3 class=\'nunito\'&gt;Fourniture et pose du réseau d\'alimentation du Jardin d\'assainissement allant du regard de distribution jusqu\'à la répartition des eaux sur le filtre :&lt;/h3&gt;
&lt;ul class=\'nunito black\'&gt;
&lt;li&gt;tranchée sablée avec tuyaux et coudes PVC pression diamètre 63 mm&lt;/li&gt;
&lt;li&gt;répartition : #NB_REPARTITEURS_REL# répartiteurs Aquatiris lestés de sable&lt;/li&gt;
&lt;li&gt;remise en place des terres&lt;/li&gt;
&lt;/ul&gt;' Where Nom = 'ALIM_REL_DN63';</v>
      </c>
      <c r="D53" s="252" t="s">
        <v>2095</v>
      </c>
      <c r="E53" s="248" t="str">
        <f t="shared" si="1"/>
        <v xml:space="preserve">Update SC_Systeme set Lot = 'CONSTRUCTION' Where Nom = 'ALIM_REL_DN63';
</v>
      </c>
    </row>
    <row r="54" spans="1:5" ht="17.25" customHeight="1" x14ac:dyDescent="0.3">
      <c r="A54" s="255" t="s">
        <v>912</v>
      </c>
      <c r="B54" s="54" t="s">
        <v>2125</v>
      </c>
      <c r="C54" s="248" t="str">
        <f>SUBSTITUTE(SUBSTITUTE($C$1,"##NOM##",A54),"##TEXTE##",SUBSTITUTE(B54,"'","\'"))</f>
        <v>Update SC_Systeme set TexteDevis = '&lt;h3 class=\'nunito\'&gt;Fourniture et pose du réseau d\'alimentation du Jardin d\'assainissement allant du regard de distribution jusqu\'à la répartition des eaux sur le filtre :&lt;/h3&gt;
&lt;ul class=\'nunito black\'&gt;
&lt;li&gt;tranchée sablée avec tuyaux et coudes PVC diamètre 100 mm&lt;/li&gt;
&lt;li&gt;répartition : #GRAV_REPARTITEURS_FV# répartiteurs Aquatiris lestés de sable&lt;/li&gt;
&lt;li&gt;remise en place des terres&lt;/li&gt;
&lt;/ul&gt;' Where Nom = 'ALIM_GRAV';</v>
      </c>
      <c r="D54" s="252" t="s">
        <v>2095</v>
      </c>
      <c r="E54" s="248" t="str">
        <f t="shared" si="1"/>
        <v xml:space="preserve">Update SC_Systeme set Lot = 'CONSTRUCTION' Where Nom = 'ALIM_GRAV';
</v>
      </c>
    </row>
    <row r="55" spans="1:5" ht="16.5" customHeight="1" x14ac:dyDescent="0.3">
      <c r="A55" s="255" t="s">
        <v>924</v>
      </c>
      <c r="B55" s="54" t="s">
        <v>2043</v>
      </c>
      <c r="C55" s="48" t="str">
        <f t="shared" si="0"/>
        <v>Update SC_Systeme set TexteDevis = '&lt;h3 class=\'nunito\'&gt;Fourniture et pose d\'un regard de distribution (DIR01) étanche équipé de vannes guillotines diamètre 63 mm&lt;/h3&gt;' Where Nom = 'DISTRIB_REL_VG_DN63';</v>
      </c>
      <c r="D55" s="252" t="s">
        <v>2095</v>
      </c>
      <c r="E55" s="248" t="str">
        <f t="shared" si="1"/>
        <v xml:space="preserve">Update SC_Systeme set Lot = 'CONSTRUCTION' Where Nom = 'DISTRIB_REL_VG_DN63';
</v>
      </c>
    </row>
    <row r="56" spans="1:5" ht="16.5" customHeight="1" x14ac:dyDescent="0.3">
      <c r="A56" s="255" t="s">
        <v>918</v>
      </c>
      <c r="B56" s="54" t="s">
        <v>2109</v>
      </c>
      <c r="C56" s="48" t="str">
        <f t="shared" si="0"/>
        <v>Update SC_Systeme set TexteDevis = '&lt;h3 class=\'nunito\'&gt;Fourniture et pose d\'un regard de distribution incluant :&lt;h3&gt;
&lt;ul class=\'nunito black\'&gt;
&lt;li&gt;regard étanche Aquatiris avec couvercle à visser&lt;/li&gt;
&lt;li&gt;vannes 3 voies avec poignée de commande manuelle&lt;/li&gt;
&lt;li&gt;3 joints Forsheda diamètre 63 mm&lt;/li&gt;
&lt;li&gt;raccordement au réseau pression&lt;/li&gt;
&lt;li&gt;gaine TPC en attente pour automatisation future&lt;/li&gt;
&lt;/ul&gt;' Where Nom = 'DISTRIB_REL_V3V_DN63';</v>
      </c>
      <c r="D56" s="252" t="s">
        <v>2095</v>
      </c>
      <c r="E56" s="248" t="str">
        <f t="shared" si="1"/>
        <v xml:space="preserve">Update SC_Systeme set Lot = 'CONSTRUCTION' Where Nom = 'DISTRIB_REL_V3V_DN63';
</v>
      </c>
    </row>
    <row r="57" spans="1:5" ht="16.5" customHeight="1" x14ac:dyDescent="0.3">
      <c r="A57" s="255" t="s">
        <v>920</v>
      </c>
      <c r="B57" s="54" t="s">
        <v>2110</v>
      </c>
      <c r="C57" s="48" t="str">
        <f t="shared" si="0"/>
        <v>Update SC_Systeme set TexteDevis = '&lt;h3 class=\'nunito\'&gt;Fourniture et pose d\'un regard de distribution incluant :&lt;/h3&gt;
&lt;ul class=\'nunito black\'&gt;
&lt;li&gt;regard étanche Aquatiris (DIR02) 40x40x50 cm avec couvercle à visser&lt;/li&gt;
&lt;li&gt;vannes 3 voies automatisée&lt;/li&gt;
&lt;li&gt;raccordement au réseau électrique et mise en service&lt;/li&gt;
 (ATTENTION - LA VANNE MOTORISEE DOIT RESTER SOUS TENSION EN PERMANENCE POUR ASSURER SA PROTECTION CONTRE LA DONDENSATION)&lt;/ul&gt;' Where Nom = 'DISTRIB_REL_A3V_DN63';</v>
      </c>
      <c r="D57" s="252" t="s">
        <v>2095</v>
      </c>
      <c r="E57" s="248" t="str">
        <f t="shared" si="1"/>
        <v xml:space="preserve">Update SC_Systeme set Lot = 'CONSTRUCTION' Where Nom = 'DISTRIB_REL_A3V_DN63';
</v>
      </c>
    </row>
    <row r="58" spans="1:5" ht="16.5" customHeight="1" x14ac:dyDescent="0.3">
      <c r="A58" s="255" t="s">
        <v>921</v>
      </c>
      <c r="B58" s="54" t="s">
        <v>2044</v>
      </c>
      <c r="C58" s="48" t="str">
        <f t="shared" si="0"/>
        <v>Update SC_Systeme set TexteDevis = '&lt;h3 class=\'nunito\'&gt;Fourniture et pose d\'un regard de distribution gravitaire étanche Aquatiris (DIG01) équipé d\'une vanne pelle&lt;/h3&gt;' Where Nom = 'DISTRIB_GRAV_VP';</v>
      </c>
      <c r="D58" s="252" t="s">
        <v>2095</v>
      </c>
      <c r="E58" s="248" t="str">
        <f t="shared" si="1"/>
        <v xml:space="preserve">Update SC_Systeme set Lot = 'CONSTRUCTION' Where Nom = 'DISTRIB_GRAV_VP';
</v>
      </c>
    </row>
    <row r="59" spans="1:5" ht="16.5" customHeight="1" x14ac:dyDescent="0.3">
      <c r="A59" s="255" t="s">
        <v>922</v>
      </c>
      <c r="B59" s="54" t="s">
        <v>2045</v>
      </c>
      <c r="C59" s="48" t="str">
        <f t="shared" si="0"/>
        <v>Update SC_Systeme set TexteDevis = '&lt;h3 class=\'nunito\'&gt;Fourniture et pose d\'un regard de distribution incluant :&lt;/h3&gt;
&lt;ul class=\'nunito black\'&gt;
&lt;li&gt;réhausse Aquatiris en PEHD avec couvercle à visser&lt;/li&gt;
&lt;li&gt;2 vannes guillotines DN110&lt;/li&gt;
&lt;li&gt;raccord Y  PVC DN 100 symétrique&lt;/li&gt;
&lt;li&gt;3 joints Forsheda diamètre 100 mm&lt;/li&gt;
&lt;li&gt;4 réductions 110/100&lt;/li&gt;
/ul&gt;' Where Nom = 'DISTRIB_GRAV_VG110';</v>
      </c>
      <c r="D59" s="252" t="s">
        <v>2095</v>
      </c>
      <c r="E59" s="248" t="str">
        <f t="shared" si="1"/>
        <v xml:space="preserve">Update SC_Systeme set Lot = 'CONSTRUCTION' Where Nom = 'DISTRIB_GRAV_VG110';
</v>
      </c>
    </row>
    <row r="60" spans="1:5" ht="16.5" customHeight="1" x14ac:dyDescent="0.3">
      <c r="A60" s="53" t="s">
        <v>669</v>
      </c>
      <c r="B60" s="54" t="s">
        <v>2070</v>
      </c>
      <c r="C60" s="48" t="str">
        <f t="shared" ref="C60:C65" si="2">SUBSTITUTE(SUBSTITUTE($C$1,"##NOM##",A60),"##TEXTE##",SUBSTITUTE(B60,"'","\'"))</f>
        <v>Update SC_Systeme set TexteDevis = '&lt;h3 class=\'nunito\'&gt;Fourniture et pose du filtre vertical : sandwich EPDM, granulats, plantes, drains, aération…&lt;/h3&gt;' Where Nom = 'TCFV';</v>
      </c>
      <c r="D60" s="252" t="s">
        <v>2095</v>
      </c>
      <c r="E60" s="248" t="str">
        <f t="shared" ref="E60:E96" si="3">SUBSTITUTE(SUBSTITUTE($E$1,"##NOM##",A60),"##LOT##",SUBSTITUTE(D60,"'","\'"))</f>
        <v xml:space="preserve">Update SC_Systeme set Lot = 'CONSTRUCTION' Where Nom = 'TCFV';
</v>
      </c>
    </row>
    <row r="61" spans="1:5" ht="16.5" customHeight="1" x14ac:dyDescent="0.3">
      <c r="A61" s="53" t="s">
        <v>743</v>
      </c>
      <c r="B61" s="54" t="s">
        <v>2111</v>
      </c>
      <c r="C61" s="48" t="str">
        <f t="shared" si="2"/>
        <v>Update SC_Systeme set TexteDevis = '&lt;h3 class=\'nunito\'&gt;Fourniture et pose du Jardin d\'assainissement FH  #NB_EH# EH soit #SURFACE_FV# m² incluant :&lt;/h3&gt;
&lt;ul class=\'nunito black\'&gt;
&lt;li&gt;mise à plat de l\'emplacement&lt;/li&gt;
&lt;li&gt;réalisation du fond de forme&lt;/li&gt;
&lt;li&gt;pose géotextile et bâche EPDM (certifiée ASQUAL 1.1 mm) &lt;/li&gt;
&lt;li&gt; réalisation du passage de membrane diamètre 50 mm&lt;/li&gt;
&lt;li&gt;réseau de drainage avec cheminée(s) de visite diamètre 100 mm&lt;/li&gt;
&lt;li&gt; granulats ( 40 cm de gravillons et gabion de graviers )&lt;/li&gt;
&lt;li&gt;regard d\'alimentation en entrée&lt;/li&gt;
&lt;li&gt; regard de collecte Aquatiris avec mise en charge &lt;/li&gt;
&lt;li&gt;remise en place ou évacuation des terres excavées autour du filtre&lt;/li&gt;
&lt;li&gt;plantes agrées - 6 pieds/m² &lt;/li&gt;
&lt;/ul&gt;
 ' Where Nom = 'TCFH';</v>
      </c>
      <c r="D61" s="252" t="s">
        <v>2095</v>
      </c>
      <c r="E61" s="248" t="str">
        <f t="shared" si="3"/>
        <v xml:space="preserve">Update SC_Systeme set Lot = 'CONSTRUCTION' Where Nom = 'TCFH';
</v>
      </c>
    </row>
    <row r="62" spans="1:5" ht="16.5" customHeight="1" x14ac:dyDescent="0.3">
      <c r="A62" s="53" t="s">
        <v>672</v>
      </c>
      <c r="B62" s="54" t="s">
        <v>2112</v>
      </c>
      <c r="C62" s="48" t="str">
        <f t="shared" si="2"/>
        <v>Update SC_Systeme set TexteDevis = '&lt;h3 class=\'nunito\'&gt;Fourniture et pose du Jardin d\'assainissement FV BAC #NB_EH# EH soit #SURFACE_FV# m² incluant :&lt;/h3&gt;
&lt;ul class=\'nunito black\'&gt;
&lt;li&gt;bacs Aquatiris en poly-éthylène&lt;/li&gt;
&lt;li&gt;mise à plat de l\'emplacement&lt;/li&gt;
&lt;li&gt;réalisation du fond de forme&lt;/li&gt;
&lt;li&gt;réseau de drainage avec cheminée de visite et champignon diamètre 100 mm&lt;/li&gt;
&lt;li&gt;3 couches de granulats (20 cm graviers - 20 cm de gravillons et 10 cm de sable de filtration)&lt;/li&gt;
&lt;li&gt;remise en place des terres excavées autour du filtre&lt;/li&gt;
&lt;li&gt;roseaux (Phragmites australis) - 6 pieds/m² &lt;/li&gt;
&lt;li&gt;grilles piétonnes et barres de renfort en acier galvanisée&lt;/li&gt;
&lt;/ul&gt;' Where Nom = 'TCFVBAC';</v>
      </c>
      <c r="D62" s="252" t="s">
        <v>2095</v>
      </c>
      <c r="E62" s="248" t="str">
        <f t="shared" si="3"/>
        <v xml:space="preserve">Update SC_Systeme set Lot = 'CONSTRUCTION' Where Nom = 'TCFVBAC';
</v>
      </c>
    </row>
    <row r="63" spans="1:5" s="48" customFormat="1" ht="16.5" customHeight="1" x14ac:dyDescent="0.3">
      <c r="A63" s="53" t="s">
        <v>722</v>
      </c>
      <c r="B63" s="54" t="s">
        <v>2113</v>
      </c>
      <c r="C63" s="48" t="str">
        <f t="shared" si="2"/>
        <v>Update SC_Systeme set TexteDevis = '&lt;h3 class=\'nunito\'&gt;Fourniture et pose du Jardin d\'assainissement FV GEO 1.52 mm #NB_EH# EH soit #SURFACE_FV# m² incluant :&lt;/h3&gt;
&lt;ul class=\'nunito black\'&gt;
&lt;li&gt;mise à plat de l\'emplacement&lt;/li&gt;
&lt;li&gt;réalisation du fond de forme&lt;/li&gt;
&lt;li&gt;pose géotextile et bâche EPDM (certifiée ASQUAL 1.52 mm) &lt;/li&gt;
&lt;li&gt; réalisation du passage de membrane diamètre 110 mm&lt;/li&gt;
&lt;li&gt;réseau de drainage cheminée(s) de visite et champignons diamètre 100 mm&lt;/li&gt; &lt;li&gt;protection sanitaire en grilles piétonnes&lt;/li&gt;
&lt;li&gt;cloison centrale composée d\'une planche imputrescible en PE recyclé alvéolaire ainsi que de poteaux de reprise de charge pour les barres de support des grilles piétonnes&lt;/li&gt;
&lt;li&gt;3 couches de granulats (20 cm graviers - 20 cm de gravillons et 10 cm de sable de filtration)&lt;/li&gt;
&lt;li&gt;remise en place ou évacuation des terres excavées autour du filtre&lt;/li&gt;
&lt;li&gt;roseaux (Phragmites australis) - 6 pieds/m² &lt;/li&gt;
&lt;/ul&gt;
 ' Where Nom = 'TCFV15';</v>
      </c>
      <c r="D63" s="252" t="s">
        <v>2095</v>
      </c>
      <c r="E63" s="248" t="str">
        <f t="shared" si="3"/>
        <v xml:space="preserve">Update SC_Systeme set Lot = 'CONSTRUCTION' Where Nom = 'TCFV15';
</v>
      </c>
    </row>
    <row r="64" spans="1:5" ht="16.5" customHeight="1" x14ac:dyDescent="0.3">
      <c r="A64" s="53" t="s">
        <v>962</v>
      </c>
      <c r="B64" s="54" t="s">
        <v>2112</v>
      </c>
      <c r="C64" s="48" t="str">
        <f t="shared" si="2"/>
        <v>Update SC_Systeme set TexteDevis = '&lt;h3 class=\'nunito\'&gt;Fourniture et pose du Jardin d\'assainissement FV BAC #NB_EH# EH soit #SURFACE_FV# m² incluant :&lt;/h3&gt;
&lt;ul class=\'nunito black\'&gt;
&lt;li&gt;bacs Aquatiris en poly-éthylène&lt;/li&gt;
&lt;li&gt;mise à plat de l\'emplacement&lt;/li&gt;
&lt;li&gt;réalisation du fond de forme&lt;/li&gt;
&lt;li&gt;réseau de drainage avec cheminée de visite et champignon diamètre 100 mm&lt;/li&gt;
&lt;li&gt;3 couches de granulats (20 cm graviers - 20 cm de gravillons et 10 cm de sable de filtration)&lt;/li&gt;
&lt;li&gt;remise en place des terres excavées autour du filtre&lt;/li&gt;
&lt;li&gt;roseaux (Phragmites australis) - 6 pieds/m² &lt;/li&gt;
&lt;li&gt;grilles piétonnes et barres de renfort en acier galvanisée&lt;/li&gt;
&lt;/ul&gt;' Where Nom = 'TCFVBACFH';</v>
      </c>
      <c r="D64" s="252" t="s">
        <v>2095</v>
      </c>
      <c r="E64" s="248" t="str">
        <f t="shared" si="3"/>
        <v xml:space="preserve">Update SC_Systeme set Lot = 'CONSTRUCTION' Where Nom = 'TCFVBACFH';
</v>
      </c>
    </row>
    <row r="65" spans="1:5" ht="16.5" customHeight="1" x14ac:dyDescent="0.3">
      <c r="A65" s="53" t="s">
        <v>702</v>
      </c>
      <c r="B65" s="54" t="s">
        <v>2078</v>
      </c>
      <c r="C65" s="48" t="str">
        <f t="shared" si="2"/>
        <v>Update SC_Systeme set TexteDevis = '&lt;h3 class=\'nunito\'&gt;Fourniture et pose d\'une protection sanitaire réglementaire sur le filtre vertical incluant :&lt;/h3&gt;
&lt;ul class=\'nunito black\'&gt;
&lt;li&gt;caillebotis piétons en acier galvanisé de maille 5x5 cm en panneaux de 1x1 ou 1x1,25 m&lt;/li&gt;
&lt;li&gt;barres T en acier galvanisé section 40 mm pour le support des grilles au dessus du filtre&lt;/li&gt;
&lt;li&gt;intégration des grilles dans la finition&lt;/li&gt;
&lt;/ul&gt;' Where Nom = 'PS1';</v>
      </c>
      <c r="D65" s="252" t="s">
        <v>2095</v>
      </c>
      <c r="E65" s="248" t="str">
        <f t="shared" si="3"/>
        <v xml:space="preserve">Update SC_Systeme set Lot = 'CONSTRUCTION' Where Nom = 'PS1';
</v>
      </c>
    </row>
    <row r="66" spans="1:5" ht="16.5" customHeight="1" x14ac:dyDescent="0.3">
      <c r="A66" s="255" t="s">
        <v>1952</v>
      </c>
      <c r="B66" s="54" t="s">
        <v>2071</v>
      </c>
      <c r="C66" s="248" t="str">
        <f t="shared" ref="C66:C70" si="4">SUBSTITUTE(SUBSTITUTE($C$1,"##NOM##",A66),"##TEXTE##",SUBSTITUTE(B66,"'","\'"))</f>
        <v>Update SC_Systeme set TexteDevis = '&lt;h3 class=\'nunito\'&gt;Fourniture et pose d\'une clôture en cordage chanvre autour du Jardin d\'assainissement FV incluant :&lt;/h3&gt;
&lt;ul class=\'nunito black\'&gt;
&lt;li&gt;piquets galvanisés&lt;/li&gt;
&lt;li&gt;2 hauteurs de cordage 8 mm&lt;/li&gt;
&lt;li&gt;serres-câble galva&lt;/li&gt;
&lt;/li&gt;' Where Nom = 'CLOTCHANVREFV';</v>
      </c>
      <c r="D66" s="252" t="s">
        <v>2095</v>
      </c>
      <c r="E66" s="248" t="str">
        <f t="shared" si="3"/>
        <v xml:space="preserve">Update SC_Systeme set Lot = 'CONSTRUCTION' Where Nom = 'CLOTCHANVREFV';
</v>
      </c>
    </row>
    <row r="67" spans="1:5" ht="16.5" customHeight="1" x14ac:dyDescent="0.3">
      <c r="A67" s="255" t="s">
        <v>1953</v>
      </c>
      <c r="B67" s="54" t="s">
        <v>2072</v>
      </c>
      <c r="C67" s="248" t="str">
        <f t="shared" si="4"/>
        <v>Update SC_Systeme set TexteDevis = '&lt;h3 class=\'nunito\'&gt;Fourniture et pose d\'une clôture en cordage chanvre autour du Jardin d\'assainissement FH incluant :&lt;/h3&gt;
&lt;ul class=\'nunito black\'&gt;
&lt;li&gt;piquets galvanisés&lt;/li&gt;
&lt;li&gt;2 hauteurs de cordage 8 mm&lt;/li&gt;
&lt;li&gt;serres-câble galva&lt;/li&gt;
&lt;/ul&gt;' Where Nom = 'CLOTCHANVREFH';</v>
      </c>
      <c r="D67" s="252" t="s">
        <v>2095</v>
      </c>
      <c r="E67" s="248" t="str">
        <f t="shared" si="3"/>
        <v xml:space="preserve">Update SC_Systeme set Lot = 'CONSTRUCTION' Where Nom = 'CLOTCHANVREFH';
</v>
      </c>
    </row>
    <row r="68" spans="1:5" ht="16.5" customHeight="1" x14ac:dyDescent="0.3">
      <c r="A68" s="255" t="s">
        <v>1954</v>
      </c>
      <c r="B68" s="54" t="s">
        <v>2073</v>
      </c>
      <c r="C68" s="248" t="str">
        <f t="shared" si="4"/>
        <v>Update SC_Systeme set TexteDevis = '&lt;h3 class=\'nunito\'&gt;Fourniture et pose de la clôture à la charge du client : &lt;/h3&gt;
&lt;ul class=\'nunito black\'&gt;
&lt;li&gt;sans cet élément&lt;/li&gt;
&lt;li&gt;la station ne pourra être certifiée conforme&lt;/li&gt;
&lt;/ul&gt;' Where Nom = 'CLOT3';</v>
      </c>
      <c r="D68" s="252" t="s">
        <v>2095</v>
      </c>
      <c r="E68" s="248" t="str">
        <f t="shared" si="3"/>
        <v xml:space="preserve">Update SC_Systeme set Lot = 'CONSTRUCTION' Where Nom = 'CLOT3';
</v>
      </c>
    </row>
    <row r="69" spans="1:5" ht="16.5" customHeight="1" x14ac:dyDescent="0.3">
      <c r="A69" s="253" t="s">
        <v>1946</v>
      </c>
      <c r="B69" s="54" t="s">
        <v>2117</v>
      </c>
      <c r="C69" s="248" t="str">
        <f t="shared" si="4"/>
        <v>Update SC_Systeme set TexteDevis = '&lt;h3 class=\'nunito\'&gt;Fourniture et pose d\'un coffrage parpaings enterrée, hauteur = 1m :&lt;/h3&gt;
&lt;ul class=\'nunito black\'&gt;
&lt;li&gt;Fondations : semelle fillante #PERIMETRE_FV# ml&lt;/li&gt;
&lt;li&gt;Poteaux ferraillés&lt;/li&gt; 
&lt;li&gt;3 rangs de 25 cm et un rang de chainage supérieur&lt;/li&gt;
&lt;/ul&gt;' Where Nom = 'FV10';</v>
      </c>
      <c r="D69" s="252" t="s">
        <v>2095</v>
      </c>
      <c r="E69" s="248" t="str">
        <f t="shared" si="3"/>
        <v xml:space="preserve">Update SC_Systeme set Lot = 'CONSTRUCTION' Where Nom = 'FV10';
</v>
      </c>
    </row>
    <row r="70" spans="1:5" ht="16.5" customHeight="1" x14ac:dyDescent="0.3">
      <c r="A70" s="253" t="s">
        <v>1949</v>
      </c>
      <c r="B70" s="54" t="s">
        <v>2118</v>
      </c>
      <c r="C70" s="248" t="str">
        <f t="shared" si="4"/>
        <v>Update SC_Systeme set TexteDevis = '&lt;h3 class=\'nunito\'&gt;Fourniture et pose d\'un coffrage parpaings semi-enterré, hauteur = 1m :&lt;/h3&gt;
&lt;ul class=\'nunito black\'&gt;
&lt;li&gt;Fondations : semelle fillante #PERIMETRE_FV# ml&lt;/li&gt;
&lt;li&gt;Poteaux ferraillés&lt;/li&gt; 
&lt;li&gt;3 rangs de 25 cm et un rang de chainage supérieur&lt;/li&gt;
&lt;/ul&gt;' Where Nom = 'FV11';</v>
      </c>
      <c r="D70" s="252" t="s">
        <v>2095</v>
      </c>
      <c r="E70" s="248" t="str">
        <f t="shared" si="3"/>
        <v xml:space="preserve">Update SC_Systeme set Lot = 'CONSTRUCTION' Where Nom = 'FV11';
</v>
      </c>
    </row>
    <row r="71" spans="1:5" ht="16.5" customHeight="1" x14ac:dyDescent="0.3">
      <c r="A71" s="283" t="s">
        <v>1992</v>
      </c>
      <c r="B71" s="54" t="s">
        <v>2046</v>
      </c>
      <c r="C71" s="248" t="str">
        <f t="shared" ref="C71:C96" si="5">SUBSTITUTE(SUBSTITUTE($C$1,"##NOM##",A71),"##TEXTE##",SUBSTITUTE(B71,"'","\'"))</f>
        <v>Update SC_Systeme set TexteDevis = '&lt;h3 class=\'nunito\'&gt;Fourniture et pose du réseau de collecte gravitaire des eaux brutes sur #DISTANCE_A# mètres linéaires incluant :&lt;/h3&gt;
&lt;ul class=\'nunito black\'&gt;
&lt;li&gt;tubes et accessoires PVC type  #COLLECTE_D100#&lt;/li&gt;
&lt;li&gt;grillage avertisseur marron (quand la profondeur est &gt;20cm)&lt;/li&gt;
&lt;li&gt;sablage&lt;/li&gt;
&lt;li&gt;remise en place des terres excavées&lt;/li&gt;
&lt;/ul&gt;' Where Nom = 'COLLECTE_GRAV';</v>
      </c>
      <c r="D71" s="252" t="s">
        <v>2098</v>
      </c>
      <c r="E71" s="248" t="str">
        <f t="shared" si="3"/>
        <v xml:space="preserve">Update SC_Systeme set Lot = 'COLLECTE' Where Nom = 'COLLECTE_GRAV';
</v>
      </c>
    </row>
    <row r="72" spans="1:5" ht="16.5" customHeight="1" x14ac:dyDescent="0.3">
      <c r="A72" s="283" t="s">
        <v>2000</v>
      </c>
      <c r="B72" s="54" t="s">
        <v>2047</v>
      </c>
      <c r="C72" s="248" t="str">
        <f t="shared" si="5"/>
        <v>Update SC_Systeme set TexteDevis = '&lt;h3 class=\'nunito\'&gt;Fourniture et pose du réseau pression eaux brutes #DISTANCE_B1# mètres linéaires incluant :&lt;/h3&gt;
&lt;ul class=\'nunito black\'&gt;
&lt;li&gt;tube PVC pression PN12 D63&lt;/li&gt;
&lt;li&gt;grillage avertisseur marron&lt;/li&gt;
&lt;li&gt;sablage&lt;/li&gt;
&lt;li&gt;remise en place des terres excavées&lt;/li&gt;
&lt;/ul&gt;' Where Nom = 'COLLECTE_PVC63';</v>
      </c>
      <c r="D72" s="252" t="s">
        <v>2098</v>
      </c>
      <c r="E72" s="248" t="str">
        <f t="shared" si="3"/>
        <v xml:space="preserve">Update SC_Systeme set Lot = 'COLLECTE' Where Nom = 'COLLECTE_PVC63';
</v>
      </c>
    </row>
    <row r="73" spans="1:5" s="248" customFormat="1" ht="16.5" customHeight="1" x14ac:dyDescent="0.3">
      <c r="A73" s="283" t="s">
        <v>2154</v>
      </c>
      <c r="B73" s="54" t="s">
        <v>2155</v>
      </c>
      <c r="D73" s="252"/>
    </row>
    <row r="74" spans="1:5" s="248" customFormat="1" ht="16.5" customHeight="1" x14ac:dyDescent="0.3">
      <c r="A74" s="283" t="s">
        <v>2137</v>
      </c>
      <c r="B74" s="54" t="s">
        <v>2139</v>
      </c>
      <c r="D74" s="252"/>
    </row>
    <row r="75" spans="1:5" ht="16.5" customHeight="1" x14ac:dyDescent="0.3">
      <c r="A75" s="283" t="s">
        <v>1999</v>
      </c>
      <c r="B75" s="54" t="s">
        <v>2048</v>
      </c>
      <c r="C75" s="248" t="str">
        <f t="shared" si="5"/>
        <v>Update SC_Systeme set TexteDevis = '&lt;h3 class=\'nunito\'&gt;Fourniture et pose du réseau pression eaux brutes sur #DISTANCE_B1# mètres linéaires incluant :&lt;/h3&gt;
&lt;ul class=\'nunito black\'&gt;
&lt;li&gt;tube PVC pression PN12 D50&lt;/li&gt;
&lt;li&gt;grillage avertisseur marron&lt;/li&gt;
&lt;li&gt;sablage&lt;/li&gt;
&lt;li&gt;remise en place des terres excavées&lt;/li&gt;
&lt;/ul&gt;' Where Nom = 'COLLECTE_PVC50';</v>
      </c>
      <c r="D75" s="252" t="s">
        <v>2098</v>
      </c>
      <c r="E75" s="248" t="str">
        <f t="shared" si="3"/>
        <v xml:space="preserve">Update SC_Systeme set Lot = 'COLLECTE' Where Nom = 'COLLECTE_PVC50';
</v>
      </c>
    </row>
    <row r="76" spans="1:5" s="248" customFormat="1" ht="16.5" customHeight="1" x14ac:dyDescent="0.3">
      <c r="A76" s="283" t="s">
        <v>2153</v>
      </c>
      <c r="B76" s="54" t="s">
        <v>2156</v>
      </c>
      <c r="D76" s="252"/>
    </row>
    <row r="77" spans="1:5" s="248" customFormat="1" ht="16.5" customHeight="1" x14ac:dyDescent="0.3">
      <c r="A77" s="283" t="s">
        <v>2138</v>
      </c>
      <c r="B77" s="54" t="s">
        <v>2140</v>
      </c>
      <c r="D77" s="252"/>
    </row>
    <row r="78" spans="1:5" ht="16.5" customHeight="1" x14ac:dyDescent="0.3">
      <c r="A78" s="283" t="s">
        <v>1998</v>
      </c>
      <c r="B78" s="54" t="s">
        <v>2049</v>
      </c>
      <c r="C78" s="248" t="str">
        <f t="shared" si="5"/>
        <v>Update SC_Systeme set TexteDevis = '&lt;h3 class=\'nunito\'&gt;Fourniture et pose du réseau pression eaux brutes sur #DISTANCE_B1# mètres linéaires incluant :&lt;/h3&gt;
&lt;ul class=\'nunito black\'&gt;
&lt;li&gt;couronne PEHD souple PN12 diamètre 63 mm&lt;/li&gt;  
&lt;li&gt;grillage avertisseur marron&lt;/li&gt;
&lt;li&gt;sablage&lt;/li&gt;
&lt;li&gt;remise en place des terres excavées&lt;/li&gt;
&lt;/ul&gt;' Where Nom = 'COLLECTE_PEHD63';</v>
      </c>
      <c r="D78" s="252" t="s">
        <v>2098</v>
      </c>
      <c r="E78" s="248" t="str">
        <f t="shared" si="3"/>
        <v xml:space="preserve">Update SC_Systeme set Lot = 'COLLECTE' Where Nom = 'COLLECTE_PEHD63';
</v>
      </c>
    </row>
    <row r="79" spans="1:5" s="248" customFormat="1" ht="16.5" customHeight="1" x14ac:dyDescent="0.3">
      <c r="A79" s="283" t="s">
        <v>2152</v>
      </c>
      <c r="B79" s="54" t="s">
        <v>2156</v>
      </c>
      <c r="D79" s="252"/>
    </row>
    <row r="80" spans="1:5" s="248" customFormat="1" ht="16.5" customHeight="1" x14ac:dyDescent="0.3">
      <c r="A80" s="283" t="s">
        <v>2130</v>
      </c>
      <c r="B80" s="54" t="s">
        <v>2133</v>
      </c>
      <c r="D80" s="252"/>
    </row>
    <row r="81" spans="1:5" s="248" customFormat="1" ht="16.5" customHeight="1" x14ac:dyDescent="0.3">
      <c r="A81" s="283" t="s">
        <v>1997</v>
      </c>
      <c r="B81" s="54" t="s">
        <v>2135</v>
      </c>
      <c r="D81" s="252"/>
    </row>
    <row r="82" spans="1:5" s="248" customFormat="1" ht="16.5" customHeight="1" x14ac:dyDescent="0.3">
      <c r="A82" s="283" t="s">
        <v>2151</v>
      </c>
      <c r="B82" s="54" t="s">
        <v>2156</v>
      </c>
      <c r="D82" s="252"/>
    </row>
    <row r="83" spans="1:5" ht="16.5" customHeight="1" x14ac:dyDescent="0.3">
      <c r="A83" s="283" t="s">
        <v>2134</v>
      </c>
      <c r="B83" s="54" t="s">
        <v>2136</v>
      </c>
      <c r="C83" s="248" t="str">
        <f t="shared" si="5"/>
        <v>Update SC_Systeme set TexteDevis = '&lt;h3 class=\'nunito\'&gt;Fourniture et pose du réseau pression eaux brutes sur #DISTANCE_B1# mètres linéaires incluant :&lt;/h3&gt;
&lt;ul class=\'nunito black\'&gt;
&lt;li&gt;couronne PEHD souple PN12 diamètre 50 mm&lt;/li&gt;
&lt;/ul&gt;' Where Nom = 'COLLECTE_PEHD50_REL';</v>
      </c>
      <c r="D83" s="252" t="s">
        <v>2098</v>
      </c>
      <c r="E83" s="248" t="str">
        <f t="shared" si="3"/>
        <v xml:space="preserve">Update SC_Systeme set Lot = 'COLLECTE' Where Nom = 'COLLECTE_PEHD50_REL';
</v>
      </c>
    </row>
    <row r="84" spans="1:5" ht="16.5" customHeight="1" x14ac:dyDescent="0.3">
      <c r="A84" s="283" t="s">
        <v>1994</v>
      </c>
      <c r="B84" s="54" t="s">
        <v>2114</v>
      </c>
      <c r="C84" s="248" t="str">
        <f t="shared" si="5"/>
        <v>Update SC_Systeme set TexteDevis = '&lt;h3 class=\'nunito\'&gt;Connexion des évacuations d\'eaux usées existantes incluant : &lt;/h3&gt;
&lt;ul class=\'nunito black\'&gt;
&lt;li&gt;T de visite à chaque sortie&lt;/li&gt;
&lt;li&gt;grillage avertisseur marron&lt;/li&gt;
&lt;li&gt;sablage&lt;/li&gt;
&lt;li&gt;remise en place des terres excavées&lt;/li&gt;
&lt;/ul&gt;' Where Nom = 'COLLECTE_SM';</v>
      </c>
      <c r="D84" s="252" t="s">
        <v>2098</v>
      </c>
      <c r="E84" s="248" t="str">
        <f t="shared" si="3"/>
        <v xml:space="preserve">Update SC_Systeme set Lot = 'COLLECTE' Where Nom = 'COLLECTE_SM';
</v>
      </c>
    </row>
    <row r="85" spans="1:5" ht="16.5" customHeight="1" x14ac:dyDescent="0.3">
      <c r="A85" s="283" t="s">
        <v>1995</v>
      </c>
      <c r="B85" s="54" t="s">
        <v>2147</v>
      </c>
      <c r="C85" s="248" t="str">
        <f t="shared" si="5"/>
        <v>Update SC_Systeme set TexteDevis = '&lt;h3 class=\'nunito\'&gt;Fourniture et pose d\'une station de relèvement Aquatiris incluant :&lt;/h3&gt;
&lt;ul class=\'nunito black\'&gt;
&lt;li&gt;cuve diamètre 700 mm  en PEHD, hauteur = #PR1_HAUTEUR# mm&lt;/li&gt;
&lt;li&gt;pompe EBARA toutes eaux à roue vortex  (VOX #PR1_PUISSANCE#)&lt;/li&gt;
#PR1_TEXTE_BG#
&lt;li&gt;alarme intégrée avec signalisation visuelle et sonore&lt;/li&gt;
&lt;li&gt;boitier électrique avec protections adaptées&lt;/li&gt;
&lt;li&gt;raccordement au réseau pression&lt;/li&gt;
&lt;li&gt;mise en service&lt;/li&gt;
&lt;/ul&gt;
' Where Nom = 'COLLECTE_PR1';</v>
      </c>
      <c r="D85" s="252" t="s">
        <v>2098</v>
      </c>
      <c r="E85" s="248" t="str">
        <f t="shared" si="3"/>
        <v xml:space="preserve">Update SC_Systeme set Lot = 'COLLECTE' Where Nom = 'COLLECTE_PR1';
</v>
      </c>
    </row>
    <row r="86" spans="1:5" s="248" customFormat="1" ht="16.5" customHeight="1" x14ac:dyDescent="0.3">
      <c r="A86" s="283" t="s">
        <v>2149</v>
      </c>
      <c r="B86" s="54" t="s">
        <v>2148</v>
      </c>
      <c r="C86" s="248" t="str">
        <f t="shared" ref="C86" si="6">SUBSTITUTE(SUBSTITUTE($C$1,"##NOM##",A86),"##TEXTE##",SUBSTITUTE(B86,"'","\'"))</f>
        <v>Update SC_Systeme set TexteDevis = '&lt;h3 class=\'nunito\'&gt;Pose d\'une station de relèvement Aquatiris incluant :&lt;/h3&gt;
&lt;ul class=\'nunito black\'&gt;
&lt;li&gt;raccordement au réseau pression&lt;/li&gt;
&lt;li&gt;mise en service&lt;/li&gt;
&lt;/ul&gt;
' Where Nom = 'COLLECTE_PR1_HREL';</v>
      </c>
      <c r="D86" s="252" t="s">
        <v>2098</v>
      </c>
      <c r="E86" s="248" t="str">
        <f t="shared" ref="E86" si="7">SUBSTITUTE(SUBSTITUTE($E$1,"##NOM##",A86),"##LOT##",SUBSTITUTE(D86,"'","\'"))</f>
        <v xml:space="preserve">Update SC_Systeme set Lot = 'COLLECTE' Where Nom = 'COLLECTE_PR1_HREL';
</v>
      </c>
    </row>
    <row r="87" spans="1:5" s="248" customFormat="1" ht="16.5" customHeight="1" x14ac:dyDescent="0.3">
      <c r="A87" s="283" t="s">
        <v>1993</v>
      </c>
      <c r="B87" s="54" t="s">
        <v>2126</v>
      </c>
      <c r="C87" s="248" t="str">
        <f t="shared" ref="C87:C88" si="8">SUBSTITUTE(SUBSTITUTE($C$1,"##NOM##",A87),"##TEXTE##",SUBSTITUTE(B87,"'","\'"))</f>
        <v>Update SC_Systeme set TexteDevis = '&lt;h3 class=\'nunito\'&gt;Fourniture et pose des fourreaux électriques :&lt;/h3&gt;
&lt;ul class=\'nunito black\'&gt;
&lt;li&gt;#DISTANCE_FOURREAU# mètres linéaires gaine TPC rouge D50&lt;/li&gt;
&lt;li&gt;#DISTANCE_3G15# mètres linéaires de câble électrique 3G 1.5&lt;/li&gt;
#TEXTE_NB_CONNECTEURS3P#
&lt;/ul&gt;' Where Nom = 'COLLECTE_ELEC';</v>
      </c>
      <c r="D87" s="252" t="s">
        <v>2098</v>
      </c>
      <c r="E87" s="248" t="str">
        <f t="shared" ref="E87:E88" si="9">SUBSTITUTE(SUBSTITUTE($E$1,"##NOM##",A87),"##LOT##",SUBSTITUTE(D87,"'","\'"))</f>
        <v xml:space="preserve">Update SC_Systeme set Lot = 'COLLECTE' Where Nom = 'COLLECTE_ELEC';
</v>
      </c>
    </row>
    <row r="88" spans="1:5" s="248" customFormat="1" ht="16.5" customHeight="1" x14ac:dyDescent="0.3">
      <c r="A88" s="283" t="s">
        <v>2128</v>
      </c>
      <c r="B88" s="54" t="s">
        <v>2127</v>
      </c>
      <c r="C88" s="248" t="str">
        <f t="shared" si="8"/>
        <v>Update SC_Systeme set TexteDevis = '&lt;h3 class=\'nunito\'&gt;Fourniture et pose d\'une pompe de relevage incluant :&lt;/h3&gt;
&lt;ul class=\'nunito black\'&gt;
&lt;li&gt;pompe EBARA toutes eaux à roue vortex  (VOX #PR1_PUISSANCE#)&lt;/li&gt;
#PR1_TEXTE_BG#
&lt;li&gt;alarme intégrée avec signalisation visuelle et sonore&lt;/li&gt;
&lt;li&gt;boitier éléctrique avec protections adaptées&lt;/li&gt;
&lt;/ul&gt;
' Where Nom = 'COLLECTE_PR1_REL';</v>
      </c>
      <c r="D88" s="252" t="s">
        <v>2098</v>
      </c>
      <c r="E88" s="248" t="str">
        <f t="shared" si="9"/>
        <v xml:space="preserve">Update SC_Systeme set Lot = 'COLLECTE' Where Nom = 'COLLECTE_PR1_REL';
</v>
      </c>
    </row>
    <row r="89" spans="1:5" ht="16.5" customHeight="1" x14ac:dyDescent="0.3">
      <c r="A89" s="283" t="s">
        <v>2129</v>
      </c>
      <c r="B89" s="54" t="s">
        <v>2132</v>
      </c>
      <c r="C89" s="248" t="str">
        <f t="shared" si="5"/>
        <v>Update SC_Systeme set TexteDevis = '&lt;h3 class=\'nunito\'&gt;Fourniture et pose des fourreaux électriques :&lt;/h3&gt;
&lt;ul class=\'nunito black\'&gt;
&lt;li&gt;#DISTANCE_3G15# mètres linéaires de câble électrique 3G 1.5&lt;/li&gt;
&lt;/ul&gt;' Where Nom = 'COLLECTE_ELEC_REL';</v>
      </c>
      <c r="D89" s="252" t="s">
        <v>2098</v>
      </c>
      <c r="E89" s="248" t="str">
        <f t="shared" si="3"/>
        <v xml:space="preserve">Update SC_Systeme set Lot = 'COLLECTE' Where Nom = 'COLLECTE_ELEC_REL';
</v>
      </c>
    </row>
    <row r="90" spans="1:5" s="248" customFormat="1" ht="16.5" customHeight="1" x14ac:dyDescent="0.3">
      <c r="A90" s="283" t="s">
        <v>2150</v>
      </c>
      <c r="B90" s="54" t="s">
        <v>2157</v>
      </c>
      <c r="D90" s="252"/>
    </row>
    <row r="91" spans="1:5" ht="16.5" customHeight="1" x14ac:dyDescent="0.3">
      <c r="A91" s="283" t="s">
        <v>1996</v>
      </c>
      <c r="B91" s="54" t="s">
        <v>2115</v>
      </c>
      <c r="C91" s="248" t="str">
        <f t="shared" si="5"/>
        <v>Update SC_Systeme set TexteDevis = '&lt;h3 class=\'nunito\'&gt;Fourniture et pose d\'un ouvrage de bâchée :&lt;/h3&gt;
&lt;ul class=\'nunito black\'&gt;
#CHASSE_TEXTE_AQUATIRIS#
#CHASSE_TEXTE_CLAPET#
#CHASSE_TEXTE_BROYEUR#
&lt;/ul&gt;' Where Nom = 'COLLECTE_CHASSE';</v>
      </c>
      <c r="D91" s="252" t="s">
        <v>2098</v>
      </c>
      <c r="E91" s="248" t="str">
        <f t="shared" si="3"/>
        <v xml:space="preserve">Update SC_Systeme set Lot = 'COLLECTE' Where Nom = 'COLLECTE_CHASSE';
</v>
      </c>
    </row>
    <row r="92" spans="1:5" ht="16.5" customHeight="1" x14ac:dyDescent="0.3">
      <c r="A92" s="283" t="s">
        <v>2033</v>
      </c>
      <c r="B92" s="54" t="s">
        <v>2050</v>
      </c>
      <c r="C92" s="248" t="str">
        <f t="shared" si="5"/>
        <v>Update SC_Systeme set TexteDevis = '&lt;h3 class=\'nunito\'&gt;Fourniture et pose du réseau d\'évacuation gravitaire des eaux traitées sur #DISTANCE_EXUTOIRE# ml incluant :&lt;/h3&gt;
&lt;ul class=\'nunito black\'&gt;
&lt;li&gt;tubes et accessoires PVC type #COLLECTE_D100#&lt;/li&gt;
&lt;li&gt;grillage avertisseur marron (quand la profondeur est &gt;20cm)&lt;/li&gt;
&lt;li&gt;sablage&lt;/li&gt;
&lt;li&gt;remise en place des terres excavées&lt;/li&gt;
&lt;/ul&gt;' Where Nom = 'EXUTOIRE_E1';</v>
      </c>
      <c r="D92" s="252" t="s">
        <v>2099</v>
      </c>
      <c r="E92" s="248" t="str">
        <f t="shared" si="3"/>
        <v xml:space="preserve">Update SC_Systeme set Lot = 'EXUTOIRE' Where Nom = 'EXUTOIRE_E1';
</v>
      </c>
    </row>
    <row r="93" spans="1:5" ht="16.5" customHeight="1" x14ac:dyDescent="0.3">
      <c r="A93" s="283" t="s">
        <v>2034</v>
      </c>
      <c r="B93" s="54" t="s">
        <v>2051</v>
      </c>
      <c r="C93" s="248" t="str">
        <f t="shared" si="5"/>
        <v>Update SC_Systeme set TexteDevis = '&lt;h3 class=\'nunito\'&gt;Fourniture et pose du réseau pression des eaux traitées  sur #DISTANCE_B2# mètres linéaires incluant :&lt;/h3&gt;
&lt;ul class=\'nunito black\'&gt;
&lt;li&gt;tubes PVC pression PN12 D40&lt;/li&gt;
&lt;li&gt;grillage avertisseur marron&lt;/li&gt;
&lt;li&gt;sablage&lt;/li&gt;
&lt;li&gt;remise en place des terres excavées&lt;/li&gt;
&lt;/ul&gt;' Where Nom = 'EXUTOIRE_E2';</v>
      </c>
      <c r="D93" s="252" t="s">
        <v>2099</v>
      </c>
      <c r="E93" s="248" t="str">
        <f t="shared" si="3"/>
        <v xml:space="preserve">Update SC_Systeme set Lot = 'EXUTOIRE' Where Nom = 'EXUTOIRE_E2';
</v>
      </c>
    </row>
    <row r="94" spans="1:5" ht="16.5" customHeight="1" x14ac:dyDescent="0.3">
      <c r="A94" s="283" t="s">
        <v>2035</v>
      </c>
      <c r="B94" s="54" t="s">
        <v>2052</v>
      </c>
      <c r="C94" s="248" t="str">
        <f t="shared" si="5"/>
        <v>Update SC_Systeme set TexteDevis = '&lt;h3 class=\'nunito\'&gt;Fourniture et pose du réseau pression des eaux traitées sur #DISTANCE_B2# mètres linéaires incluant :&lt;/h3&gt;
&lt;ul class=\'nunito black\'&gt;
&lt;li&gt;couronne PEHD PN12 D40&lt;/li&gt;
&lt;li&gt;grillage avertisseur marron&lt;/li&gt;
&lt;li&gt;sablage&lt;/li&gt;
&lt;li&gt;remise en place des terres excavées&lt;/li&gt;
&lt;/ul&gt;' Where Nom = 'EXUTOIRE_E3';</v>
      </c>
      <c r="D94" s="252" t="s">
        <v>2099</v>
      </c>
      <c r="E94" s="248" t="str">
        <f t="shared" si="3"/>
        <v xml:space="preserve">Update SC_Systeme set Lot = 'EXUTOIRE' Where Nom = 'EXUTOIRE_E3';
</v>
      </c>
    </row>
    <row r="95" spans="1:5" ht="16.5" customHeight="1" x14ac:dyDescent="0.3">
      <c r="A95" s="283" t="s">
        <v>2036</v>
      </c>
      <c r="B95" s="54" t="s">
        <v>2116</v>
      </c>
      <c r="C95" s="248" t="str">
        <f t="shared" si="5"/>
        <v>Update SC_Systeme set TexteDevis = '&lt;h3 class=\'nunito\'&gt;Fourniture et pose d\'une station de relèvement Aquatiris incluant :&lt;/h3&gt;
&lt;ul class=\'nunito black\'&gt;
&lt;li&gt;cuve diamètre 700 mm  en PEHD, hauteur = #PR2_HAUTEUR#&lt;/li&gt;
&lt;li&gt;pompe EBARA eaux traitées &lt;/li&gt;
#PR1_TEXTE_BG#
&lt;li&gt;raccordement au réseau &lt;/li&gt;
&lt;li&gt;mise en service&lt;/li&gt;
&lt;/ul&gt;' Where Nom = 'EXUTOIRE_PR2';</v>
      </c>
      <c r="D95" s="252" t="s">
        <v>2099</v>
      </c>
      <c r="E95" s="248" t="str">
        <f t="shared" si="3"/>
        <v xml:space="preserve">Update SC_Systeme set Lot = 'EXUTOIRE' Where Nom = 'EXUTOIRE_PR2';
</v>
      </c>
    </row>
    <row r="96" spans="1:5" ht="16.5" customHeight="1" x14ac:dyDescent="0.3">
      <c r="A96" s="283" t="s">
        <v>2037</v>
      </c>
      <c r="B96" s="54" t="s">
        <v>2053</v>
      </c>
      <c r="C96" s="248" t="str">
        <f t="shared" si="5"/>
        <v>Update SC_Systeme set TexteDevis = '#REJET#' Where Nom = 'EXUTOIRE_REJET';</v>
      </c>
      <c r="D96" s="252" t="s">
        <v>2099</v>
      </c>
      <c r="E96" s="248" t="str">
        <f t="shared" si="3"/>
        <v xml:space="preserve">Update SC_Systeme set Lot = 'EXUTOIRE' Where Nom = 'EXUTOIRE_REJET';
</v>
      </c>
    </row>
    <row r="97" spans="1:5" ht="16.5" customHeight="1" x14ac:dyDescent="0.3">
      <c r="B97" s="54"/>
    </row>
    <row r="98" spans="1:5" s="57" customFormat="1" ht="16.5" customHeight="1" x14ac:dyDescent="0.3">
      <c r="A98" s="62"/>
      <c r="B98" s="63"/>
      <c r="D98" s="252"/>
      <c r="E98" s="248"/>
    </row>
    <row r="99" spans="1:5" ht="16.5" customHeight="1" x14ac:dyDescent="0.3">
      <c r="A99" s="62" t="s">
        <v>1100</v>
      </c>
      <c r="B99" s="63" t="s">
        <v>1102</v>
      </c>
      <c r="E99" s="248"/>
    </row>
    <row r="100" spans="1:5" ht="16.5" customHeight="1" x14ac:dyDescent="0.3">
      <c r="A100" s="62" t="s">
        <v>1101</v>
      </c>
      <c r="B100" s="63" t="s">
        <v>1103</v>
      </c>
      <c r="E100" s="248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5"/>
  <dimension ref="A1:AZ37"/>
  <sheetViews>
    <sheetView topLeftCell="K1" workbookViewId="0">
      <selection activeCell="AX37" sqref="AC4:AX37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5.5546875" customWidth="1"/>
    <col min="6" max="7" width="5.5546875" style="14" customWidth="1"/>
    <col min="8" max="8" width="5.5546875" customWidth="1"/>
    <col min="9" max="10" width="5.5546875" style="14" customWidth="1"/>
    <col min="11" max="11" width="5.5546875" customWidth="1"/>
    <col min="12" max="13" width="5.5546875" style="14" customWidth="1"/>
    <col min="14" max="14" width="5.5546875" customWidth="1"/>
    <col min="15" max="16" width="5.5546875" style="14" customWidth="1"/>
    <col min="17" max="17" width="5.5546875" customWidth="1"/>
    <col min="18" max="19" width="14.44140625" style="14" customWidth="1"/>
    <col min="20" max="20" width="14.44140625" customWidth="1"/>
    <col min="21" max="22" width="14.44140625" style="14" customWidth="1"/>
    <col min="23" max="23" width="14.44140625" customWidth="1"/>
    <col min="24" max="25" width="14.44140625" style="14" customWidth="1"/>
    <col min="26" max="26" width="14.44140625" customWidth="1"/>
    <col min="27" max="28" width="14.44140625" style="14" customWidth="1"/>
    <col min="29" max="31" width="14.44140625" customWidth="1"/>
    <col min="32" max="50" width="4.33203125" customWidth="1"/>
  </cols>
  <sheetData>
    <row r="1" spans="1:52" x14ac:dyDescent="0.3">
      <c r="A1" t="s">
        <v>672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s="79" customFormat="1" x14ac:dyDescent="0.3">
      <c r="A4" s="78">
        <f>IF(B4="MATIERE",VLOOKUP($C4,MATIERE!$B$2:$K$601,10,0),IF(B4="MOA",VLOOKUP($C4,ATELIER!$B$2:$K$291,10,0),IF(B4="MOC",VLOOKUP($C4,CHANTIER!$B$2:$K$291,10,0),IF(B4="MP",VLOOKUP($C4,MINIPELLE!$B$2:$K$291,10,0),""))))</f>
        <v>50</v>
      </c>
      <c r="B4" s="79" t="s">
        <v>294</v>
      </c>
      <c r="C4" s="79" t="s">
        <v>301</v>
      </c>
      <c r="D4" s="79" t="s">
        <v>8</v>
      </c>
      <c r="E4" s="79">
        <v>1</v>
      </c>
      <c r="F4" s="80"/>
      <c r="G4" s="80"/>
      <c r="I4" s="80"/>
      <c r="J4" s="80"/>
      <c r="L4" s="80"/>
      <c r="M4" s="80"/>
      <c r="O4" s="80"/>
      <c r="P4" s="80"/>
      <c r="R4" s="80"/>
      <c r="S4" s="80"/>
      <c r="U4" s="80"/>
      <c r="V4" s="80"/>
      <c r="X4" s="80"/>
      <c r="Y4" s="80"/>
      <c r="AA4" s="80"/>
      <c r="AB4" s="80"/>
      <c r="AC4" s="79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79" t="str">
        <f t="shared" ref="AF4:AF29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79" t="str">
        <f t="shared" ref="AI4:AI29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79" t="str">
        <f t="shared" ref="AL4:AL29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79" t="str">
        <f t="shared" ref="AO4:AO29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79" t="str">
        <f t="shared" ref="AR4:AR29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79" t="str">
        <f t="shared" ref="AU4:AU29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79" t="str">
        <f t="shared" ref="AX4:AX29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s="79" customFormat="1" x14ac:dyDescent="0.3">
      <c r="A5" s="78">
        <f>IF(B5="MATIERE",VLOOKUP($C5,MATIERE!$B$2:$K$601,10,0),IF(B5="MOA",VLOOKUP($C5,ATELIER!$B$2:$K$291,10,0),IF(B5="MOC",VLOOKUP($C5,CHANTIER!$B$2:$K$291,10,0),IF(B5="MP",VLOOKUP($C5,MINIPELLE!$B$2:$K$291,10,0),""))))</f>
        <v>51</v>
      </c>
      <c r="B5" s="79" t="s">
        <v>294</v>
      </c>
      <c r="C5" s="79" t="s">
        <v>302</v>
      </c>
      <c r="D5" s="79" t="s">
        <v>8</v>
      </c>
      <c r="F5" s="80"/>
      <c r="G5" s="80"/>
      <c r="H5" s="79">
        <v>1</v>
      </c>
      <c r="I5" s="80"/>
      <c r="J5" s="80"/>
      <c r="L5" s="80"/>
      <c r="M5" s="80"/>
      <c r="O5" s="80"/>
      <c r="P5" s="80"/>
      <c r="R5" s="80"/>
      <c r="S5" s="80"/>
      <c r="U5" s="80"/>
      <c r="V5" s="80"/>
      <c r="X5" s="80"/>
      <c r="Y5" s="80"/>
      <c r="AA5" s="80"/>
      <c r="AB5" s="80"/>
      <c r="AC5" s="79" t="str">
        <f t="shared" ref="AC5:AC29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79" t="str">
        <f t="shared" si="0"/>
        <v xml:space="preserve">INSERT INTO SC_SystemeProduits(RefDimension,NomSysteme,typePresta,ligne,Quantite,formule,cte1,DateModif) values (4,'TCFVBAC','MATIERE',51,1,null,null,now());
</v>
      </c>
      <c r="AI5" s="79" t="str">
        <f t="shared" si="1"/>
        <v/>
      </c>
      <c r="AL5" s="79" t="str">
        <f t="shared" si="2"/>
        <v/>
      </c>
      <c r="AO5" s="79" t="str">
        <f t="shared" si="3"/>
        <v/>
      </c>
      <c r="AR5" s="79" t="str">
        <f t="shared" si="4"/>
        <v/>
      </c>
      <c r="AU5" s="79" t="str">
        <f t="shared" si="5"/>
        <v/>
      </c>
      <c r="AX5" s="79" t="str">
        <f t="shared" si="6"/>
        <v/>
      </c>
    </row>
    <row r="6" spans="1:52" s="79" customFormat="1" x14ac:dyDescent="0.3">
      <c r="A6" s="78">
        <f>IF(B6="MATIERE",VLOOKUP($C6,MATIERE!$B$2:$K$601,10,0),IF(B6="MOA",VLOOKUP($C6,ATELIER!$B$2:$K$291,10,0),IF(B6="MOC",VLOOKUP($C6,CHANTIER!$B$2:$K$291,10,0),IF(B6="MP",VLOOKUP($C6,MINIPELLE!$B$2:$K$291,10,0),""))))</f>
        <v>52</v>
      </c>
      <c r="B6" s="79" t="s">
        <v>294</v>
      </c>
      <c r="C6" s="79" t="s">
        <v>303</v>
      </c>
      <c r="D6" s="79" t="s">
        <v>8</v>
      </c>
      <c r="F6" s="80"/>
      <c r="G6" s="80"/>
      <c r="I6" s="80"/>
      <c r="J6" s="80"/>
      <c r="K6" s="79">
        <v>1</v>
      </c>
      <c r="L6" s="80"/>
      <c r="M6" s="80"/>
      <c r="O6" s="80"/>
      <c r="P6" s="80"/>
      <c r="R6" s="80"/>
      <c r="S6" s="80"/>
      <c r="U6" s="80"/>
      <c r="V6" s="80"/>
      <c r="X6" s="80"/>
      <c r="Y6" s="80"/>
      <c r="AA6" s="80"/>
      <c r="AB6" s="80"/>
      <c r="AC6" s="79" t="str">
        <f t="shared" si="7"/>
        <v/>
      </c>
      <c r="AF6" s="79" t="str">
        <f t="shared" si="0"/>
        <v/>
      </c>
      <c r="AI6" s="79" t="str">
        <f t="shared" si="1"/>
        <v xml:space="preserve">INSERT INTO SC_SystemeProduits(RefDimension,NomSysteme,typePresta,ligne,Quantite,formule,cte1,DateModif) values (5,'TCFVBAC','MATIERE',52,1,null,null,now());
</v>
      </c>
      <c r="AL6" s="79" t="str">
        <f t="shared" si="2"/>
        <v/>
      </c>
      <c r="AO6" s="79" t="str">
        <f t="shared" si="3"/>
        <v/>
      </c>
      <c r="AR6" s="79" t="str">
        <f t="shared" si="4"/>
        <v/>
      </c>
      <c r="AU6" s="79" t="str">
        <f t="shared" si="5"/>
        <v/>
      </c>
      <c r="AX6" s="79" t="str">
        <f t="shared" si="6"/>
        <v/>
      </c>
    </row>
    <row r="7" spans="1:52" s="79" customFormat="1" x14ac:dyDescent="0.3">
      <c r="A7" s="78">
        <f>IF(B7="MATIERE",VLOOKUP($C7,MATIERE!$B$2:$K$601,10,0),IF(B7="MOA",VLOOKUP($C7,ATELIER!$B$2:$K$291,10,0),IF(B7="MOC",VLOOKUP($C7,CHANTIER!$B$2:$K$291,10,0),IF(B7="MP",VLOOKUP($C7,MINIPELLE!$B$2:$K$291,10,0),""))))</f>
        <v>53</v>
      </c>
      <c r="B7" s="79" t="s">
        <v>294</v>
      </c>
      <c r="C7" s="79" t="s">
        <v>304</v>
      </c>
      <c r="D7" s="79" t="s">
        <v>8</v>
      </c>
      <c r="F7" s="80"/>
      <c r="G7" s="80"/>
      <c r="I7" s="80"/>
      <c r="J7" s="80"/>
      <c r="L7" s="80"/>
      <c r="M7" s="80"/>
      <c r="N7" s="79">
        <v>1</v>
      </c>
      <c r="O7" s="80"/>
      <c r="P7" s="80"/>
      <c r="R7" s="80"/>
      <c r="S7" s="80"/>
      <c r="U7" s="80"/>
      <c r="V7" s="80"/>
      <c r="X7" s="80"/>
      <c r="Y7" s="80"/>
      <c r="AA7" s="80"/>
      <c r="AB7" s="80"/>
      <c r="AC7" s="79" t="str">
        <f t="shared" si="7"/>
        <v/>
      </c>
      <c r="AF7" s="79" t="str">
        <f t="shared" si="0"/>
        <v/>
      </c>
      <c r="AI7" s="79" t="str">
        <f t="shared" si="1"/>
        <v/>
      </c>
      <c r="AL7" s="79" t="str">
        <f t="shared" si="2"/>
        <v xml:space="preserve">INSERT INTO SC_SystemeProduits(RefDimension,NomSysteme,typePresta,ligne,Quantite,formule,cte1,DateModif) values (9,'TCFVBAC','MATIERE',53,1,null,null,now());
</v>
      </c>
      <c r="AO7" s="79" t="str">
        <f t="shared" si="3"/>
        <v/>
      </c>
      <c r="AR7" s="79" t="str">
        <f t="shared" si="4"/>
        <v/>
      </c>
      <c r="AU7" s="79" t="str">
        <f t="shared" si="5"/>
        <v/>
      </c>
      <c r="AX7" s="79" t="str">
        <f t="shared" si="6"/>
        <v/>
      </c>
    </row>
    <row r="8" spans="1:52" s="79" customFormat="1" x14ac:dyDescent="0.3">
      <c r="A8" s="78">
        <f>IF(B8="MATIERE",VLOOKUP($C8,MATIERE!$B$2:$K$601,10,0),IF(B8="MOA",VLOOKUP($C8,ATELIER!$B$2:$K$291,10,0),IF(B8="MOC",VLOOKUP($C8,CHANTIER!$B$2:$K$291,10,0),IF(B8="MP",VLOOKUP($C8,MINIPELLE!$B$2:$K$291,10,0),""))))</f>
        <v>54</v>
      </c>
      <c r="B8" s="79" t="s">
        <v>294</v>
      </c>
      <c r="C8" s="79" t="s">
        <v>305</v>
      </c>
      <c r="D8" s="79" t="s">
        <v>8</v>
      </c>
      <c r="F8" s="80"/>
      <c r="G8" s="80"/>
      <c r="I8" s="80"/>
      <c r="J8" s="80"/>
      <c r="L8" s="80"/>
      <c r="M8" s="80"/>
      <c r="O8" s="80"/>
      <c r="P8" s="80"/>
      <c r="Q8" s="79">
        <v>1</v>
      </c>
      <c r="R8" s="80"/>
      <c r="S8" s="80"/>
      <c r="T8" s="79">
        <v>1</v>
      </c>
      <c r="U8" s="80"/>
      <c r="V8" s="80"/>
      <c r="X8" s="80"/>
      <c r="Y8" s="80"/>
      <c r="AA8" s="80"/>
      <c r="AB8" s="80"/>
      <c r="AC8" s="79" t="str">
        <f t="shared" si="7"/>
        <v/>
      </c>
      <c r="AF8" s="79" t="str">
        <f t="shared" si="0"/>
        <v/>
      </c>
      <c r="AI8" s="79" t="str">
        <f t="shared" si="1"/>
        <v/>
      </c>
      <c r="AL8" s="79" t="str">
        <f t="shared" si="2"/>
        <v/>
      </c>
      <c r="AO8" s="79" t="str">
        <f t="shared" si="3"/>
        <v xml:space="preserve">INSERT INTO SC_SystemeProduits(RefDimension,NomSysteme,typePresta,ligne,Quantite,formule,cte1,DateModif) values (10,'TCFVBAC','MATIERE',54,1,null,null,now());
</v>
      </c>
      <c r="AR8" s="79" t="str">
        <f t="shared" si="4"/>
        <v xml:space="preserve">INSERT INTO SC_SystemeProduits(RefDimension,NomSysteme,typePresta,ligne,Quantite,formule,cte1,DateModif) values (11,'TCFVBAC','MATIERE',54,1,null,null,now());
</v>
      </c>
      <c r="AU8" s="79" t="str">
        <f t="shared" si="5"/>
        <v/>
      </c>
      <c r="AX8" s="79" t="str">
        <f t="shared" si="6"/>
        <v/>
      </c>
    </row>
    <row r="9" spans="1:52" s="79" customFormat="1" x14ac:dyDescent="0.3">
      <c r="A9" s="78">
        <f>IF(B9="MATIERE",VLOOKUP($C9,MATIERE!$B$2:$K$601,10,0),IF(B9="MOA",VLOOKUP($C9,ATELIER!$B$2:$K$291,10,0),IF(B9="MOC",VLOOKUP($C9,CHANTIER!$B$2:$K$291,10,0),IF(B9="MP",VLOOKUP($C9,MINIPELLE!$B$2:$K$291,10,0),""))))</f>
        <v>55</v>
      </c>
      <c r="B9" s="79" t="s">
        <v>294</v>
      </c>
      <c r="C9" s="79" t="s">
        <v>306</v>
      </c>
      <c r="D9" s="79" t="s">
        <v>8</v>
      </c>
      <c r="F9" s="80"/>
      <c r="G9" s="80"/>
      <c r="I9" s="80"/>
      <c r="J9" s="80"/>
      <c r="L9" s="80"/>
      <c r="M9" s="80"/>
      <c r="O9" s="80"/>
      <c r="P9" s="80"/>
      <c r="R9" s="80"/>
      <c r="S9" s="80"/>
      <c r="U9" s="80"/>
      <c r="V9" s="80"/>
      <c r="W9" s="79">
        <v>1</v>
      </c>
      <c r="X9" s="80"/>
      <c r="Y9" s="80"/>
      <c r="Z9" s="79">
        <v>1</v>
      </c>
      <c r="AA9" s="80"/>
      <c r="AB9" s="80"/>
      <c r="AC9" s="79" t="str">
        <f t="shared" si="7"/>
        <v/>
      </c>
      <c r="AF9" s="79" t="str">
        <f t="shared" si="0"/>
        <v/>
      </c>
      <c r="AI9" s="79" t="str">
        <f t="shared" si="1"/>
        <v/>
      </c>
      <c r="AL9" s="79" t="str">
        <f t="shared" si="2"/>
        <v/>
      </c>
      <c r="AO9" s="79" t="str">
        <f t="shared" si="3"/>
        <v/>
      </c>
      <c r="AR9" s="79" t="str">
        <f t="shared" si="4"/>
        <v/>
      </c>
      <c r="AU9" s="79" t="str">
        <f t="shared" si="5"/>
        <v xml:space="preserve">INSERT INTO SC_SystemeProduits(RefDimension,NomSysteme,typePresta,ligne,Quantite,formule,cte1,DateModif) values (17,'TCFVBAC','MATIERE',55,1,null,null,now());
</v>
      </c>
      <c r="AX9" s="7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s="79" customFormat="1" x14ac:dyDescent="0.3">
      <c r="A10" s="78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79" t="s">
        <v>294</v>
      </c>
      <c r="C10" s="79" t="s">
        <v>247</v>
      </c>
      <c r="D10" s="79" t="s">
        <v>8</v>
      </c>
      <c r="E10" s="79">
        <v>36</v>
      </c>
      <c r="F10" s="80" t="s">
        <v>711</v>
      </c>
      <c r="G10" s="80" t="s">
        <v>712</v>
      </c>
      <c r="H10" s="79">
        <v>60</v>
      </c>
      <c r="I10" s="80" t="s">
        <v>711</v>
      </c>
      <c r="J10" s="80" t="s">
        <v>712</v>
      </c>
      <c r="K10" s="79">
        <v>72</v>
      </c>
      <c r="L10" s="80" t="s">
        <v>711</v>
      </c>
      <c r="M10" s="80" t="s">
        <v>712</v>
      </c>
      <c r="N10" s="79">
        <v>120</v>
      </c>
      <c r="O10" s="80" t="s">
        <v>711</v>
      </c>
      <c r="P10" s="80" t="s">
        <v>712</v>
      </c>
      <c r="Q10" s="79">
        <v>144</v>
      </c>
      <c r="R10" s="80" t="s">
        <v>711</v>
      </c>
      <c r="S10" s="80" t="s">
        <v>712</v>
      </c>
      <c r="T10" s="79">
        <v>144</v>
      </c>
      <c r="U10" s="80" t="s">
        <v>711</v>
      </c>
      <c r="V10" s="80" t="s">
        <v>712</v>
      </c>
      <c r="W10" s="79">
        <v>240</v>
      </c>
      <c r="X10" s="80" t="s">
        <v>711</v>
      </c>
      <c r="Y10" s="80" t="s">
        <v>712</v>
      </c>
      <c r="Z10" s="79">
        <v>240</v>
      </c>
      <c r="AA10" s="80" t="s">
        <v>711</v>
      </c>
      <c r="AB10" s="80" t="s">
        <v>712</v>
      </c>
      <c r="AC10" s="79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79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79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79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79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79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79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79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s="79" customFormat="1" x14ac:dyDescent="0.3">
      <c r="A11" s="78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116" t="s">
        <v>294</v>
      </c>
      <c r="C11" s="116" t="s">
        <v>1817</v>
      </c>
      <c r="D11" s="116" t="s">
        <v>8</v>
      </c>
      <c r="E11" s="116">
        <v>1</v>
      </c>
      <c r="F11" s="80"/>
      <c r="G11" s="80"/>
      <c r="H11" s="79">
        <v>0</v>
      </c>
      <c r="I11" s="80"/>
      <c r="J11" s="80"/>
      <c r="K11" s="79">
        <v>0</v>
      </c>
      <c r="L11" s="80"/>
      <c r="M11" s="80"/>
      <c r="N11" s="79">
        <v>0</v>
      </c>
      <c r="O11" s="80"/>
      <c r="P11" s="80"/>
      <c r="Q11" s="79">
        <v>0</v>
      </c>
      <c r="R11" s="80"/>
      <c r="S11" s="80"/>
      <c r="T11" s="79">
        <v>0</v>
      </c>
      <c r="U11" s="80"/>
      <c r="V11" s="80"/>
      <c r="W11" s="79">
        <v>0</v>
      </c>
      <c r="X11" s="80"/>
      <c r="Y11" s="80"/>
      <c r="Z11" s="79">
        <v>0</v>
      </c>
      <c r="AA11" s="80"/>
      <c r="AB11" s="80"/>
      <c r="AC11" s="79" t="str">
        <f t="shared" si="7"/>
        <v xml:space="preserve">INSERT INTO SC_SystemeProduits(RefDimension,NomSysteme,typePresta,ligne,Quantite,formule,cte1,DateModif) values (2,'TCFVBAC','MATIERE',576,1,null,null,now());
</v>
      </c>
      <c r="AF11" s="79" t="str">
        <f t="shared" si="0"/>
        <v xml:space="preserve">INSERT INTO SC_SystemeProduits(RefDimension,NomSysteme,typePresta,ligne,Quantite,formule,cte1,DateModif) values (4,'TCFVBAC','MATIERE',576,0,null,null,now());
</v>
      </c>
      <c r="AI11" s="79" t="str">
        <f t="shared" si="1"/>
        <v xml:space="preserve">INSERT INTO SC_SystemeProduits(RefDimension,NomSysteme,typePresta,ligne,Quantite,formule,cte1,DateModif) values (5,'TCFVBAC','MATIERE',576,0,null,null,now());
</v>
      </c>
      <c r="AL11" s="79" t="str">
        <f t="shared" si="2"/>
        <v xml:space="preserve">INSERT INTO SC_SystemeProduits(RefDimension,NomSysteme,typePresta,ligne,Quantite,formule,cte1,DateModif) values (9,'TCFVBAC','MATIERE',576,0,null,null,now());
</v>
      </c>
      <c r="AO11" s="79" t="str">
        <f t="shared" si="3"/>
        <v xml:space="preserve">INSERT INTO SC_SystemeProduits(RefDimension,NomSysteme,typePresta,ligne,Quantite,formule,cte1,DateModif) values (10,'TCFVBAC','MATIERE',576,0,null,null,now());
</v>
      </c>
      <c r="AR11" s="79" t="str">
        <f t="shared" si="4"/>
        <v xml:space="preserve">INSERT INTO SC_SystemeProduits(RefDimension,NomSysteme,typePresta,ligne,Quantite,formule,cte1,DateModif) values (11,'TCFVBAC','MATIERE',576,0,null,null,now());
</v>
      </c>
      <c r="AU11" s="79" t="str">
        <f t="shared" si="5"/>
        <v xml:space="preserve">INSERT INTO SC_SystemeProduits(RefDimension,NomSysteme,typePresta,ligne,Quantite,formule,cte1,DateModif) values (17,'TCFVBAC','MATIERE',576,0,null,null,now());
</v>
      </c>
      <c r="AX11" s="79" t="str">
        <f t="shared" si="6"/>
        <v xml:space="preserve">INSERT INTO SC_SystemeProduits(RefDimension,NomSysteme,typePresta,ligne,Quantite,formule,cte1,DateModif) values (18,'TCFVBAC','MATIERE',576,0,null,null,now());
</v>
      </c>
    </row>
    <row r="12" spans="1:52" s="79" customFormat="1" x14ac:dyDescent="0.3">
      <c r="A12" s="78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79" t="s">
        <v>294</v>
      </c>
      <c r="C12" s="79" t="s">
        <v>249</v>
      </c>
      <c r="D12" s="79" t="s">
        <v>284</v>
      </c>
      <c r="E12" s="79">
        <v>4.4000000000000004</v>
      </c>
      <c r="F12" s="80" t="s">
        <v>718</v>
      </c>
      <c r="G12" s="80" t="s">
        <v>712</v>
      </c>
      <c r="H12" s="79">
        <v>6</v>
      </c>
      <c r="I12" s="80" t="s">
        <v>718</v>
      </c>
      <c r="J12" s="80" t="s">
        <v>712</v>
      </c>
      <c r="K12" s="79">
        <v>6.8000000000000007</v>
      </c>
      <c r="L12" s="80" t="s">
        <v>718</v>
      </c>
      <c r="M12" s="80" t="s">
        <v>712</v>
      </c>
      <c r="N12" s="79">
        <v>10</v>
      </c>
      <c r="O12" s="80" t="s">
        <v>718</v>
      </c>
      <c r="P12" s="80" t="s">
        <v>712</v>
      </c>
      <c r="Q12" s="79">
        <v>11.600000000000001</v>
      </c>
      <c r="R12" s="80" t="s">
        <v>718</v>
      </c>
      <c r="S12" s="80" t="s">
        <v>712</v>
      </c>
      <c r="T12" s="79">
        <v>11.600000000000001</v>
      </c>
      <c r="U12" s="80" t="s">
        <v>718</v>
      </c>
      <c r="V12" s="80" t="s">
        <v>712</v>
      </c>
      <c r="W12" s="79">
        <v>18</v>
      </c>
      <c r="X12" s="80" t="s">
        <v>718</v>
      </c>
      <c r="Y12" s="80" t="s">
        <v>712</v>
      </c>
      <c r="Z12" s="79">
        <v>18</v>
      </c>
      <c r="AA12" s="80" t="s">
        <v>718</v>
      </c>
      <c r="AB12" s="80" t="s">
        <v>712</v>
      </c>
      <c r="AC12" s="79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79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79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79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79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79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79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79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2" s="79" customFormat="1" x14ac:dyDescent="0.3">
      <c r="A13" s="78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79" t="s">
        <v>294</v>
      </c>
      <c r="C13" s="79" t="s">
        <v>250</v>
      </c>
      <c r="D13" s="79" t="s">
        <v>284</v>
      </c>
      <c r="E13" s="79">
        <v>2.62</v>
      </c>
      <c r="F13" s="80" t="s">
        <v>719</v>
      </c>
      <c r="G13" s="80" t="s">
        <v>712</v>
      </c>
      <c r="H13" s="79">
        <v>3.7</v>
      </c>
      <c r="I13" s="80" t="s">
        <v>719</v>
      </c>
      <c r="J13" s="80" t="s">
        <v>712</v>
      </c>
      <c r="K13" s="79">
        <v>4.24</v>
      </c>
      <c r="L13" s="80" t="s">
        <v>719</v>
      </c>
      <c r="M13" s="80" t="s">
        <v>712</v>
      </c>
      <c r="N13" s="79">
        <v>6.4</v>
      </c>
      <c r="O13" s="80" t="s">
        <v>719</v>
      </c>
      <c r="P13" s="80" t="s">
        <v>712</v>
      </c>
      <c r="Q13" s="79">
        <v>7.4799999999999995</v>
      </c>
      <c r="R13" s="80" t="s">
        <v>719</v>
      </c>
      <c r="S13" s="80" t="s">
        <v>712</v>
      </c>
      <c r="T13" s="79">
        <v>7.4799999999999995</v>
      </c>
      <c r="U13" s="80" t="s">
        <v>719</v>
      </c>
      <c r="V13" s="80" t="s">
        <v>712</v>
      </c>
      <c r="W13" s="79">
        <v>11.8</v>
      </c>
      <c r="X13" s="80" t="s">
        <v>719</v>
      </c>
      <c r="Y13" s="80" t="s">
        <v>712</v>
      </c>
      <c r="Z13" s="79">
        <v>11.8</v>
      </c>
      <c r="AA13" s="80" t="s">
        <v>719</v>
      </c>
      <c r="AB13" s="80" t="s">
        <v>712</v>
      </c>
      <c r="AC13" s="7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7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7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7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7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7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7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7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2" s="79" customFormat="1" x14ac:dyDescent="0.3">
      <c r="A14" s="78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79" t="s">
        <v>294</v>
      </c>
      <c r="C14" s="79" t="s">
        <v>251</v>
      </c>
      <c r="D14" s="79" t="s">
        <v>284</v>
      </c>
      <c r="E14" s="79">
        <v>3.9200000000000004</v>
      </c>
      <c r="F14" s="80" t="s">
        <v>720</v>
      </c>
      <c r="G14" s="80" t="s">
        <v>712</v>
      </c>
      <c r="H14" s="79">
        <v>5.2</v>
      </c>
      <c r="I14" s="80" t="s">
        <v>720</v>
      </c>
      <c r="J14" s="80" t="s">
        <v>712</v>
      </c>
      <c r="K14" s="79">
        <v>5.8400000000000007</v>
      </c>
      <c r="L14" s="80" t="s">
        <v>720</v>
      </c>
      <c r="M14" s="80" t="s">
        <v>712</v>
      </c>
      <c r="N14" s="79">
        <v>8.4</v>
      </c>
      <c r="O14" s="80" t="s">
        <v>720</v>
      </c>
      <c r="P14" s="80" t="s">
        <v>712</v>
      </c>
      <c r="Q14" s="79">
        <v>9.6800000000000015</v>
      </c>
      <c r="R14" s="80" t="s">
        <v>720</v>
      </c>
      <c r="S14" s="80" t="s">
        <v>712</v>
      </c>
      <c r="T14" s="79">
        <v>9.6800000000000015</v>
      </c>
      <c r="U14" s="80" t="s">
        <v>720</v>
      </c>
      <c r="V14" s="80" t="s">
        <v>712</v>
      </c>
      <c r="W14" s="79">
        <v>14.8</v>
      </c>
      <c r="X14" s="80" t="s">
        <v>720</v>
      </c>
      <c r="Y14" s="80" t="s">
        <v>712</v>
      </c>
      <c r="Z14" s="79">
        <v>14.8</v>
      </c>
      <c r="AA14" s="80" t="s">
        <v>720</v>
      </c>
      <c r="AB14" s="80" t="s">
        <v>712</v>
      </c>
      <c r="AC14" s="79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79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79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79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79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79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79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79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2" s="79" customFormat="1" x14ac:dyDescent="0.3">
      <c r="A15" s="78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79" t="s">
        <v>294</v>
      </c>
      <c r="C15" s="79" t="s">
        <v>276</v>
      </c>
      <c r="D15" s="79" t="s">
        <v>284</v>
      </c>
      <c r="E15" s="79">
        <v>0.54000000000000015</v>
      </c>
      <c r="F15" s="80" t="s">
        <v>721</v>
      </c>
      <c r="G15" s="80" t="s">
        <v>712</v>
      </c>
      <c r="H15" s="79">
        <v>0.9</v>
      </c>
      <c r="I15" s="80" t="s">
        <v>721</v>
      </c>
      <c r="J15" s="80" t="s">
        <v>712</v>
      </c>
      <c r="K15" s="79">
        <v>1.0800000000000003</v>
      </c>
      <c r="L15" s="80" t="s">
        <v>721</v>
      </c>
      <c r="M15" s="80" t="s">
        <v>712</v>
      </c>
      <c r="N15" s="79">
        <v>1.8</v>
      </c>
      <c r="O15" s="80" t="s">
        <v>721</v>
      </c>
      <c r="P15" s="80" t="s">
        <v>712</v>
      </c>
      <c r="Q15" s="79">
        <v>2.1600000000000006</v>
      </c>
      <c r="R15" s="80" t="s">
        <v>721</v>
      </c>
      <c r="S15" s="80" t="s">
        <v>712</v>
      </c>
      <c r="T15" s="79">
        <v>2.1600000000000006</v>
      </c>
      <c r="U15" s="80" t="s">
        <v>721</v>
      </c>
      <c r="V15" s="80" t="s">
        <v>712</v>
      </c>
      <c r="W15" s="79">
        <v>3.6</v>
      </c>
      <c r="X15" s="80" t="s">
        <v>721</v>
      </c>
      <c r="Y15" s="80" t="s">
        <v>712</v>
      </c>
      <c r="Z15" s="79">
        <v>3.6</v>
      </c>
      <c r="AA15" s="80" t="s">
        <v>721</v>
      </c>
      <c r="AB15" s="80" t="s">
        <v>712</v>
      </c>
      <c r="AC15" s="79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79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79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79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79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79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79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79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2" s="79" customFormat="1" x14ac:dyDescent="0.3">
      <c r="A16" s="78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F16" s="80"/>
      <c r="G16" s="80"/>
      <c r="I16" s="80"/>
      <c r="J16" s="80"/>
      <c r="L16" s="80"/>
      <c r="M16" s="80"/>
      <c r="O16" s="80"/>
      <c r="P16" s="80"/>
      <c r="R16" s="80"/>
      <c r="S16" s="80"/>
      <c r="U16" s="80"/>
      <c r="V16" s="80"/>
      <c r="X16" s="80"/>
      <c r="Y16" s="80"/>
      <c r="AA16" s="80"/>
      <c r="AB16" s="80"/>
      <c r="AC16" s="79" t="str">
        <f t="shared" si="7"/>
        <v/>
      </c>
      <c r="AF16" s="79" t="str">
        <f t="shared" si="0"/>
        <v/>
      </c>
      <c r="AI16" s="79" t="str">
        <f t="shared" si="1"/>
        <v/>
      </c>
      <c r="AL16" s="79" t="str">
        <f t="shared" si="2"/>
        <v/>
      </c>
      <c r="AO16" s="79" t="str">
        <f t="shared" si="3"/>
        <v/>
      </c>
      <c r="AR16" s="79" t="str">
        <f t="shared" si="4"/>
        <v/>
      </c>
      <c r="AU16" s="79" t="str">
        <f t="shared" si="5"/>
        <v/>
      </c>
      <c r="AX16" s="79" t="str">
        <f t="shared" si="6"/>
        <v/>
      </c>
    </row>
    <row r="17" spans="1:50" s="79" customFormat="1" x14ac:dyDescent="0.3">
      <c r="A17" s="78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79" t="s">
        <v>297</v>
      </c>
      <c r="C17" s="79" t="s">
        <v>58</v>
      </c>
      <c r="D17" s="79" t="s">
        <v>8</v>
      </c>
      <c r="E17" s="79">
        <v>1</v>
      </c>
      <c r="F17" s="80" t="s">
        <v>686</v>
      </c>
      <c r="G17" s="80" t="s">
        <v>717</v>
      </c>
      <c r="H17" s="79">
        <v>2</v>
      </c>
      <c r="I17" s="80" t="s">
        <v>686</v>
      </c>
      <c r="J17" s="80" t="s">
        <v>717</v>
      </c>
      <c r="K17" s="79">
        <v>2</v>
      </c>
      <c r="L17" s="80" t="s">
        <v>686</v>
      </c>
      <c r="M17" s="80" t="s">
        <v>717</v>
      </c>
      <c r="N17" s="79">
        <v>4</v>
      </c>
      <c r="O17" s="80" t="s">
        <v>686</v>
      </c>
      <c r="P17" s="80" t="s">
        <v>717</v>
      </c>
      <c r="Q17" s="79">
        <v>4</v>
      </c>
      <c r="R17" s="80" t="s">
        <v>686</v>
      </c>
      <c r="S17" s="80" t="s">
        <v>717</v>
      </c>
      <c r="T17" s="79">
        <v>4</v>
      </c>
      <c r="U17" s="80" t="s">
        <v>686</v>
      </c>
      <c r="V17" s="80" t="s">
        <v>717</v>
      </c>
      <c r="W17" s="79">
        <v>8</v>
      </c>
      <c r="X17" s="80" t="s">
        <v>686</v>
      </c>
      <c r="Y17" s="80" t="s">
        <v>717</v>
      </c>
      <c r="Z17" s="79">
        <v>8</v>
      </c>
      <c r="AA17" s="80" t="s">
        <v>686</v>
      </c>
      <c r="AB17" s="80" t="s">
        <v>717</v>
      </c>
      <c r="AC17" s="79" t="str">
        <f t="shared" si="7"/>
        <v xml:space="preserve">INSERT INTO SC_SystemeProduits(RefDimension,NomSysteme,typePresta,ligne,Quantite,formule,cte1,DateModif) values (2,'TCFVBAC','MOA',28,null,'1*CTE1','NB_BAC',now());
</v>
      </c>
      <c r="AF17" s="79" t="str">
        <f t="shared" si="0"/>
        <v xml:space="preserve">INSERT INTO SC_SystemeProduits(RefDimension,NomSysteme,typePresta,ligne,Quantite,formule,cte1,DateModif) values (4,'TCFVBAC','MOA',28,null,'1*CTE1','NB_BAC',now());
</v>
      </c>
      <c r="AI17" s="79" t="str">
        <f t="shared" si="1"/>
        <v xml:space="preserve">INSERT INTO SC_SystemeProduits(RefDimension,NomSysteme,typePresta,ligne,Quantite,formule,cte1,DateModif) values (5,'TCFVBAC','MOA',28,null,'1*CTE1','NB_BAC',now());
</v>
      </c>
      <c r="AL17" s="79" t="str">
        <f t="shared" si="2"/>
        <v xml:space="preserve">INSERT INTO SC_SystemeProduits(RefDimension,NomSysteme,typePresta,ligne,Quantite,formule,cte1,DateModif) values (9,'TCFVBAC','MOA',28,null,'1*CTE1','NB_BAC',now());
</v>
      </c>
      <c r="AO17" s="79" t="str">
        <f t="shared" si="3"/>
        <v xml:space="preserve">INSERT INTO SC_SystemeProduits(RefDimension,NomSysteme,typePresta,ligne,Quantite,formule,cte1,DateModif) values (10,'TCFVBAC','MOA',28,null,'1*CTE1','NB_BAC',now());
</v>
      </c>
      <c r="AR17" s="79" t="str">
        <f t="shared" si="4"/>
        <v xml:space="preserve">INSERT INTO SC_SystemeProduits(RefDimension,NomSysteme,typePresta,ligne,Quantite,formule,cte1,DateModif) values (11,'TCFVBAC','MOA',28,null,'1*CTE1','NB_BAC',now());
</v>
      </c>
      <c r="AU17" s="79" t="str">
        <f t="shared" si="5"/>
        <v xml:space="preserve">INSERT INTO SC_SystemeProduits(RefDimension,NomSysteme,typePresta,ligne,Quantite,formule,cte1,DateModif) values (17,'TCFVBAC','MOA',28,null,'1*CTE1','NB_BAC',now());
</v>
      </c>
      <c r="AX17" s="79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8" spans="1:50" s="79" customFormat="1" x14ac:dyDescent="0.3">
      <c r="A18" s="78"/>
      <c r="F18" s="80"/>
      <c r="G18" s="80"/>
      <c r="I18" s="80"/>
      <c r="J18" s="80"/>
      <c r="L18" s="80"/>
      <c r="M18" s="80"/>
      <c r="O18" s="80"/>
      <c r="P18" s="80"/>
      <c r="R18" s="80"/>
      <c r="S18" s="80"/>
      <c r="U18" s="80"/>
      <c r="V18" s="80"/>
      <c r="X18" s="80"/>
      <c r="Y18" s="80"/>
      <c r="AA18" s="80"/>
      <c r="AB18" s="80"/>
    </row>
    <row r="19" spans="1:50" s="79" customFormat="1" x14ac:dyDescent="0.3">
      <c r="A19" s="78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79" t="s">
        <v>297</v>
      </c>
      <c r="C19" s="79" t="s">
        <v>283</v>
      </c>
      <c r="D19" s="79" t="s">
        <v>20</v>
      </c>
      <c r="E19" s="79">
        <v>1</v>
      </c>
      <c r="F19" s="80" t="s">
        <v>686</v>
      </c>
      <c r="G19" s="80" t="s">
        <v>717</v>
      </c>
      <c r="H19" s="79">
        <v>2</v>
      </c>
      <c r="I19" s="80" t="s">
        <v>686</v>
      </c>
      <c r="J19" s="80" t="s">
        <v>717</v>
      </c>
      <c r="K19" s="79">
        <v>2</v>
      </c>
      <c r="L19" s="80" t="s">
        <v>686</v>
      </c>
      <c r="M19" s="80" t="s">
        <v>717</v>
      </c>
      <c r="N19" s="79">
        <v>4</v>
      </c>
      <c r="O19" s="80" t="s">
        <v>686</v>
      </c>
      <c r="P19" s="80" t="s">
        <v>717</v>
      </c>
      <c r="Q19" s="79">
        <v>4</v>
      </c>
      <c r="R19" s="80" t="s">
        <v>686</v>
      </c>
      <c r="S19" s="80" t="s">
        <v>717</v>
      </c>
      <c r="T19" s="79">
        <v>4</v>
      </c>
      <c r="U19" s="80" t="s">
        <v>686</v>
      </c>
      <c r="V19" s="80" t="s">
        <v>717</v>
      </c>
      <c r="W19" s="79">
        <v>8</v>
      </c>
      <c r="X19" s="80" t="s">
        <v>686</v>
      </c>
      <c r="Y19" s="80" t="s">
        <v>717</v>
      </c>
      <c r="Z19" s="79">
        <v>8</v>
      </c>
      <c r="AA19" s="80" t="s">
        <v>686</v>
      </c>
      <c r="AB19" s="80" t="s">
        <v>717</v>
      </c>
      <c r="AC19" s="79" t="str">
        <f t="shared" si="7"/>
        <v xml:space="preserve">INSERT INTO SC_SystemeProduits(RefDimension,NomSysteme,typePresta,ligne,Quantite,formule,cte1,DateModif) values (2,'TCFVBAC','MOA',36,null,'1*CTE1','NB_BAC',now());
</v>
      </c>
      <c r="AF19" s="79" t="str">
        <f t="shared" si="0"/>
        <v xml:space="preserve">INSERT INTO SC_SystemeProduits(RefDimension,NomSysteme,typePresta,ligne,Quantite,formule,cte1,DateModif) values (4,'TCFVBAC','MOA',36,null,'1*CTE1','NB_BAC',now());
</v>
      </c>
      <c r="AI19" s="79" t="str">
        <f t="shared" si="1"/>
        <v xml:space="preserve">INSERT INTO SC_SystemeProduits(RefDimension,NomSysteme,typePresta,ligne,Quantite,formule,cte1,DateModif) values (5,'TCFVBAC','MOA',36,null,'1*CTE1','NB_BAC',now());
</v>
      </c>
      <c r="AL19" s="79" t="str">
        <f t="shared" si="2"/>
        <v xml:space="preserve">INSERT INTO SC_SystemeProduits(RefDimension,NomSysteme,typePresta,ligne,Quantite,formule,cte1,DateModif) values (9,'TCFVBAC','MOA',36,null,'1*CTE1','NB_BAC',now());
</v>
      </c>
      <c r="AO19" s="79" t="str">
        <f t="shared" si="3"/>
        <v xml:space="preserve">INSERT INTO SC_SystemeProduits(RefDimension,NomSysteme,typePresta,ligne,Quantite,formule,cte1,DateModif) values (10,'TCFVBAC','MOA',36,null,'1*CTE1','NB_BAC',now());
</v>
      </c>
      <c r="AR19" s="79" t="str">
        <f t="shared" si="4"/>
        <v xml:space="preserve">INSERT INTO SC_SystemeProduits(RefDimension,NomSysteme,typePresta,ligne,Quantite,formule,cte1,DateModif) values (11,'TCFVBAC','MOA',36,null,'1*CTE1','NB_BAC',now());
</v>
      </c>
      <c r="AU19" s="79" t="str">
        <f t="shared" si="5"/>
        <v xml:space="preserve">INSERT INTO SC_SystemeProduits(RefDimension,NomSysteme,typePresta,ligne,Quantite,formule,cte1,DateModif) values (17,'TCFVBAC','MOA',36,null,'1*CTE1','NB_BAC',now());
</v>
      </c>
      <c r="AX19" s="79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0" spans="1:50" s="79" customFormat="1" x14ac:dyDescent="0.3">
      <c r="A20" s="78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79" t="s">
        <v>297</v>
      </c>
      <c r="C20" s="79" t="s">
        <v>63</v>
      </c>
      <c r="D20" s="79" t="s">
        <v>8</v>
      </c>
      <c r="E20" s="79">
        <v>1</v>
      </c>
      <c r="F20" s="80" t="s">
        <v>686</v>
      </c>
      <c r="G20" s="80" t="s">
        <v>717</v>
      </c>
      <c r="H20" s="79">
        <v>2</v>
      </c>
      <c r="I20" s="80" t="s">
        <v>686</v>
      </c>
      <c r="J20" s="80" t="s">
        <v>717</v>
      </c>
      <c r="K20" s="79">
        <v>2</v>
      </c>
      <c r="L20" s="80" t="s">
        <v>686</v>
      </c>
      <c r="M20" s="80" t="s">
        <v>717</v>
      </c>
      <c r="N20" s="79">
        <v>4</v>
      </c>
      <c r="O20" s="80" t="s">
        <v>686</v>
      </c>
      <c r="P20" s="80" t="s">
        <v>717</v>
      </c>
      <c r="Q20" s="79">
        <v>4</v>
      </c>
      <c r="R20" s="80" t="s">
        <v>686</v>
      </c>
      <c r="S20" s="80" t="s">
        <v>717</v>
      </c>
      <c r="T20" s="79">
        <v>4</v>
      </c>
      <c r="U20" s="80" t="s">
        <v>686</v>
      </c>
      <c r="V20" s="80" t="s">
        <v>717</v>
      </c>
      <c r="W20" s="79">
        <v>8</v>
      </c>
      <c r="X20" s="80" t="s">
        <v>686</v>
      </c>
      <c r="Y20" s="80" t="s">
        <v>717</v>
      </c>
      <c r="Z20" s="79">
        <v>8</v>
      </c>
      <c r="AA20" s="80" t="s">
        <v>686</v>
      </c>
      <c r="AB20" s="80" t="s">
        <v>717</v>
      </c>
      <c r="AC20" s="79" t="str">
        <f t="shared" si="7"/>
        <v xml:space="preserve">INSERT INTO SC_SystemeProduits(RefDimension,NomSysteme,typePresta,ligne,Quantite,formule,cte1,DateModif) values (2,'TCFVBAC','MOA',30,null,'1*CTE1','NB_BAC',now());
</v>
      </c>
      <c r="AF20" s="79" t="str">
        <f t="shared" si="0"/>
        <v xml:space="preserve">INSERT INTO SC_SystemeProduits(RefDimension,NomSysteme,typePresta,ligne,Quantite,formule,cte1,DateModif) values (4,'TCFVBAC','MOA',30,null,'1*CTE1','NB_BAC',now());
</v>
      </c>
      <c r="AI20" s="79" t="str">
        <f t="shared" si="1"/>
        <v xml:space="preserve">INSERT INTO SC_SystemeProduits(RefDimension,NomSysteme,typePresta,ligne,Quantite,formule,cte1,DateModif) values (5,'TCFVBAC','MOA',30,null,'1*CTE1','NB_BAC',now());
</v>
      </c>
      <c r="AL20" s="79" t="str">
        <f t="shared" si="2"/>
        <v xml:space="preserve">INSERT INTO SC_SystemeProduits(RefDimension,NomSysteme,typePresta,ligne,Quantite,formule,cte1,DateModif) values (9,'TCFVBAC','MOA',30,null,'1*CTE1','NB_BAC',now());
</v>
      </c>
      <c r="AO20" s="79" t="str">
        <f t="shared" si="3"/>
        <v xml:space="preserve">INSERT INTO SC_SystemeProduits(RefDimension,NomSysteme,typePresta,ligne,Quantite,formule,cte1,DateModif) values (10,'TCFVBAC','MOA',30,null,'1*CTE1','NB_BAC',now());
</v>
      </c>
      <c r="AR20" s="79" t="str">
        <f t="shared" si="4"/>
        <v xml:space="preserve">INSERT INTO SC_SystemeProduits(RefDimension,NomSysteme,typePresta,ligne,Quantite,formule,cte1,DateModif) values (11,'TCFVBAC','MOA',30,null,'1*CTE1','NB_BAC',now());
</v>
      </c>
      <c r="AU20" s="79" t="str">
        <f t="shared" si="5"/>
        <v xml:space="preserve">INSERT INTO SC_SystemeProduits(RefDimension,NomSysteme,typePresta,ligne,Quantite,formule,cte1,DateModif) values (17,'TCFVBAC','MOA',30,null,'1*CTE1','NB_BAC',now());
</v>
      </c>
      <c r="AX20" s="79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1" spans="1:50" s="79" customFormat="1" x14ac:dyDescent="0.3">
      <c r="A21" s="78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79" t="s">
        <v>297</v>
      </c>
      <c r="C21" s="79" t="s">
        <v>55</v>
      </c>
      <c r="D21" s="79" t="s">
        <v>8</v>
      </c>
      <c r="E21" s="79">
        <v>1</v>
      </c>
      <c r="F21" s="80" t="s">
        <v>686</v>
      </c>
      <c r="G21" s="80" t="s">
        <v>717</v>
      </c>
      <c r="H21" s="79">
        <v>2</v>
      </c>
      <c r="I21" s="80" t="s">
        <v>686</v>
      </c>
      <c r="J21" s="80" t="s">
        <v>717</v>
      </c>
      <c r="K21" s="79">
        <v>2</v>
      </c>
      <c r="L21" s="80" t="s">
        <v>686</v>
      </c>
      <c r="M21" s="80" t="s">
        <v>717</v>
      </c>
      <c r="N21" s="79">
        <v>4</v>
      </c>
      <c r="O21" s="80" t="s">
        <v>686</v>
      </c>
      <c r="P21" s="80" t="s">
        <v>717</v>
      </c>
      <c r="Q21" s="79">
        <v>4</v>
      </c>
      <c r="R21" s="80" t="s">
        <v>686</v>
      </c>
      <c r="S21" s="80" t="s">
        <v>717</v>
      </c>
      <c r="T21" s="79">
        <v>4</v>
      </c>
      <c r="U21" s="80" t="s">
        <v>686</v>
      </c>
      <c r="V21" s="80" t="s">
        <v>717</v>
      </c>
      <c r="W21" s="79">
        <v>8</v>
      </c>
      <c r="X21" s="80" t="s">
        <v>686</v>
      </c>
      <c r="Y21" s="80" t="s">
        <v>717</v>
      </c>
      <c r="Z21" s="79">
        <v>8</v>
      </c>
      <c r="AA21" s="80" t="s">
        <v>686</v>
      </c>
      <c r="AB21" s="80" t="s">
        <v>717</v>
      </c>
      <c r="AC21" s="79" t="str">
        <f t="shared" si="7"/>
        <v xml:space="preserve">INSERT INTO SC_SystemeProduits(RefDimension,NomSysteme,typePresta,ligne,Quantite,formule,cte1,DateModif) values (2,'TCFVBAC','MOA',27,null,'1*CTE1','NB_BAC',now());
</v>
      </c>
      <c r="AF21" s="79" t="str">
        <f t="shared" si="0"/>
        <v xml:space="preserve">INSERT INTO SC_SystemeProduits(RefDimension,NomSysteme,typePresta,ligne,Quantite,formule,cte1,DateModif) values (4,'TCFVBAC','MOA',27,null,'1*CTE1','NB_BAC',now());
</v>
      </c>
      <c r="AI21" s="79" t="str">
        <f t="shared" si="1"/>
        <v xml:space="preserve">INSERT INTO SC_SystemeProduits(RefDimension,NomSysteme,typePresta,ligne,Quantite,formule,cte1,DateModif) values (5,'TCFVBAC','MOA',27,null,'1*CTE1','NB_BAC',now());
</v>
      </c>
      <c r="AL21" s="79" t="str">
        <f t="shared" si="2"/>
        <v xml:space="preserve">INSERT INTO SC_SystemeProduits(RefDimension,NomSysteme,typePresta,ligne,Quantite,formule,cte1,DateModif) values (9,'TCFVBAC','MOA',27,null,'1*CTE1','NB_BAC',now());
</v>
      </c>
      <c r="AO21" s="79" t="str">
        <f t="shared" si="3"/>
        <v xml:space="preserve">INSERT INTO SC_SystemeProduits(RefDimension,NomSysteme,typePresta,ligne,Quantite,formule,cte1,DateModif) values (10,'TCFVBAC','MOA',27,null,'1*CTE1','NB_BAC',now());
</v>
      </c>
      <c r="AR21" s="79" t="str">
        <f t="shared" si="4"/>
        <v xml:space="preserve">INSERT INTO SC_SystemeProduits(RefDimension,NomSysteme,typePresta,ligne,Quantite,formule,cte1,DateModif) values (11,'TCFVBAC','MOA',27,null,'1*CTE1','NB_BAC',now());
</v>
      </c>
      <c r="AU21" s="79" t="str">
        <f t="shared" si="5"/>
        <v xml:space="preserve">INSERT INTO SC_SystemeProduits(RefDimension,NomSysteme,typePresta,ligne,Quantite,formule,cte1,DateModif) values (17,'TCFVBAC','MOA',27,null,'1*CTE1','NB_BAC',now());
</v>
      </c>
      <c r="AX21" s="79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2" spans="1:50" s="79" customFormat="1" x14ac:dyDescent="0.3">
      <c r="A22" s="78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F22" s="80"/>
      <c r="G22" s="80"/>
      <c r="I22" s="80"/>
      <c r="J22" s="80"/>
      <c r="L22" s="80"/>
      <c r="M22" s="80"/>
      <c r="O22" s="80"/>
      <c r="P22" s="80"/>
      <c r="R22" s="80"/>
      <c r="S22" s="80"/>
      <c r="U22" s="80"/>
      <c r="V22" s="80"/>
      <c r="X22" s="80"/>
      <c r="Y22" s="80"/>
      <c r="AA22" s="80"/>
      <c r="AB22" s="80"/>
      <c r="AC22" s="79" t="str">
        <f t="shared" si="7"/>
        <v/>
      </c>
      <c r="AF22" s="79" t="str">
        <f t="shared" si="0"/>
        <v/>
      </c>
      <c r="AI22" s="79" t="str">
        <f t="shared" si="1"/>
        <v/>
      </c>
      <c r="AL22" s="79" t="str">
        <f t="shared" si="2"/>
        <v/>
      </c>
      <c r="AO22" s="79" t="str">
        <f t="shared" si="3"/>
        <v/>
      </c>
      <c r="AR22" s="79" t="str">
        <f t="shared" si="4"/>
        <v/>
      </c>
      <c r="AU22" s="79" t="str">
        <f t="shared" si="5"/>
        <v/>
      </c>
      <c r="AX22" s="79" t="str">
        <f t="shared" si="6"/>
        <v/>
      </c>
    </row>
    <row r="23" spans="1:50" s="79" customFormat="1" x14ac:dyDescent="0.3">
      <c r="A23" s="78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79" t="s">
        <v>298</v>
      </c>
      <c r="C23" s="79" t="s">
        <v>173</v>
      </c>
      <c r="D23" s="79" t="s">
        <v>20</v>
      </c>
      <c r="E23" s="79">
        <v>1</v>
      </c>
      <c r="F23" s="80" t="s">
        <v>686</v>
      </c>
      <c r="G23" s="80" t="s">
        <v>717</v>
      </c>
      <c r="H23" s="79">
        <v>2</v>
      </c>
      <c r="I23" s="80" t="s">
        <v>686</v>
      </c>
      <c r="J23" s="80" t="s">
        <v>717</v>
      </c>
      <c r="K23" s="79">
        <v>2</v>
      </c>
      <c r="L23" s="80" t="s">
        <v>686</v>
      </c>
      <c r="M23" s="80" t="s">
        <v>717</v>
      </c>
      <c r="N23" s="79">
        <v>4</v>
      </c>
      <c r="O23" s="80" t="s">
        <v>686</v>
      </c>
      <c r="P23" s="80" t="s">
        <v>717</v>
      </c>
      <c r="Q23" s="79">
        <v>4</v>
      </c>
      <c r="R23" s="80" t="s">
        <v>686</v>
      </c>
      <c r="S23" s="80" t="s">
        <v>717</v>
      </c>
      <c r="T23" s="79">
        <v>4</v>
      </c>
      <c r="U23" s="80" t="s">
        <v>686</v>
      </c>
      <c r="V23" s="80" t="s">
        <v>717</v>
      </c>
      <c r="W23" s="79">
        <v>8</v>
      </c>
      <c r="X23" s="80" t="s">
        <v>686</v>
      </c>
      <c r="Y23" s="80" t="s">
        <v>717</v>
      </c>
      <c r="Z23" s="79">
        <v>8</v>
      </c>
      <c r="AA23" s="80" t="s">
        <v>686</v>
      </c>
      <c r="AB23" s="80" t="s">
        <v>717</v>
      </c>
      <c r="AC23" s="79" t="str">
        <f t="shared" si="7"/>
        <v xml:space="preserve">INSERT INTO SC_SystemeProduits(RefDimension,NomSysteme,typePresta,ligne,Quantite,formule,cte1,DateModif) values (2,'TCFVBAC','MOC',58,null,'1*CTE1','NB_BAC',now());
</v>
      </c>
      <c r="AF23" s="79" t="str">
        <f t="shared" si="0"/>
        <v xml:space="preserve">INSERT INTO SC_SystemeProduits(RefDimension,NomSysteme,typePresta,ligne,Quantite,formule,cte1,DateModif) values (4,'TCFVBAC','MOC',58,null,'1*CTE1','NB_BAC',now());
</v>
      </c>
      <c r="AI23" s="79" t="str">
        <f t="shared" si="1"/>
        <v xml:space="preserve">INSERT INTO SC_SystemeProduits(RefDimension,NomSysteme,typePresta,ligne,Quantite,formule,cte1,DateModif) values (5,'TCFVBAC','MOC',58,null,'1*CTE1','NB_BAC',now());
</v>
      </c>
      <c r="AL23" s="79" t="str">
        <f t="shared" si="2"/>
        <v xml:space="preserve">INSERT INTO SC_SystemeProduits(RefDimension,NomSysteme,typePresta,ligne,Quantite,formule,cte1,DateModif) values (9,'TCFVBAC','MOC',58,null,'1*CTE1','NB_BAC',now());
</v>
      </c>
      <c r="AO23" s="79" t="str">
        <f t="shared" si="3"/>
        <v xml:space="preserve">INSERT INTO SC_SystemeProduits(RefDimension,NomSysteme,typePresta,ligne,Quantite,formule,cte1,DateModif) values (10,'TCFVBAC','MOC',58,null,'1*CTE1','NB_BAC',now());
</v>
      </c>
      <c r="AR23" s="79" t="str">
        <f t="shared" si="4"/>
        <v xml:space="preserve">INSERT INTO SC_SystemeProduits(RefDimension,NomSysteme,typePresta,ligne,Quantite,formule,cte1,DateModif) values (11,'TCFVBAC','MOC',58,null,'1*CTE1','NB_BAC',now());
</v>
      </c>
      <c r="AU23" s="79" t="str">
        <f t="shared" si="5"/>
        <v xml:space="preserve">INSERT INTO SC_SystemeProduits(RefDimension,NomSysteme,typePresta,ligne,Quantite,formule,cte1,DateModif) values (17,'TCFVBAC','MOC',58,null,'1*CTE1','NB_BAC',now());
</v>
      </c>
      <c r="AX23" s="79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4" spans="1:50" s="79" customFormat="1" x14ac:dyDescent="0.3">
      <c r="A24" s="78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79" t="s">
        <v>298</v>
      </c>
      <c r="C24" s="79" t="s">
        <v>190</v>
      </c>
      <c r="D24" s="79" t="s">
        <v>105</v>
      </c>
      <c r="E24" s="79">
        <v>6</v>
      </c>
      <c r="F24" s="80" t="s">
        <v>686</v>
      </c>
      <c r="G24" s="80" t="s">
        <v>712</v>
      </c>
      <c r="H24" s="79">
        <v>10</v>
      </c>
      <c r="I24" s="80" t="s">
        <v>686</v>
      </c>
      <c r="J24" s="80" t="s">
        <v>712</v>
      </c>
      <c r="K24" s="79">
        <v>12</v>
      </c>
      <c r="L24" s="80" t="s">
        <v>686</v>
      </c>
      <c r="M24" s="80" t="s">
        <v>712</v>
      </c>
      <c r="N24" s="79">
        <v>20</v>
      </c>
      <c r="O24" s="80" t="s">
        <v>686</v>
      </c>
      <c r="P24" s="80" t="s">
        <v>712</v>
      </c>
      <c r="Q24" s="79">
        <v>24</v>
      </c>
      <c r="R24" s="80" t="s">
        <v>686</v>
      </c>
      <c r="S24" s="80" t="s">
        <v>712</v>
      </c>
      <c r="T24" s="79">
        <v>24</v>
      </c>
      <c r="U24" s="80" t="s">
        <v>686</v>
      </c>
      <c r="V24" s="80" t="s">
        <v>712</v>
      </c>
      <c r="W24" s="79">
        <v>40</v>
      </c>
      <c r="X24" s="80" t="s">
        <v>686</v>
      </c>
      <c r="Y24" s="80" t="s">
        <v>712</v>
      </c>
      <c r="Z24" s="79">
        <v>40</v>
      </c>
      <c r="AA24" s="80" t="s">
        <v>686</v>
      </c>
      <c r="AB24" s="80" t="s">
        <v>712</v>
      </c>
      <c r="AC24" s="79" t="str">
        <f t="shared" si="7"/>
        <v xml:space="preserve">INSERT INTO SC_SystemeProduits(RefDimension,NomSysteme,typePresta,ligne,Quantite,formule,cte1,DateModif) values (2,'TCFVBAC','MOC',68,null,'1*CTE1','SURFACE',now());
</v>
      </c>
      <c r="AF24" s="79" t="str">
        <f t="shared" si="0"/>
        <v xml:space="preserve">INSERT INTO SC_SystemeProduits(RefDimension,NomSysteme,typePresta,ligne,Quantite,formule,cte1,DateModif) values (4,'TCFVBAC','MOC',68,null,'1*CTE1','SURFACE',now());
</v>
      </c>
      <c r="AI24" s="79" t="str">
        <f t="shared" si="1"/>
        <v xml:space="preserve">INSERT INTO SC_SystemeProduits(RefDimension,NomSysteme,typePresta,ligne,Quantite,formule,cte1,DateModif) values (5,'TCFVBAC','MOC',68,null,'1*CTE1','SURFACE',now());
</v>
      </c>
      <c r="AL24" s="79" t="str">
        <f t="shared" si="2"/>
        <v xml:space="preserve">INSERT INTO SC_SystemeProduits(RefDimension,NomSysteme,typePresta,ligne,Quantite,formule,cte1,DateModif) values (9,'TCFVBAC','MOC',68,null,'1*CTE1','SURFACE',now());
</v>
      </c>
      <c r="AO24" s="79" t="str">
        <f t="shared" si="3"/>
        <v xml:space="preserve">INSERT INTO SC_SystemeProduits(RefDimension,NomSysteme,typePresta,ligne,Quantite,formule,cte1,DateModif) values (10,'TCFVBAC','MOC',68,null,'1*CTE1','SURFACE',now());
</v>
      </c>
      <c r="AR24" s="79" t="str">
        <f t="shared" si="4"/>
        <v xml:space="preserve">INSERT INTO SC_SystemeProduits(RefDimension,NomSysteme,typePresta,ligne,Quantite,formule,cte1,DateModif) values (11,'TCFVBAC','MOC',68,null,'1*CTE1','SURFACE',now());
</v>
      </c>
      <c r="AU24" s="79" t="str">
        <f t="shared" si="5"/>
        <v xml:space="preserve">INSERT INTO SC_SystemeProduits(RefDimension,NomSysteme,typePresta,ligne,Quantite,formule,cte1,DateModif) values (17,'TCFVBAC','MOC',68,null,'1*CTE1','SURFACE',now());
</v>
      </c>
      <c r="AX24" s="79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5" spans="1:50" s="79" customFormat="1" x14ac:dyDescent="0.3">
      <c r="A25" s="78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79" t="s">
        <v>298</v>
      </c>
      <c r="C25" s="79" t="s">
        <v>188</v>
      </c>
      <c r="D25" s="79" t="s">
        <v>105</v>
      </c>
      <c r="E25" s="79">
        <v>6</v>
      </c>
      <c r="F25" s="80" t="s">
        <v>686</v>
      </c>
      <c r="G25" s="80" t="s">
        <v>712</v>
      </c>
      <c r="H25" s="79">
        <v>10</v>
      </c>
      <c r="I25" s="80" t="s">
        <v>686</v>
      </c>
      <c r="J25" s="80" t="s">
        <v>712</v>
      </c>
      <c r="K25" s="79">
        <v>12</v>
      </c>
      <c r="L25" s="80" t="s">
        <v>686</v>
      </c>
      <c r="M25" s="80" t="s">
        <v>712</v>
      </c>
      <c r="N25" s="79">
        <v>20</v>
      </c>
      <c r="O25" s="80" t="s">
        <v>686</v>
      </c>
      <c r="P25" s="80" t="s">
        <v>712</v>
      </c>
      <c r="Q25" s="79">
        <v>24</v>
      </c>
      <c r="R25" s="80" t="s">
        <v>686</v>
      </c>
      <c r="S25" s="80" t="s">
        <v>712</v>
      </c>
      <c r="T25" s="79">
        <v>24</v>
      </c>
      <c r="U25" s="80" t="s">
        <v>686</v>
      </c>
      <c r="V25" s="80" t="s">
        <v>712</v>
      </c>
      <c r="W25" s="79">
        <v>40</v>
      </c>
      <c r="X25" s="80" t="s">
        <v>686</v>
      </c>
      <c r="Y25" s="80" t="s">
        <v>712</v>
      </c>
      <c r="Z25" s="79">
        <v>40</v>
      </c>
      <c r="AA25" s="80" t="s">
        <v>686</v>
      </c>
      <c r="AB25" s="80" t="s">
        <v>712</v>
      </c>
      <c r="AC25" s="79" t="str">
        <f t="shared" si="7"/>
        <v xml:space="preserve">INSERT INTO SC_SystemeProduits(RefDimension,NomSysteme,typePresta,ligne,Quantite,formule,cte1,DateModif) values (2,'TCFVBAC','MOC',67,null,'1*CTE1','SURFACE',now());
</v>
      </c>
      <c r="AF25" s="79" t="str">
        <f t="shared" si="0"/>
        <v xml:space="preserve">INSERT INTO SC_SystemeProduits(RefDimension,NomSysteme,typePresta,ligne,Quantite,formule,cte1,DateModif) values (4,'TCFVBAC','MOC',67,null,'1*CTE1','SURFACE',now());
</v>
      </c>
      <c r="AI25" s="79" t="str">
        <f t="shared" si="1"/>
        <v xml:space="preserve">INSERT INTO SC_SystemeProduits(RefDimension,NomSysteme,typePresta,ligne,Quantite,formule,cte1,DateModif) values (5,'TCFVBAC','MOC',67,null,'1*CTE1','SURFACE',now());
</v>
      </c>
      <c r="AL25" s="79" t="str">
        <f t="shared" si="2"/>
        <v xml:space="preserve">INSERT INTO SC_SystemeProduits(RefDimension,NomSysteme,typePresta,ligne,Quantite,formule,cte1,DateModif) values (9,'TCFVBAC','MOC',67,null,'1*CTE1','SURFACE',now());
</v>
      </c>
      <c r="AO25" s="79" t="str">
        <f t="shared" si="3"/>
        <v xml:space="preserve">INSERT INTO SC_SystemeProduits(RefDimension,NomSysteme,typePresta,ligne,Quantite,formule,cte1,DateModif) values (10,'TCFVBAC','MOC',67,null,'1*CTE1','SURFACE',now());
</v>
      </c>
      <c r="AR25" s="79" t="str">
        <f t="shared" si="4"/>
        <v xml:space="preserve">INSERT INTO SC_SystemeProduits(RefDimension,NomSysteme,typePresta,ligne,Quantite,formule,cte1,DateModif) values (11,'TCFVBAC','MOC',67,null,'1*CTE1','SURFACE',now());
</v>
      </c>
      <c r="AU25" s="79" t="str">
        <f t="shared" si="5"/>
        <v xml:space="preserve">INSERT INTO SC_SystemeProduits(RefDimension,NomSysteme,typePresta,ligne,Quantite,formule,cte1,DateModif) values (17,'TCFVBAC','MOC',67,null,'1*CTE1','SURFACE',now());
</v>
      </c>
      <c r="AX25" s="79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6" spans="1:50" s="79" customFormat="1" x14ac:dyDescent="0.3">
      <c r="A26" s="78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79" t="s">
        <v>298</v>
      </c>
      <c r="C26" s="79" t="s">
        <v>196</v>
      </c>
      <c r="D26" s="79" t="s">
        <v>160</v>
      </c>
      <c r="E26" s="79">
        <v>4</v>
      </c>
      <c r="F26" s="80" t="s">
        <v>714</v>
      </c>
      <c r="G26" s="80" t="s">
        <v>712</v>
      </c>
      <c r="H26" s="79">
        <v>5</v>
      </c>
      <c r="I26" s="80" t="s">
        <v>714</v>
      </c>
      <c r="J26" s="80" t="s">
        <v>712</v>
      </c>
      <c r="K26" s="79">
        <v>6</v>
      </c>
      <c r="L26" s="80" t="s">
        <v>714</v>
      </c>
      <c r="M26" s="80" t="s">
        <v>712</v>
      </c>
      <c r="N26" s="79">
        <v>7</v>
      </c>
      <c r="O26" s="80" t="s">
        <v>714</v>
      </c>
      <c r="P26" s="80" t="s">
        <v>712</v>
      </c>
      <c r="Q26" s="79">
        <v>8</v>
      </c>
      <c r="R26" s="80" t="s">
        <v>714</v>
      </c>
      <c r="S26" s="80" t="s">
        <v>712</v>
      </c>
      <c r="T26" s="79">
        <v>8</v>
      </c>
      <c r="U26" s="80" t="s">
        <v>714</v>
      </c>
      <c r="V26" s="80" t="s">
        <v>712</v>
      </c>
      <c r="W26" s="79">
        <v>9</v>
      </c>
      <c r="X26" s="80" t="s">
        <v>714</v>
      </c>
      <c r="Y26" s="80" t="s">
        <v>712</v>
      </c>
      <c r="Z26" s="79">
        <v>9</v>
      </c>
      <c r="AA26" s="80" t="s">
        <v>714</v>
      </c>
      <c r="AB26" s="80" t="s">
        <v>712</v>
      </c>
      <c r="AC26" s="79" t="str">
        <f t="shared" si="7"/>
        <v xml:space="preserve">INSERT INTO SC_SystemeProduits(RefDimension,NomSysteme,typePresta,ligne,Quantite,formule,cte1,DateModif) values (2,'TCFVBAC','MOC',72,null,'0.6*CTE1','SURFACE',now());
</v>
      </c>
      <c r="AF26" s="79" t="str">
        <f t="shared" si="0"/>
        <v xml:space="preserve">INSERT INTO SC_SystemeProduits(RefDimension,NomSysteme,typePresta,ligne,Quantite,formule,cte1,DateModif) values (4,'TCFVBAC','MOC',72,null,'0.6*CTE1','SURFACE',now());
</v>
      </c>
      <c r="AI26" s="79" t="str">
        <f t="shared" si="1"/>
        <v xml:space="preserve">INSERT INTO SC_SystemeProduits(RefDimension,NomSysteme,typePresta,ligne,Quantite,formule,cte1,DateModif) values (5,'TCFVBAC','MOC',72,null,'0.6*CTE1','SURFACE',now());
</v>
      </c>
      <c r="AL26" s="79" t="str">
        <f t="shared" si="2"/>
        <v xml:space="preserve">INSERT INTO SC_SystemeProduits(RefDimension,NomSysteme,typePresta,ligne,Quantite,formule,cte1,DateModif) values (9,'TCFVBAC','MOC',72,null,'0.6*CTE1','SURFACE',now());
</v>
      </c>
      <c r="AO26" s="79" t="str">
        <f t="shared" si="3"/>
        <v xml:space="preserve">INSERT INTO SC_SystemeProduits(RefDimension,NomSysteme,typePresta,ligne,Quantite,formule,cte1,DateModif) values (10,'TCFVBAC','MOC',72,null,'0.6*CTE1','SURFACE',now());
</v>
      </c>
      <c r="AR26" s="79" t="str">
        <f t="shared" si="4"/>
        <v xml:space="preserve">INSERT INTO SC_SystemeProduits(RefDimension,NomSysteme,typePresta,ligne,Quantite,formule,cte1,DateModif) values (11,'TCFVBAC','MOC',72,null,'0.6*CTE1','SURFACE',now());
</v>
      </c>
      <c r="AU26" s="79" t="str">
        <f t="shared" si="5"/>
        <v xml:space="preserve">INSERT INTO SC_SystemeProduits(RefDimension,NomSysteme,typePresta,ligne,Quantite,formule,cte1,DateModif) values (17,'TCFVBAC','MOC',72,null,'0.6*CTE1','SURFACE',now());
</v>
      </c>
      <c r="AX26" s="79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7" spans="1:50" s="79" customFormat="1" x14ac:dyDescent="0.3">
      <c r="A27" s="78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79" t="s">
        <v>298</v>
      </c>
      <c r="C27" s="79" t="s">
        <v>178</v>
      </c>
      <c r="D27" s="79" t="s">
        <v>8</v>
      </c>
      <c r="E27" s="79">
        <v>36</v>
      </c>
      <c r="F27" s="80" t="s">
        <v>711</v>
      </c>
      <c r="G27" s="80" t="s">
        <v>712</v>
      </c>
      <c r="H27" s="79">
        <v>60</v>
      </c>
      <c r="I27" s="80" t="s">
        <v>711</v>
      </c>
      <c r="J27" s="80" t="s">
        <v>712</v>
      </c>
      <c r="K27" s="79">
        <v>72</v>
      </c>
      <c r="L27" s="80" t="s">
        <v>711</v>
      </c>
      <c r="M27" s="80" t="s">
        <v>712</v>
      </c>
      <c r="N27" s="79">
        <v>120</v>
      </c>
      <c r="O27" s="80" t="s">
        <v>711</v>
      </c>
      <c r="P27" s="80" t="s">
        <v>712</v>
      </c>
      <c r="Q27" s="79">
        <v>144</v>
      </c>
      <c r="R27" s="80" t="s">
        <v>711</v>
      </c>
      <c r="S27" s="80" t="s">
        <v>712</v>
      </c>
      <c r="T27" s="79">
        <v>144</v>
      </c>
      <c r="U27" s="80" t="s">
        <v>711</v>
      </c>
      <c r="V27" s="80" t="s">
        <v>712</v>
      </c>
      <c r="W27" s="79">
        <v>240</v>
      </c>
      <c r="X27" s="80" t="s">
        <v>711</v>
      </c>
      <c r="Y27" s="80" t="s">
        <v>712</v>
      </c>
      <c r="Z27" s="79">
        <v>240</v>
      </c>
      <c r="AA27" s="80" t="s">
        <v>711</v>
      </c>
      <c r="AB27" s="80" t="s">
        <v>712</v>
      </c>
      <c r="AC27" s="79" t="str">
        <f t="shared" si="7"/>
        <v xml:space="preserve">INSERT INTO SC_SystemeProduits(RefDimension,NomSysteme,typePresta,ligne,Quantite,formule,cte1,DateModif) values (2,'TCFVBAC','MOC',61,null,'6*CTE1','SURFACE',now());
</v>
      </c>
      <c r="AF27" s="79" t="str">
        <f t="shared" si="0"/>
        <v xml:space="preserve">INSERT INTO SC_SystemeProduits(RefDimension,NomSysteme,typePresta,ligne,Quantite,formule,cte1,DateModif) values (4,'TCFVBAC','MOC',61,null,'6*CTE1','SURFACE',now());
</v>
      </c>
      <c r="AI27" s="79" t="str">
        <f t="shared" si="1"/>
        <v xml:space="preserve">INSERT INTO SC_SystemeProduits(RefDimension,NomSysteme,typePresta,ligne,Quantite,formule,cte1,DateModif) values (5,'TCFVBAC','MOC',61,null,'6*CTE1','SURFACE',now());
</v>
      </c>
      <c r="AL27" s="79" t="str">
        <f t="shared" si="2"/>
        <v xml:space="preserve">INSERT INTO SC_SystemeProduits(RefDimension,NomSysteme,typePresta,ligne,Quantite,formule,cte1,DateModif) values (9,'TCFVBAC','MOC',61,null,'6*CTE1','SURFACE',now());
</v>
      </c>
      <c r="AO27" s="79" t="str">
        <f t="shared" si="3"/>
        <v xml:space="preserve">INSERT INTO SC_SystemeProduits(RefDimension,NomSysteme,typePresta,ligne,Quantite,formule,cte1,DateModif) values (10,'TCFVBAC','MOC',61,null,'6*CTE1','SURFACE',now());
</v>
      </c>
      <c r="AR27" s="79" t="str">
        <f t="shared" si="4"/>
        <v xml:space="preserve">INSERT INTO SC_SystemeProduits(RefDimension,NomSysteme,typePresta,ligne,Quantite,formule,cte1,DateModif) values (11,'TCFVBAC','MOC',61,null,'6*CTE1','SURFACE',now());
</v>
      </c>
      <c r="AU27" s="79" t="str">
        <f t="shared" si="5"/>
        <v xml:space="preserve">INSERT INTO SC_SystemeProduits(RefDimension,NomSysteme,typePresta,ligne,Quantite,formule,cte1,DateModif) values (17,'TCFVBAC','MOC',61,null,'6*CTE1','SURFACE',now());
</v>
      </c>
      <c r="AX27" s="79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8" spans="1:50" s="79" customFormat="1" x14ac:dyDescent="0.3">
      <c r="A28" s="78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79" t="s">
        <v>298</v>
      </c>
      <c r="C28" s="79" t="s">
        <v>135</v>
      </c>
      <c r="D28" s="79" t="s">
        <v>8</v>
      </c>
      <c r="E28" s="79">
        <v>3</v>
      </c>
      <c r="F28" s="80" t="s">
        <v>700</v>
      </c>
      <c r="G28" s="80" t="s">
        <v>717</v>
      </c>
      <c r="H28" s="79">
        <v>6</v>
      </c>
      <c r="I28" s="80" t="s">
        <v>700</v>
      </c>
      <c r="J28" s="80" t="s">
        <v>717</v>
      </c>
      <c r="K28" s="79">
        <v>6</v>
      </c>
      <c r="L28" s="80" t="s">
        <v>700</v>
      </c>
      <c r="M28" s="80" t="s">
        <v>717</v>
      </c>
      <c r="N28" s="79">
        <v>12</v>
      </c>
      <c r="O28" s="80" t="s">
        <v>700</v>
      </c>
      <c r="P28" s="80" t="s">
        <v>717</v>
      </c>
      <c r="Q28" s="79">
        <v>12</v>
      </c>
      <c r="R28" s="80" t="s">
        <v>700</v>
      </c>
      <c r="S28" s="80" t="s">
        <v>717</v>
      </c>
      <c r="T28" s="79">
        <v>12</v>
      </c>
      <c r="U28" s="80" t="s">
        <v>700</v>
      </c>
      <c r="V28" s="80" t="s">
        <v>717</v>
      </c>
      <c r="W28" s="79">
        <v>24</v>
      </c>
      <c r="X28" s="80" t="s">
        <v>700</v>
      </c>
      <c r="Y28" s="80" t="s">
        <v>717</v>
      </c>
      <c r="Z28" s="79">
        <v>24</v>
      </c>
      <c r="AA28" s="80" t="s">
        <v>700</v>
      </c>
      <c r="AB28" s="80" t="s">
        <v>717</v>
      </c>
      <c r="AC28" s="79" t="str">
        <f t="shared" si="7"/>
        <v xml:space="preserve">INSERT INTO SC_SystemeProduits(RefDimension,NomSysteme,typePresta,ligne,Quantite,formule,cte1,DateModif) values (2,'TCFVBAC','MOC',35,null,'3*CTE1','NB_BAC',now());
</v>
      </c>
      <c r="AF28" s="79" t="str">
        <f t="shared" si="0"/>
        <v xml:space="preserve">INSERT INTO SC_SystemeProduits(RefDimension,NomSysteme,typePresta,ligne,Quantite,formule,cte1,DateModif) values (4,'TCFVBAC','MOC',35,null,'3*CTE1','NB_BAC',now());
</v>
      </c>
      <c r="AI28" s="79" t="str">
        <f t="shared" si="1"/>
        <v xml:space="preserve">INSERT INTO SC_SystemeProduits(RefDimension,NomSysteme,typePresta,ligne,Quantite,formule,cte1,DateModif) values (5,'TCFVBAC','MOC',35,null,'3*CTE1','NB_BAC',now());
</v>
      </c>
      <c r="AL28" s="79" t="str">
        <f t="shared" si="2"/>
        <v xml:space="preserve">INSERT INTO SC_SystemeProduits(RefDimension,NomSysteme,typePresta,ligne,Quantite,formule,cte1,DateModif) values (9,'TCFVBAC','MOC',35,null,'3*CTE1','NB_BAC',now());
</v>
      </c>
      <c r="AO28" s="79" t="str">
        <f t="shared" si="3"/>
        <v xml:space="preserve">INSERT INTO SC_SystemeProduits(RefDimension,NomSysteme,typePresta,ligne,Quantite,formule,cte1,DateModif) values (10,'TCFVBAC','MOC',35,null,'3*CTE1','NB_BAC',now());
</v>
      </c>
      <c r="AR28" s="79" t="str">
        <f t="shared" si="4"/>
        <v xml:space="preserve">INSERT INTO SC_SystemeProduits(RefDimension,NomSysteme,typePresta,ligne,Quantite,formule,cte1,DateModif) values (11,'TCFVBAC','MOC',35,null,'3*CTE1','NB_BAC',now());
</v>
      </c>
      <c r="AU28" s="79" t="str">
        <f t="shared" si="5"/>
        <v xml:space="preserve">INSERT INTO SC_SystemeProduits(RefDimension,NomSysteme,typePresta,ligne,Quantite,formule,cte1,DateModif) values (17,'TCFVBAC','MOC',35,null,'3*CTE1','NB_BAC',now());
</v>
      </c>
      <c r="AX28" s="79" t="str">
        <f t="shared" si="6"/>
        <v xml:space="preserve">INSERT INTO SC_SystemeProduits(RefDimension,NomSysteme,typePresta,ligne,Quantite,formule,cte1,DateModif) values (18,'TCFVBAC','MOC',35,null,'3*CTE1','NB_BAC',now());
</v>
      </c>
    </row>
    <row r="29" spans="1:50" s="79" customFormat="1" x14ac:dyDescent="0.3">
      <c r="A29" s="78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79" t="s">
        <v>298</v>
      </c>
      <c r="C29" s="79" t="s">
        <v>132</v>
      </c>
      <c r="D29" s="79" t="s">
        <v>8</v>
      </c>
      <c r="E29" s="79">
        <v>1</v>
      </c>
      <c r="F29" s="80" t="s">
        <v>686</v>
      </c>
      <c r="G29" s="80" t="s">
        <v>717</v>
      </c>
      <c r="H29" s="79">
        <v>2</v>
      </c>
      <c r="I29" s="80" t="s">
        <v>686</v>
      </c>
      <c r="J29" s="80" t="s">
        <v>717</v>
      </c>
      <c r="K29" s="79">
        <v>2</v>
      </c>
      <c r="L29" s="80" t="s">
        <v>686</v>
      </c>
      <c r="M29" s="80" t="s">
        <v>717</v>
      </c>
      <c r="N29" s="79">
        <v>4</v>
      </c>
      <c r="O29" s="80" t="s">
        <v>686</v>
      </c>
      <c r="P29" s="80" t="s">
        <v>717</v>
      </c>
      <c r="Q29" s="79">
        <v>4</v>
      </c>
      <c r="R29" s="80" t="s">
        <v>686</v>
      </c>
      <c r="S29" s="80" t="s">
        <v>717</v>
      </c>
      <c r="T29" s="79">
        <v>4</v>
      </c>
      <c r="U29" s="80" t="s">
        <v>686</v>
      </c>
      <c r="V29" s="80" t="s">
        <v>717</v>
      </c>
      <c r="W29" s="79">
        <v>8</v>
      </c>
      <c r="X29" s="80" t="s">
        <v>686</v>
      </c>
      <c r="Y29" s="80" t="s">
        <v>717</v>
      </c>
      <c r="Z29" s="79">
        <v>8</v>
      </c>
      <c r="AA29" s="80" t="s">
        <v>686</v>
      </c>
      <c r="AB29" s="80" t="s">
        <v>717</v>
      </c>
      <c r="AC29" s="79" t="str">
        <f t="shared" si="7"/>
        <v xml:space="preserve">INSERT INTO SC_SystemeProduits(RefDimension,NomSysteme,typePresta,ligne,Quantite,formule,cte1,DateModif) values (2,'TCFVBAC','MOC',33,null,'1*CTE1','NB_BAC',now());
</v>
      </c>
      <c r="AF29" s="79" t="str">
        <f t="shared" si="0"/>
        <v xml:space="preserve">INSERT INTO SC_SystemeProduits(RefDimension,NomSysteme,typePresta,ligne,Quantite,formule,cte1,DateModif) values (4,'TCFVBAC','MOC',33,null,'1*CTE1','NB_BAC',now());
</v>
      </c>
      <c r="AI29" s="79" t="str">
        <f t="shared" si="1"/>
        <v xml:space="preserve">INSERT INTO SC_SystemeProduits(RefDimension,NomSysteme,typePresta,ligne,Quantite,formule,cte1,DateModif) values (5,'TCFVBAC','MOC',33,null,'1*CTE1','NB_BAC',now());
</v>
      </c>
      <c r="AL29" s="79" t="str">
        <f t="shared" si="2"/>
        <v xml:space="preserve">INSERT INTO SC_SystemeProduits(RefDimension,NomSysteme,typePresta,ligne,Quantite,formule,cte1,DateModif) values (9,'TCFVBAC','MOC',33,null,'1*CTE1','NB_BAC',now());
</v>
      </c>
      <c r="AO29" s="79" t="str">
        <f t="shared" si="3"/>
        <v xml:space="preserve">INSERT INTO SC_SystemeProduits(RefDimension,NomSysteme,typePresta,ligne,Quantite,formule,cte1,DateModif) values (10,'TCFVBAC','MOC',33,null,'1*CTE1','NB_BAC',now());
</v>
      </c>
      <c r="AR29" s="79" t="str">
        <f t="shared" si="4"/>
        <v xml:space="preserve">INSERT INTO SC_SystemeProduits(RefDimension,NomSysteme,typePresta,ligne,Quantite,formule,cte1,DateModif) values (11,'TCFVBAC','MOC',33,null,'1*CTE1','NB_BAC',now());
</v>
      </c>
      <c r="AU29" s="79" t="str">
        <f t="shared" si="5"/>
        <v xml:space="preserve">INSERT INTO SC_SystemeProduits(RefDimension,NomSysteme,typePresta,ligne,Quantite,formule,cte1,DateModif) values (17,'TCFVBAC','MOC',33,null,'1*CTE1','NB_BAC',now());
</v>
      </c>
      <c r="AX29" s="79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0" spans="1:50" s="79" customFormat="1" x14ac:dyDescent="0.3">
      <c r="A30" s="155">
        <f>IF(B30="MATIERE",VLOOKUP($C30,[6]MATIERE!$B$2:$K$601,10,0),IF(B30="MOA",VLOOKUP($C30,[6]ATELIER!$B$2:$K$291,10,0),IF(B30="MOC",VLOOKUP($C30,[6]CHANTIER!$B$2:$K$291,10,0),IF(B30="MP",VLOOKUP($C30,[6]MINIPELLE!$B$2:$K$291,10,0),""))))</f>
        <v>94</v>
      </c>
      <c r="B30" s="116" t="s">
        <v>298</v>
      </c>
      <c r="C30" s="116" t="s">
        <v>1879</v>
      </c>
      <c r="D30" s="116" t="s">
        <v>42</v>
      </c>
      <c r="E30" s="116">
        <v>2.5</v>
      </c>
      <c r="F30" s="80"/>
      <c r="G30" s="80"/>
      <c r="I30" s="80"/>
      <c r="J30" s="80"/>
      <c r="L30" s="80"/>
      <c r="M30" s="80"/>
      <c r="O30" s="80"/>
      <c r="P30" s="80"/>
      <c r="R30" s="80"/>
      <c r="S30" s="80"/>
      <c r="U30" s="80"/>
      <c r="V30" s="80"/>
      <c r="X30" s="80"/>
      <c r="Y30" s="80"/>
      <c r="AA30" s="80"/>
      <c r="AB30" s="80"/>
      <c r="AC30" s="79" t="str">
        <f>IF(AND(F30="",E30=""),"",SUBSTITUTE(SUBSTITUTE(SUBSTITUTE(SUBSTITUTE(SUBSTITUTE(SUBSTITUTE(SUBSTITUTE($AC$1,"#SYSTEME#",$A$1),"#DIM#",E$1),"#TYPE#",$B30),"#LIGNE#",$A30),"#Q#",IF(F30="",SUBSTITUTE(E30,",","."),"null")),"#FORMULE#",IF(F30="","null",CONCATENATE("'",F30,"'"))),"#CTE#",IF(G30="","null",CONCATENATE("'",G30,"'"))))</f>
        <v xml:space="preserve">INSERT INTO SC_SystemeProduits(RefDimension,NomSysteme,typePresta,ligne,Quantite,formule,cte1,DateModif) values (2,'TCFVBAC','MOC',94,2.5,null,null,now());
</v>
      </c>
      <c r="AF30" s="79" t="str">
        <f>IF(AND(I30="",H30=""),"",SUBSTITUTE(SUBSTITUTE(SUBSTITUTE(SUBSTITUTE(SUBSTITUTE(SUBSTITUTE(SUBSTITUTE($AC$1,"#SYSTEME#",$A$1),"#DIM#",H$1),"#TYPE#",$B30),"#LIGNE#",$A30),"#Q#",IF(I30="",SUBSTITUTE(H30,",","."),"null")),"#FORMULE#",IF(I30="","null",CONCATENATE("'",I30,"'"))),"#CTE#",IF(J30="","null",CONCATENATE("'",J30,"'"))))</f>
        <v/>
      </c>
      <c r="AI30" s="79" t="str">
        <f>IF(AND(L30="",K30=""),"",SUBSTITUTE(SUBSTITUTE(SUBSTITUTE(SUBSTITUTE(SUBSTITUTE(SUBSTITUTE(SUBSTITUTE($AC$1,"#SYSTEME#",$A$1),"#DIM#",K$1),"#TYPE#",$B30),"#LIGNE#",$A30),"#Q#",IF(L30="",SUBSTITUTE(K30,",","."),"null")),"#FORMULE#",IF(L30="","null",CONCATENATE("'",L30,"'"))),"#CTE#",IF(M30="","null",CONCATENATE("'",M30,"'"))))</f>
        <v/>
      </c>
      <c r="AL30" s="79" t="str">
        <f>IF(AND(O30="",N30=""),"",SUBSTITUTE(SUBSTITUTE(SUBSTITUTE(SUBSTITUTE(SUBSTITUTE(SUBSTITUTE(SUBSTITUTE($AC$1,"#SYSTEME#",$A$1),"#DIM#",N$1),"#TYPE#",$B30),"#LIGNE#",$A30),"#Q#",IF(O30="",SUBSTITUTE(N30,",","."),"null")),"#FORMULE#",IF(O30="","null",CONCATENATE("'",O30,"'"))),"#CTE#",IF(P30="","null",CONCATENATE("'",P30,"'"))))</f>
        <v/>
      </c>
      <c r="AO30" s="79" t="str">
        <f>IF(AND(R30="",Q30=""),"",SUBSTITUTE(SUBSTITUTE(SUBSTITUTE(SUBSTITUTE(SUBSTITUTE(SUBSTITUTE(SUBSTITUTE($AC$1,"#SYSTEME#",$A$1),"#DIM#",Q$1),"#TYPE#",$B30),"#LIGNE#",$A30),"#Q#",IF(R30="",SUBSTITUTE(Q30,",","."),"null")),"#FORMULE#",IF(R30="","null",CONCATENATE("'",R30,"'"))),"#CTE#",IF(S30="","null",CONCATENATE("'",S30,"'"))))</f>
        <v/>
      </c>
      <c r="AR30" s="79" t="str">
        <f>IF(AND(U30="",T30=""),"",SUBSTITUTE(SUBSTITUTE(SUBSTITUTE(SUBSTITUTE(SUBSTITUTE(SUBSTITUTE(SUBSTITUTE($AC$1,"#SYSTEME#",$A$1),"#DIM#",T$1),"#TYPE#",$B30),"#LIGNE#",$A30),"#Q#",IF(U30="",SUBSTITUTE(T30,",","."),"null")),"#FORMULE#",IF(U30="","null",CONCATENATE("'",U30,"'"))),"#CTE#",IF(V30="","null",CONCATENATE("'",V30,"'"))))</f>
        <v/>
      </c>
      <c r="AU30" s="79" t="str">
        <f>IF(AND(X30="",W30=""),"",SUBSTITUTE(SUBSTITUTE(SUBSTITUTE(SUBSTITUTE(SUBSTITUTE(SUBSTITUTE(SUBSTITUTE($AC$1,"#SYSTEME#",$A$1),"#DIM#",W$1),"#TYPE#",$B30),"#LIGNE#",$A30),"#Q#",IF(X30="",SUBSTITUTE(W30,",","."),"null")),"#FORMULE#",IF(X30="","null",CONCATENATE("'",X30,"'"))),"#CTE#",IF(Y30="","null",CONCATENATE("'",Y30,"'"))))</f>
        <v/>
      </c>
      <c r="AX30" s="79" t="str">
        <f>IF(AND(AA30="",Z30=""),"",SUBSTITUTE(SUBSTITUTE(SUBSTITUTE(SUBSTITUTE(SUBSTITUTE(SUBSTITUTE(SUBSTITUTE($AC$1,"#SYSTEME#",$A$1),"#DIM#",Z$1),"#TYPE#",$B30),"#LIGNE#",$A30),"#Q#",IF(AA30="",SUBSTITUTE(Z30,",","."),"null")),"#FORMULE#",IF(AA30="","null",CONCATENATE("'",AA30,"'"))),"#CTE#",IF(AB30="","null",CONCATENATE("'",AB30,"'"))))</f>
        <v/>
      </c>
    </row>
    <row r="31" spans="1:50" s="79" customFormat="1" x14ac:dyDescent="0.3">
      <c r="A31" s="155"/>
      <c r="B31" s="116"/>
      <c r="C31" s="116"/>
      <c r="D31" s="116"/>
      <c r="E31" s="116"/>
      <c r="F31" s="80"/>
      <c r="G31" s="80"/>
      <c r="I31" s="80"/>
      <c r="J31" s="80"/>
      <c r="L31" s="80"/>
      <c r="M31" s="80"/>
      <c r="O31" s="80"/>
      <c r="P31" s="80"/>
      <c r="R31" s="80"/>
      <c r="S31" s="80"/>
      <c r="U31" s="80"/>
      <c r="V31" s="80"/>
      <c r="X31" s="80"/>
      <c r="Y31" s="80"/>
      <c r="AA31" s="80"/>
      <c r="AB31" s="80"/>
    </row>
    <row r="32" spans="1:50" s="79" customFormat="1" x14ac:dyDescent="0.3">
      <c r="A32" s="78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s="79" t="s">
        <v>299</v>
      </c>
      <c r="C32" s="79" t="s">
        <v>190</v>
      </c>
      <c r="D32" s="79" t="s">
        <v>105</v>
      </c>
      <c r="E32" s="79">
        <v>6</v>
      </c>
      <c r="F32" s="80" t="s">
        <v>686</v>
      </c>
      <c r="G32" s="80" t="s">
        <v>712</v>
      </c>
      <c r="H32" s="79">
        <v>10</v>
      </c>
      <c r="I32" s="80" t="s">
        <v>686</v>
      </c>
      <c r="J32" s="80" t="s">
        <v>712</v>
      </c>
      <c r="K32" s="79">
        <v>12</v>
      </c>
      <c r="L32" s="80" t="s">
        <v>686</v>
      </c>
      <c r="M32" s="80" t="s">
        <v>712</v>
      </c>
      <c r="N32" s="79">
        <v>20</v>
      </c>
      <c r="O32" s="80" t="s">
        <v>686</v>
      </c>
      <c r="P32" s="80" t="s">
        <v>712</v>
      </c>
      <c r="Q32" s="79">
        <v>24</v>
      </c>
      <c r="R32" s="80" t="s">
        <v>686</v>
      </c>
      <c r="S32" s="80" t="s">
        <v>712</v>
      </c>
      <c r="T32" s="79">
        <v>24</v>
      </c>
      <c r="U32" s="80" t="s">
        <v>686</v>
      </c>
      <c r="V32" s="80" t="s">
        <v>712</v>
      </c>
      <c r="W32" s="79">
        <v>40</v>
      </c>
      <c r="X32" s="80" t="s">
        <v>686</v>
      </c>
      <c r="Y32" s="80" t="s">
        <v>712</v>
      </c>
      <c r="Z32" s="79">
        <v>40</v>
      </c>
      <c r="AA32" s="80" t="s">
        <v>686</v>
      </c>
      <c r="AB32" s="80" t="s">
        <v>712</v>
      </c>
      <c r="AC32" s="79" t="str">
        <f>IF(AND(F32="",E32=""),"",SUBSTITUTE(SUBSTITUTE(SUBSTITUTE(SUBSTITUTE(SUBSTITUTE(SUBSTITUTE(SUBSTITUTE($AC$1,"#SYSTEME#",$A$1),"#DIM#",E$1),"#TYPE#",$B32),"#LIGNE#",$A32),"#Q#",IF(F32="",SUBSTITUTE(E32,",","."),"null")),"#FORMULE#",IF(F32="","null",CONCATENATE("'",F32,"'"))),"#CTE#",IF(G32="","null",CONCATENATE("'",G32,"'"))))</f>
        <v xml:space="preserve">INSERT INTO SC_SystemeProduits(RefDimension,NomSysteme,typePresta,ligne,Quantite,formule,cte1,DateModif) values (2,'TCFVBAC','MP',12,null,'1*CTE1','SURFACE',now());
</v>
      </c>
      <c r="AF32" s="79" t="str">
        <f>IF(AND(I32="",H32=""),"",SUBSTITUTE(SUBSTITUTE(SUBSTITUTE(SUBSTITUTE(SUBSTITUTE(SUBSTITUTE(SUBSTITUTE($AC$1,"#SYSTEME#",$A$1),"#DIM#",H$1),"#TYPE#",$B32),"#LIGNE#",$A32),"#Q#",IF(I32="",SUBSTITUTE(H32,",","."),"null")),"#FORMULE#",IF(I32="","null",CONCATENATE("'",I32,"'"))),"#CTE#",IF(J32="","null",CONCATENATE("'",J32,"'"))))</f>
        <v xml:space="preserve">INSERT INTO SC_SystemeProduits(RefDimension,NomSysteme,typePresta,ligne,Quantite,formule,cte1,DateModif) values (4,'TCFVBAC','MP',12,null,'1*CTE1','SURFACE',now());
</v>
      </c>
      <c r="AI32" s="79" t="str">
        <f>IF(AND(L32="",K32=""),"",SUBSTITUTE(SUBSTITUTE(SUBSTITUTE(SUBSTITUTE(SUBSTITUTE(SUBSTITUTE(SUBSTITUTE($AC$1,"#SYSTEME#",$A$1),"#DIM#",K$1),"#TYPE#",$B32),"#LIGNE#",$A32),"#Q#",IF(L32="",SUBSTITUTE(K32,",","."),"null")),"#FORMULE#",IF(L32="","null",CONCATENATE("'",L32,"'"))),"#CTE#",IF(M32="","null",CONCATENATE("'",M32,"'"))))</f>
        <v xml:space="preserve">INSERT INTO SC_SystemeProduits(RefDimension,NomSysteme,typePresta,ligne,Quantite,formule,cte1,DateModif) values (5,'TCFVBAC','MP',12,null,'1*CTE1','SURFACE',now());
</v>
      </c>
      <c r="AL32" s="79" t="str">
        <f>IF(AND(O32="",N32=""),"",SUBSTITUTE(SUBSTITUTE(SUBSTITUTE(SUBSTITUTE(SUBSTITUTE(SUBSTITUTE(SUBSTITUTE($AC$1,"#SYSTEME#",$A$1),"#DIM#",N$1),"#TYPE#",$B32),"#LIGNE#",$A32),"#Q#",IF(O32="",SUBSTITUTE(N32,",","."),"null")),"#FORMULE#",IF(O32="","null",CONCATENATE("'",O32,"'"))),"#CTE#",IF(P32="","null",CONCATENATE("'",P32,"'"))))</f>
        <v xml:space="preserve">INSERT INTO SC_SystemeProduits(RefDimension,NomSysteme,typePresta,ligne,Quantite,formule,cte1,DateModif) values (9,'TCFVBAC','MP',12,null,'1*CTE1','SURFACE',now());
</v>
      </c>
      <c r="AO32" s="79" t="str">
        <f>IF(AND(R32="",Q32=""),"",SUBSTITUTE(SUBSTITUTE(SUBSTITUTE(SUBSTITUTE(SUBSTITUTE(SUBSTITUTE(SUBSTITUTE($AC$1,"#SYSTEME#",$A$1),"#DIM#",Q$1),"#TYPE#",$B32),"#LIGNE#",$A32),"#Q#",IF(R32="",SUBSTITUTE(Q32,",","."),"null")),"#FORMULE#",IF(R32="","null",CONCATENATE("'",R32,"'"))),"#CTE#",IF(S32="","null",CONCATENATE("'",S32,"'"))))</f>
        <v xml:space="preserve">INSERT INTO SC_SystemeProduits(RefDimension,NomSysteme,typePresta,ligne,Quantite,formule,cte1,DateModif) values (10,'TCFVBAC','MP',12,null,'1*CTE1','SURFACE',now());
</v>
      </c>
      <c r="AR32" s="79" t="str">
        <f>IF(AND(U32="",T32=""),"",SUBSTITUTE(SUBSTITUTE(SUBSTITUTE(SUBSTITUTE(SUBSTITUTE(SUBSTITUTE(SUBSTITUTE($AC$1,"#SYSTEME#",$A$1),"#DIM#",T$1),"#TYPE#",$B32),"#LIGNE#",$A32),"#Q#",IF(U32="",SUBSTITUTE(T32,",","."),"null")),"#FORMULE#",IF(U32="","null",CONCATENATE("'",U32,"'"))),"#CTE#",IF(V32="","null",CONCATENATE("'",V32,"'"))))</f>
        <v xml:space="preserve">INSERT INTO SC_SystemeProduits(RefDimension,NomSysteme,typePresta,ligne,Quantite,formule,cte1,DateModif) values (11,'TCFVBAC','MP',12,null,'1*CTE1','SURFACE',now());
</v>
      </c>
      <c r="AU32" s="79" t="str">
        <f>IF(AND(X32="",W32=""),"",SUBSTITUTE(SUBSTITUTE(SUBSTITUTE(SUBSTITUTE(SUBSTITUTE(SUBSTITUTE(SUBSTITUTE($AC$1,"#SYSTEME#",$A$1),"#DIM#",W$1),"#TYPE#",$B32),"#LIGNE#",$A32),"#Q#",IF(X32="",SUBSTITUTE(W32,",","."),"null")),"#FORMULE#",IF(X32="","null",CONCATENATE("'",X32,"'"))),"#CTE#",IF(Y32="","null",CONCATENATE("'",Y32,"'"))))</f>
        <v xml:space="preserve">INSERT INTO SC_SystemeProduits(RefDimension,NomSysteme,typePresta,ligne,Quantite,formule,cte1,DateModif) values (17,'TCFVBAC','MP',12,null,'1*CTE1','SURFACE',now());
</v>
      </c>
      <c r="AX32" s="79" t="str">
        <f>IF(AND(AA32="",Z32=""),"",SUBSTITUTE(SUBSTITUTE(SUBSTITUTE(SUBSTITUTE(SUBSTITUTE(SUBSTITUTE(SUBSTITUTE($AC$1,"#SYSTEME#",$A$1),"#DIM#",Z$1),"#TYPE#",$B32),"#LIGNE#",$A32),"#Q#",IF(AA32="",SUBSTITUTE(Z32,",","."),"null")),"#FORMULE#",IF(AA32="","null",CONCATENATE("'",AA32,"'"))),"#CTE#",IF(AB32="","null",CONCATENATE("'",AB32,"'"))))</f>
        <v xml:space="preserve">INSERT INTO SC_SystemeProduits(RefDimension,NomSysteme,typePresta,ligne,Quantite,formule,cte1,DateModif) values (18,'TCFVBAC','MP',12,null,'1*CTE1','SURFACE',now());
</v>
      </c>
    </row>
    <row r="33" spans="1:50" s="79" customFormat="1" x14ac:dyDescent="0.3">
      <c r="A33" s="78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s="79" t="s">
        <v>299</v>
      </c>
      <c r="C33" s="79" t="s">
        <v>188</v>
      </c>
      <c r="D33" s="79" t="s">
        <v>105</v>
      </c>
      <c r="E33" s="79">
        <v>6</v>
      </c>
      <c r="F33" s="80" t="s">
        <v>686</v>
      </c>
      <c r="G33" s="80" t="s">
        <v>712</v>
      </c>
      <c r="H33" s="79">
        <v>10</v>
      </c>
      <c r="I33" s="80" t="s">
        <v>686</v>
      </c>
      <c r="J33" s="80" t="s">
        <v>712</v>
      </c>
      <c r="K33" s="79">
        <v>12</v>
      </c>
      <c r="L33" s="80" t="s">
        <v>686</v>
      </c>
      <c r="M33" s="80" t="s">
        <v>712</v>
      </c>
      <c r="N33" s="79">
        <v>20</v>
      </c>
      <c r="O33" s="80" t="s">
        <v>686</v>
      </c>
      <c r="P33" s="80" t="s">
        <v>712</v>
      </c>
      <c r="Q33" s="79">
        <v>24</v>
      </c>
      <c r="R33" s="80" t="s">
        <v>686</v>
      </c>
      <c r="S33" s="80" t="s">
        <v>712</v>
      </c>
      <c r="T33" s="79">
        <v>24</v>
      </c>
      <c r="U33" s="80" t="s">
        <v>686</v>
      </c>
      <c r="V33" s="80" t="s">
        <v>712</v>
      </c>
      <c r="W33" s="79">
        <v>40</v>
      </c>
      <c r="X33" s="80" t="s">
        <v>686</v>
      </c>
      <c r="Y33" s="80" t="s">
        <v>712</v>
      </c>
      <c r="Z33" s="79">
        <v>40</v>
      </c>
      <c r="AA33" s="80" t="s">
        <v>686</v>
      </c>
      <c r="AB33" s="80" t="s">
        <v>712</v>
      </c>
      <c r="AC33" s="79" t="str">
        <f>IF(AND(F33="",E33=""),"",SUBSTITUTE(SUBSTITUTE(SUBSTITUTE(SUBSTITUTE(SUBSTITUTE(SUBSTITUTE(SUBSTITUTE($AC$1,"#SYSTEME#",$A$1),"#DIM#",E$1),"#TYPE#",$B33),"#LIGNE#",$A33),"#Q#",IF(F33="",SUBSTITUTE(E33,",","."),"null")),"#FORMULE#",IF(F33="","null",CONCATENATE("'",F33,"'"))),"#CTE#",IF(G33="","null",CONCATENATE("'",G33,"'"))))</f>
        <v xml:space="preserve">INSERT INTO SC_SystemeProduits(RefDimension,NomSysteme,typePresta,ligne,Quantite,formule,cte1,DateModif) values (2,'TCFVBAC','MP',2,null,'1*CTE1','SURFACE',now());
</v>
      </c>
      <c r="AF33" s="79" t="str">
        <f>IF(AND(I33="",H33=""),"",SUBSTITUTE(SUBSTITUTE(SUBSTITUTE(SUBSTITUTE(SUBSTITUTE(SUBSTITUTE(SUBSTITUTE($AC$1,"#SYSTEME#",$A$1),"#DIM#",H$1),"#TYPE#",$B33),"#LIGNE#",$A33),"#Q#",IF(I33="",SUBSTITUTE(H33,",","."),"null")),"#FORMULE#",IF(I33="","null",CONCATENATE("'",I33,"'"))),"#CTE#",IF(J33="","null",CONCATENATE("'",J33,"'"))))</f>
        <v xml:space="preserve">INSERT INTO SC_SystemeProduits(RefDimension,NomSysteme,typePresta,ligne,Quantite,formule,cte1,DateModif) values (4,'TCFVBAC','MP',2,null,'1*CTE1','SURFACE',now());
</v>
      </c>
      <c r="AI33" s="79" t="str">
        <f>IF(AND(L33="",K33=""),"",SUBSTITUTE(SUBSTITUTE(SUBSTITUTE(SUBSTITUTE(SUBSTITUTE(SUBSTITUTE(SUBSTITUTE($AC$1,"#SYSTEME#",$A$1),"#DIM#",K$1),"#TYPE#",$B33),"#LIGNE#",$A33),"#Q#",IF(L33="",SUBSTITUTE(K33,",","."),"null")),"#FORMULE#",IF(L33="","null",CONCATENATE("'",L33,"'"))),"#CTE#",IF(M33="","null",CONCATENATE("'",M33,"'"))))</f>
        <v xml:space="preserve">INSERT INTO SC_SystemeProduits(RefDimension,NomSysteme,typePresta,ligne,Quantite,formule,cte1,DateModif) values (5,'TCFVBAC','MP',2,null,'1*CTE1','SURFACE',now());
</v>
      </c>
      <c r="AL33" s="79" t="str">
        <f>IF(AND(O33="",N33=""),"",SUBSTITUTE(SUBSTITUTE(SUBSTITUTE(SUBSTITUTE(SUBSTITUTE(SUBSTITUTE(SUBSTITUTE($AC$1,"#SYSTEME#",$A$1),"#DIM#",N$1),"#TYPE#",$B33),"#LIGNE#",$A33),"#Q#",IF(O33="",SUBSTITUTE(N33,",","."),"null")),"#FORMULE#",IF(O33="","null",CONCATENATE("'",O33,"'"))),"#CTE#",IF(P33="","null",CONCATENATE("'",P33,"'"))))</f>
        <v xml:space="preserve">INSERT INTO SC_SystemeProduits(RefDimension,NomSysteme,typePresta,ligne,Quantite,formule,cte1,DateModif) values (9,'TCFVBAC','MP',2,null,'1*CTE1','SURFACE',now());
</v>
      </c>
      <c r="AO33" s="79" t="str">
        <f>IF(AND(R33="",Q33=""),"",SUBSTITUTE(SUBSTITUTE(SUBSTITUTE(SUBSTITUTE(SUBSTITUTE(SUBSTITUTE(SUBSTITUTE($AC$1,"#SYSTEME#",$A$1),"#DIM#",Q$1),"#TYPE#",$B33),"#LIGNE#",$A33),"#Q#",IF(R33="",SUBSTITUTE(Q33,",","."),"null")),"#FORMULE#",IF(R33="","null",CONCATENATE("'",R33,"'"))),"#CTE#",IF(S33="","null",CONCATENATE("'",S33,"'"))))</f>
        <v xml:space="preserve">INSERT INTO SC_SystemeProduits(RefDimension,NomSysteme,typePresta,ligne,Quantite,formule,cte1,DateModif) values (10,'TCFVBAC','MP',2,null,'1*CTE1','SURFACE',now());
</v>
      </c>
      <c r="AR33" s="79" t="str">
        <f>IF(AND(U33="",T33=""),"",SUBSTITUTE(SUBSTITUTE(SUBSTITUTE(SUBSTITUTE(SUBSTITUTE(SUBSTITUTE(SUBSTITUTE($AC$1,"#SYSTEME#",$A$1),"#DIM#",T$1),"#TYPE#",$B33),"#LIGNE#",$A33),"#Q#",IF(U33="",SUBSTITUTE(T33,",","."),"null")),"#FORMULE#",IF(U33="","null",CONCATENATE("'",U33,"'"))),"#CTE#",IF(V33="","null",CONCATENATE("'",V33,"'"))))</f>
        <v xml:space="preserve">INSERT INTO SC_SystemeProduits(RefDimension,NomSysteme,typePresta,ligne,Quantite,formule,cte1,DateModif) values (11,'TCFVBAC','MP',2,null,'1*CTE1','SURFACE',now());
</v>
      </c>
      <c r="AU33" s="79" t="str">
        <f>IF(AND(X33="",W33=""),"",SUBSTITUTE(SUBSTITUTE(SUBSTITUTE(SUBSTITUTE(SUBSTITUTE(SUBSTITUTE(SUBSTITUTE($AC$1,"#SYSTEME#",$A$1),"#DIM#",W$1),"#TYPE#",$B33),"#LIGNE#",$A33),"#Q#",IF(X33="",SUBSTITUTE(W33,",","."),"null")),"#FORMULE#",IF(X33="","null",CONCATENATE("'",X33,"'"))),"#CTE#",IF(Y33="","null",CONCATENATE("'",Y33,"'"))))</f>
        <v xml:space="preserve">INSERT INTO SC_SystemeProduits(RefDimension,NomSysteme,typePresta,ligne,Quantite,formule,cte1,DateModif) values (17,'TCFVBAC','MP',2,null,'1*CTE1','SURFACE',now());
</v>
      </c>
      <c r="AX33" s="79" t="str">
        <f>IF(AND(AA33="",Z33=""),"",SUBSTITUTE(SUBSTITUTE(SUBSTITUTE(SUBSTITUTE(SUBSTITUTE(SUBSTITUTE(SUBSTITUTE($AC$1,"#SYSTEME#",$A$1),"#DIM#",Z$1),"#TYPE#",$B33),"#LIGNE#",$A33),"#Q#",IF(AA33="",SUBSTITUTE(Z33,",","."),"null")),"#FORMULE#",IF(AA33="","null",CONCATENATE("'",AA33,"'"))),"#CTE#",IF(AB33="","null",CONCATENATE("'",AB33,"'"))))</f>
        <v xml:space="preserve">INSERT INTO SC_SystemeProduits(RefDimension,NomSysteme,typePresta,ligne,Quantite,formule,cte1,DateModif) values (18,'TCFVBAC','MP',2,null,'1*CTE1','SURFACE',now());
</v>
      </c>
    </row>
    <row r="34" spans="1:50" s="79" customFormat="1" x14ac:dyDescent="0.3">
      <c r="A34" s="78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s="79" t="s">
        <v>299</v>
      </c>
      <c r="C34" s="79" t="s">
        <v>206</v>
      </c>
      <c r="D34" s="79" t="s">
        <v>160</v>
      </c>
      <c r="E34" s="79">
        <v>3.5999999999999996</v>
      </c>
      <c r="F34" s="80" t="s">
        <v>714</v>
      </c>
      <c r="G34" s="80" t="s">
        <v>712</v>
      </c>
      <c r="H34" s="79">
        <v>6</v>
      </c>
      <c r="I34" s="80" t="s">
        <v>714</v>
      </c>
      <c r="J34" s="80" t="s">
        <v>712</v>
      </c>
      <c r="K34" s="79">
        <v>7.1999999999999993</v>
      </c>
      <c r="L34" s="80" t="s">
        <v>714</v>
      </c>
      <c r="M34" s="80" t="s">
        <v>712</v>
      </c>
      <c r="N34" s="79">
        <v>12</v>
      </c>
      <c r="O34" s="80" t="s">
        <v>714</v>
      </c>
      <c r="P34" s="80" t="s">
        <v>712</v>
      </c>
      <c r="Q34" s="79">
        <v>14.399999999999999</v>
      </c>
      <c r="R34" s="80" t="s">
        <v>714</v>
      </c>
      <c r="S34" s="80" t="s">
        <v>712</v>
      </c>
      <c r="T34" s="79">
        <v>14.399999999999999</v>
      </c>
      <c r="U34" s="80" t="s">
        <v>714</v>
      </c>
      <c r="V34" s="80" t="s">
        <v>712</v>
      </c>
      <c r="W34" s="79">
        <v>24</v>
      </c>
      <c r="X34" s="80" t="s">
        <v>714</v>
      </c>
      <c r="Y34" s="80" t="s">
        <v>712</v>
      </c>
      <c r="Z34" s="79">
        <v>24</v>
      </c>
      <c r="AA34" s="80" t="s">
        <v>714</v>
      </c>
      <c r="AB34" s="80" t="s">
        <v>712</v>
      </c>
      <c r="AC34" s="79" t="str">
        <f>IF(AND(F34="",E34=""),"",SUBSTITUTE(SUBSTITUTE(SUBSTITUTE(SUBSTITUTE(SUBSTITUTE(SUBSTITUTE(SUBSTITUTE($AC$1,"#SYSTEME#",$A$1),"#DIM#",E$1),"#TYPE#",$B34),"#LIGNE#",$A34),"#Q#",IF(F34="",SUBSTITUTE(E34,",","."),"null")),"#FORMULE#",IF(F34="","null",CONCATENATE("'",F34,"'"))),"#CTE#",IF(G34="","null",CONCATENATE("'",G34,"'"))))</f>
        <v xml:space="preserve">INSERT INTO SC_SystemeProduits(RefDimension,NomSysteme,typePresta,ligne,Quantite,formule,cte1,DateModif) values (2,'TCFVBAC','MP',3,null,'0.6*CTE1','SURFACE',now());
</v>
      </c>
      <c r="AF34" s="79" t="str">
        <f>IF(AND(I34="",H34=""),"",SUBSTITUTE(SUBSTITUTE(SUBSTITUTE(SUBSTITUTE(SUBSTITUTE(SUBSTITUTE(SUBSTITUTE($AC$1,"#SYSTEME#",$A$1),"#DIM#",H$1),"#TYPE#",$B34),"#LIGNE#",$A34),"#Q#",IF(I34="",SUBSTITUTE(H34,",","."),"null")),"#FORMULE#",IF(I34="","null",CONCATENATE("'",I34,"'"))),"#CTE#",IF(J34="","null",CONCATENATE("'",J34,"'"))))</f>
        <v xml:space="preserve">INSERT INTO SC_SystemeProduits(RefDimension,NomSysteme,typePresta,ligne,Quantite,formule,cte1,DateModif) values (4,'TCFVBAC','MP',3,null,'0.6*CTE1','SURFACE',now());
</v>
      </c>
      <c r="AI34" s="79" t="str">
        <f>IF(AND(L34="",K34=""),"",SUBSTITUTE(SUBSTITUTE(SUBSTITUTE(SUBSTITUTE(SUBSTITUTE(SUBSTITUTE(SUBSTITUTE($AC$1,"#SYSTEME#",$A$1),"#DIM#",K$1),"#TYPE#",$B34),"#LIGNE#",$A34),"#Q#",IF(L34="",SUBSTITUTE(K34,",","."),"null")),"#FORMULE#",IF(L34="","null",CONCATENATE("'",L34,"'"))),"#CTE#",IF(M34="","null",CONCATENATE("'",M34,"'"))))</f>
        <v xml:space="preserve">INSERT INTO SC_SystemeProduits(RefDimension,NomSysteme,typePresta,ligne,Quantite,formule,cte1,DateModif) values (5,'TCFVBAC','MP',3,null,'0.6*CTE1','SURFACE',now());
</v>
      </c>
      <c r="AL34" s="79" t="str">
        <f>IF(AND(O34="",N34=""),"",SUBSTITUTE(SUBSTITUTE(SUBSTITUTE(SUBSTITUTE(SUBSTITUTE(SUBSTITUTE(SUBSTITUTE($AC$1,"#SYSTEME#",$A$1),"#DIM#",N$1),"#TYPE#",$B34),"#LIGNE#",$A34),"#Q#",IF(O34="",SUBSTITUTE(N34,",","."),"null")),"#FORMULE#",IF(O34="","null",CONCATENATE("'",O34,"'"))),"#CTE#",IF(P34="","null",CONCATENATE("'",P34,"'"))))</f>
        <v xml:space="preserve">INSERT INTO SC_SystemeProduits(RefDimension,NomSysteme,typePresta,ligne,Quantite,formule,cte1,DateModif) values (9,'TCFVBAC','MP',3,null,'0.6*CTE1','SURFACE',now());
</v>
      </c>
      <c r="AO34" s="79" t="str">
        <f>IF(AND(R34="",Q34=""),"",SUBSTITUTE(SUBSTITUTE(SUBSTITUTE(SUBSTITUTE(SUBSTITUTE(SUBSTITUTE(SUBSTITUTE($AC$1,"#SYSTEME#",$A$1),"#DIM#",Q$1),"#TYPE#",$B34),"#LIGNE#",$A34),"#Q#",IF(R34="",SUBSTITUTE(Q34,",","."),"null")),"#FORMULE#",IF(R34="","null",CONCATENATE("'",R34,"'"))),"#CTE#",IF(S34="","null",CONCATENATE("'",S34,"'"))))</f>
        <v xml:space="preserve">INSERT INTO SC_SystemeProduits(RefDimension,NomSysteme,typePresta,ligne,Quantite,formule,cte1,DateModif) values (10,'TCFVBAC','MP',3,null,'0.6*CTE1','SURFACE',now());
</v>
      </c>
      <c r="AR34" s="79" t="str">
        <f>IF(AND(U34="",T34=""),"",SUBSTITUTE(SUBSTITUTE(SUBSTITUTE(SUBSTITUTE(SUBSTITUTE(SUBSTITUTE(SUBSTITUTE($AC$1,"#SYSTEME#",$A$1),"#DIM#",T$1),"#TYPE#",$B34),"#LIGNE#",$A34),"#Q#",IF(U34="",SUBSTITUTE(T34,",","."),"null")),"#FORMULE#",IF(U34="","null",CONCATENATE("'",U34,"'"))),"#CTE#",IF(V34="","null",CONCATENATE("'",V34,"'"))))</f>
        <v xml:space="preserve">INSERT INTO SC_SystemeProduits(RefDimension,NomSysteme,typePresta,ligne,Quantite,formule,cte1,DateModif) values (11,'TCFVBAC','MP',3,null,'0.6*CTE1','SURFACE',now());
</v>
      </c>
      <c r="AU34" s="79" t="str">
        <f>IF(AND(X34="",W34=""),"",SUBSTITUTE(SUBSTITUTE(SUBSTITUTE(SUBSTITUTE(SUBSTITUTE(SUBSTITUTE(SUBSTITUTE($AC$1,"#SYSTEME#",$A$1),"#DIM#",W$1),"#TYPE#",$B34),"#LIGNE#",$A34),"#Q#",IF(X34="",SUBSTITUTE(W34,",","."),"null")),"#FORMULE#",IF(X34="","null",CONCATENATE("'",X34,"'"))),"#CTE#",IF(Y34="","null",CONCATENATE("'",Y34,"'"))))</f>
        <v xml:space="preserve">INSERT INTO SC_SystemeProduits(RefDimension,NomSysteme,typePresta,ligne,Quantite,formule,cte1,DateModif) values (17,'TCFVBAC','MP',3,null,'0.6*CTE1','SURFACE',now());
</v>
      </c>
      <c r="AX34" s="79" t="str">
        <f>IF(AND(AA34="",Z34=""),"",SUBSTITUTE(SUBSTITUTE(SUBSTITUTE(SUBSTITUTE(SUBSTITUTE(SUBSTITUTE(SUBSTITUTE($AC$1,"#SYSTEME#",$A$1),"#DIM#",Z$1),"#TYPE#",$B34),"#LIGNE#",$A34),"#Q#",IF(AA34="",SUBSTITUTE(Z34,",","."),"null")),"#FORMULE#",IF(AA34="","null",CONCATENATE("'",AA34,"'"))),"#CTE#",IF(AB34="","null",CONCATENATE("'",AB34,"'"))))</f>
        <v xml:space="preserve">INSERT INTO SC_SystemeProduits(RefDimension,NomSysteme,typePresta,ligne,Quantite,formule,cte1,DateModif) values (18,'TCFVBAC','MP',3,null,'0.6*CTE1','SURFACE',now());
</v>
      </c>
    </row>
    <row r="35" spans="1:50" s="79" customFormat="1" x14ac:dyDescent="0.3">
      <c r="A35" s="78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79" t="s">
        <v>299</v>
      </c>
      <c r="C35" s="79" t="s">
        <v>211</v>
      </c>
      <c r="D35" s="79" t="s">
        <v>20</v>
      </c>
      <c r="E35" s="79">
        <v>1</v>
      </c>
      <c r="F35" s="80" t="s">
        <v>686</v>
      </c>
      <c r="G35" s="80" t="s">
        <v>717</v>
      </c>
      <c r="H35" s="79">
        <v>2</v>
      </c>
      <c r="I35" s="80" t="s">
        <v>694</v>
      </c>
      <c r="J35" s="80" t="s">
        <v>717</v>
      </c>
      <c r="K35" s="79">
        <v>2</v>
      </c>
      <c r="L35" s="80" t="s">
        <v>694</v>
      </c>
      <c r="M35" s="80" t="s">
        <v>717</v>
      </c>
      <c r="N35" s="79">
        <v>4</v>
      </c>
      <c r="O35" s="80" t="s">
        <v>694</v>
      </c>
      <c r="P35" s="80" t="s">
        <v>717</v>
      </c>
      <c r="Q35" s="79">
        <v>4</v>
      </c>
      <c r="R35" s="80" t="s">
        <v>694</v>
      </c>
      <c r="S35" s="80" t="s">
        <v>717</v>
      </c>
      <c r="T35" s="79">
        <v>4</v>
      </c>
      <c r="U35" s="80" t="s">
        <v>694</v>
      </c>
      <c r="V35" s="80" t="s">
        <v>717</v>
      </c>
      <c r="W35" s="79">
        <v>8</v>
      </c>
      <c r="X35" s="80" t="s">
        <v>694</v>
      </c>
      <c r="Y35" s="80" t="s">
        <v>717</v>
      </c>
      <c r="Z35" s="79">
        <v>8</v>
      </c>
      <c r="AA35" s="80" t="s">
        <v>694</v>
      </c>
      <c r="AB35" s="80" t="s">
        <v>717</v>
      </c>
      <c r="AC35" s="79" t="str">
        <f>IF(AND(F35="",E35=""),"",SUBSTITUTE(SUBSTITUTE(SUBSTITUTE(SUBSTITUTE(SUBSTITUTE(SUBSTITUTE(SUBSTITUTE($AC$1,"#SYSTEME#",$A$1),"#DIM#",E$1),"#TYPE#",$B35),"#LIGNE#",$A35),"#Q#",IF(F35="",SUBSTITUTE(E35,",","."),"null")),"#FORMULE#",IF(F35="","null",CONCATENATE("'",F35,"'"))),"#CTE#",IF(G35="","null",CONCATENATE("'",G35,"'"))))</f>
        <v xml:space="preserve">INSERT INTO SC_SystemeProduits(RefDimension,NomSysteme,typePresta,ligne,Quantite,formule,cte1,DateModif) values (2,'TCFVBAC','MP',6,null,'1*CTE1','NB_BAC',now());
</v>
      </c>
      <c r="AF35" s="79" t="str">
        <f>IF(AND(I35="",H35=""),"",SUBSTITUTE(SUBSTITUTE(SUBSTITUTE(SUBSTITUTE(SUBSTITUTE(SUBSTITUTE(SUBSTITUTE($AC$1,"#SYSTEME#",$A$1),"#DIM#",H$1),"#TYPE#",$B35),"#LIGNE#",$A35),"#Q#",IF(I35="",SUBSTITUTE(H35,",","."),"null")),"#FORMULE#",IF(I35="","null",CONCATENATE("'",I35,"'"))),"#CTE#",IF(J35="","null",CONCATENATE("'",J35,"'"))))</f>
        <v xml:space="preserve">INSERT INTO SC_SystemeProduits(RefDimension,NomSysteme,typePresta,ligne,Quantite,formule,cte1,DateModif) values (4,'TCFVBAC','MP',6,null,'0.5*CTE1','NB_BAC',now());
</v>
      </c>
      <c r="AI35" s="79" t="str">
        <f>IF(AND(L35="",K35=""),"",SUBSTITUTE(SUBSTITUTE(SUBSTITUTE(SUBSTITUTE(SUBSTITUTE(SUBSTITUTE(SUBSTITUTE($AC$1,"#SYSTEME#",$A$1),"#DIM#",K$1),"#TYPE#",$B35),"#LIGNE#",$A35),"#Q#",IF(L35="",SUBSTITUTE(K35,",","."),"null")),"#FORMULE#",IF(L35="","null",CONCATENATE("'",L35,"'"))),"#CTE#",IF(M35="","null",CONCATENATE("'",M35,"'"))))</f>
        <v xml:space="preserve">INSERT INTO SC_SystemeProduits(RefDimension,NomSysteme,typePresta,ligne,Quantite,formule,cte1,DateModif) values (5,'TCFVBAC','MP',6,null,'0.5*CTE1','NB_BAC',now());
</v>
      </c>
      <c r="AL35" s="79" t="str">
        <f>IF(AND(O35="",N35=""),"",SUBSTITUTE(SUBSTITUTE(SUBSTITUTE(SUBSTITUTE(SUBSTITUTE(SUBSTITUTE(SUBSTITUTE($AC$1,"#SYSTEME#",$A$1),"#DIM#",N$1),"#TYPE#",$B35),"#LIGNE#",$A35),"#Q#",IF(O35="",SUBSTITUTE(N35,",","."),"null")),"#FORMULE#",IF(O35="","null",CONCATENATE("'",O35,"'"))),"#CTE#",IF(P35="","null",CONCATENATE("'",P35,"'"))))</f>
        <v xml:space="preserve">INSERT INTO SC_SystemeProduits(RefDimension,NomSysteme,typePresta,ligne,Quantite,formule,cte1,DateModif) values (9,'TCFVBAC','MP',6,null,'0.5*CTE1','NB_BAC',now());
</v>
      </c>
      <c r="AO35" s="79" t="str">
        <f>IF(AND(R35="",Q35=""),"",SUBSTITUTE(SUBSTITUTE(SUBSTITUTE(SUBSTITUTE(SUBSTITUTE(SUBSTITUTE(SUBSTITUTE($AC$1,"#SYSTEME#",$A$1),"#DIM#",Q$1),"#TYPE#",$B35),"#LIGNE#",$A35),"#Q#",IF(R35="",SUBSTITUTE(Q35,",","."),"null")),"#FORMULE#",IF(R35="","null",CONCATENATE("'",R35,"'"))),"#CTE#",IF(S35="","null",CONCATENATE("'",S35,"'"))))</f>
        <v xml:space="preserve">INSERT INTO SC_SystemeProduits(RefDimension,NomSysteme,typePresta,ligne,Quantite,formule,cte1,DateModif) values (10,'TCFVBAC','MP',6,null,'0.5*CTE1','NB_BAC',now());
</v>
      </c>
      <c r="AR35" s="79" t="str">
        <f>IF(AND(U35="",T35=""),"",SUBSTITUTE(SUBSTITUTE(SUBSTITUTE(SUBSTITUTE(SUBSTITUTE(SUBSTITUTE(SUBSTITUTE($AC$1,"#SYSTEME#",$A$1),"#DIM#",T$1),"#TYPE#",$B35),"#LIGNE#",$A35),"#Q#",IF(U35="",SUBSTITUTE(T35,",","."),"null")),"#FORMULE#",IF(U35="","null",CONCATENATE("'",U35,"'"))),"#CTE#",IF(V35="","null",CONCATENATE("'",V35,"'"))))</f>
        <v xml:space="preserve">INSERT INTO SC_SystemeProduits(RefDimension,NomSysteme,typePresta,ligne,Quantite,formule,cte1,DateModif) values (11,'TCFVBAC','MP',6,null,'0.5*CTE1','NB_BAC',now());
</v>
      </c>
      <c r="AU35" s="79" t="str">
        <f>IF(AND(X35="",W35=""),"",SUBSTITUTE(SUBSTITUTE(SUBSTITUTE(SUBSTITUTE(SUBSTITUTE(SUBSTITUTE(SUBSTITUTE($AC$1,"#SYSTEME#",$A$1),"#DIM#",W$1),"#TYPE#",$B35),"#LIGNE#",$A35),"#Q#",IF(X35="",SUBSTITUTE(W35,",","."),"null")),"#FORMULE#",IF(X35="","null",CONCATENATE("'",X35,"'"))),"#CTE#",IF(Y35="","null",CONCATENATE("'",Y35,"'"))))</f>
        <v xml:space="preserve">INSERT INTO SC_SystemeProduits(RefDimension,NomSysteme,typePresta,ligne,Quantite,formule,cte1,DateModif) values (17,'TCFVBAC','MP',6,null,'0.5*CTE1','NB_BAC',now());
</v>
      </c>
      <c r="AX35" s="79" t="str">
        <f>IF(AND(AA35="",Z35=""),"",SUBSTITUTE(SUBSTITUTE(SUBSTITUTE(SUBSTITUTE(SUBSTITUTE(SUBSTITUTE(SUBSTITUTE($AC$1,"#SYSTEME#",$A$1),"#DIM#",Z$1),"#TYPE#",$B35),"#LIGNE#",$A35),"#Q#",IF(AA35="",SUBSTITUTE(Z35,",","."),"null")),"#FORMULE#",IF(AA35="","null",CONCATENATE("'",AA35,"'"))),"#CTE#",IF(AB35="","null",CONCATENATE("'",AB35,"'"))))</f>
        <v xml:space="preserve">INSERT INTO SC_SystemeProduits(RefDimension,NomSysteme,typePresta,ligne,Quantite,formule,cte1,DateModif) values (18,'TCFVBAC','MP',6,null,'0.5*CTE1','NB_BAC',now());
</v>
      </c>
    </row>
    <row r="36" spans="1:50" s="79" customFormat="1" x14ac:dyDescent="0.3">
      <c r="A36" s="78"/>
      <c r="F36" s="80"/>
      <c r="G36" s="80"/>
      <c r="I36" s="80"/>
      <c r="J36" s="80"/>
      <c r="L36" s="80"/>
      <c r="M36" s="80"/>
      <c r="O36" s="80"/>
      <c r="P36" s="80"/>
      <c r="R36" s="80"/>
      <c r="S36" s="80"/>
      <c r="U36" s="80"/>
      <c r="V36" s="80"/>
      <c r="X36" s="80"/>
      <c r="Y36" s="80"/>
      <c r="AA36" s="80"/>
      <c r="AB36" s="80"/>
    </row>
    <row r="37" spans="1:50" s="79" customFormat="1" x14ac:dyDescent="0.3">
      <c r="A37" s="78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s="79" t="s">
        <v>299</v>
      </c>
      <c r="C37" s="79" t="s">
        <v>216</v>
      </c>
      <c r="D37" s="79" t="s">
        <v>8</v>
      </c>
      <c r="E37" s="79">
        <v>1</v>
      </c>
      <c r="F37" s="80" t="s">
        <v>686</v>
      </c>
      <c r="G37" s="80" t="s">
        <v>717</v>
      </c>
      <c r="H37" s="79">
        <v>2</v>
      </c>
      <c r="I37" s="80" t="s">
        <v>686</v>
      </c>
      <c r="J37" s="80" t="s">
        <v>717</v>
      </c>
      <c r="K37" s="79">
        <v>2</v>
      </c>
      <c r="L37" s="80" t="s">
        <v>686</v>
      </c>
      <c r="M37" s="80" t="s">
        <v>717</v>
      </c>
      <c r="N37" s="79">
        <v>4</v>
      </c>
      <c r="O37" s="80" t="s">
        <v>686</v>
      </c>
      <c r="P37" s="80" t="s">
        <v>717</v>
      </c>
      <c r="Q37" s="79">
        <v>4</v>
      </c>
      <c r="R37" s="80" t="s">
        <v>686</v>
      </c>
      <c r="S37" s="80" t="s">
        <v>717</v>
      </c>
      <c r="T37" s="79">
        <v>4</v>
      </c>
      <c r="U37" s="80" t="s">
        <v>686</v>
      </c>
      <c r="V37" s="80" t="s">
        <v>717</v>
      </c>
      <c r="W37" s="79">
        <v>5</v>
      </c>
      <c r="X37" s="80" t="s">
        <v>686</v>
      </c>
      <c r="Y37" s="80" t="s">
        <v>717</v>
      </c>
      <c r="Z37" s="79">
        <v>5</v>
      </c>
      <c r="AA37" s="80" t="s">
        <v>686</v>
      </c>
      <c r="AB37" s="80" t="s">
        <v>717</v>
      </c>
      <c r="AC37" s="79" t="str">
        <f>IF(AND(F37="",E37=""),"",SUBSTITUTE(SUBSTITUTE(SUBSTITUTE(SUBSTITUTE(SUBSTITUTE(SUBSTITUTE(SUBSTITUTE($AC$1,"#SYSTEME#",$A$1),"#DIM#",E$1),"#TYPE#",$B37),"#LIGNE#",$A37),"#Q#",IF(F37="",SUBSTITUTE(E37,",","."),"null")),"#FORMULE#",IF(F37="","null",CONCATENATE("'",F37,"'"))),"#CTE#",IF(G37="","null",CONCATENATE("'",G37,"'"))))</f>
        <v xml:space="preserve">INSERT INTO SC_SystemeProduits(RefDimension,NomSysteme,typePresta,ligne,Quantite,formule,cte1,DateModif) values (2,'TCFVBAC','MP',10,null,'1*CTE1','NB_BAC',now());
</v>
      </c>
      <c r="AF37" s="79" t="str">
        <f>IF(AND(I37="",H37=""),"",SUBSTITUTE(SUBSTITUTE(SUBSTITUTE(SUBSTITUTE(SUBSTITUTE(SUBSTITUTE(SUBSTITUTE($AC$1,"#SYSTEME#",$A$1),"#DIM#",H$1),"#TYPE#",$B37),"#LIGNE#",$A37),"#Q#",IF(I37="",SUBSTITUTE(H37,",","."),"null")),"#FORMULE#",IF(I37="","null",CONCATENATE("'",I37,"'"))),"#CTE#",IF(J37="","null",CONCATENATE("'",J37,"'"))))</f>
        <v xml:space="preserve">INSERT INTO SC_SystemeProduits(RefDimension,NomSysteme,typePresta,ligne,Quantite,formule,cte1,DateModif) values (4,'TCFVBAC','MP',10,null,'1*CTE1','NB_BAC',now());
</v>
      </c>
      <c r="AI37" s="79" t="str">
        <f>IF(AND(L37="",K37=""),"",SUBSTITUTE(SUBSTITUTE(SUBSTITUTE(SUBSTITUTE(SUBSTITUTE(SUBSTITUTE(SUBSTITUTE($AC$1,"#SYSTEME#",$A$1),"#DIM#",K$1),"#TYPE#",$B37),"#LIGNE#",$A37),"#Q#",IF(L37="",SUBSTITUTE(K37,",","."),"null")),"#FORMULE#",IF(L37="","null",CONCATENATE("'",L37,"'"))),"#CTE#",IF(M37="","null",CONCATENATE("'",M37,"'"))))</f>
        <v xml:space="preserve">INSERT INTO SC_SystemeProduits(RefDimension,NomSysteme,typePresta,ligne,Quantite,formule,cte1,DateModif) values (5,'TCFVBAC','MP',10,null,'1*CTE1','NB_BAC',now());
</v>
      </c>
      <c r="AL37" s="79" t="str">
        <f>IF(AND(O37="",N37=""),"",SUBSTITUTE(SUBSTITUTE(SUBSTITUTE(SUBSTITUTE(SUBSTITUTE(SUBSTITUTE(SUBSTITUTE($AC$1,"#SYSTEME#",$A$1),"#DIM#",N$1),"#TYPE#",$B37),"#LIGNE#",$A37),"#Q#",IF(O37="",SUBSTITUTE(N37,",","."),"null")),"#FORMULE#",IF(O37="","null",CONCATENATE("'",O37,"'"))),"#CTE#",IF(P37="","null",CONCATENATE("'",P37,"'"))))</f>
        <v xml:space="preserve">INSERT INTO SC_SystemeProduits(RefDimension,NomSysteme,typePresta,ligne,Quantite,formule,cte1,DateModif) values (9,'TCFVBAC','MP',10,null,'1*CTE1','NB_BAC',now());
</v>
      </c>
      <c r="AO37" s="79" t="str">
        <f>IF(AND(R37="",Q37=""),"",SUBSTITUTE(SUBSTITUTE(SUBSTITUTE(SUBSTITUTE(SUBSTITUTE(SUBSTITUTE(SUBSTITUTE($AC$1,"#SYSTEME#",$A$1),"#DIM#",Q$1),"#TYPE#",$B37),"#LIGNE#",$A37),"#Q#",IF(R37="",SUBSTITUTE(Q37,",","."),"null")),"#FORMULE#",IF(R37="","null",CONCATENATE("'",R37,"'"))),"#CTE#",IF(S37="","null",CONCATENATE("'",S37,"'"))))</f>
        <v xml:space="preserve">INSERT INTO SC_SystemeProduits(RefDimension,NomSysteme,typePresta,ligne,Quantite,formule,cte1,DateModif) values (10,'TCFVBAC','MP',10,null,'1*CTE1','NB_BAC',now());
</v>
      </c>
      <c r="AR37" s="79" t="str">
        <f>IF(AND(U37="",T37=""),"",SUBSTITUTE(SUBSTITUTE(SUBSTITUTE(SUBSTITUTE(SUBSTITUTE(SUBSTITUTE(SUBSTITUTE($AC$1,"#SYSTEME#",$A$1),"#DIM#",T$1),"#TYPE#",$B37),"#LIGNE#",$A37),"#Q#",IF(U37="",SUBSTITUTE(T37,",","."),"null")),"#FORMULE#",IF(U37="","null",CONCATENATE("'",U37,"'"))),"#CTE#",IF(V37="","null",CONCATENATE("'",V37,"'"))))</f>
        <v xml:space="preserve">INSERT INTO SC_SystemeProduits(RefDimension,NomSysteme,typePresta,ligne,Quantite,formule,cte1,DateModif) values (11,'TCFVBAC','MP',10,null,'1*CTE1','NB_BAC',now());
</v>
      </c>
      <c r="AU37" s="79" t="str">
        <f>IF(AND(X37="",W37=""),"",SUBSTITUTE(SUBSTITUTE(SUBSTITUTE(SUBSTITUTE(SUBSTITUTE(SUBSTITUTE(SUBSTITUTE($AC$1,"#SYSTEME#",$A$1),"#DIM#",W$1),"#TYPE#",$B37),"#LIGNE#",$A37),"#Q#",IF(X37="",SUBSTITUTE(W37,",","."),"null")),"#FORMULE#",IF(X37="","null",CONCATENATE("'",X37,"'"))),"#CTE#",IF(Y37="","null",CONCATENATE("'",Y37,"'"))))</f>
        <v xml:space="preserve">INSERT INTO SC_SystemeProduits(RefDimension,NomSysteme,typePresta,ligne,Quantite,formule,cte1,DateModif) values (17,'TCFVBAC','MP',10,null,'1*CTE1','NB_BAC',now());
</v>
      </c>
      <c r="AX37" s="79" t="str">
        <f>IF(AND(AA37="",Z37=""),"",SUBSTITUTE(SUBSTITUTE(SUBSTITUTE(SUBSTITUTE(SUBSTITUTE(SUBSTITUTE(SUBSTITUTE($AC$1,"#SYSTEME#",$A$1),"#DIM#",Z$1),"#TYPE#",$B37),"#LIGNE#",$A37),"#Q#",IF(AA37="",SUBSTITUTE(Z37,",","."),"null")),"#FORMULE#",IF(AA37="","null",CONCATENATE("'",AA37,"'"))),"#CTE#",IF(AB37="","null",CONCATENATE("'",AB37,"'"))))</f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Z37"/>
  <sheetViews>
    <sheetView topLeftCell="A10" workbookViewId="0">
      <selection activeCell="AX37" sqref="AC4:AX37"/>
    </sheetView>
  </sheetViews>
  <sheetFormatPr baseColWidth="10" defaultColWidth="11.44140625" defaultRowHeight="14.4" x14ac:dyDescent="0.3"/>
  <cols>
    <col min="1" max="1" width="9.33203125" style="48" customWidth="1"/>
    <col min="2" max="2" width="11.44140625" style="48"/>
    <col min="3" max="3" width="34.44140625" style="48" bestFit="1" customWidth="1"/>
    <col min="4" max="4" width="11.44140625" style="48"/>
    <col min="5" max="5" width="13.6640625" style="48" customWidth="1"/>
    <col min="6" max="6" width="11.109375" style="51" customWidth="1"/>
    <col min="7" max="7" width="13.6640625" style="51" customWidth="1"/>
    <col min="8" max="8" width="5.6640625" style="48" customWidth="1"/>
    <col min="9" max="9" width="10.5546875" style="51" customWidth="1"/>
    <col min="10" max="10" width="5.6640625" style="51" customWidth="1"/>
    <col min="11" max="11" width="5.6640625" style="48" customWidth="1"/>
    <col min="12" max="12" width="9.109375" style="51" customWidth="1"/>
    <col min="13" max="13" width="5.6640625" style="51" customWidth="1"/>
    <col min="14" max="14" width="5.6640625" style="48" customWidth="1"/>
    <col min="15" max="15" width="9.6640625" style="51" customWidth="1"/>
    <col min="16" max="16" width="5.6640625" style="51" customWidth="1"/>
    <col min="17" max="17" width="5.6640625" style="48" customWidth="1"/>
    <col min="18" max="18" width="9.6640625" style="51" customWidth="1"/>
    <col min="19" max="19" width="5.6640625" style="51" customWidth="1"/>
    <col min="20" max="20" width="5.6640625" style="48" customWidth="1"/>
    <col min="21" max="21" width="8.44140625" style="51" customWidth="1"/>
    <col min="22" max="22" width="5.6640625" style="51" customWidth="1"/>
    <col min="23" max="23" width="5.6640625" style="48" customWidth="1"/>
    <col min="24" max="25" width="5.6640625" style="51" customWidth="1"/>
    <col min="26" max="26" width="5.6640625" style="48" customWidth="1"/>
    <col min="27" max="27" width="16" style="51" customWidth="1"/>
    <col min="28" max="28" width="5.6640625" style="51" customWidth="1"/>
    <col min="29" max="50" width="4.33203125" style="48" customWidth="1"/>
    <col min="51" max="16384" width="11.44140625" style="48"/>
  </cols>
  <sheetData>
    <row r="1" spans="1:52" x14ac:dyDescent="0.3">
      <c r="A1" s="48" t="s">
        <v>962</v>
      </c>
      <c r="E1" s="48">
        <v>2</v>
      </c>
      <c r="H1" s="48">
        <v>4</v>
      </c>
      <c r="K1" s="48">
        <v>5</v>
      </c>
      <c r="N1" s="48">
        <v>9</v>
      </c>
      <c r="Q1" s="48">
        <v>10</v>
      </c>
      <c r="T1" s="48">
        <v>11</v>
      </c>
      <c r="W1" s="48">
        <v>17</v>
      </c>
      <c r="Z1" s="48">
        <v>18</v>
      </c>
      <c r="AC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s="48" t="s">
        <v>300</v>
      </c>
      <c r="D2" s="48" t="s">
        <v>243</v>
      </c>
      <c r="E2" s="48">
        <v>3</v>
      </c>
      <c r="H2" s="48">
        <v>5</v>
      </c>
      <c r="K2" s="48">
        <v>6</v>
      </c>
      <c r="N2" s="48">
        <v>10</v>
      </c>
      <c r="Q2" s="48" t="s">
        <v>286</v>
      </c>
      <c r="T2" s="48" t="s">
        <v>287</v>
      </c>
      <c r="W2" s="48" t="s">
        <v>292</v>
      </c>
      <c r="Z2" s="48" t="s">
        <v>293</v>
      </c>
      <c r="AC2" s="48">
        <v>3</v>
      </c>
      <c r="AD2" s="51"/>
      <c r="AE2" s="51"/>
      <c r="AF2" s="48">
        <v>5</v>
      </c>
      <c r="AG2" s="51"/>
      <c r="AH2" s="51"/>
      <c r="AI2" s="48">
        <v>6</v>
      </c>
      <c r="AJ2" s="51"/>
      <c r="AK2" s="51"/>
      <c r="AL2" s="48">
        <v>10</v>
      </c>
      <c r="AM2" s="51"/>
      <c r="AN2" s="51"/>
      <c r="AO2" s="48" t="s">
        <v>286</v>
      </c>
      <c r="AP2" s="51"/>
      <c r="AQ2" s="51"/>
      <c r="AR2" s="48" t="s">
        <v>287</v>
      </c>
      <c r="AS2" s="51"/>
      <c r="AT2" s="51"/>
      <c r="AU2" s="48" t="s">
        <v>292</v>
      </c>
      <c r="AV2" s="51"/>
      <c r="AW2" s="51"/>
      <c r="AX2" s="48" t="s">
        <v>293</v>
      </c>
      <c r="AY2" s="51"/>
      <c r="AZ2" s="51"/>
    </row>
    <row r="3" spans="1:52" x14ac:dyDescent="0.3">
      <c r="D3" s="48" t="s">
        <v>244</v>
      </c>
      <c r="E3" s="48" t="s">
        <v>245</v>
      </c>
      <c r="H3" s="48" t="s">
        <v>245</v>
      </c>
      <c r="K3" s="48" t="s">
        <v>245</v>
      </c>
      <c r="N3" s="48" t="s">
        <v>245</v>
      </c>
      <c r="Q3" s="48" t="s">
        <v>245</v>
      </c>
      <c r="T3" s="48" t="s">
        <v>245</v>
      </c>
      <c r="W3" s="48" t="s">
        <v>245</v>
      </c>
      <c r="Z3" s="48" t="s">
        <v>245</v>
      </c>
      <c r="AC3" s="48" t="s">
        <v>245</v>
      </c>
      <c r="AD3" s="51"/>
      <c r="AE3" s="51"/>
      <c r="AF3" s="48" t="s">
        <v>245</v>
      </c>
      <c r="AG3" s="51"/>
      <c r="AH3" s="51"/>
      <c r="AI3" s="48" t="s">
        <v>245</v>
      </c>
      <c r="AJ3" s="51"/>
      <c r="AK3" s="51"/>
      <c r="AL3" s="48" t="s">
        <v>245</v>
      </c>
      <c r="AM3" s="51"/>
      <c r="AN3" s="51"/>
      <c r="AO3" s="48" t="s">
        <v>245</v>
      </c>
      <c r="AP3" s="51"/>
      <c r="AQ3" s="51"/>
      <c r="AR3" s="48" t="s">
        <v>245</v>
      </c>
      <c r="AS3" s="51"/>
      <c r="AT3" s="51"/>
      <c r="AU3" s="48" t="s">
        <v>245</v>
      </c>
      <c r="AV3" s="51"/>
      <c r="AW3" s="51"/>
      <c r="AX3" s="48" t="s">
        <v>245</v>
      </c>
      <c r="AY3" s="51"/>
      <c r="AZ3" s="51"/>
    </row>
    <row r="4" spans="1:52" x14ac:dyDescent="0.3">
      <c r="A4" s="49">
        <f>IF(B4="MATIERE",VLOOKUP($C4,MATIERE!$B$2:$K$601,10,0),IF(B4="MOA",VLOOKUP($C4,ATELIER!$B$2:$K$291,10,0),IF(B4="MOC",VLOOKUP($C4,CHANTIER!$B$2:$K$291,10,0),IF(B4="MP",VLOOKUP($C4,MINIPELLE!$B$2:$K$291,10,0),""))))</f>
        <v>50</v>
      </c>
      <c r="B4" s="48" t="s">
        <v>294</v>
      </c>
      <c r="C4" s="48" t="s">
        <v>301</v>
      </c>
      <c r="D4" s="48" t="s">
        <v>8</v>
      </c>
      <c r="E4" s="74">
        <v>1</v>
      </c>
      <c r="F4" s="75"/>
      <c r="G4" s="75"/>
      <c r="H4" s="74"/>
      <c r="I4" s="75"/>
      <c r="J4" s="75"/>
      <c r="K4" s="74"/>
      <c r="L4" s="75"/>
      <c r="M4" s="75"/>
      <c r="N4" s="74"/>
      <c r="O4" s="75"/>
      <c r="P4" s="75"/>
      <c r="Q4" s="74"/>
      <c r="R4" s="75"/>
      <c r="S4" s="75"/>
      <c r="T4" s="74"/>
      <c r="U4" s="75"/>
      <c r="V4" s="75"/>
      <c r="W4" s="74"/>
      <c r="X4" s="75"/>
      <c r="Y4" s="75"/>
      <c r="Z4" s="74"/>
      <c r="AA4" s="75"/>
      <c r="AB4" s="75"/>
      <c r="AC4" s="48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48" t="str">
        <f t="shared" ref="AF4:AF37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48" t="str">
        <f t="shared" ref="AI4:AI37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48" t="str">
        <f t="shared" ref="AL4:AL37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48" t="str">
        <f t="shared" ref="AO4:AO37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48" t="str">
        <f t="shared" ref="AR4:AR37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48" t="str">
        <f t="shared" ref="AU4:AU37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48" t="str">
        <f t="shared" ref="AX4:AX37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51</v>
      </c>
      <c r="B5" s="48" t="s">
        <v>294</v>
      </c>
      <c r="C5" s="48" t="s">
        <v>302</v>
      </c>
      <c r="D5" s="48" t="s">
        <v>8</v>
      </c>
      <c r="E5" s="74"/>
      <c r="F5" s="75"/>
      <c r="G5" s="75"/>
      <c r="H5" s="74">
        <v>1</v>
      </c>
      <c r="I5" s="75"/>
      <c r="J5" s="75"/>
      <c r="K5" s="74"/>
      <c r="L5" s="75"/>
      <c r="M5" s="75"/>
      <c r="N5" s="74"/>
      <c r="O5" s="75"/>
      <c r="P5" s="75"/>
      <c r="Q5" s="74"/>
      <c r="R5" s="75"/>
      <c r="S5" s="75"/>
      <c r="T5" s="74"/>
      <c r="U5" s="75"/>
      <c r="V5" s="75"/>
      <c r="W5" s="74"/>
      <c r="X5" s="75"/>
      <c r="Y5" s="75"/>
      <c r="Z5" s="74"/>
      <c r="AA5" s="75"/>
      <c r="AB5" s="75"/>
      <c r="AC5" s="48" t="str">
        <f t="shared" ref="AC5:AC37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48" t="str">
        <f t="shared" si="0"/>
        <v xml:space="preserve">INSERT INTO SC_SystemeProduits(RefDimension,NomSysteme,typePresta,ligne,Quantite,formule,cte1,DateModif) values (4,'TCFVBACFH','MATIERE',51,1,null,null,now());
</v>
      </c>
      <c r="AI5" s="48" t="str">
        <f t="shared" si="1"/>
        <v/>
      </c>
      <c r="AL5" s="48" t="str">
        <f t="shared" si="2"/>
        <v/>
      </c>
      <c r="AO5" s="48" t="str">
        <f t="shared" si="3"/>
        <v/>
      </c>
      <c r="AR5" s="48" t="str">
        <f t="shared" si="4"/>
        <v/>
      </c>
      <c r="AU5" s="48" t="str">
        <f t="shared" si="5"/>
        <v/>
      </c>
      <c r="AX5" s="48" t="str">
        <f t="shared" si="6"/>
        <v/>
      </c>
    </row>
    <row r="6" spans="1:5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52</v>
      </c>
      <c r="B6" s="48" t="s">
        <v>294</v>
      </c>
      <c r="C6" s="48" t="s">
        <v>303</v>
      </c>
      <c r="D6" s="48" t="s">
        <v>8</v>
      </c>
      <c r="E6" s="74"/>
      <c r="F6" s="75"/>
      <c r="G6" s="75"/>
      <c r="H6" s="74"/>
      <c r="I6" s="75"/>
      <c r="J6" s="75"/>
      <c r="K6" s="74">
        <v>1</v>
      </c>
      <c r="L6" s="75"/>
      <c r="M6" s="75"/>
      <c r="N6" s="74"/>
      <c r="O6" s="75"/>
      <c r="P6" s="75"/>
      <c r="Q6" s="74"/>
      <c r="R6" s="75"/>
      <c r="S6" s="75"/>
      <c r="T6" s="74"/>
      <c r="U6" s="75"/>
      <c r="V6" s="75"/>
      <c r="W6" s="74"/>
      <c r="X6" s="75"/>
      <c r="Y6" s="75"/>
      <c r="Z6" s="74"/>
      <c r="AA6" s="75"/>
      <c r="AB6" s="75"/>
      <c r="AC6" s="48" t="str">
        <f t="shared" si="7"/>
        <v/>
      </c>
      <c r="AF6" s="48" t="str">
        <f t="shared" si="0"/>
        <v/>
      </c>
      <c r="AI6" s="48" t="str">
        <f t="shared" si="1"/>
        <v xml:space="preserve">INSERT INTO SC_SystemeProduits(RefDimension,NomSysteme,typePresta,ligne,Quantite,formule,cte1,DateModif) values (5,'TCFVBACFH','MATIERE',52,1,null,null,now());
</v>
      </c>
      <c r="AL6" s="48" t="str">
        <f t="shared" si="2"/>
        <v/>
      </c>
      <c r="AO6" s="48" t="str">
        <f t="shared" si="3"/>
        <v/>
      </c>
      <c r="AR6" s="48" t="str">
        <f t="shared" si="4"/>
        <v/>
      </c>
      <c r="AU6" s="48" t="str">
        <f t="shared" si="5"/>
        <v/>
      </c>
      <c r="AX6" s="48" t="str">
        <f t="shared" si="6"/>
        <v/>
      </c>
    </row>
    <row r="7" spans="1:5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53</v>
      </c>
      <c r="B7" s="48" t="s">
        <v>294</v>
      </c>
      <c r="C7" s="48" t="s">
        <v>304</v>
      </c>
      <c r="D7" s="48" t="s">
        <v>8</v>
      </c>
      <c r="E7" s="74"/>
      <c r="F7" s="75"/>
      <c r="G7" s="75"/>
      <c r="H7" s="74"/>
      <c r="I7" s="75"/>
      <c r="J7" s="75"/>
      <c r="K7" s="74"/>
      <c r="L7" s="75"/>
      <c r="M7" s="75"/>
      <c r="N7" s="74">
        <v>1</v>
      </c>
      <c r="O7" s="75"/>
      <c r="P7" s="75"/>
      <c r="Q7" s="74"/>
      <c r="R7" s="75"/>
      <c r="S7" s="75"/>
      <c r="T7" s="74"/>
      <c r="U7" s="75"/>
      <c r="V7" s="75"/>
      <c r="W7" s="74"/>
      <c r="X7" s="75"/>
      <c r="Y7" s="75"/>
      <c r="Z7" s="74"/>
      <c r="AA7" s="75"/>
      <c r="AB7" s="75"/>
      <c r="AC7" s="48" t="str">
        <f t="shared" si="7"/>
        <v/>
      </c>
      <c r="AF7" s="48" t="str">
        <f t="shared" si="0"/>
        <v/>
      </c>
      <c r="AI7" s="48" t="str">
        <f t="shared" si="1"/>
        <v/>
      </c>
      <c r="AL7" s="48" t="str">
        <f t="shared" si="2"/>
        <v xml:space="preserve">INSERT INTO SC_SystemeProduits(RefDimension,NomSysteme,typePresta,ligne,Quantite,formule,cte1,DateModif) values (9,'TCFVBACFH','MATIERE',53,1,null,null,now());
</v>
      </c>
      <c r="AO7" s="48" t="str">
        <f t="shared" si="3"/>
        <v/>
      </c>
      <c r="AR7" s="48" t="str">
        <f t="shared" si="4"/>
        <v/>
      </c>
      <c r="AU7" s="48" t="str">
        <f t="shared" si="5"/>
        <v/>
      </c>
      <c r="AX7" s="48" t="str">
        <f t="shared" si="6"/>
        <v/>
      </c>
    </row>
    <row r="8" spans="1:5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54</v>
      </c>
      <c r="B8" s="48" t="s">
        <v>294</v>
      </c>
      <c r="C8" s="48" t="s">
        <v>305</v>
      </c>
      <c r="D8" s="48" t="s">
        <v>8</v>
      </c>
      <c r="E8" s="74"/>
      <c r="F8" s="75"/>
      <c r="G8" s="75"/>
      <c r="H8" s="74"/>
      <c r="I8" s="75"/>
      <c r="J8" s="75"/>
      <c r="K8" s="74"/>
      <c r="L8" s="75"/>
      <c r="M8" s="75"/>
      <c r="N8" s="74"/>
      <c r="O8" s="75"/>
      <c r="P8" s="75"/>
      <c r="Q8" s="74">
        <v>1</v>
      </c>
      <c r="R8" s="75"/>
      <c r="S8" s="75"/>
      <c r="T8" s="74">
        <v>1</v>
      </c>
      <c r="U8" s="75"/>
      <c r="V8" s="75"/>
      <c r="W8" s="74"/>
      <c r="X8" s="75"/>
      <c r="Y8" s="75"/>
      <c r="Z8" s="74"/>
      <c r="AA8" s="75"/>
      <c r="AB8" s="75"/>
      <c r="AC8" s="48" t="str">
        <f t="shared" si="7"/>
        <v/>
      </c>
      <c r="AF8" s="48" t="str">
        <f t="shared" si="0"/>
        <v/>
      </c>
      <c r="AI8" s="48" t="str">
        <f t="shared" si="1"/>
        <v/>
      </c>
      <c r="AL8" s="48" t="str">
        <f t="shared" si="2"/>
        <v/>
      </c>
      <c r="AO8" s="48" t="str">
        <f t="shared" si="3"/>
        <v xml:space="preserve">INSERT INTO SC_SystemeProduits(RefDimension,NomSysteme,typePresta,ligne,Quantite,formule,cte1,DateModif) values (10,'TCFVBACFH','MATIERE',54,1,null,null,now());
</v>
      </c>
      <c r="AR8" s="48" t="str">
        <f t="shared" si="4"/>
        <v xml:space="preserve">INSERT INTO SC_SystemeProduits(RefDimension,NomSysteme,typePresta,ligne,Quantite,formule,cte1,DateModif) values (11,'TCFVBACFH','MATIERE',54,1,null,null,now());
</v>
      </c>
      <c r="AU8" s="48" t="str">
        <f t="shared" si="5"/>
        <v/>
      </c>
      <c r="AX8" s="48" t="str">
        <f t="shared" si="6"/>
        <v/>
      </c>
    </row>
    <row r="9" spans="1:5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55</v>
      </c>
      <c r="B9" s="48" t="s">
        <v>294</v>
      </c>
      <c r="C9" s="48" t="s">
        <v>306</v>
      </c>
      <c r="D9" s="48" t="s">
        <v>8</v>
      </c>
      <c r="E9" s="74"/>
      <c r="F9" s="75"/>
      <c r="G9" s="75"/>
      <c r="H9" s="74"/>
      <c r="I9" s="75"/>
      <c r="J9" s="75"/>
      <c r="K9" s="74"/>
      <c r="L9" s="75"/>
      <c r="M9" s="75"/>
      <c r="N9" s="74"/>
      <c r="O9" s="75"/>
      <c r="P9" s="75"/>
      <c r="Q9" s="74"/>
      <c r="R9" s="75"/>
      <c r="S9" s="75"/>
      <c r="T9" s="74"/>
      <c r="U9" s="75"/>
      <c r="V9" s="75"/>
      <c r="W9" s="74">
        <v>1</v>
      </c>
      <c r="X9" s="75"/>
      <c r="Y9" s="75"/>
      <c r="Z9" s="74">
        <v>1</v>
      </c>
      <c r="AA9" s="75"/>
      <c r="AB9" s="75"/>
      <c r="AC9" s="48" t="str">
        <f t="shared" si="7"/>
        <v/>
      </c>
      <c r="AF9" s="48" t="str">
        <f t="shared" si="0"/>
        <v/>
      </c>
      <c r="AI9" s="48" t="str">
        <f t="shared" si="1"/>
        <v/>
      </c>
      <c r="AL9" s="48" t="str">
        <f t="shared" si="2"/>
        <v/>
      </c>
      <c r="AO9" s="48" t="str">
        <f t="shared" si="3"/>
        <v/>
      </c>
      <c r="AR9" s="48" t="str">
        <f t="shared" si="4"/>
        <v/>
      </c>
      <c r="AU9" s="48" t="str">
        <f t="shared" si="5"/>
        <v xml:space="preserve">INSERT INTO SC_SystemeProduits(RefDimension,NomSysteme,typePresta,ligne,Quantite,formule,cte1,DateModif) values (17,'TCFVBACFH','MATIERE',55,1,null,null,now());
</v>
      </c>
      <c r="AX9" s="48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48" t="s">
        <v>294</v>
      </c>
      <c r="C10" s="48" t="s">
        <v>247</v>
      </c>
      <c r="D10" s="48" t="s">
        <v>8</v>
      </c>
      <c r="E10" s="74">
        <v>36</v>
      </c>
      <c r="F10" s="75" t="s">
        <v>711</v>
      </c>
      <c r="G10" s="75" t="s">
        <v>712</v>
      </c>
      <c r="H10" s="74">
        <v>60</v>
      </c>
      <c r="I10" s="75" t="s">
        <v>711</v>
      </c>
      <c r="J10" s="75" t="s">
        <v>712</v>
      </c>
      <c r="K10" s="74">
        <v>72</v>
      </c>
      <c r="L10" s="75" t="s">
        <v>711</v>
      </c>
      <c r="M10" s="75" t="s">
        <v>712</v>
      </c>
      <c r="N10" s="74">
        <v>120</v>
      </c>
      <c r="O10" s="75" t="s">
        <v>711</v>
      </c>
      <c r="P10" s="75" t="s">
        <v>712</v>
      </c>
      <c r="Q10" s="74">
        <v>144</v>
      </c>
      <c r="R10" s="75" t="s">
        <v>711</v>
      </c>
      <c r="S10" s="75" t="s">
        <v>712</v>
      </c>
      <c r="T10" s="74">
        <v>144</v>
      </c>
      <c r="U10" s="75" t="s">
        <v>711</v>
      </c>
      <c r="V10" s="75" t="s">
        <v>712</v>
      </c>
      <c r="W10" s="74">
        <v>240</v>
      </c>
      <c r="X10" s="75" t="s">
        <v>711</v>
      </c>
      <c r="Y10" s="75" t="s">
        <v>712</v>
      </c>
      <c r="Z10" s="74">
        <v>240</v>
      </c>
      <c r="AA10" s="75" t="s">
        <v>711</v>
      </c>
      <c r="AB10" s="75" t="s">
        <v>712</v>
      </c>
      <c r="AC10" s="48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48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48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48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48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48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48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48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60" t="s">
        <v>294</v>
      </c>
      <c r="C11" s="60" t="s">
        <v>1817</v>
      </c>
      <c r="D11" s="60" t="s">
        <v>8</v>
      </c>
      <c r="E11" s="60">
        <v>1</v>
      </c>
      <c r="F11" s="75"/>
      <c r="G11" s="75"/>
      <c r="H11" s="74"/>
      <c r="I11" s="75"/>
      <c r="J11" s="75"/>
      <c r="K11" s="74"/>
      <c r="L11" s="75"/>
      <c r="M11" s="75"/>
      <c r="N11" s="74"/>
      <c r="O11" s="75"/>
      <c r="P11" s="75"/>
      <c r="Q11" s="74"/>
      <c r="R11" s="75"/>
      <c r="S11" s="75"/>
      <c r="T11" s="74"/>
      <c r="U11" s="75"/>
      <c r="V11" s="75"/>
      <c r="W11" s="74"/>
      <c r="X11" s="75"/>
      <c r="Y11" s="75"/>
      <c r="Z11" s="74"/>
      <c r="AA11" s="75"/>
      <c r="AB11" s="75"/>
      <c r="AC11" s="48" t="str">
        <f t="shared" si="7"/>
        <v xml:space="preserve">INSERT INTO SC_SystemeProduits(RefDimension,NomSysteme,typePresta,ligne,Quantite,formule,cte1,DateModif) values (2,'TCFVBACFH','MATIERE',576,1,null,null,now());
</v>
      </c>
      <c r="AF11" s="48" t="str">
        <f t="shared" si="0"/>
        <v/>
      </c>
      <c r="AI11" s="48" t="str">
        <f t="shared" si="1"/>
        <v/>
      </c>
      <c r="AL11" s="48" t="str">
        <f t="shared" si="2"/>
        <v/>
      </c>
      <c r="AO11" s="48" t="str">
        <f t="shared" si="3"/>
        <v/>
      </c>
      <c r="AR11" s="48" t="str">
        <f t="shared" si="4"/>
        <v/>
      </c>
      <c r="AU11" s="48" t="str">
        <f t="shared" si="5"/>
        <v/>
      </c>
      <c r="AX11" s="48" t="str">
        <f t="shared" si="6"/>
        <v/>
      </c>
    </row>
    <row r="12" spans="1:5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48" t="s">
        <v>294</v>
      </c>
      <c r="C12" s="48" t="s">
        <v>249</v>
      </c>
      <c r="D12" s="48" t="s">
        <v>284</v>
      </c>
      <c r="E12" s="74">
        <v>4.4000000000000004</v>
      </c>
      <c r="F12" s="75" t="s">
        <v>718</v>
      </c>
      <c r="G12" s="75" t="s">
        <v>712</v>
      </c>
      <c r="H12" s="74">
        <v>6</v>
      </c>
      <c r="I12" s="75" t="s">
        <v>718</v>
      </c>
      <c r="J12" s="75" t="s">
        <v>712</v>
      </c>
      <c r="K12" s="74">
        <v>6.8000000000000007</v>
      </c>
      <c r="L12" s="75" t="s">
        <v>718</v>
      </c>
      <c r="M12" s="75" t="s">
        <v>712</v>
      </c>
      <c r="N12" s="74">
        <v>10</v>
      </c>
      <c r="O12" s="75" t="s">
        <v>718</v>
      </c>
      <c r="P12" s="75" t="s">
        <v>712</v>
      </c>
      <c r="Q12" s="74">
        <v>11.600000000000001</v>
      </c>
      <c r="R12" s="75" t="s">
        <v>718</v>
      </c>
      <c r="S12" s="75" t="s">
        <v>712</v>
      </c>
      <c r="T12" s="74">
        <v>11.600000000000001</v>
      </c>
      <c r="U12" s="75" t="s">
        <v>718</v>
      </c>
      <c r="V12" s="75" t="s">
        <v>712</v>
      </c>
      <c r="W12" s="74">
        <v>18</v>
      </c>
      <c r="X12" s="75" t="s">
        <v>718</v>
      </c>
      <c r="Y12" s="75" t="s">
        <v>712</v>
      </c>
      <c r="Z12" s="74">
        <v>18</v>
      </c>
      <c r="AA12" s="75" t="s">
        <v>718</v>
      </c>
      <c r="AB12" s="75" t="s">
        <v>712</v>
      </c>
      <c r="AC12" s="4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s="4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s="4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s="4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s="4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s="4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s="4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s="4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48" t="s">
        <v>294</v>
      </c>
      <c r="C13" s="48" t="s">
        <v>250</v>
      </c>
      <c r="D13" s="48" t="s">
        <v>284</v>
      </c>
      <c r="E13" s="74">
        <v>2.62</v>
      </c>
      <c r="F13" s="75" t="s">
        <v>719</v>
      </c>
      <c r="G13" s="75" t="s">
        <v>712</v>
      </c>
      <c r="H13" s="74">
        <v>3.7</v>
      </c>
      <c r="I13" s="75" t="s">
        <v>719</v>
      </c>
      <c r="J13" s="75" t="s">
        <v>712</v>
      </c>
      <c r="K13" s="74">
        <v>4.24</v>
      </c>
      <c r="L13" s="75" t="s">
        <v>719</v>
      </c>
      <c r="M13" s="75" t="s">
        <v>712</v>
      </c>
      <c r="N13" s="74">
        <v>6.4</v>
      </c>
      <c r="O13" s="75" t="s">
        <v>719</v>
      </c>
      <c r="P13" s="75" t="s">
        <v>712</v>
      </c>
      <c r="Q13" s="74">
        <v>7.4799999999999995</v>
      </c>
      <c r="R13" s="75" t="s">
        <v>719</v>
      </c>
      <c r="S13" s="75" t="s">
        <v>712</v>
      </c>
      <c r="T13" s="74">
        <v>7.4799999999999995</v>
      </c>
      <c r="U13" s="75" t="s">
        <v>719</v>
      </c>
      <c r="V13" s="75" t="s">
        <v>712</v>
      </c>
      <c r="W13" s="74">
        <v>11.8</v>
      </c>
      <c r="X13" s="75" t="s">
        <v>719</v>
      </c>
      <c r="Y13" s="75" t="s">
        <v>712</v>
      </c>
      <c r="Z13" s="74">
        <v>11.8</v>
      </c>
      <c r="AA13" s="75" t="s">
        <v>719</v>
      </c>
      <c r="AB13" s="75" t="s">
        <v>712</v>
      </c>
      <c r="AC13" s="48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s="48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s="48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s="48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s="48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s="48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s="48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s="48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48" t="s">
        <v>294</v>
      </c>
      <c r="C14" s="48" t="s">
        <v>251</v>
      </c>
      <c r="D14" s="48" t="s">
        <v>284</v>
      </c>
      <c r="E14" s="74">
        <v>3.9200000000000004</v>
      </c>
      <c r="F14" s="75" t="s">
        <v>720</v>
      </c>
      <c r="G14" s="75" t="s">
        <v>712</v>
      </c>
      <c r="H14" s="74">
        <v>5.2</v>
      </c>
      <c r="I14" s="75" t="s">
        <v>720</v>
      </c>
      <c r="J14" s="75" t="s">
        <v>712</v>
      </c>
      <c r="K14" s="74">
        <v>5.8400000000000007</v>
      </c>
      <c r="L14" s="75" t="s">
        <v>720</v>
      </c>
      <c r="M14" s="75" t="s">
        <v>712</v>
      </c>
      <c r="N14" s="74">
        <v>8.4</v>
      </c>
      <c r="O14" s="75" t="s">
        <v>720</v>
      </c>
      <c r="P14" s="75" t="s">
        <v>712</v>
      </c>
      <c r="Q14" s="74">
        <v>9.6800000000000015</v>
      </c>
      <c r="R14" s="75" t="s">
        <v>720</v>
      </c>
      <c r="S14" s="75" t="s">
        <v>712</v>
      </c>
      <c r="T14" s="74">
        <v>9.6800000000000015</v>
      </c>
      <c r="U14" s="75" t="s">
        <v>720</v>
      </c>
      <c r="V14" s="75" t="s">
        <v>712</v>
      </c>
      <c r="W14" s="74">
        <v>14.8</v>
      </c>
      <c r="X14" s="75" t="s">
        <v>720</v>
      </c>
      <c r="Y14" s="75" t="s">
        <v>712</v>
      </c>
      <c r="Z14" s="74">
        <v>14.8</v>
      </c>
      <c r="AA14" s="75" t="s">
        <v>720</v>
      </c>
      <c r="AB14" s="75" t="s">
        <v>712</v>
      </c>
      <c r="AC14" s="48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s="48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s="48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s="48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s="48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s="48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s="48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s="48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48" t="s">
        <v>294</v>
      </c>
      <c r="C15" s="48" t="s">
        <v>276</v>
      </c>
      <c r="D15" s="48" t="s">
        <v>284</v>
      </c>
      <c r="E15" s="74">
        <v>0.54000000000000015</v>
      </c>
      <c r="F15" s="75" t="s">
        <v>721</v>
      </c>
      <c r="G15" s="75" t="s">
        <v>712</v>
      </c>
      <c r="H15" s="74">
        <v>0.9</v>
      </c>
      <c r="I15" s="75" t="s">
        <v>721</v>
      </c>
      <c r="J15" s="75" t="s">
        <v>712</v>
      </c>
      <c r="K15" s="74">
        <v>1.0800000000000003</v>
      </c>
      <c r="L15" s="75" t="s">
        <v>721</v>
      </c>
      <c r="M15" s="75" t="s">
        <v>712</v>
      </c>
      <c r="N15" s="74">
        <v>1.8</v>
      </c>
      <c r="O15" s="75" t="s">
        <v>721</v>
      </c>
      <c r="P15" s="75" t="s">
        <v>712</v>
      </c>
      <c r="Q15" s="74">
        <v>2.1600000000000006</v>
      </c>
      <c r="R15" s="75" t="s">
        <v>721</v>
      </c>
      <c r="S15" s="75" t="s">
        <v>712</v>
      </c>
      <c r="T15" s="74">
        <v>2.1600000000000006</v>
      </c>
      <c r="U15" s="75" t="s">
        <v>721</v>
      </c>
      <c r="V15" s="75" t="s">
        <v>712</v>
      </c>
      <c r="W15" s="74">
        <v>3.6</v>
      </c>
      <c r="X15" s="75" t="s">
        <v>721</v>
      </c>
      <c r="Y15" s="75" t="s">
        <v>712</v>
      </c>
      <c r="Z15" s="74">
        <v>3.6</v>
      </c>
      <c r="AA15" s="75" t="s">
        <v>721</v>
      </c>
      <c r="AB15" s="75" t="s">
        <v>712</v>
      </c>
      <c r="AC15" s="48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s="48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s="48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s="48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s="48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s="48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s="48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s="48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2" x14ac:dyDescent="0.3">
      <c r="A16" s="58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E16" s="74"/>
      <c r="F16" s="75"/>
      <c r="G16" s="75"/>
      <c r="H16" s="74"/>
      <c r="I16" s="75"/>
      <c r="J16" s="75"/>
      <c r="K16" s="74"/>
      <c r="L16" s="75"/>
      <c r="M16" s="75"/>
      <c r="N16" s="74"/>
      <c r="O16" s="75"/>
      <c r="P16" s="75"/>
      <c r="Q16" s="74"/>
      <c r="R16" s="75"/>
      <c r="S16" s="75"/>
      <c r="T16" s="74"/>
      <c r="U16" s="75"/>
      <c r="V16" s="75"/>
      <c r="W16" s="74"/>
      <c r="X16" s="75"/>
      <c r="Y16" s="75"/>
      <c r="Z16" s="74"/>
      <c r="AA16" s="75"/>
      <c r="AB16" s="75"/>
      <c r="AC16" s="48" t="str">
        <f t="shared" si="7"/>
        <v/>
      </c>
      <c r="AF16" s="48" t="str">
        <f t="shared" si="0"/>
        <v/>
      </c>
      <c r="AI16" s="48" t="str">
        <f t="shared" si="1"/>
        <v/>
      </c>
      <c r="AL16" s="48" t="str">
        <f t="shared" si="2"/>
        <v/>
      </c>
      <c r="AO16" s="48" t="str">
        <f t="shared" si="3"/>
        <v/>
      </c>
      <c r="AR16" s="48" t="str">
        <f t="shared" si="4"/>
        <v/>
      </c>
      <c r="AU16" s="48" t="str">
        <f t="shared" si="5"/>
        <v/>
      </c>
      <c r="AX16" s="48" t="str">
        <f t="shared" si="6"/>
        <v/>
      </c>
    </row>
    <row r="17" spans="1:50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48" t="s">
        <v>297</v>
      </c>
      <c r="C17" s="48" t="s">
        <v>58</v>
      </c>
      <c r="D17" s="48" t="s">
        <v>8</v>
      </c>
      <c r="E17" s="74">
        <v>1</v>
      </c>
      <c r="F17" s="75" t="s">
        <v>686</v>
      </c>
      <c r="G17" s="75" t="s">
        <v>717</v>
      </c>
      <c r="H17" s="74">
        <v>2</v>
      </c>
      <c r="I17" s="75" t="s">
        <v>686</v>
      </c>
      <c r="J17" s="75" t="s">
        <v>717</v>
      </c>
      <c r="K17" s="74">
        <v>2</v>
      </c>
      <c r="L17" s="75" t="s">
        <v>686</v>
      </c>
      <c r="M17" s="75" t="s">
        <v>717</v>
      </c>
      <c r="N17" s="74">
        <v>4</v>
      </c>
      <c r="O17" s="75" t="s">
        <v>686</v>
      </c>
      <c r="P17" s="75" t="s">
        <v>717</v>
      </c>
      <c r="Q17" s="74">
        <v>4</v>
      </c>
      <c r="R17" s="75" t="s">
        <v>686</v>
      </c>
      <c r="S17" s="75" t="s">
        <v>717</v>
      </c>
      <c r="T17" s="74">
        <v>4</v>
      </c>
      <c r="U17" s="75" t="s">
        <v>686</v>
      </c>
      <c r="V17" s="75" t="s">
        <v>717</v>
      </c>
      <c r="W17" s="74">
        <v>8</v>
      </c>
      <c r="X17" s="75" t="s">
        <v>686</v>
      </c>
      <c r="Y17" s="75" t="s">
        <v>717</v>
      </c>
      <c r="Z17" s="74">
        <v>8</v>
      </c>
      <c r="AA17" s="75" t="s">
        <v>686</v>
      </c>
      <c r="AB17" s="75" t="s">
        <v>717</v>
      </c>
      <c r="AC17" s="48" t="str">
        <f t="shared" si="7"/>
        <v xml:space="preserve">INSERT INTO SC_SystemeProduits(RefDimension,NomSysteme,typePresta,ligne,Quantite,formule,cte1,DateModif) values (2,'TCFVBACFH','MOA',28,null,'1*CTE1','NB_BAC',now());
</v>
      </c>
      <c r="AF17" s="48" t="str">
        <f t="shared" si="0"/>
        <v xml:space="preserve">INSERT INTO SC_SystemeProduits(RefDimension,NomSysteme,typePresta,ligne,Quantite,formule,cte1,DateModif) values (4,'TCFVBACFH','MOA',28,null,'1*CTE1','NB_BAC',now());
</v>
      </c>
      <c r="AI17" s="48" t="str">
        <f t="shared" si="1"/>
        <v xml:space="preserve">INSERT INTO SC_SystemeProduits(RefDimension,NomSysteme,typePresta,ligne,Quantite,formule,cte1,DateModif) values (5,'TCFVBACFH','MOA',28,null,'1*CTE1','NB_BAC',now());
</v>
      </c>
      <c r="AL17" s="48" t="str">
        <f t="shared" si="2"/>
        <v xml:space="preserve">INSERT INTO SC_SystemeProduits(RefDimension,NomSysteme,typePresta,ligne,Quantite,formule,cte1,DateModif) values (9,'TCFVBACFH','MOA',28,null,'1*CTE1','NB_BAC',now());
</v>
      </c>
      <c r="AO17" s="48" t="str">
        <f t="shared" si="3"/>
        <v xml:space="preserve">INSERT INTO SC_SystemeProduits(RefDimension,NomSysteme,typePresta,ligne,Quantite,formule,cte1,DateModif) values (10,'TCFVBACFH','MOA',28,null,'1*CTE1','NB_BAC',now());
</v>
      </c>
      <c r="AR17" s="48" t="str">
        <f t="shared" si="4"/>
        <v xml:space="preserve">INSERT INTO SC_SystemeProduits(RefDimension,NomSysteme,typePresta,ligne,Quantite,formule,cte1,DateModif) values (11,'TCFVBACFH','MOA',28,null,'1*CTE1','NB_BAC',now());
</v>
      </c>
      <c r="AU17" s="48" t="str">
        <f t="shared" si="5"/>
        <v xml:space="preserve">INSERT INTO SC_SystemeProduits(RefDimension,NomSysteme,typePresta,ligne,Quantite,formule,cte1,DateModif) values (17,'TCFVBACFH','MOA',28,null,'1*CTE1','NB_BAC',now());
</v>
      </c>
      <c r="AX17" s="48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48" t="s">
        <v>297</v>
      </c>
      <c r="C18" s="48" t="s">
        <v>22</v>
      </c>
      <c r="D18" s="48" t="s">
        <v>8</v>
      </c>
      <c r="E18" s="74">
        <v>1</v>
      </c>
      <c r="F18" s="75"/>
      <c r="G18" s="75"/>
      <c r="H18" s="74"/>
      <c r="I18" s="75"/>
      <c r="J18" s="75"/>
      <c r="K18" s="74"/>
      <c r="L18" s="75"/>
      <c r="M18" s="75"/>
      <c r="N18" s="74"/>
      <c r="O18" s="75"/>
      <c r="P18" s="75"/>
      <c r="Q18" s="74"/>
      <c r="R18" s="75"/>
      <c r="S18" s="75"/>
      <c r="T18" s="74"/>
      <c r="U18" s="75"/>
      <c r="V18" s="75"/>
      <c r="W18" s="74"/>
      <c r="X18" s="75"/>
      <c r="Y18" s="75"/>
      <c r="Z18" s="74"/>
      <c r="AA18" s="75"/>
      <c r="AB18" s="75"/>
      <c r="AC18" s="48" t="str">
        <f t="shared" si="7"/>
        <v xml:space="preserve">INSERT INTO SC_SystemeProduits(RefDimension,NomSysteme,typePresta,ligne,Quantite,formule,cte1,DateModif) values (2,'TCFVBACFH','MOA',9,1,null,null,now());
</v>
      </c>
      <c r="AF18" s="48" t="str">
        <f t="shared" si="0"/>
        <v/>
      </c>
      <c r="AI18" s="48" t="str">
        <f t="shared" si="1"/>
        <v/>
      </c>
      <c r="AL18" s="48" t="str">
        <f t="shared" si="2"/>
        <v/>
      </c>
      <c r="AO18" s="48" t="str">
        <f t="shared" si="3"/>
        <v/>
      </c>
      <c r="AR18" s="48" t="str">
        <f t="shared" si="4"/>
        <v/>
      </c>
      <c r="AU18" s="48" t="str">
        <f t="shared" si="5"/>
        <v/>
      </c>
      <c r="AX18" s="48" t="str">
        <f t="shared" si="6"/>
        <v/>
      </c>
    </row>
    <row r="19" spans="1:50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48" t="s">
        <v>297</v>
      </c>
      <c r="C19" s="48" t="s">
        <v>283</v>
      </c>
      <c r="D19" s="48" t="s">
        <v>20</v>
      </c>
      <c r="E19" s="74">
        <v>1</v>
      </c>
      <c r="F19" s="75" t="s">
        <v>686</v>
      </c>
      <c r="G19" s="75" t="s">
        <v>717</v>
      </c>
      <c r="H19" s="74">
        <v>2</v>
      </c>
      <c r="I19" s="75" t="s">
        <v>686</v>
      </c>
      <c r="J19" s="75" t="s">
        <v>717</v>
      </c>
      <c r="K19" s="74">
        <v>2</v>
      </c>
      <c r="L19" s="75" t="s">
        <v>686</v>
      </c>
      <c r="M19" s="75" t="s">
        <v>717</v>
      </c>
      <c r="N19" s="74">
        <v>4</v>
      </c>
      <c r="O19" s="75" t="s">
        <v>686</v>
      </c>
      <c r="P19" s="75" t="s">
        <v>717</v>
      </c>
      <c r="Q19" s="74">
        <v>4</v>
      </c>
      <c r="R19" s="75" t="s">
        <v>686</v>
      </c>
      <c r="S19" s="75" t="s">
        <v>717</v>
      </c>
      <c r="T19" s="74">
        <v>4</v>
      </c>
      <c r="U19" s="75" t="s">
        <v>686</v>
      </c>
      <c r="V19" s="75" t="s">
        <v>717</v>
      </c>
      <c r="W19" s="74">
        <v>8</v>
      </c>
      <c r="X19" s="75" t="s">
        <v>686</v>
      </c>
      <c r="Y19" s="75" t="s">
        <v>717</v>
      </c>
      <c r="Z19" s="74">
        <v>8</v>
      </c>
      <c r="AA19" s="75" t="s">
        <v>686</v>
      </c>
      <c r="AB19" s="75" t="s">
        <v>717</v>
      </c>
      <c r="AC19" s="48" t="str">
        <f t="shared" si="7"/>
        <v xml:space="preserve">INSERT INTO SC_SystemeProduits(RefDimension,NomSysteme,typePresta,ligne,Quantite,formule,cte1,DateModif) values (2,'TCFVBACFH','MOA',36,null,'1*CTE1','NB_BAC',now());
</v>
      </c>
      <c r="AF19" s="48" t="str">
        <f t="shared" si="0"/>
        <v xml:space="preserve">INSERT INTO SC_SystemeProduits(RefDimension,NomSysteme,typePresta,ligne,Quantite,formule,cte1,DateModif) values (4,'TCFVBACFH','MOA',36,null,'1*CTE1','NB_BAC',now());
</v>
      </c>
      <c r="AI19" s="48" t="str">
        <f t="shared" si="1"/>
        <v xml:space="preserve">INSERT INTO SC_SystemeProduits(RefDimension,NomSysteme,typePresta,ligne,Quantite,formule,cte1,DateModif) values (5,'TCFVBACFH','MOA',36,null,'1*CTE1','NB_BAC',now());
</v>
      </c>
      <c r="AL19" s="48" t="str">
        <f t="shared" si="2"/>
        <v xml:space="preserve">INSERT INTO SC_SystemeProduits(RefDimension,NomSysteme,typePresta,ligne,Quantite,formule,cte1,DateModif) values (9,'TCFVBACFH','MOA',36,null,'1*CTE1','NB_BAC',now());
</v>
      </c>
      <c r="AO19" s="48" t="str">
        <f t="shared" si="3"/>
        <v xml:space="preserve">INSERT INTO SC_SystemeProduits(RefDimension,NomSysteme,typePresta,ligne,Quantite,formule,cte1,DateModif) values (10,'TCFVBACFH','MOA',36,null,'1*CTE1','NB_BAC',now());
</v>
      </c>
      <c r="AR19" s="48" t="str">
        <f t="shared" si="4"/>
        <v xml:space="preserve">INSERT INTO SC_SystemeProduits(RefDimension,NomSysteme,typePresta,ligne,Quantite,formule,cte1,DateModif) values (11,'TCFVBACFH','MOA',36,null,'1*CTE1','NB_BAC',now());
</v>
      </c>
      <c r="AU19" s="48" t="str">
        <f t="shared" si="5"/>
        <v xml:space="preserve">INSERT INTO SC_SystemeProduits(RefDimension,NomSysteme,typePresta,ligne,Quantite,formule,cte1,DateModif) values (17,'TCFVBACFH','MOA',36,null,'1*CTE1','NB_BAC',now());
</v>
      </c>
      <c r="AX19" s="48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48" t="s">
        <v>297</v>
      </c>
      <c r="C20" s="48" t="s">
        <v>63</v>
      </c>
      <c r="D20" s="48" t="s">
        <v>8</v>
      </c>
      <c r="E20" s="74">
        <v>1</v>
      </c>
      <c r="F20" s="75" t="s">
        <v>686</v>
      </c>
      <c r="G20" s="75" t="s">
        <v>717</v>
      </c>
      <c r="H20" s="74">
        <v>2</v>
      </c>
      <c r="I20" s="75" t="s">
        <v>686</v>
      </c>
      <c r="J20" s="75" t="s">
        <v>717</v>
      </c>
      <c r="K20" s="74">
        <v>2</v>
      </c>
      <c r="L20" s="75" t="s">
        <v>686</v>
      </c>
      <c r="M20" s="75" t="s">
        <v>717</v>
      </c>
      <c r="N20" s="74">
        <v>4</v>
      </c>
      <c r="O20" s="75" t="s">
        <v>686</v>
      </c>
      <c r="P20" s="75" t="s">
        <v>717</v>
      </c>
      <c r="Q20" s="74">
        <v>4</v>
      </c>
      <c r="R20" s="75" t="s">
        <v>686</v>
      </c>
      <c r="S20" s="75" t="s">
        <v>717</v>
      </c>
      <c r="T20" s="74">
        <v>4</v>
      </c>
      <c r="U20" s="75" t="s">
        <v>686</v>
      </c>
      <c r="V20" s="75" t="s">
        <v>717</v>
      </c>
      <c r="W20" s="74">
        <v>8</v>
      </c>
      <c r="X20" s="75" t="s">
        <v>686</v>
      </c>
      <c r="Y20" s="75" t="s">
        <v>717</v>
      </c>
      <c r="Z20" s="74">
        <v>8</v>
      </c>
      <c r="AA20" s="75" t="s">
        <v>686</v>
      </c>
      <c r="AB20" s="75" t="s">
        <v>717</v>
      </c>
      <c r="AC20" s="48" t="str">
        <f t="shared" si="7"/>
        <v xml:space="preserve">INSERT INTO SC_SystemeProduits(RefDimension,NomSysteme,typePresta,ligne,Quantite,formule,cte1,DateModif) values (2,'TCFVBACFH','MOA',30,null,'1*CTE1','NB_BAC',now());
</v>
      </c>
      <c r="AF20" s="48" t="str">
        <f t="shared" si="0"/>
        <v xml:space="preserve">INSERT INTO SC_SystemeProduits(RefDimension,NomSysteme,typePresta,ligne,Quantite,formule,cte1,DateModif) values (4,'TCFVBACFH','MOA',30,null,'1*CTE1','NB_BAC',now());
</v>
      </c>
      <c r="AI20" s="48" t="str">
        <f t="shared" si="1"/>
        <v xml:space="preserve">INSERT INTO SC_SystemeProduits(RefDimension,NomSysteme,typePresta,ligne,Quantite,formule,cte1,DateModif) values (5,'TCFVBACFH','MOA',30,null,'1*CTE1','NB_BAC',now());
</v>
      </c>
      <c r="AL20" s="48" t="str">
        <f t="shared" si="2"/>
        <v xml:space="preserve">INSERT INTO SC_SystemeProduits(RefDimension,NomSysteme,typePresta,ligne,Quantite,formule,cte1,DateModif) values (9,'TCFVBACFH','MOA',30,null,'1*CTE1','NB_BAC',now());
</v>
      </c>
      <c r="AO20" s="48" t="str">
        <f t="shared" si="3"/>
        <v xml:space="preserve">INSERT INTO SC_SystemeProduits(RefDimension,NomSysteme,typePresta,ligne,Quantite,formule,cte1,DateModif) values (10,'TCFVBACFH','MOA',30,null,'1*CTE1','NB_BAC',now());
</v>
      </c>
      <c r="AR20" s="48" t="str">
        <f t="shared" si="4"/>
        <v xml:space="preserve">INSERT INTO SC_SystemeProduits(RefDimension,NomSysteme,typePresta,ligne,Quantite,formule,cte1,DateModif) values (11,'TCFVBACFH','MOA',30,null,'1*CTE1','NB_BAC',now());
</v>
      </c>
      <c r="AU20" s="48" t="str">
        <f t="shared" si="5"/>
        <v xml:space="preserve">INSERT INTO SC_SystemeProduits(RefDimension,NomSysteme,typePresta,ligne,Quantite,formule,cte1,DateModif) values (17,'TCFVBACFH','MOA',30,null,'1*CTE1','NB_BAC',now());
</v>
      </c>
      <c r="AX20" s="48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48" t="s">
        <v>297</v>
      </c>
      <c r="C21" s="48" t="s">
        <v>55</v>
      </c>
      <c r="D21" s="48" t="s">
        <v>8</v>
      </c>
      <c r="E21" s="74">
        <v>1</v>
      </c>
      <c r="F21" s="75" t="s">
        <v>686</v>
      </c>
      <c r="G21" s="75" t="s">
        <v>717</v>
      </c>
      <c r="H21" s="74">
        <v>2</v>
      </c>
      <c r="I21" s="75" t="s">
        <v>686</v>
      </c>
      <c r="J21" s="75" t="s">
        <v>717</v>
      </c>
      <c r="K21" s="74">
        <v>2</v>
      </c>
      <c r="L21" s="75" t="s">
        <v>686</v>
      </c>
      <c r="M21" s="75" t="s">
        <v>717</v>
      </c>
      <c r="N21" s="74">
        <v>4</v>
      </c>
      <c r="O21" s="75" t="s">
        <v>686</v>
      </c>
      <c r="P21" s="75" t="s">
        <v>717</v>
      </c>
      <c r="Q21" s="74">
        <v>4</v>
      </c>
      <c r="R21" s="75" t="s">
        <v>686</v>
      </c>
      <c r="S21" s="75" t="s">
        <v>717</v>
      </c>
      <c r="T21" s="74">
        <v>4</v>
      </c>
      <c r="U21" s="75" t="s">
        <v>686</v>
      </c>
      <c r="V21" s="75" t="s">
        <v>717</v>
      </c>
      <c r="W21" s="74">
        <v>8</v>
      </c>
      <c r="X21" s="75" t="s">
        <v>686</v>
      </c>
      <c r="Y21" s="75" t="s">
        <v>717</v>
      </c>
      <c r="Z21" s="74">
        <v>8</v>
      </c>
      <c r="AA21" s="75" t="s">
        <v>686</v>
      </c>
      <c r="AB21" s="75" t="s">
        <v>717</v>
      </c>
      <c r="AC21" s="48" t="str">
        <f t="shared" si="7"/>
        <v xml:space="preserve">INSERT INTO SC_SystemeProduits(RefDimension,NomSysteme,typePresta,ligne,Quantite,formule,cte1,DateModif) values (2,'TCFVBACFH','MOA',27,null,'1*CTE1','NB_BAC',now());
</v>
      </c>
      <c r="AF21" s="48" t="str">
        <f t="shared" si="0"/>
        <v xml:space="preserve">INSERT INTO SC_SystemeProduits(RefDimension,NomSysteme,typePresta,ligne,Quantite,formule,cte1,DateModif) values (4,'TCFVBACFH','MOA',27,null,'1*CTE1','NB_BAC',now());
</v>
      </c>
      <c r="AI21" s="48" t="str">
        <f t="shared" si="1"/>
        <v xml:space="preserve">INSERT INTO SC_SystemeProduits(RefDimension,NomSysteme,typePresta,ligne,Quantite,formule,cte1,DateModif) values (5,'TCFVBACFH','MOA',27,null,'1*CTE1','NB_BAC',now());
</v>
      </c>
      <c r="AL21" s="48" t="str">
        <f t="shared" si="2"/>
        <v xml:space="preserve">INSERT INTO SC_SystemeProduits(RefDimension,NomSysteme,typePresta,ligne,Quantite,formule,cte1,DateModif) values (9,'TCFVBACFH','MOA',27,null,'1*CTE1','NB_BAC',now());
</v>
      </c>
      <c r="AO21" s="48" t="str">
        <f t="shared" si="3"/>
        <v xml:space="preserve">INSERT INTO SC_SystemeProduits(RefDimension,NomSysteme,typePresta,ligne,Quantite,formule,cte1,DateModif) values (10,'TCFVBACFH','MOA',27,null,'1*CTE1','NB_BAC',now());
</v>
      </c>
      <c r="AR21" s="48" t="str">
        <f t="shared" si="4"/>
        <v xml:space="preserve">INSERT INTO SC_SystemeProduits(RefDimension,NomSysteme,typePresta,ligne,Quantite,formule,cte1,DateModif) values (11,'TCFVBACFH','MOA',27,null,'1*CTE1','NB_BAC',now());
</v>
      </c>
      <c r="AU21" s="48" t="str">
        <f t="shared" si="5"/>
        <v xml:space="preserve">INSERT INTO SC_SystemeProduits(RefDimension,NomSysteme,typePresta,ligne,Quantite,formule,cte1,DateModif) values (17,'TCFVBACFH','MOA',27,null,'1*CTE1','NB_BAC',now());
</v>
      </c>
      <c r="AX21" s="4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3">
      <c r="A22" s="58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E22" s="74"/>
      <c r="F22" s="75"/>
      <c r="G22" s="75"/>
      <c r="H22" s="74"/>
      <c r="I22" s="75"/>
      <c r="J22" s="75"/>
      <c r="K22" s="74"/>
      <c r="L22" s="75"/>
      <c r="M22" s="75"/>
      <c r="N22" s="74"/>
      <c r="O22" s="75"/>
      <c r="P22" s="75"/>
      <c r="Q22" s="74"/>
      <c r="R22" s="75"/>
      <c r="S22" s="75"/>
      <c r="T22" s="74"/>
      <c r="U22" s="75"/>
      <c r="V22" s="75"/>
      <c r="W22" s="74"/>
      <c r="X22" s="75"/>
      <c r="Y22" s="75"/>
      <c r="Z22" s="74"/>
      <c r="AA22" s="75"/>
      <c r="AB22" s="75"/>
      <c r="AC22" s="48" t="str">
        <f t="shared" si="7"/>
        <v/>
      </c>
      <c r="AF22" s="48" t="str">
        <f t="shared" si="0"/>
        <v/>
      </c>
      <c r="AI22" s="48" t="str">
        <f t="shared" si="1"/>
        <v/>
      </c>
      <c r="AL22" s="48" t="str">
        <f t="shared" si="2"/>
        <v/>
      </c>
      <c r="AO22" s="48" t="str">
        <f t="shared" si="3"/>
        <v/>
      </c>
      <c r="AR22" s="48" t="str">
        <f t="shared" si="4"/>
        <v/>
      </c>
      <c r="AU22" s="48" t="str">
        <f t="shared" si="5"/>
        <v/>
      </c>
      <c r="AX22" s="48" t="str">
        <f t="shared" si="6"/>
        <v/>
      </c>
    </row>
    <row r="23" spans="1:50" x14ac:dyDescent="0.3">
      <c r="A23" s="58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48" t="s">
        <v>298</v>
      </c>
      <c r="C23" s="48" t="s">
        <v>173</v>
      </c>
      <c r="D23" s="48" t="s">
        <v>20</v>
      </c>
      <c r="E23" s="74">
        <v>1</v>
      </c>
      <c r="F23" s="75" t="s">
        <v>686</v>
      </c>
      <c r="G23" s="75" t="s">
        <v>717</v>
      </c>
      <c r="H23" s="74">
        <v>2</v>
      </c>
      <c r="I23" s="75" t="s">
        <v>686</v>
      </c>
      <c r="J23" s="75" t="s">
        <v>717</v>
      </c>
      <c r="K23" s="74">
        <v>2</v>
      </c>
      <c r="L23" s="75" t="s">
        <v>686</v>
      </c>
      <c r="M23" s="75" t="s">
        <v>717</v>
      </c>
      <c r="N23" s="74">
        <v>4</v>
      </c>
      <c r="O23" s="75" t="s">
        <v>686</v>
      </c>
      <c r="P23" s="75" t="s">
        <v>717</v>
      </c>
      <c r="Q23" s="74">
        <v>4</v>
      </c>
      <c r="R23" s="75" t="s">
        <v>686</v>
      </c>
      <c r="S23" s="75" t="s">
        <v>717</v>
      </c>
      <c r="T23" s="74">
        <v>4</v>
      </c>
      <c r="U23" s="75" t="s">
        <v>686</v>
      </c>
      <c r="V23" s="75" t="s">
        <v>717</v>
      </c>
      <c r="W23" s="74">
        <v>8</v>
      </c>
      <c r="X23" s="75" t="s">
        <v>686</v>
      </c>
      <c r="Y23" s="75" t="s">
        <v>717</v>
      </c>
      <c r="Z23" s="74">
        <v>8</v>
      </c>
      <c r="AA23" s="75" t="s">
        <v>686</v>
      </c>
      <c r="AB23" s="75" t="s">
        <v>717</v>
      </c>
      <c r="AC23" s="48" t="str">
        <f t="shared" si="7"/>
        <v xml:space="preserve">INSERT INTO SC_SystemeProduits(RefDimension,NomSysteme,typePresta,ligne,Quantite,formule,cte1,DateModif) values (2,'TCFVBACFH','MOC',58,null,'1*CTE1','NB_BAC',now());
</v>
      </c>
      <c r="AF23" s="48" t="str">
        <f t="shared" si="0"/>
        <v xml:space="preserve">INSERT INTO SC_SystemeProduits(RefDimension,NomSysteme,typePresta,ligne,Quantite,formule,cte1,DateModif) values (4,'TCFVBACFH','MOC',58,null,'1*CTE1','NB_BAC',now());
</v>
      </c>
      <c r="AI23" s="48" t="str">
        <f t="shared" si="1"/>
        <v xml:space="preserve">INSERT INTO SC_SystemeProduits(RefDimension,NomSysteme,typePresta,ligne,Quantite,formule,cte1,DateModif) values (5,'TCFVBACFH','MOC',58,null,'1*CTE1','NB_BAC',now());
</v>
      </c>
      <c r="AL23" s="48" t="str">
        <f t="shared" si="2"/>
        <v xml:space="preserve">INSERT INTO SC_SystemeProduits(RefDimension,NomSysteme,typePresta,ligne,Quantite,formule,cte1,DateModif) values (9,'TCFVBACFH','MOC',58,null,'1*CTE1','NB_BAC',now());
</v>
      </c>
      <c r="AO23" s="48" t="str">
        <f t="shared" si="3"/>
        <v xml:space="preserve">INSERT INTO SC_SystemeProduits(RefDimension,NomSysteme,typePresta,ligne,Quantite,formule,cte1,DateModif) values (10,'TCFVBACFH','MOC',58,null,'1*CTE1','NB_BAC',now());
</v>
      </c>
      <c r="AR23" s="48" t="str">
        <f t="shared" si="4"/>
        <v xml:space="preserve">INSERT INTO SC_SystemeProduits(RefDimension,NomSysteme,typePresta,ligne,Quantite,formule,cte1,DateModif) values (11,'TCFVBACFH','MOC',58,null,'1*CTE1','NB_BAC',now());
</v>
      </c>
      <c r="AU23" s="48" t="str">
        <f t="shared" si="5"/>
        <v xml:space="preserve">INSERT INTO SC_SystemeProduits(RefDimension,NomSysteme,typePresta,ligne,Quantite,formule,cte1,DateModif) values (17,'TCFVBACFH','MOC',58,null,'1*CTE1','NB_BAC',now());
</v>
      </c>
      <c r="AX23" s="48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48" t="s">
        <v>298</v>
      </c>
      <c r="C24" s="48" t="s">
        <v>190</v>
      </c>
      <c r="D24" s="48" t="s">
        <v>105</v>
      </c>
      <c r="E24" s="74">
        <v>6</v>
      </c>
      <c r="F24" s="75" t="s">
        <v>686</v>
      </c>
      <c r="G24" s="75" t="s">
        <v>712</v>
      </c>
      <c r="H24" s="74">
        <v>10</v>
      </c>
      <c r="I24" s="75" t="s">
        <v>686</v>
      </c>
      <c r="J24" s="75" t="s">
        <v>712</v>
      </c>
      <c r="K24" s="74">
        <v>12</v>
      </c>
      <c r="L24" s="75" t="s">
        <v>686</v>
      </c>
      <c r="M24" s="75" t="s">
        <v>712</v>
      </c>
      <c r="N24" s="74">
        <v>20</v>
      </c>
      <c r="O24" s="75" t="s">
        <v>686</v>
      </c>
      <c r="P24" s="75" t="s">
        <v>712</v>
      </c>
      <c r="Q24" s="74">
        <v>24</v>
      </c>
      <c r="R24" s="75" t="s">
        <v>686</v>
      </c>
      <c r="S24" s="75" t="s">
        <v>712</v>
      </c>
      <c r="T24" s="74">
        <v>24</v>
      </c>
      <c r="U24" s="75" t="s">
        <v>686</v>
      </c>
      <c r="V24" s="75" t="s">
        <v>712</v>
      </c>
      <c r="W24" s="74">
        <v>40</v>
      </c>
      <c r="X24" s="75" t="s">
        <v>686</v>
      </c>
      <c r="Y24" s="75" t="s">
        <v>712</v>
      </c>
      <c r="Z24" s="74">
        <v>40</v>
      </c>
      <c r="AA24" s="75" t="s">
        <v>686</v>
      </c>
      <c r="AB24" s="75" t="s">
        <v>712</v>
      </c>
      <c r="AC24" s="48" t="str">
        <f t="shared" si="7"/>
        <v xml:space="preserve">INSERT INTO SC_SystemeProduits(RefDimension,NomSysteme,typePresta,ligne,Quantite,formule,cte1,DateModif) values (2,'TCFVBACFH','MOC',68,null,'1*CTE1','SURFACE',now());
</v>
      </c>
      <c r="AF24" s="48" t="str">
        <f t="shared" si="0"/>
        <v xml:space="preserve">INSERT INTO SC_SystemeProduits(RefDimension,NomSysteme,typePresta,ligne,Quantite,formule,cte1,DateModif) values (4,'TCFVBACFH','MOC',68,null,'1*CTE1','SURFACE',now());
</v>
      </c>
      <c r="AI24" s="48" t="str">
        <f t="shared" si="1"/>
        <v xml:space="preserve">INSERT INTO SC_SystemeProduits(RefDimension,NomSysteme,typePresta,ligne,Quantite,formule,cte1,DateModif) values (5,'TCFVBACFH','MOC',68,null,'1*CTE1','SURFACE',now());
</v>
      </c>
      <c r="AL24" s="48" t="str">
        <f t="shared" si="2"/>
        <v xml:space="preserve">INSERT INTO SC_SystemeProduits(RefDimension,NomSysteme,typePresta,ligne,Quantite,formule,cte1,DateModif) values (9,'TCFVBACFH','MOC',68,null,'1*CTE1','SURFACE',now());
</v>
      </c>
      <c r="AO24" s="48" t="str">
        <f t="shared" si="3"/>
        <v xml:space="preserve">INSERT INTO SC_SystemeProduits(RefDimension,NomSysteme,typePresta,ligne,Quantite,formule,cte1,DateModif) values (10,'TCFVBACFH','MOC',68,null,'1*CTE1','SURFACE',now());
</v>
      </c>
      <c r="AR24" s="48" t="str">
        <f t="shared" si="4"/>
        <v xml:space="preserve">INSERT INTO SC_SystemeProduits(RefDimension,NomSysteme,typePresta,ligne,Quantite,formule,cte1,DateModif) values (11,'TCFVBACFH','MOC',68,null,'1*CTE1','SURFACE',now());
</v>
      </c>
      <c r="AU24" s="48" t="str">
        <f t="shared" si="5"/>
        <v xml:space="preserve">INSERT INTO SC_SystemeProduits(RefDimension,NomSysteme,typePresta,ligne,Quantite,formule,cte1,DateModif) values (17,'TCFVBACFH','MOC',68,null,'1*CTE1','SURFACE',now());
</v>
      </c>
      <c r="AX24" s="48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48" t="s">
        <v>298</v>
      </c>
      <c r="C25" s="48" t="s">
        <v>188</v>
      </c>
      <c r="D25" s="48" t="s">
        <v>105</v>
      </c>
      <c r="E25" s="74">
        <v>6</v>
      </c>
      <c r="F25" s="75" t="s">
        <v>686</v>
      </c>
      <c r="G25" s="75" t="s">
        <v>712</v>
      </c>
      <c r="H25" s="74">
        <v>10</v>
      </c>
      <c r="I25" s="75" t="s">
        <v>686</v>
      </c>
      <c r="J25" s="75" t="s">
        <v>712</v>
      </c>
      <c r="K25" s="74">
        <v>12</v>
      </c>
      <c r="L25" s="75" t="s">
        <v>686</v>
      </c>
      <c r="M25" s="75" t="s">
        <v>712</v>
      </c>
      <c r="N25" s="74">
        <v>20</v>
      </c>
      <c r="O25" s="75" t="s">
        <v>686</v>
      </c>
      <c r="P25" s="75" t="s">
        <v>712</v>
      </c>
      <c r="Q25" s="74">
        <v>24</v>
      </c>
      <c r="R25" s="75" t="s">
        <v>686</v>
      </c>
      <c r="S25" s="75" t="s">
        <v>712</v>
      </c>
      <c r="T25" s="74">
        <v>24</v>
      </c>
      <c r="U25" s="75" t="s">
        <v>686</v>
      </c>
      <c r="V25" s="75" t="s">
        <v>712</v>
      </c>
      <c r="W25" s="74">
        <v>40</v>
      </c>
      <c r="X25" s="75" t="s">
        <v>686</v>
      </c>
      <c r="Y25" s="75" t="s">
        <v>712</v>
      </c>
      <c r="Z25" s="74">
        <v>40</v>
      </c>
      <c r="AA25" s="75" t="s">
        <v>686</v>
      </c>
      <c r="AB25" s="75" t="s">
        <v>712</v>
      </c>
      <c r="AC25" s="48" t="str">
        <f t="shared" si="7"/>
        <v xml:space="preserve">INSERT INTO SC_SystemeProduits(RefDimension,NomSysteme,typePresta,ligne,Quantite,formule,cte1,DateModif) values (2,'TCFVBACFH','MOC',67,null,'1*CTE1','SURFACE',now());
</v>
      </c>
      <c r="AF25" s="48" t="str">
        <f t="shared" si="0"/>
        <v xml:space="preserve">INSERT INTO SC_SystemeProduits(RefDimension,NomSysteme,typePresta,ligne,Quantite,formule,cte1,DateModif) values (4,'TCFVBACFH','MOC',67,null,'1*CTE1','SURFACE',now());
</v>
      </c>
      <c r="AI25" s="48" t="str">
        <f t="shared" si="1"/>
        <v xml:space="preserve">INSERT INTO SC_SystemeProduits(RefDimension,NomSysteme,typePresta,ligne,Quantite,formule,cte1,DateModif) values (5,'TCFVBACFH','MOC',67,null,'1*CTE1','SURFACE',now());
</v>
      </c>
      <c r="AL25" s="48" t="str">
        <f t="shared" si="2"/>
        <v xml:space="preserve">INSERT INTO SC_SystemeProduits(RefDimension,NomSysteme,typePresta,ligne,Quantite,formule,cte1,DateModif) values (9,'TCFVBACFH','MOC',67,null,'1*CTE1','SURFACE',now());
</v>
      </c>
      <c r="AO25" s="48" t="str">
        <f t="shared" si="3"/>
        <v xml:space="preserve">INSERT INTO SC_SystemeProduits(RefDimension,NomSysteme,typePresta,ligne,Quantite,formule,cte1,DateModif) values (10,'TCFVBACFH','MOC',67,null,'1*CTE1','SURFACE',now());
</v>
      </c>
      <c r="AR25" s="48" t="str">
        <f t="shared" si="4"/>
        <v xml:space="preserve">INSERT INTO SC_SystemeProduits(RefDimension,NomSysteme,typePresta,ligne,Quantite,formule,cte1,DateModif) values (11,'TCFVBACFH','MOC',67,null,'1*CTE1','SURFACE',now());
</v>
      </c>
      <c r="AU25" s="48" t="str">
        <f t="shared" si="5"/>
        <v xml:space="preserve">INSERT INTO SC_SystemeProduits(RefDimension,NomSysteme,typePresta,ligne,Quantite,formule,cte1,DateModif) values (17,'TCFVBACFH','MOC',67,null,'1*CTE1','SURFACE',now());
</v>
      </c>
      <c r="AX25" s="48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3">
      <c r="A26" s="58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48" t="s">
        <v>298</v>
      </c>
      <c r="C26" s="48" t="s">
        <v>196</v>
      </c>
      <c r="D26" s="48" t="s">
        <v>160</v>
      </c>
      <c r="E26" s="74">
        <v>4</v>
      </c>
      <c r="F26" s="75" t="s">
        <v>714</v>
      </c>
      <c r="G26" s="75" t="s">
        <v>712</v>
      </c>
      <c r="H26" s="74">
        <v>5</v>
      </c>
      <c r="I26" s="75" t="s">
        <v>714</v>
      </c>
      <c r="J26" s="75" t="s">
        <v>712</v>
      </c>
      <c r="K26" s="74">
        <v>6</v>
      </c>
      <c r="L26" s="75" t="s">
        <v>714</v>
      </c>
      <c r="M26" s="75" t="s">
        <v>712</v>
      </c>
      <c r="N26" s="74">
        <v>7</v>
      </c>
      <c r="O26" s="75" t="s">
        <v>714</v>
      </c>
      <c r="P26" s="75" t="s">
        <v>712</v>
      </c>
      <c r="Q26" s="74">
        <v>8</v>
      </c>
      <c r="R26" s="75" t="s">
        <v>714</v>
      </c>
      <c r="S26" s="75" t="s">
        <v>712</v>
      </c>
      <c r="T26" s="74">
        <v>8</v>
      </c>
      <c r="U26" s="75" t="s">
        <v>714</v>
      </c>
      <c r="V26" s="75" t="s">
        <v>712</v>
      </c>
      <c r="W26" s="74">
        <v>9</v>
      </c>
      <c r="X26" s="75" t="s">
        <v>714</v>
      </c>
      <c r="Y26" s="75" t="s">
        <v>712</v>
      </c>
      <c r="Z26" s="74">
        <v>9</v>
      </c>
      <c r="AA26" s="75" t="s">
        <v>714</v>
      </c>
      <c r="AB26" s="75" t="s">
        <v>712</v>
      </c>
      <c r="AC26" s="48" t="str">
        <f t="shared" si="7"/>
        <v xml:space="preserve">INSERT INTO SC_SystemeProduits(RefDimension,NomSysteme,typePresta,ligne,Quantite,formule,cte1,DateModif) values (2,'TCFVBACFH','MOC',72,null,'0.6*CTE1','SURFACE',now());
</v>
      </c>
      <c r="AF26" s="48" t="str">
        <f t="shared" si="0"/>
        <v xml:space="preserve">INSERT INTO SC_SystemeProduits(RefDimension,NomSysteme,typePresta,ligne,Quantite,formule,cte1,DateModif) values (4,'TCFVBACFH','MOC',72,null,'0.6*CTE1','SURFACE',now());
</v>
      </c>
      <c r="AI26" s="48" t="str">
        <f t="shared" si="1"/>
        <v xml:space="preserve">INSERT INTO SC_SystemeProduits(RefDimension,NomSysteme,typePresta,ligne,Quantite,formule,cte1,DateModif) values (5,'TCFVBACFH','MOC',72,null,'0.6*CTE1','SURFACE',now());
</v>
      </c>
      <c r="AL26" s="48" t="str">
        <f t="shared" si="2"/>
        <v xml:space="preserve">INSERT INTO SC_SystemeProduits(RefDimension,NomSysteme,typePresta,ligne,Quantite,formule,cte1,DateModif) values (9,'TCFVBACFH','MOC',72,null,'0.6*CTE1','SURFACE',now());
</v>
      </c>
      <c r="AO26" s="48" t="str">
        <f t="shared" si="3"/>
        <v xml:space="preserve">INSERT INTO SC_SystemeProduits(RefDimension,NomSysteme,typePresta,ligne,Quantite,formule,cte1,DateModif) values (10,'TCFVBACFH','MOC',72,null,'0.6*CTE1','SURFACE',now());
</v>
      </c>
      <c r="AR26" s="48" t="str">
        <f t="shared" si="4"/>
        <v xml:space="preserve">INSERT INTO SC_SystemeProduits(RefDimension,NomSysteme,typePresta,ligne,Quantite,formule,cte1,DateModif) values (11,'TCFVBACFH','MOC',72,null,'0.6*CTE1','SURFACE',now());
</v>
      </c>
      <c r="AU26" s="48" t="str">
        <f t="shared" si="5"/>
        <v xml:space="preserve">INSERT INTO SC_SystemeProduits(RefDimension,NomSysteme,typePresta,ligne,Quantite,formule,cte1,DateModif) values (17,'TCFVBACFH','MOC',72,null,'0.6*CTE1','SURFACE',now());
</v>
      </c>
      <c r="AX26" s="48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3">
      <c r="A27" s="58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48" t="s">
        <v>298</v>
      </c>
      <c r="C27" s="48" t="s">
        <v>178</v>
      </c>
      <c r="D27" s="48" t="s">
        <v>8</v>
      </c>
      <c r="E27" s="74">
        <v>36</v>
      </c>
      <c r="F27" s="75" t="s">
        <v>711</v>
      </c>
      <c r="G27" s="75" t="s">
        <v>712</v>
      </c>
      <c r="H27" s="74">
        <v>60</v>
      </c>
      <c r="I27" s="75" t="s">
        <v>711</v>
      </c>
      <c r="J27" s="75" t="s">
        <v>712</v>
      </c>
      <c r="K27" s="74">
        <v>72</v>
      </c>
      <c r="L27" s="75" t="s">
        <v>711</v>
      </c>
      <c r="M27" s="75" t="s">
        <v>712</v>
      </c>
      <c r="N27" s="74">
        <v>120</v>
      </c>
      <c r="O27" s="75" t="s">
        <v>711</v>
      </c>
      <c r="P27" s="75" t="s">
        <v>712</v>
      </c>
      <c r="Q27" s="74">
        <v>144</v>
      </c>
      <c r="R27" s="75" t="s">
        <v>711</v>
      </c>
      <c r="S27" s="75" t="s">
        <v>712</v>
      </c>
      <c r="T27" s="74">
        <v>144</v>
      </c>
      <c r="U27" s="75" t="s">
        <v>711</v>
      </c>
      <c r="V27" s="75" t="s">
        <v>712</v>
      </c>
      <c r="W27" s="74">
        <v>240</v>
      </c>
      <c r="X27" s="75" t="s">
        <v>711</v>
      </c>
      <c r="Y27" s="75" t="s">
        <v>712</v>
      </c>
      <c r="Z27" s="74">
        <v>240</v>
      </c>
      <c r="AA27" s="75" t="s">
        <v>711</v>
      </c>
      <c r="AB27" s="75" t="s">
        <v>712</v>
      </c>
      <c r="AC27" s="48" t="str">
        <f t="shared" si="7"/>
        <v xml:space="preserve">INSERT INTO SC_SystemeProduits(RefDimension,NomSysteme,typePresta,ligne,Quantite,formule,cte1,DateModif) values (2,'TCFVBACFH','MOC',61,null,'6*CTE1','SURFACE',now());
</v>
      </c>
      <c r="AF27" s="48" t="str">
        <f t="shared" si="0"/>
        <v xml:space="preserve">INSERT INTO SC_SystemeProduits(RefDimension,NomSysteme,typePresta,ligne,Quantite,formule,cte1,DateModif) values (4,'TCFVBACFH','MOC',61,null,'6*CTE1','SURFACE',now());
</v>
      </c>
      <c r="AI27" s="48" t="str">
        <f t="shared" si="1"/>
        <v xml:space="preserve">INSERT INTO SC_SystemeProduits(RefDimension,NomSysteme,typePresta,ligne,Quantite,formule,cte1,DateModif) values (5,'TCFVBACFH','MOC',61,null,'6*CTE1','SURFACE',now());
</v>
      </c>
      <c r="AL27" s="48" t="str">
        <f t="shared" si="2"/>
        <v xml:space="preserve">INSERT INTO SC_SystemeProduits(RefDimension,NomSysteme,typePresta,ligne,Quantite,formule,cte1,DateModif) values (9,'TCFVBACFH','MOC',61,null,'6*CTE1','SURFACE',now());
</v>
      </c>
      <c r="AO27" s="48" t="str">
        <f t="shared" si="3"/>
        <v xml:space="preserve">INSERT INTO SC_SystemeProduits(RefDimension,NomSysteme,typePresta,ligne,Quantite,formule,cte1,DateModif) values (10,'TCFVBACFH','MOC',61,null,'6*CTE1','SURFACE',now());
</v>
      </c>
      <c r="AR27" s="48" t="str">
        <f t="shared" si="4"/>
        <v xml:space="preserve">INSERT INTO SC_SystemeProduits(RefDimension,NomSysteme,typePresta,ligne,Quantite,formule,cte1,DateModif) values (11,'TCFVBACFH','MOC',61,null,'6*CTE1','SURFACE',now());
</v>
      </c>
      <c r="AU27" s="48" t="str">
        <f t="shared" si="5"/>
        <v xml:space="preserve">INSERT INTO SC_SystemeProduits(RefDimension,NomSysteme,typePresta,ligne,Quantite,formule,cte1,DateModif) values (17,'TCFVBACFH','MOC',61,null,'6*CTE1','SURFACE',now());
</v>
      </c>
      <c r="AX27" s="48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48" t="s">
        <v>298</v>
      </c>
      <c r="C28" s="48" t="s">
        <v>135</v>
      </c>
      <c r="D28" s="48" t="s">
        <v>8</v>
      </c>
      <c r="E28" s="74">
        <v>3</v>
      </c>
      <c r="F28" s="75" t="s">
        <v>700</v>
      </c>
      <c r="G28" s="75" t="s">
        <v>717</v>
      </c>
      <c r="H28" s="74">
        <v>6</v>
      </c>
      <c r="I28" s="75" t="s">
        <v>700</v>
      </c>
      <c r="J28" s="75" t="s">
        <v>717</v>
      </c>
      <c r="K28" s="74">
        <v>6</v>
      </c>
      <c r="L28" s="75" t="s">
        <v>700</v>
      </c>
      <c r="M28" s="75" t="s">
        <v>717</v>
      </c>
      <c r="N28" s="74">
        <v>12</v>
      </c>
      <c r="O28" s="75" t="s">
        <v>700</v>
      </c>
      <c r="P28" s="75" t="s">
        <v>717</v>
      </c>
      <c r="Q28" s="74">
        <v>12</v>
      </c>
      <c r="R28" s="75" t="s">
        <v>700</v>
      </c>
      <c r="S28" s="75" t="s">
        <v>717</v>
      </c>
      <c r="T28" s="74">
        <v>12</v>
      </c>
      <c r="U28" s="75" t="s">
        <v>700</v>
      </c>
      <c r="V28" s="75" t="s">
        <v>717</v>
      </c>
      <c r="W28" s="74">
        <v>24</v>
      </c>
      <c r="X28" s="75" t="s">
        <v>700</v>
      </c>
      <c r="Y28" s="75" t="s">
        <v>717</v>
      </c>
      <c r="Z28" s="74">
        <v>24</v>
      </c>
      <c r="AA28" s="75" t="s">
        <v>700</v>
      </c>
      <c r="AB28" s="75" t="s">
        <v>717</v>
      </c>
      <c r="AC28" s="48" t="str">
        <f t="shared" si="7"/>
        <v xml:space="preserve">INSERT INTO SC_SystemeProduits(RefDimension,NomSysteme,typePresta,ligne,Quantite,formule,cte1,DateModif) values (2,'TCFVBACFH','MOC',35,null,'3*CTE1','NB_BAC',now());
</v>
      </c>
      <c r="AF28" s="48" t="str">
        <f t="shared" si="0"/>
        <v xml:space="preserve">INSERT INTO SC_SystemeProduits(RefDimension,NomSysteme,typePresta,ligne,Quantite,formule,cte1,DateModif) values (4,'TCFVBACFH','MOC',35,null,'3*CTE1','NB_BAC',now());
</v>
      </c>
      <c r="AI28" s="48" t="str">
        <f t="shared" si="1"/>
        <v xml:space="preserve">INSERT INTO SC_SystemeProduits(RefDimension,NomSysteme,typePresta,ligne,Quantite,formule,cte1,DateModif) values (5,'TCFVBACFH','MOC',35,null,'3*CTE1','NB_BAC',now());
</v>
      </c>
      <c r="AL28" s="48" t="str">
        <f t="shared" si="2"/>
        <v xml:space="preserve">INSERT INTO SC_SystemeProduits(RefDimension,NomSysteme,typePresta,ligne,Quantite,formule,cte1,DateModif) values (9,'TCFVBACFH','MOC',35,null,'3*CTE1','NB_BAC',now());
</v>
      </c>
      <c r="AO28" s="48" t="str">
        <f t="shared" si="3"/>
        <v xml:space="preserve">INSERT INTO SC_SystemeProduits(RefDimension,NomSysteme,typePresta,ligne,Quantite,formule,cte1,DateModif) values (10,'TCFVBACFH','MOC',35,null,'3*CTE1','NB_BAC',now());
</v>
      </c>
      <c r="AR28" s="48" t="str">
        <f t="shared" si="4"/>
        <v xml:space="preserve">INSERT INTO SC_SystemeProduits(RefDimension,NomSysteme,typePresta,ligne,Quantite,formule,cte1,DateModif) values (11,'TCFVBACFH','MOC',35,null,'3*CTE1','NB_BAC',now());
</v>
      </c>
      <c r="AU28" s="48" t="str">
        <f t="shared" si="5"/>
        <v xml:space="preserve">INSERT INTO SC_SystemeProduits(RefDimension,NomSysteme,typePresta,ligne,Quantite,formule,cte1,DateModif) values (17,'TCFVBACFH','MOC',35,null,'3*CTE1','NB_BAC',now());
</v>
      </c>
      <c r="AX28" s="4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48" t="s">
        <v>298</v>
      </c>
      <c r="C29" s="48" t="s">
        <v>132</v>
      </c>
      <c r="D29" s="48" t="s">
        <v>8</v>
      </c>
      <c r="E29" s="74">
        <v>1</v>
      </c>
      <c r="F29" s="75" t="s">
        <v>686</v>
      </c>
      <c r="G29" s="75" t="s">
        <v>717</v>
      </c>
      <c r="H29" s="74">
        <v>2</v>
      </c>
      <c r="I29" s="75" t="s">
        <v>686</v>
      </c>
      <c r="J29" s="75" t="s">
        <v>717</v>
      </c>
      <c r="K29" s="74">
        <v>2</v>
      </c>
      <c r="L29" s="75" t="s">
        <v>686</v>
      </c>
      <c r="M29" s="75" t="s">
        <v>717</v>
      </c>
      <c r="N29" s="74">
        <v>4</v>
      </c>
      <c r="O29" s="75" t="s">
        <v>686</v>
      </c>
      <c r="P29" s="75" t="s">
        <v>717</v>
      </c>
      <c r="Q29" s="74">
        <v>4</v>
      </c>
      <c r="R29" s="75" t="s">
        <v>686</v>
      </c>
      <c r="S29" s="75" t="s">
        <v>717</v>
      </c>
      <c r="T29" s="74">
        <v>4</v>
      </c>
      <c r="U29" s="75" t="s">
        <v>686</v>
      </c>
      <c r="V29" s="75" t="s">
        <v>717</v>
      </c>
      <c r="W29" s="74">
        <v>8</v>
      </c>
      <c r="X29" s="75" t="s">
        <v>686</v>
      </c>
      <c r="Y29" s="75" t="s">
        <v>717</v>
      </c>
      <c r="Z29" s="74">
        <v>8</v>
      </c>
      <c r="AA29" s="75" t="s">
        <v>686</v>
      </c>
      <c r="AB29" s="75" t="s">
        <v>717</v>
      </c>
      <c r="AC29" s="48" t="str">
        <f t="shared" si="7"/>
        <v xml:space="preserve">INSERT INTO SC_SystemeProduits(RefDimension,NomSysteme,typePresta,ligne,Quantite,formule,cte1,DateModif) values (2,'TCFVBACFH','MOC',33,null,'1*CTE1','NB_BAC',now());
</v>
      </c>
      <c r="AF29" s="48" t="str">
        <f t="shared" si="0"/>
        <v xml:space="preserve">INSERT INTO SC_SystemeProduits(RefDimension,NomSysteme,typePresta,ligne,Quantite,formule,cte1,DateModif) values (4,'TCFVBACFH','MOC',33,null,'1*CTE1','NB_BAC',now());
</v>
      </c>
      <c r="AI29" s="48" t="str">
        <f t="shared" si="1"/>
        <v xml:space="preserve">INSERT INTO SC_SystemeProduits(RefDimension,NomSysteme,typePresta,ligne,Quantite,formule,cte1,DateModif) values (5,'TCFVBACFH','MOC',33,null,'1*CTE1','NB_BAC',now());
</v>
      </c>
      <c r="AL29" s="48" t="str">
        <f t="shared" si="2"/>
        <v xml:space="preserve">INSERT INTO SC_SystemeProduits(RefDimension,NomSysteme,typePresta,ligne,Quantite,formule,cte1,DateModif) values (9,'TCFVBACFH','MOC',33,null,'1*CTE1','NB_BAC',now());
</v>
      </c>
      <c r="AO29" s="48" t="str">
        <f t="shared" si="3"/>
        <v xml:space="preserve">INSERT INTO SC_SystemeProduits(RefDimension,NomSysteme,typePresta,ligne,Quantite,formule,cte1,DateModif) values (10,'TCFVBACFH','MOC',33,null,'1*CTE1','NB_BAC',now());
</v>
      </c>
      <c r="AR29" s="48" t="str">
        <f t="shared" si="4"/>
        <v xml:space="preserve">INSERT INTO SC_SystemeProduits(RefDimension,NomSysteme,typePresta,ligne,Quantite,formule,cte1,DateModif) values (11,'TCFVBACFH','MOC',33,null,'1*CTE1','NB_BAC',now());
</v>
      </c>
      <c r="AU29" s="48" t="str">
        <f t="shared" si="5"/>
        <v xml:space="preserve">INSERT INTO SC_SystemeProduits(RefDimension,NomSysteme,typePresta,ligne,Quantite,formule,cte1,DateModif) values (17,'TCFVBACFH','MOC',33,null,'1*CTE1','NB_BAC',now());
</v>
      </c>
      <c r="AX29" s="48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s="74" customFormat="1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94</v>
      </c>
      <c r="B30" s="116" t="s">
        <v>298</v>
      </c>
      <c r="C30" s="116" t="s">
        <v>1879</v>
      </c>
      <c r="D30" s="116" t="s">
        <v>42</v>
      </c>
      <c r="E30" s="116">
        <v>2.5</v>
      </c>
      <c r="F30" s="75"/>
      <c r="G30" s="75"/>
      <c r="I30" s="75"/>
      <c r="J30" s="75"/>
      <c r="L30" s="75"/>
      <c r="M30" s="75"/>
      <c r="O30" s="75"/>
      <c r="P30" s="75"/>
      <c r="R30" s="75"/>
      <c r="S30" s="75"/>
      <c r="U30" s="75"/>
      <c r="V30" s="75"/>
      <c r="X30" s="75"/>
      <c r="Y30" s="75"/>
      <c r="AA30" s="75"/>
      <c r="AB30" s="75"/>
      <c r="AC30" s="74" t="str">
        <f t="shared" ref="AC30" si="8">IF(AND(F30="",E30=""),"",SUBSTITUTE(SUBSTITUTE(SUBSTITUTE(SUBSTITUTE(SUBSTITUTE(SUBSTITUTE(SUBSTITUTE($AC$1,"#SYSTEME#",$A$1),"#DIM#",E$1),"#TYPE#",$B30),"#LIGNE#",$A30),"#Q#",IF(F30="",SUBSTITUTE(E30,",","."),"null")),"#FORMULE#",IF(F30="","null",CONCATENATE("'",F30,"'"))),"#CTE#",IF(G30="","null",CONCATENATE("'",G30,"'"))))</f>
        <v xml:space="preserve">INSERT INTO SC_SystemeProduits(RefDimension,NomSysteme,typePresta,ligne,Quantite,formule,cte1,DateModif) values (2,'TCFVBACFH','MOC',94,2.5,null,null,now());
</v>
      </c>
      <c r="AF30" s="74" t="str">
        <f t="shared" ref="AF30" si="9">IF(AND(I30="",H30=""),"",SUBSTITUTE(SUBSTITUTE(SUBSTITUTE(SUBSTITUTE(SUBSTITUTE(SUBSTITUTE(SUBSTITUTE($AC$1,"#SYSTEME#",$A$1),"#DIM#",H$1),"#TYPE#",$B30),"#LIGNE#",$A30),"#Q#",IF(I30="",SUBSTITUTE(H30,",","."),"null")),"#FORMULE#",IF(I30="","null",CONCATENATE("'",I30,"'"))),"#CTE#",IF(J30="","null",CONCATENATE("'",J30,"'"))))</f>
        <v/>
      </c>
      <c r="AI30" s="74" t="str">
        <f t="shared" ref="AI30" si="10">IF(AND(L30="",K30=""),"",SUBSTITUTE(SUBSTITUTE(SUBSTITUTE(SUBSTITUTE(SUBSTITUTE(SUBSTITUTE(SUBSTITUTE($AC$1,"#SYSTEME#",$A$1),"#DIM#",K$1),"#TYPE#",$B30),"#LIGNE#",$A30),"#Q#",IF(L30="",SUBSTITUTE(K30,",","."),"null")),"#FORMULE#",IF(L30="","null",CONCATENATE("'",L30,"'"))),"#CTE#",IF(M30="","null",CONCATENATE("'",M30,"'"))))</f>
        <v/>
      </c>
      <c r="AL30" s="74" t="str">
        <f t="shared" ref="AL30" si="11">IF(AND(O30="",N30=""),"",SUBSTITUTE(SUBSTITUTE(SUBSTITUTE(SUBSTITUTE(SUBSTITUTE(SUBSTITUTE(SUBSTITUTE($AC$1,"#SYSTEME#",$A$1),"#DIM#",N$1),"#TYPE#",$B30),"#LIGNE#",$A30),"#Q#",IF(O30="",SUBSTITUTE(N30,",","."),"null")),"#FORMULE#",IF(O30="","null",CONCATENATE("'",O30,"'"))),"#CTE#",IF(P30="","null",CONCATENATE("'",P30,"'"))))</f>
        <v/>
      </c>
      <c r="AO30" s="74" t="str">
        <f t="shared" ref="AO30" si="12">IF(AND(R30="",Q30=""),"",SUBSTITUTE(SUBSTITUTE(SUBSTITUTE(SUBSTITUTE(SUBSTITUTE(SUBSTITUTE(SUBSTITUTE($AC$1,"#SYSTEME#",$A$1),"#DIM#",Q$1),"#TYPE#",$B30),"#LIGNE#",$A30),"#Q#",IF(R30="",SUBSTITUTE(Q30,",","."),"null")),"#FORMULE#",IF(R30="","null",CONCATENATE("'",R30,"'"))),"#CTE#",IF(S30="","null",CONCATENATE("'",S30,"'"))))</f>
        <v/>
      </c>
      <c r="AR30" s="74" t="str">
        <f t="shared" ref="AR30" si="13">IF(AND(U30="",T30=""),"",SUBSTITUTE(SUBSTITUTE(SUBSTITUTE(SUBSTITUTE(SUBSTITUTE(SUBSTITUTE(SUBSTITUTE($AC$1,"#SYSTEME#",$A$1),"#DIM#",T$1),"#TYPE#",$B30),"#LIGNE#",$A30),"#Q#",IF(U30="",SUBSTITUTE(T30,",","."),"null")),"#FORMULE#",IF(U30="","null",CONCATENATE("'",U30,"'"))),"#CTE#",IF(V30="","null",CONCATENATE("'",V30,"'"))))</f>
        <v/>
      </c>
      <c r="AU30" s="74" t="str">
        <f t="shared" ref="AU30" si="14">IF(AND(X30="",W30=""),"",SUBSTITUTE(SUBSTITUTE(SUBSTITUTE(SUBSTITUTE(SUBSTITUTE(SUBSTITUTE(SUBSTITUTE($AC$1,"#SYSTEME#",$A$1),"#DIM#",W$1),"#TYPE#",$B30),"#LIGNE#",$A30),"#Q#",IF(X30="",SUBSTITUTE(W30,",","."),"null")),"#FORMULE#",IF(X30="","null",CONCATENATE("'",X30,"'"))),"#CTE#",IF(Y30="","null",CONCATENATE("'",Y30,"'"))))</f>
        <v/>
      </c>
      <c r="AX30" s="74" t="str">
        <f t="shared" ref="AX30" si="15">IF(AND(AA30="",Z30=""),"",SUBSTITUTE(SUBSTITUTE(SUBSTITUTE(SUBSTITUTE(SUBSTITUTE(SUBSTITUTE(SUBSTITUTE($AC$1,"#SYSTEME#",$A$1),"#DIM#",Z$1),"#TYPE#",$B30),"#LIGNE#",$A30),"#Q#",IF(AA30="",SUBSTITUTE(Z30,",","."),"null")),"#FORMULE#",IF(AA30="","null",CONCATENATE("'",AA30,"'"))),"#CTE#",IF(AB30="","null",CONCATENATE("'",AB30,"'"))))</f>
        <v/>
      </c>
    </row>
    <row r="31" spans="1:50" x14ac:dyDescent="0.3">
      <c r="A31" s="58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E31" s="74"/>
      <c r="F31" s="75"/>
      <c r="G31" s="75"/>
      <c r="H31" s="74"/>
      <c r="I31" s="75"/>
      <c r="J31" s="75"/>
      <c r="K31" s="74"/>
      <c r="L31" s="75"/>
      <c r="M31" s="75"/>
      <c r="N31" s="74"/>
      <c r="O31" s="75"/>
      <c r="P31" s="75"/>
      <c r="Q31" s="74"/>
      <c r="R31" s="75"/>
      <c r="S31" s="75"/>
      <c r="T31" s="74"/>
      <c r="U31" s="75"/>
      <c r="V31" s="75"/>
      <c r="W31" s="74"/>
      <c r="X31" s="75"/>
      <c r="Y31" s="75"/>
      <c r="Z31" s="74"/>
      <c r="AA31" s="75"/>
      <c r="AB31" s="75"/>
      <c r="AC31" s="48" t="str">
        <f t="shared" si="7"/>
        <v/>
      </c>
      <c r="AF31" s="48" t="str">
        <f t="shared" si="0"/>
        <v/>
      </c>
      <c r="AI31" s="48" t="str">
        <f t="shared" si="1"/>
        <v/>
      </c>
      <c r="AL31" s="48" t="str">
        <f t="shared" si="2"/>
        <v/>
      </c>
      <c r="AO31" s="48" t="str">
        <f t="shared" si="3"/>
        <v/>
      </c>
      <c r="AR31" s="48" t="str">
        <f t="shared" si="4"/>
        <v/>
      </c>
      <c r="AU31" s="48" t="str">
        <f t="shared" si="5"/>
        <v/>
      </c>
      <c r="AX31" s="48" t="str">
        <f t="shared" si="6"/>
        <v/>
      </c>
    </row>
    <row r="32" spans="1:50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s="48" t="s">
        <v>299</v>
      </c>
      <c r="C32" s="48" t="s">
        <v>190</v>
      </c>
      <c r="D32" s="48" t="s">
        <v>105</v>
      </c>
      <c r="E32" s="74">
        <v>6</v>
      </c>
      <c r="F32" s="75" t="s">
        <v>686</v>
      </c>
      <c r="G32" s="75" t="s">
        <v>712</v>
      </c>
      <c r="H32" s="74">
        <v>10</v>
      </c>
      <c r="I32" s="75" t="s">
        <v>686</v>
      </c>
      <c r="J32" s="75" t="s">
        <v>712</v>
      </c>
      <c r="K32" s="74">
        <v>12</v>
      </c>
      <c r="L32" s="75" t="s">
        <v>686</v>
      </c>
      <c r="M32" s="75" t="s">
        <v>712</v>
      </c>
      <c r="N32" s="74">
        <v>20</v>
      </c>
      <c r="O32" s="75" t="s">
        <v>686</v>
      </c>
      <c r="P32" s="75" t="s">
        <v>712</v>
      </c>
      <c r="Q32" s="74">
        <v>24</v>
      </c>
      <c r="R32" s="75" t="s">
        <v>686</v>
      </c>
      <c r="S32" s="75" t="s">
        <v>712</v>
      </c>
      <c r="T32" s="74">
        <v>24</v>
      </c>
      <c r="U32" s="75" t="s">
        <v>686</v>
      </c>
      <c r="V32" s="75" t="s">
        <v>712</v>
      </c>
      <c r="W32" s="74">
        <v>40</v>
      </c>
      <c r="X32" s="75" t="s">
        <v>686</v>
      </c>
      <c r="Y32" s="75" t="s">
        <v>712</v>
      </c>
      <c r="Z32" s="74">
        <v>40</v>
      </c>
      <c r="AA32" s="75" t="s">
        <v>686</v>
      </c>
      <c r="AB32" s="75" t="s">
        <v>712</v>
      </c>
      <c r="AC32" s="48" t="str">
        <f t="shared" si="7"/>
        <v xml:space="preserve">INSERT INTO SC_SystemeProduits(RefDimension,NomSysteme,typePresta,ligne,Quantite,formule,cte1,DateModif) values (2,'TCFVBACFH','MP',12,null,'1*CTE1','SURFACE',now());
</v>
      </c>
      <c r="AF32" s="48" t="str">
        <f t="shared" si="0"/>
        <v xml:space="preserve">INSERT INTO SC_SystemeProduits(RefDimension,NomSysteme,typePresta,ligne,Quantite,formule,cte1,DateModif) values (4,'TCFVBACFH','MP',12,null,'1*CTE1','SURFACE',now());
</v>
      </c>
      <c r="AI32" s="48" t="str">
        <f t="shared" si="1"/>
        <v xml:space="preserve">INSERT INTO SC_SystemeProduits(RefDimension,NomSysteme,typePresta,ligne,Quantite,formule,cte1,DateModif) values (5,'TCFVBACFH','MP',12,null,'1*CTE1','SURFACE',now());
</v>
      </c>
      <c r="AL32" s="48" t="str">
        <f t="shared" si="2"/>
        <v xml:space="preserve">INSERT INTO SC_SystemeProduits(RefDimension,NomSysteme,typePresta,ligne,Quantite,formule,cte1,DateModif) values (9,'TCFVBACFH','MP',12,null,'1*CTE1','SURFACE',now());
</v>
      </c>
      <c r="AO32" s="48" t="str">
        <f t="shared" si="3"/>
        <v xml:space="preserve">INSERT INTO SC_SystemeProduits(RefDimension,NomSysteme,typePresta,ligne,Quantite,formule,cte1,DateModif) values (10,'TCFVBACFH','MP',12,null,'1*CTE1','SURFACE',now());
</v>
      </c>
      <c r="AR32" s="48" t="str">
        <f t="shared" si="4"/>
        <v xml:space="preserve">INSERT INTO SC_SystemeProduits(RefDimension,NomSysteme,typePresta,ligne,Quantite,formule,cte1,DateModif) values (11,'TCFVBACFH','MP',12,null,'1*CTE1','SURFACE',now());
</v>
      </c>
      <c r="AU32" s="48" t="str">
        <f t="shared" si="5"/>
        <v xml:space="preserve">INSERT INTO SC_SystemeProduits(RefDimension,NomSysteme,typePresta,ligne,Quantite,formule,cte1,DateModif) values (17,'TCFVBACFH','MP',12,null,'1*CTE1','SURFACE',now());
</v>
      </c>
      <c r="AX32" s="4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3" spans="1:50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s="48" t="s">
        <v>299</v>
      </c>
      <c r="C33" s="48" t="s">
        <v>188</v>
      </c>
      <c r="D33" s="48" t="s">
        <v>105</v>
      </c>
      <c r="E33" s="74">
        <v>6</v>
      </c>
      <c r="F33" s="75" t="s">
        <v>686</v>
      </c>
      <c r="G33" s="75" t="s">
        <v>712</v>
      </c>
      <c r="H33" s="74">
        <v>10</v>
      </c>
      <c r="I33" s="75" t="s">
        <v>686</v>
      </c>
      <c r="J33" s="75" t="s">
        <v>712</v>
      </c>
      <c r="K33" s="74">
        <v>12</v>
      </c>
      <c r="L33" s="75" t="s">
        <v>686</v>
      </c>
      <c r="M33" s="75" t="s">
        <v>712</v>
      </c>
      <c r="N33" s="74">
        <v>20</v>
      </c>
      <c r="O33" s="75" t="s">
        <v>686</v>
      </c>
      <c r="P33" s="75" t="s">
        <v>712</v>
      </c>
      <c r="Q33" s="74">
        <v>24</v>
      </c>
      <c r="R33" s="75" t="s">
        <v>686</v>
      </c>
      <c r="S33" s="75" t="s">
        <v>712</v>
      </c>
      <c r="T33" s="74">
        <v>24</v>
      </c>
      <c r="U33" s="75" t="s">
        <v>686</v>
      </c>
      <c r="V33" s="75" t="s">
        <v>712</v>
      </c>
      <c r="W33" s="74">
        <v>40</v>
      </c>
      <c r="X33" s="75" t="s">
        <v>686</v>
      </c>
      <c r="Y33" s="75" t="s">
        <v>712</v>
      </c>
      <c r="Z33" s="74">
        <v>40</v>
      </c>
      <c r="AA33" s="75" t="s">
        <v>686</v>
      </c>
      <c r="AB33" s="75" t="s">
        <v>712</v>
      </c>
      <c r="AC33" s="48" t="str">
        <f t="shared" si="7"/>
        <v xml:space="preserve">INSERT INTO SC_SystemeProduits(RefDimension,NomSysteme,typePresta,ligne,Quantite,formule,cte1,DateModif) values (2,'TCFVBACFH','MP',2,null,'1*CTE1','SURFACE',now());
</v>
      </c>
      <c r="AF33" s="48" t="str">
        <f t="shared" si="0"/>
        <v xml:space="preserve">INSERT INTO SC_SystemeProduits(RefDimension,NomSysteme,typePresta,ligne,Quantite,formule,cte1,DateModif) values (4,'TCFVBACFH','MP',2,null,'1*CTE1','SURFACE',now());
</v>
      </c>
      <c r="AI33" s="48" t="str">
        <f t="shared" si="1"/>
        <v xml:space="preserve">INSERT INTO SC_SystemeProduits(RefDimension,NomSysteme,typePresta,ligne,Quantite,formule,cte1,DateModif) values (5,'TCFVBACFH','MP',2,null,'1*CTE1','SURFACE',now());
</v>
      </c>
      <c r="AL33" s="48" t="str">
        <f t="shared" si="2"/>
        <v xml:space="preserve">INSERT INTO SC_SystemeProduits(RefDimension,NomSysteme,typePresta,ligne,Quantite,formule,cte1,DateModif) values (9,'TCFVBACFH','MP',2,null,'1*CTE1','SURFACE',now());
</v>
      </c>
      <c r="AO33" s="48" t="str">
        <f t="shared" si="3"/>
        <v xml:space="preserve">INSERT INTO SC_SystemeProduits(RefDimension,NomSysteme,typePresta,ligne,Quantite,formule,cte1,DateModif) values (10,'TCFVBACFH','MP',2,null,'1*CTE1','SURFACE',now());
</v>
      </c>
      <c r="AR33" s="48" t="str">
        <f t="shared" si="4"/>
        <v xml:space="preserve">INSERT INTO SC_SystemeProduits(RefDimension,NomSysteme,typePresta,ligne,Quantite,formule,cte1,DateModif) values (11,'TCFVBACFH','MP',2,null,'1*CTE1','SURFACE',now());
</v>
      </c>
      <c r="AU33" s="48" t="str">
        <f t="shared" si="5"/>
        <v xml:space="preserve">INSERT INTO SC_SystemeProduits(RefDimension,NomSysteme,typePresta,ligne,Quantite,formule,cte1,DateModif) values (17,'TCFVBACFH','MP',2,null,'1*CTE1','SURFACE',now());
</v>
      </c>
      <c r="AX33" s="48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4" spans="1:50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s="48" t="s">
        <v>299</v>
      </c>
      <c r="C34" s="48" t="s">
        <v>206</v>
      </c>
      <c r="D34" s="48" t="s">
        <v>160</v>
      </c>
      <c r="E34" s="74">
        <v>3.5999999999999996</v>
      </c>
      <c r="F34" s="75" t="s">
        <v>714</v>
      </c>
      <c r="G34" s="75" t="s">
        <v>712</v>
      </c>
      <c r="H34" s="74">
        <v>6</v>
      </c>
      <c r="I34" s="75" t="s">
        <v>714</v>
      </c>
      <c r="J34" s="75" t="s">
        <v>712</v>
      </c>
      <c r="K34" s="74">
        <v>7.1999999999999993</v>
      </c>
      <c r="L34" s="75" t="s">
        <v>714</v>
      </c>
      <c r="M34" s="75" t="s">
        <v>712</v>
      </c>
      <c r="N34" s="74">
        <v>12</v>
      </c>
      <c r="O34" s="75" t="s">
        <v>714</v>
      </c>
      <c r="P34" s="75" t="s">
        <v>712</v>
      </c>
      <c r="Q34" s="74">
        <v>14.399999999999999</v>
      </c>
      <c r="R34" s="75" t="s">
        <v>714</v>
      </c>
      <c r="S34" s="75" t="s">
        <v>712</v>
      </c>
      <c r="T34" s="74">
        <v>14.399999999999999</v>
      </c>
      <c r="U34" s="75" t="s">
        <v>714</v>
      </c>
      <c r="V34" s="75" t="s">
        <v>712</v>
      </c>
      <c r="W34" s="74">
        <v>24</v>
      </c>
      <c r="X34" s="75" t="s">
        <v>714</v>
      </c>
      <c r="Y34" s="75" t="s">
        <v>712</v>
      </c>
      <c r="Z34" s="74">
        <v>24</v>
      </c>
      <c r="AA34" s="75" t="s">
        <v>714</v>
      </c>
      <c r="AB34" s="75" t="s">
        <v>712</v>
      </c>
      <c r="AC34" s="48" t="str">
        <f t="shared" si="7"/>
        <v xml:space="preserve">INSERT INTO SC_SystemeProduits(RefDimension,NomSysteme,typePresta,ligne,Quantite,formule,cte1,DateModif) values (2,'TCFVBACFH','MP',3,null,'0.6*CTE1','SURFACE',now());
</v>
      </c>
      <c r="AF34" s="48" t="str">
        <f t="shared" si="0"/>
        <v xml:space="preserve">INSERT INTO SC_SystemeProduits(RefDimension,NomSysteme,typePresta,ligne,Quantite,formule,cte1,DateModif) values (4,'TCFVBACFH','MP',3,null,'0.6*CTE1','SURFACE',now());
</v>
      </c>
      <c r="AI34" s="48" t="str">
        <f t="shared" si="1"/>
        <v xml:space="preserve">INSERT INTO SC_SystemeProduits(RefDimension,NomSysteme,typePresta,ligne,Quantite,formule,cte1,DateModif) values (5,'TCFVBACFH','MP',3,null,'0.6*CTE1','SURFACE',now());
</v>
      </c>
      <c r="AL34" s="48" t="str">
        <f t="shared" si="2"/>
        <v xml:space="preserve">INSERT INTO SC_SystemeProduits(RefDimension,NomSysteme,typePresta,ligne,Quantite,formule,cte1,DateModif) values (9,'TCFVBACFH','MP',3,null,'0.6*CTE1','SURFACE',now());
</v>
      </c>
      <c r="AO34" s="48" t="str">
        <f t="shared" si="3"/>
        <v xml:space="preserve">INSERT INTO SC_SystemeProduits(RefDimension,NomSysteme,typePresta,ligne,Quantite,formule,cte1,DateModif) values (10,'TCFVBACFH','MP',3,null,'0.6*CTE1','SURFACE',now());
</v>
      </c>
      <c r="AR34" s="48" t="str">
        <f t="shared" si="4"/>
        <v xml:space="preserve">INSERT INTO SC_SystemeProduits(RefDimension,NomSysteme,typePresta,ligne,Quantite,formule,cte1,DateModif) values (11,'TCFVBACFH','MP',3,null,'0.6*CTE1','SURFACE',now());
</v>
      </c>
      <c r="AU34" s="48" t="str">
        <f t="shared" si="5"/>
        <v xml:space="preserve">INSERT INTO SC_SystemeProduits(RefDimension,NomSysteme,typePresta,ligne,Quantite,formule,cte1,DateModif) values (17,'TCFVBACFH','MP',3,null,'0.6*CTE1','SURFACE',now());
</v>
      </c>
      <c r="AX34" s="48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5" spans="1:50" s="79" customFormat="1" x14ac:dyDescent="0.3">
      <c r="A35" s="78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79" t="s">
        <v>299</v>
      </c>
      <c r="C35" s="79" t="s">
        <v>211</v>
      </c>
      <c r="D35" s="79" t="s">
        <v>20</v>
      </c>
      <c r="E35" s="79">
        <v>1</v>
      </c>
      <c r="F35" s="80" t="s">
        <v>686</v>
      </c>
      <c r="G35" s="80" t="s">
        <v>717</v>
      </c>
      <c r="H35" s="79">
        <v>2</v>
      </c>
      <c r="I35" s="80" t="s">
        <v>694</v>
      </c>
      <c r="J35" s="80" t="s">
        <v>717</v>
      </c>
      <c r="K35" s="79">
        <v>2</v>
      </c>
      <c r="L35" s="80" t="s">
        <v>694</v>
      </c>
      <c r="M35" s="80" t="s">
        <v>717</v>
      </c>
      <c r="N35" s="79">
        <v>4</v>
      </c>
      <c r="O35" s="80" t="s">
        <v>694</v>
      </c>
      <c r="P35" s="80" t="s">
        <v>717</v>
      </c>
      <c r="Q35" s="79">
        <v>4</v>
      </c>
      <c r="R35" s="80" t="s">
        <v>694</v>
      </c>
      <c r="S35" s="80" t="s">
        <v>717</v>
      </c>
      <c r="T35" s="79">
        <v>4</v>
      </c>
      <c r="U35" s="80" t="s">
        <v>694</v>
      </c>
      <c r="V35" s="80" t="s">
        <v>717</v>
      </c>
      <c r="W35" s="79">
        <v>8</v>
      </c>
      <c r="X35" s="80" t="s">
        <v>694</v>
      </c>
      <c r="Y35" s="80" t="s">
        <v>717</v>
      </c>
      <c r="Z35" s="79">
        <v>8</v>
      </c>
      <c r="AA35" s="80" t="s">
        <v>694</v>
      </c>
      <c r="AB35" s="80" t="s">
        <v>717</v>
      </c>
      <c r="AC35" s="79" t="str">
        <f t="shared" si="7"/>
        <v xml:space="preserve">INSERT INTO SC_SystemeProduits(RefDimension,NomSysteme,typePresta,ligne,Quantite,formule,cte1,DateModif) values (2,'TCFVBACFH','MP',6,null,'1*CTE1','NB_BAC',now());
</v>
      </c>
      <c r="AF35" s="79" t="str">
        <f t="shared" si="0"/>
        <v xml:space="preserve">INSERT INTO SC_SystemeProduits(RefDimension,NomSysteme,typePresta,ligne,Quantite,formule,cte1,DateModif) values (4,'TCFVBACFH','MP',6,null,'0.5*CTE1','NB_BAC',now());
</v>
      </c>
      <c r="AI35" s="79" t="str">
        <f t="shared" si="1"/>
        <v xml:space="preserve">INSERT INTO SC_SystemeProduits(RefDimension,NomSysteme,typePresta,ligne,Quantite,formule,cte1,DateModif) values (5,'TCFVBACFH','MP',6,null,'0.5*CTE1','NB_BAC',now());
</v>
      </c>
      <c r="AL35" s="79" t="str">
        <f t="shared" si="2"/>
        <v xml:space="preserve">INSERT INTO SC_SystemeProduits(RefDimension,NomSysteme,typePresta,ligne,Quantite,formule,cte1,DateModif) values (9,'TCFVBACFH','MP',6,null,'0.5*CTE1','NB_BAC',now());
</v>
      </c>
      <c r="AO35" s="79" t="str">
        <f t="shared" si="3"/>
        <v xml:space="preserve">INSERT INTO SC_SystemeProduits(RefDimension,NomSysteme,typePresta,ligne,Quantite,formule,cte1,DateModif) values (10,'TCFVBACFH','MP',6,null,'0.5*CTE1','NB_BAC',now());
</v>
      </c>
      <c r="AR35" s="79" t="str">
        <f t="shared" si="4"/>
        <v xml:space="preserve">INSERT INTO SC_SystemeProduits(RefDimension,NomSysteme,typePresta,ligne,Quantite,formule,cte1,DateModif) values (11,'TCFVBACFH','MP',6,null,'0.5*CTE1','NB_BAC',now());
</v>
      </c>
      <c r="AU35" s="79" t="str">
        <f t="shared" si="5"/>
        <v xml:space="preserve">INSERT INTO SC_SystemeProduits(RefDimension,NomSysteme,typePresta,ligne,Quantite,formule,cte1,DateModif) values (17,'TCFVBACFH','MP',6,null,'0.5*CTE1','NB_BAC',now());
</v>
      </c>
      <c r="AX35" s="79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6" spans="1:50" x14ac:dyDescent="0.3">
      <c r="A36" s="58"/>
      <c r="E36" s="74"/>
      <c r="F36" s="75"/>
      <c r="G36" s="75"/>
      <c r="H36" s="74"/>
      <c r="I36" s="75"/>
      <c r="J36" s="75"/>
      <c r="K36" s="74"/>
      <c r="L36" s="75"/>
      <c r="M36" s="75"/>
      <c r="N36" s="74"/>
      <c r="O36" s="75"/>
      <c r="P36" s="75"/>
      <c r="Q36" s="74"/>
      <c r="R36" s="75"/>
      <c r="S36" s="75"/>
      <c r="T36" s="74"/>
      <c r="U36" s="75"/>
      <c r="V36" s="75"/>
      <c r="W36" s="74"/>
      <c r="X36" s="75"/>
      <c r="Y36" s="75"/>
      <c r="Z36" s="74"/>
      <c r="AA36" s="75"/>
      <c r="AB36" s="75"/>
      <c r="AC36" s="48" t="str">
        <f t="shared" si="7"/>
        <v/>
      </c>
      <c r="AF36" s="48" t="str">
        <f t="shared" si="0"/>
        <v/>
      </c>
      <c r="AI36" s="48" t="str">
        <f t="shared" si="1"/>
        <v/>
      </c>
      <c r="AL36" s="48" t="str">
        <f t="shared" si="2"/>
        <v/>
      </c>
      <c r="AO36" s="48" t="str">
        <f t="shared" si="3"/>
        <v/>
      </c>
      <c r="AR36" s="48" t="str">
        <f t="shared" si="4"/>
        <v/>
      </c>
      <c r="AU36" s="48" t="str">
        <f t="shared" si="5"/>
        <v/>
      </c>
      <c r="AX36" s="48" t="str">
        <f t="shared" si="6"/>
        <v/>
      </c>
    </row>
    <row r="37" spans="1:50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s="48" t="s">
        <v>299</v>
      </c>
      <c r="C37" s="48" t="s">
        <v>216</v>
      </c>
      <c r="D37" s="48" t="s">
        <v>8</v>
      </c>
      <c r="E37" s="74">
        <v>1</v>
      </c>
      <c r="F37" s="75" t="s">
        <v>686</v>
      </c>
      <c r="G37" s="75" t="s">
        <v>717</v>
      </c>
      <c r="H37" s="74">
        <v>2</v>
      </c>
      <c r="I37" s="75" t="s">
        <v>686</v>
      </c>
      <c r="J37" s="75" t="s">
        <v>717</v>
      </c>
      <c r="K37" s="74">
        <v>2</v>
      </c>
      <c r="L37" s="75" t="s">
        <v>686</v>
      </c>
      <c r="M37" s="75" t="s">
        <v>717</v>
      </c>
      <c r="N37" s="74">
        <v>4</v>
      </c>
      <c r="O37" s="75" t="s">
        <v>686</v>
      </c>
      <c r="P37" s="75" t="s">
        <v>717</v>
      </c>
      <c r="Q37" s="74">
        <v>4</v>
      </c>
      <c r="R37" s="75" t="s">
        <v>686</v>
      </c>
      <c r="S37" s="75" t="s">
        <v>717</v>
      </c>
      <c r="T37" s="74">
        <v>4</v>
      </c>
      <c r="U37" s="75" t="s">
        <v>686</v>
      </c>
      <c r="V37" s="75" t="s">
        <v>717</v>
      </c>
      <c r="W37" s="74">
        <v>5</v>
      </c>
      <c r="X37" s="75" t="s">
        <v>686</v>
      </c>
      <c r="Y37" s="75" t="s">
        <v>717</v>
      </c>
      <c r="Z37" s="74">
        <v>5</v>
      </c>
      <c r="AA37" s="75" t="s">
        <v>686</v>
      </c>
      <c r="AB37" s="75" t="s">
        <v>717</v>
      </c>
      <c r="AC37" s="48" t="str">
        <f t="shared" si="7"/>
        <v xml:space="preserve">INSERT INTO SC_SystemeProduits(RefDimension,NomSysteme,typePresta,ligne,Quantite,formule,cte1,DateModif) values (2,'TCFVBACFH','MP',10,null,'1*CTE1','NB_BAC',now());
</v>
      </c>
      <c r="AF37" s="48" t="str">
        <f t="shared" si="0"/>
        <v xml:space="preserve">INSERT INTO SC_SystemeProduits(RefDimension,NomSysteme,typePresta,ligne,Quantite,formule,cte1,DateModif) values (4,'TCFVBACFH','MP',10,null,'1*CTE1','NB_BAC',now());
</v>
      </c>
      <c r="AI37" s="48" t="str">
        <f t="shared" si="1"/>
        <v xml:space="preserve">INSERT INTO SC_SystemeProduits(RefDimension,NomSysteme,typePresta,ligne,Quantite,formule,cte1,DateModif) values (5,'TCFVBACFH','MP',10,null,'1*CTE1','NB_BAC',now());
</v>
      </c>
      <c r="AL37" s="48" t="str">
        <f t="shared" si="2"/>
        <v xml:space="preserve">INSERT INTO SC_SystemeProduits(RefDimension,NomSysteme,typePresta,ligne,Quantite,formule,cte1,DateModif) values (9,'TCFVBACFH','MP',10,null,'1*CTE1','NB_BAC',now());
</v>
      </c>
      <c r="AO37" s="48" t="str">
        <f t="shared" si="3"/>
        <v xml:space="preserve">INSERT INTO SC_SystemeProduits(RefDimension,NomSysteme,typePresta,ligne,Quantite,formule,cte1,DateModif) values (10,'TCFVBACFH','MP',10,null,'1*CTE1','NB_BAC',now());
</v>
      </c>
      <c r="AR37" s="48" t="str">
        <f t="shared" si="4"/>
        <v xml:space="preserve">INSERT INTO SC_SystemeProduits(RefDimension,NomSysteme,typePresta,ligne,Quantite,formule,cte1,DateModif) values (11,'TCFVBACFH','MP',10,null,'1*CTE1','NB_BAC',now());
</v>
      </c>
      <c r="AU37" s="48" t="str">
        <f t="shared" si="5"/>
        <v xml:space="preserve">INSERT INTO SC_SystemeProduits(RefDimension,NomSysteme,typePresta,ligne,Quantite,formule,cte1,DateModif) values (17,'TCFVBACFH','MP',10,null,'1*CTE1','NB_BAC',now());
</v>
      </c>
      <c r="AX37" s="48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7"/>
  <dimension ref="A1:EW44"/>
  <sheetViews>
    <sheetView topLeftCell="Y1" workbookViewId="0">
      <selection activeCell="BG5" sqref="BG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668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53" x14ac:dyDescent="0.3">
      <c r="D3" t="s">
        <v>244</v>
      </c>
      <c r="E3" t="s">
        <v>245</v>
      </c>
      <c r="F3" s="14" t="s">
        <v>623</v>
      </c>
      <c r="G3" s="14" t="s">
        <v>647</v>
      </c>
      <c r="H3" t="s">
        <v>245</v>
      </c>
      <c r="I3" s="14" t="s">
        <v>623</v>
      </c>
      <c r="J3" s="14" t="s">
        <v>647</v>
      </c>
      <c r="K3" t="s">
        <v>245</v>
      </c>
      <c r="L3" s="14" t="s">
        <v>623</v>
      </c>
      <c r="M3" s="14" t="s">
        <v>647</v>
      </c>
      <c r="N3" t="s">
        <v>245</v>
      </c>
      <c r="O3" s="14" t="s">
        <v>623</v>
      </c>
      <c r="P3" s="14" t="s">
        <v>647</v>
      </c>
      <c r="Q3" t="s">
        <v>245</v>
      </c>
      <c r="R3" s="14" t="s">
        <v>623</v>
      </c>
      <c r="S3" s="14" t="s">
        <v>647</v>
      </c>
      <c r="T3" t="s">
        <v>245</v>
      </c>
      <c r="U3" s="14" t="s">
        <v>623</v>
      </c>
      <c r="V3" s="14" t="s">
        <v>647</v>
      </c>
      <c r="W3" t="s">
        <v>245</v>
      </c>
      <c r="X3" s="14" t="s">
        <v>623</v>
      </c>
      <c r="Y3" s="14" t="s">
        <v>647</v>
      </c>
      <c r="Z3" t="s">
        <v>245</v>
      </c>
      <c r="AA3" s="14" t="s">
        <v>623</v>
      </c>
      <c r="AB3" s="14" t="s">
        <v>647</v>
      </c>
      <c r="AC3" t="s">
        <v>245</v>
      </c>
      <c r="AD3" s="14" t="s">
        <v>623</v>
      </c>
      <c r="AE3" s="14" t="s">
        <v>647</v>
      </c>
      <c r="AF3" t="s">
        <v>245</v>
      </c>
      <c r="AG3" s="14" t="s">
        <v>623</v>
      </c>
      <c r="AH3" s="14" t="s">
        <v>647</v>
      </c>
      <c r="AI3" t="s">
        <v>245</v>
      </c>
      <c r="AJ3" s="14" t="s">
        <v>623</v>
      </c>
      <c r="AK3" s="14" t="s">
        <v>647</v>
      </c>
      <c r="AL3" t="s">
        <v>245</v>
      </c>
      <c r="AM3" s="14" t="s">
        <v>623</v>
      </c>
      <c r="AN3" s="14" t="s">
        <v>647</v>
      </c>
      <c r="AO3" t="s">
        <v>245</v>
      </c>
      <c r="AP3" s="14" t="s">
        <v>623</v>
      </c>
      <c r="AQ3" s="14" t="s">
        <v>647</v>
      </c>
      <c r="AR3" t="s">
        <v>245</v>
      </c>
      <c r="AS3" s="14" t="s">
        <v>623</v>
      </c>
      <c r="AT3" s="14" t="s">
        <v>647</v>
      </c>
      <c r="AU3" t="s">
        <v>245</v>
      </c>
      <c r="AV3" s="14" t="s">
        <v>623</v>
      </c>
      <c r="AW3" s="14" t="s">
        <v>647</v>
      </c>
      <c r="AX3" t="s">
        <v>245</v>
      </c>
      <c r="AY3" s="14" t="s">
        <v>623</v>
      </c>
      <c r="AZ3" s="14" t="s">
        <v>647</v>
      </c>
      <c r="BA3" t="s">
        <v>245</v>
      </c>
      <c r="BB3" s="14" t="s">
        <v>623</v>
      </c>
      <c r="BC3" s="14" t="s">
        <v>647</v>
      </c>
      <c r="BD3" t="s">
        <v>245</v>
      </c>
      <c r="BE3" s="14" t="s">
        <v>623</v>
      </c>
      <c r="BF3" s="14" t="s">
        <v>647</v>
      </c>
    </row>
    <row r="4" spans="1:153" x14ac:dyDescent="0.3">
      <c r="A4" s="58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4" t="s">
        <v>294</v>
      </c>
      <c r="C4" s="74" t="s">
        <v>333</v>
      </c>
      <c r="D4" s="7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4">
        <v>5.2</v>
      </c>
      <c r="F4" s="75"/>
      <c r="G4" s="75"/>
      <c r="H4" s="74">
        <v>5.2</v>
      </c>
      <c r="I4" s="75"/>
      <c r="J4" s="75"/>
      <c r="K4" s="74">
        <v>5.2</v>
      </c>
      <c r="L4" s="75"/>
      <c r="M4" s="75"/>
      <c r="N4" s="74">
        <v>5.2</v>
      </c>
      <c r="O4" s="75"/>
      <c r="P4" s="75"/>
      <c r="Q4" s="74">
        <v>5.2</v>
      </c>
      <c r="R4" s="75"/>
      <c r="S4" s="75"/>
      <c r="T4" s="74">
        <v>5.2</v>
      </c>
      <c r="U4" s="75"/>
      <c r="V4" s="75"/>
      <c r="W4" s="74">
        <v>5.2</v>
      </c>
      <c r="X4" s="75"/>
      <c r="Y4" s="75"/>
      <c r="Z4" s="74">
        <v>5.2</v>
      </c>
      <c r="AA4" s="75"/>
      <c r="AB4" s="75"/>
      <c r="AC4" s="74">
        <v>5.2</v>
      </c>
      <c r="AD4" s="75"/>
      <c r="AE4" s="75"/>
      <c r="AF4" s="74">
        <v>10.4</v>
      </c>
      <c r="AG4" s="75"/>
      <c r="AH4" s="75"/>
      <c r="AI4" s="74">
        <v>10.4</v>
      </c>
      <c r="AJ4" s="75"/>
      <c r="AK4" s="75"/>
      <c r="AL4" s="74">
        <v>10.4</v>
      </c>
      <c r="AM4" s="75"/>
      <c r="AN4" s="75"/>
      <c r="AO4" s="74">
        <v>10.4</v>
      </c>
      <c r="AP4" s="75"/>
      <c r="AQ4" s="75"/>
      <c r="AR4" s="74">
        <v>10.4</v>
      </c>
      <c r="AS4" s="75"/>
      <c r="AT4" s="75"/>
      <c r="AU4" s="74">
        <v>10.4</v>
      </c>
      <c r="AV4" s="75"/>
      <c r="AW4" s="75"/>
      <c r="AX4" s="74">
        <v>10.4</v>
      </c>
      <c r="AY4" s="75"/>
      <c r="AZ4" s="75"/>
      <c r="BA4" s="74">
        <v>10.4</v>
      </c>
      <c r="BB4" s="75"/>
      <c r="BC4" s="75"/>
      <c r="BD4" s="74">
        <v>10.4</v>
      </c>
      <c r="BE4" s="75"/>
      <c r="BF4" s="75"/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 s="74"/>
      <c r="BI4" s="74"/>
      <c r="BJ4" s="74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 s="74"/>
      <c r="BL4" s="74"/>
      <c r="BM4" t="str">
        <f t="shared" ref="BM4:DF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(3,'FV1','MATIERE',66,5.2,null,null,now());
</v>
      </c>
      <c r="BP4" t="str">
        <f t="shared" si="1"/>
        <v xml:space="preserve">INSERT INTO SC_SystemeProduits(RefDimension,NomSysteme,typePresta,ligne,Quantite,formule,cte1,DateModif) values (4,'FV1','MATIERE',66,5.2,null,null,now());
</v>
      </c>
      <c r="BS4" t="str">
        <f t="shared" si="1"/>
        <v xml:space="preserve">INSERT INTO SC_SystemeProduits(RefDimension,NomSysteme,typePresta,ligne,Quantite,formule,cte1,DateModif) values (5,'FV1','MATIERE',66,5.2,null,null,now());
</v>
      </c>
      <c r="BV4" t="str">
        <f t="shared" si="1"/>
        <v xml:space="preserve">INSERT INTO SC_SystemeProduits(RefDimension,NomSysteme,typePresta,ligne,Quantite,formule,cte1,DateModif) values (6,'FV1','MATIERE',66,5.2,null,null,now());
</v>
      </c>
      <c r="BY4" t="str">
        <f t="shared" si="1"/>
        <v xml:space="preserve">INSERT INTO SC_SystemeProduits(RefDimension,NomSysteme,typePresta,ligne,Quantite,formule,cte1,DateModif) values (7,'FV1','MATIERE',66,5.2,null,null,now());
</v>
      </c>
      <c r="CB4" t="str">
        <f t="shared" si="1"/>
        <v xml:space="preserve">INSERT INTO SC_SystemeProduits(RefDimension,NomSysteme,typePresta,ligne,Quantite,formule,cte1,DateModif) values (8,'FV1','MATIERE',66,5.2,null,null,now());
</v>
      </c>
      <c r="CE4" t="str">
        <f t="shared" si="1"/>
        <v xml:space="preserve">INSERT INTO SC_SystemeProduits(RefDimension,NomSysteme,typePresta,ligne,Quantite,formule,cte1,DateModif) values (9,'FV1','MATIERE',66,5.2,null,null,now());
</v>
      </c>
      <c r="CH4" t="str">
        <f t="shared" si="1"/>
        <v xml:space="preserve">INSERT INTO SC_SystemeProduits(RefDimension,NomSysteme,typePresta,ligne,Quantite,formule,cte1,DateModif) values (10,'FV1','MATIERE',66,10.4,null,null,now());
</v>
      </c>
      <c r="CK4" t="str">
        <f t="shared" si="1"/>
        <v xml:space="preserve">INSERT INTO SC_SystemeProduits(RefDimension,NomSysteme,typePresta,ligne,Quantite,formule,cte1,DateModif) values (11,'FV1','MATIERE',66,10.4,null,null,now());
</v>
      </c>
      <c r="CN4" t="str">
        <f t="shared" si="1"/>
        <v xml:space="preserve">INSERT INTO SC_SystemeProduits(RefDimension,NomSysteme,typePresta,ligne,Quantite,formule,cte1,DateModif) values (12,'FV1','MATIERE',66,10.4,null,null,now());
</v>
      </c>
      <c r="CQ4" t="str">
        <f t="shared" si="1"/>
        <v xml:space="preserve">INSERT INTO SC_SystemeProduits(RefDimension,NomSysteme,typePresta,ligne,Quantite,formule,cte1,DateModif) values (13,'FV1','MATIERE',66,10.4,null,null,now());
</v>
      </c>
      <c r="CT4" t="str">
        <f t="shared" si="1"/>
        <v xml:space="preserve">INSERT INTO SC_SystemeProduits(RefDimension,NomSysteme,typePresta,ligne,Quantite,formule,cte1,DateModif) values (14,'FV1','MATIERE',66,10.4,null,null,now());
</v>
      </c>
      <c r="CW4" t="str">
        <f t="shared" si="1"/>
        <v xml:space="preserve">INSERT INTO SC_SystemeProduits(RefDimension,NomSysteme,typePresta,ligne,Quantite,formule,cte1,DateModif) values (15,'FV1','MATIERE',66,10.4,null,null,now());
</v>
      </c>
      <c r="CZ4" t="str">
        <f t="shared" si="1"/>
        <v xml:space="preserve">INSERT INTO SC_SystemeProduits(RefDimension,NomSysteme,typePresta,ligne,Quantite,formule,cte1,DateModif) values (16,'FV1','MATIERE',66,10.4,null,null,now());
</v>
      </c>
      <c r="DC4" t="str">
        <f t="shared" si="1"/>
        <v xml:space="preserve">INSERT INTO SC_SystemeProduits(RefDimension,NomSysteme,typePresta,ligne,Quantite,formule,cte1,DateModif) values (17,'FV1','MATIERE',66,10.4,null,null,now());
</v>
      </c>
      <c r="DF4" t="str">
        <f t="shared" si="1"/>
        <v xml:space="preserve">INSERT INTO SC_SystemeProduits(RefDimension,NomSysteme,typePresta,ligne,Quantite,formule,cte1,DateModif) values (18,'FV1','MATIERE',66,10.4,null,null,now());
</v>
      </c>
      <c r="ER4" t="str">
        <f t="shared" ref="ER4:EW11" si="2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2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2"/>
        <v/>
      </c>
      <c r="EU4" t="str">
        <f t="shared" si="2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2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2"/>
        <v/>
      </c>
    </row>
    <row r="5" spans="1:153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60</v>
      </c>
      <c r="B5" s="74" t="s">
        <v>294</v>
      </c>
      <c r="C5" s="74" t="s">
        <v>334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4"/>
      <c r="F5" s="75" t="s">
        <v>660</v>
      </c>
      <c r="G5" s="75" t="s">
        <v>629</v>
      </c>
      <c r="H5" s="74">
        <v>88</v>
      </c>
      <c r="I5" s="75" t="s">
        <v>660</v>
      </c>
      <c r="J5" s="75" t="s">
        <v>629</v>
      </c>
      <c r="K5" s="74">
        <v>105.60000000000001</v>
      </c>
      <c r="L5" s="75" t="s">
        <v>660</v>
      </c>
      <c r="M5" s="75" t="s">
        <v>629</v>
      </c>
      <c r="N5" s="74">
        <v>114.4</v>
      </c>
      <c r="O5" s="75" t="s">
        <v>660</v>
      </c>
      <c r="P5" s="75" t="s">
        <v>629</v>
      </c>
      <c r="Q5" s="74">
        <v>123.20000000000002</v>
      </c>
      <c r="R5" s="75" t="s">
        <v>660</v>
      </c>
      <c r="S5" s="75" t="s">
        <v>629</v>
      </c>
      <c r="T5" s="74">
        <v>132</v>
      </c>
      <c r="U5" s="75" t="s">
        <v>660</v>
      </c>
      <c r="V5" s="75" t="s">
        <v>629</v>
      </c>
      <c r="W5" s="74">
        <v>140.80000000000001</v>
      </c>
      <c r="X5" s="75" t="s">
        <v>660</v>
      </c>
      <c r="Y5" s="75" t="s">
        <v>629</v>
      </c>
      <c r="Z5" s="74">
        <v>149.60000000000002</v>
      </c>
      <c r="AA5" s="75" t="s">
        <v>660</v>
      </c>
      <c r="AB5" s="75" t="s">
        <v>629</v>
      </c>
      <c r="AC5" s="74">
        <v>158.4</v>
      </c>
      <c r="AD5" s="75" t="s">
        <v>660</v>
      </c>
      <c r="AE5" s="75" t="s">
        <v>629</v>
      </c>
      <c r="AF5" s="74">
        <v>176</v>
      </c>
      <c r="AG5" s="75" t="s">
        <v>660</v>
      </c>
      <c r="AH5" s="75" t="s">
        <v>629</v>
      </c>
      <c r="AI5" s="74">
        <v>193.60000000000002</v>
      </c>
      <c r="AJ5" s="75" t="s">
        <v>660</v>
      </c>
      <c r="AK5" s="75" t="s">
        <v>629</v>
      </c>
      <c r="AL5" s="74">
        <v>202.4</v>
      </c>
      <c r="AM5" s="75" t="s">
        <v>660</v>
      </c>
      <c r="AN5" s="75" t="s">
        <v>629</v>
      </c>
      <c r="AO5" s="74">
        <v>193.60000000000002</v>
      </c>
      <c r="AP5" s="75" t="s">
        <v>660</v>
      </c>
      <c r="AQ5" s="75" t="s">
        <v>629</v>
      </c>
      <c r="AR5" s="74">
        <v>211.20000000000002</v>
      </c>
      <c r="AS5" s="75" t="s">
        <v>660</v>
      </c>
      <c r="AT5" s="75" t="s">
        <v>629</v>
      </c>
      <c r="AU5" s="74">
        <v>220.00000000000003</v>
      </c>
      <c r="AV5" s="75" t="s">
        <v>660</v>
      </c>
      <c r="AW5" s="75" t="s">
        <v>629</v>
      </c>
      <c r="AX5" s="74">
        <v>228.8</v>
      </c>
      <c r="AY5" s="75" t="s">
        <v>660</v>
      </c>
      <c r="AZ5" s="75" t="s">
        <v>629</v>
      </c>
      <c r="BA5" s="74">
        <v>246.40000000000003</v>
      </c>
      <c r="BB5" s="75" t="s">
        <v>660</v>
      </c>
      <c r="BC5" s="75" t="s">
        <v>629</v>
      </c>
      <c r="BD5" s="74">
        <v>228.8</v>
      </c>
      <c r="BE5" s="75" t="s">
        <v>660</v>
      </c>
      <c r="BF5" s="75" t="s">
        <v>629</v>
      </c>
      <c r="BG5" s="74" t="str">
        <f t="shared" ref="BG5:BG44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 s="74"/>
      <c r="BI5" s="74"/>
      <c r="BJ5" s="74" t="str">
        <f t="shared" ref="BJ5:BJ44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(2,'FV1','MATIERE',60,null,'8.8*CTE1','PERIMETRE',now());
</v>
      </c>
      <c r="BK5" s="74"/>
      <c r="BL5" s="74"/>
      <c r="BM5" s="74" t="str">
        <f t="shared" ref="BM5:BM44" si="5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(3,'FV1','MATIERE',60,null,'8.8*CTE1','PERIMETRE',now());
</v>
      </c>
      <c r="BN5" s="74"/>
      <c r="BO5" s="74"/>
      <c r="BP5" s="74" t="str">
        <f t="shared" ref="BP5:BP44" si="6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(4,'FV1','MATIERE',60,null,'8.8*CTE1','PERIMETRE',now());
</v>
      </c>
      <c r="BQ5" s="74"/>
      <c r="BR5" s="74"/>
      <c r="BS5" s="74" t="str">
        <f t="shared" ref="BS5:BS44" si="7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(5,'FV1','MATIERE',60,null,'8.8*CTE1','PERIMETRE',now());
</v>
      </c>
      <c r="BT5" s="74"/>
      <c r="BU5" s="74"/>
      <c r="BV5" s="74" t="str">
        <f t="shared" ref="BV5:BV44" si="8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(6,'FV1','MATIERE',60,null,'8.8*CTE1','PERIMETRE',now());
</v>
      </c>
      <c r="BW5" s="74"/>
      <c r="BX5" s="74"/>
      <c r="BY5" s="74" t="str">
        <f t="shared" ref="BY5:BY44" si="9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(7,'FV1','MATIERE',60,null,'8.8*CTE1','PERIMETRE',now());
</v>
      </c>
      <c r="BZ5" s="74"/>
      <c r="CA5" s="74"/>
      <c r="CB5" s="74" t="str">
        <f t="shared" ref="CB5:CB44" si="10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(8,'FV1','MATIERE',60,null,'8.8*CTE1','PERIMETRE',now());
</v>
      </c>
      <c r="CC5" s="74"/>
      <c r="CD5" s="74"/>
      <c r="CE5" s="74" t="str">
        <f t="shared" ref="CE5:CE44" si="11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(9,'FV1','MATIERE',60,null,'8.8*CTE1','PERIMETRE',now());
</v>
      </c>
      <c r="CF5" s="74"/>
      <c r="CG5" s="74"/>
      <c r="CH5" s="74" t="str">
        <f t="shared" ref="CH5:CH44" si="12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(10,'FV1','MATIERE',60,null,'8.8*CTE1','PERIMETRE',now());
</v>
      </c>
      <c r="CI5" s="74"/>
      <c r="CJ5" s="74"/>
      <c r="CK5" s="74" t="str">
        <f t="shared" ref="CK5:CK44" si="13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(11,'FV1','MATIERE',60,null,'8.8*CTE1','PERIMETRE',now());
</v>
      </c>
      <c r="CL5" s="74"/>
      <c r="CM5" s="74"/>
      <c r="CN5" s="74" t="str">
        <f t="shared" ref="CN5:CN44" si="14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(12,'FV1','MATIERE',60,null,'8.8*CTE1','PERIMETRE',now());
</v>
      </c>
      <c r="CO5" s="74"/>
      <c r="CP5" s="74"/>
      <c r="CQ5" s="74" t="str">
        <f t="shared" ref="CQ5:CQ44" si="15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(13,'FV1','MATIERE',60,null,'8.8*CTE1','PERIMETRE',now());
</v>
      </c>
      <c r="CR5" s="74"/>
      <c r="CS5" s="74"/>
      <c r="CT5" s="74" t="str">
        <f t="shared" ref="CT5:CT44" si="16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(14,'FV1','MATIERE',60,null,'8.8*CTE1','PERIMETRE',now());
</v>
      </c>
      <c r="CU5" s="74"/>
      <c r="CV5" s="74"/>
      <c r="CW5" s="74" t="str">
        <f t="shared" ref="CW5:CW44" si="17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(15,'FV1','MATIERE',60,null,'8.8*CTE1','PERIMETRE',now());
</v>
      </c>
      <c r="CX5" s="74"/>
      <c r="CY5" s="74"/>
      <c r="CZ5" s="74" t="str">
        <f t="shared" ref="CZ5:CZ44" si="18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(16,'FV1','MATIERE',60,null,'8.8*CTE1','PERIMETRE',now());
</v>
      </c>
      <c r="DA5" s="74"/>
      <c r="DB5" s="74"/>
      <c r="DC5" s="74" t="str">
        <f t="shared" ref="DC5:DC44" si="19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(17,'FV1','MATIERE',60,null,'8.8*CTE1','PERIMETRE',now());
</v>
      </c>
      <c r="DD5" s="74"/>
      <c r="DE5" s="74"/>
      <c r="DF5" s="74" t="str">
        <f t="shared" ref="DF5:DF44" si="20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(18,'FV1','MATIERE',60,null,'8.8*CTE1','PERIMETRE',now());
</v>
      </c>
      <c r="DG5" s="74"/>
      <c r="ER5" t="str">
        <f t="shared" si="2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2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2"/>
        <v/>
      </c>
      <c r="EU5" t="str">
        <f t="shared" si="2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2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2"/>
        <v/>
      </c>
    </row>
    <row r="6" spans="1:153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299</v>
      </c>
      <c r="B6" s="74" t="s">
        <v>294</v>
      </c>
      <c r="C6" s="74" t="s">
        <v>335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4">
        <v>16</v>
      </c>
      <c r="F6" s="75"/>
      <c r="G6" s="75"/>
      <c r="H6" s="74">
        <v>16</v>
      </c>
      <c r="I6" s="75"/>
      <c r="J6" s="75"/>
      <c r="K6" s="74">
        <v>16</v>
      </c>
      <c r="L6" s="75"/>
      <c r="M6" s="75"/>
      <c r="N6" s="74">
        <v>16</v>
      </c>
      <c r="O6" s="75"/>
      <c r="P6" s="75"/>
      <c r="Q6" s="74">
        <v>16</v>
      </c>
      <c r="R6" s="75"/>
      <c r="S6" s="75"/>
      <c r="T6" s="74">
        <v>16</v>
      </c>
      <c r="U6" s="75"/>
      <c r="V6" s="75"/>
      <c r="W6" s="74">
        <v>16</v>
      </c>
      <c r="X6" s="75"/>
      <c r="Y6" s="75"/>
      <c r="Z6" s="74">
        <v>16</v>
      </c>
      <c r="AA6" s="75"/>
      <c r="AB6" s="75"/>
      <c r="AC6" s="74">
        <v>16</v>
      </c>
      <c r="AD6" s="75"/>
      <c r="AE6" s="75"/>
      <c r="AF6" s="74">
        <v>16</v>
      </c>
      <c r="AG6" s="75"/>
      <c r="AH6" s="75"/>
      <c r="AI6" s="74">
        <v>16</v>
      </c>
      <c r="AJ6" s="75"/>
      <c r="AK6" s="75"/>
      <c r="AL6" s="74">
        <v>16</v>
      </c>
      <c r="AM6" s="75"/>
      <c r="AN6" s="75"/>
      <c r="AO6" s="74">
        <v>16</v>
      </c>
      <c r="AP6" s="75"/>
      <c r="AQ6" s="75"/>
      <c r="AR6" s="74">
        <v>16</v>
      </c>
      <c r="AS6" s="75"/>
      <c r="AT6" s="75"/>
      <c r="AU6" s="74">
        <v>16</v>
      </c>
      <c r="AV6" s="75"/>
      <c r="AW6" s="75"/>
      <c r="AX6" s="74">
        <v>16</v>
      </c>
      <c r="AY6" s="75"/>
      <c r="AZ6" s="75"/>
      <c r="BA6" s="74">
        <v>16</v>
      </c>
      <c r="BB6" s="75"/>
      <c r="BC6" s="75"/>
      <c r="BD6" s="74">
        <v>16</v>
      </c>
      <c r="BE6" s="75"/>
      <c r="BF6" s="75"/>
      <c r="BG6" s="74" t="str">
        <f t="shared" si="3"/>
        <v xml:space="preserve">INSERT INTO SC_SystemeProduits(RefDimension,NomSysteme,typePresta,ligne,Quantite,formule,cte1,DateModif) values (1,'FV1','MATIERE',299,16,null,null,now());
</v>
      </c>
      <c r="BH6" s="74"/>
      <c r="BI6" s="74"/>
      <c r="BJ6" s="74" t="str">
        <f t="shared" si="4"/>
        <v xml:space="preserve">INSERT INTO SC_SystemeProduits(RefDimension,NomSysteme,typePresta,ligne,Quantite,formule,cte1,DateModif) values (2,'FV1','MATIERE',299,16,null,null,now());
</v>
      </c>
      <c r="BK6" s="74"/>
      <c r="BL6" s="74"/>
      <c r="BM6" s="74" t="str">
        <f t="shared" si="5"/>
        <v xml:space="preserve">INSERT INTO SC_SystemeProduits(RefDimension,NomSysteme,typePresta,ligne,Quantite,formule,cte1,DateModif) values (3,'FV1','MATIERE',299,16,null,null,now());
</v>
      </c>
      <c r="BN6" s="74"/>
      <c r="BO6" s="74"/>
      <c r="BP6" s="74" t="str">
        <f t="shared" si="6"/>
        <v xml:space="preserve">INSERT INTO SC_SystemeProduits(RefDimension,NomSysteme,typePresta,ligne,Quantite,formule,cte1,DateModif) values (4,'FV1','MATIERE',299,16,null,null,now());
</v>
      </c>
      <c r="BQ6" s="74"/>
      <c r="BR6" s="74"/>
      <c r="BS6" s="74" t="str">
        <f t="shared" si="7"/>
        <v xml:space="preserve">INSERT INTO SC_SystemeProduits(RefDimension,NomSysteme,typePresta,ligne,Quantite,formule,cte1,DateModif) values (5,'FV1','MATIERE',299,16,null,null,now());
</v>
      </c>
      <c r="BT6" s="74"/>
      <c r="BU6" s="74"/>
      <c r="BV6" s="74" t="str">
        <f t="shared" si="8"/>
        <v xml:space="preserve">INSERT INTO SC_SystemeProduits(RefDimension,NomSysteme,typePresta,ligne,Quantite,formule,cte1,DateModif) values (6,'FV1','MATIERE',299,16,null,null,now());
</v>
      </c>
      <c r="BW6" s="74"/>
      <c r="BX6" s="74"/>
      <c r="BY6" s="74" t="str">
        <f t="shared" si="9"/>
        <v xml:space="preserve">INSERT INTO SC_SystemeProduits(RefDimension,NomSysteme,typePresta,ligne,Quantite,formule,cte1,DateModif) values (7,'FV1','MATIERE',299,16,null,null,now());
</v>
      </c>
      <c r="BZ6" s="74"/>
      <c r="CA6" s="74"/>
      <c r="CB6" s="74" t="str">
        <f t="shared" si="10"/>
        <v xml:space="preserve">INSERT INTO SC_SystemeProduits(RefDimension,NomSysteme,typePresta,ligne,Quantite,formule,cte1,DateModif) values (8,'FV1','MATIERE',299,16,null,null,now());
</v>
      </c>
      <c r="CC6" s="74"/>
      <c r="CD6" s="74"/>
      <c r="CE6" s="74" t="str">
        <f t="shared" si="11"/>
        <v xml:space="preserve">INSERT INTO SC_SystemeProduits(RefDimension,NomSysteme,typePresta,ligne,Quantite,formule,cte1,DateModif) values (9,'FV1','MATIERE',299,16,null,null,now());
</v>
      </c>
      <c r="CF6" s="74"/>
      <c r="CG6" s="74"/>
      <c r="CH6" s="74" t="str">
        <f t="shared" si="12"/>
        <v xml:space="preserve">INSERT INTO SC_SystemeProduits(RefDimension,NomSysteme,typePresta,ligne,Quantite,formule,cte1,DateModif) values (10,'FV1','MATIERE',299,16,null,null,now());
</v>
      </c>
      <c r="CI6" s="74"/>
      <c r="CJ6" s="74"/>
      <c r="CK6" s="74" t="str">
        <f t="shared" si="13"/>
        <v xml:space="preserve">INSERT INTO SC_SystemeProduits(RefDimension,NomSysteme,typePresta,ligne,Quantite,formule,cte1,DateModif) values (11,'FV1','MATIERE',299,16,null,null,now());
</v>
      </c>
      <c r="CL6" s="74"/>
      <c r="CM6" s="74"/>
      <c r="CN6" s="74" t="str">
        <f t="shared" si="14"/>
        <v xml:space="preserve">INSERT INTO SC_SystemeProduits(RefDimension,NomSysteme,typePresta,ligne,Quantite,formule,cte1,DateModif) values (12,'FV1','MATIERE',299,16,null,null,now());
</v>
      </c>
      <c r="CO6" s="74"/>
      <c r="CP6" s="74"/>
      <c r="CQ6" s="74" t="str">
        <f t="shared" si="15"/>
        <v xml:space="preserve">INSERT INTO SC_SystemeProduits(RefDimension,NomSysteme,typePresta,ligne,Quantite,formule,cte1,DateModif) values (13,'FV1','MATIERE',299,16,null,null,now());
</v>
      </c>
      <c r="CR6" s="74"/>
      <c r="CS6" s="74"/>
      <c r="CT6" s="74" t="str">
        <f t="shared" si="16"/>
        <v xml:space="preserve">INSERT INTO SC_SystemeProduits(RefDimension,NomSysteme,typePresta,ligne,Quantite,formule,cte1,DateModif) values (14,'FV1','MATIERE',299,16,null,null,now());
</v>
      </c>
      <c r="CU6" s="74"/>
      <c r="CV6" s="74"/>
      <c r="CW6" s="74" t="str">
        <f t="shared" si="17"/>
        <v xml:space="preserve">INSERT INTO SC_SystemeProduits(RefDimension,NomSysteme,typePresta,ligne,Quantite,formule,cte1,DateModif) values (15,'FV1','MATIERE',299,16,null,null,now());
</v>
      </c>
      <c r="CX6" s="74"/>
      <c r="CY6" s="74"/>
      <c r="CZ6" s="74" t="str">
        <f t="shared" si="18"/>
        <v xml:space="preserve">INSERT INTO SC_SystemeProduits(RefDimension,NomSysteme,typePresta,ligne,Quantite,formule,cte1,DateModif) values (16,'FV1','MATIERE',299,16,null,null,now());
</v>
      </c>
      <c r="DA6" s="74"/>
      <c r="DB6" s="74"/>
      <c r="DC6" s="74" t="str">
        <f t="shared" si="19"/>
        <v xml:space="preserve">INSERT INTO SC_SystemeProduits(RefDimension,NomSysteme,typePresta,ligne,Quantite,formule,cte1,DateModif) values (17,'FV1','MATIERE',299,16,null,null,now());
</v>
      </c>
      <c r="DD6" s="74"/>
      <c r="DE6" s="74"/>
      <c r="DF6" s="74" t="str">
        <f t="shared" si="20"/>
        <v xml:space="preserve">INSERT INTO SC_SystemeProduits(RefDimension,NomSysteme,typePresta,ligne,Quantite,formule,cte1,DateModif) values (18,'FV1','MATIERE',299,16,null,null,now());
</v>
      </c>
      <c r="DG6" s="74"/>
      <c r="ER6" t="str">
        <f t="shared" si="2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2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2"/>
        <v/>
      </c>
      <c r="EU6" t="str">
        <f t="shared" si="2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2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2"/>
        <v/>
      </c>
    </row>
    <row r="7" spans="1:153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301</v>
      </c>
      <c r="B7" s="74" t="s">
        <v>294</v>
      </c>
      <c r="C7" s="74" t="s">
        <v>336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4"/>
      <c r="F7" s="75" t="s">
        <v>661</v>
      </c>
      <c r="G7" s="75" t="s">
        <v>629</v>
      </c>
      <c r="H7" s="74">
        <v>82</v>
      </c>
      <c r="I7" s="75" t="s">
        <v>661</v>
      </c>
      <c r="J7" s="75" t="s">
        <v>629</v>
      </c>
      <c r="K7" s="74">
        <v>98</v>
      </c>
      <c r="L7" s="75" t="s">
        <v>661</v>
      </c>
      <c r="M7" s="75" t="s">
        <v>629</v>
      </c>
      <c r="N7" s="74">
        <v>106</v>
      </c>
      <c r="O7" s="75" t="s">
        <v>661</v>
      </c>
      <c r="P7" s="75" t="s">
        <v>629</v>
      </c>
      <c r="Q7" s="74">
        <v>114</v>
      </c>
      <c r="R7" s="75" t="s">
        <v>661</v>
      </c>
      <c r="S7" s="75" t="s">
        <v>629</v>
      </c>
      <c r="T7" s="74">
        <v>122</v>
      </c>
      <c r="U7" s="75" t="s">
        <v>661</v>
      </c>
      <c r="V7" s="75" t="s">
        <v>629</v>
      </c>
      <c r="W7" s="74">
        <v>130</v>
      </c>
      <c r="X7" s="75" t="s">
        <v>661</v>
      </c>
      <c r="Y7" s="75" t="s">
        <v>629</v>
      </c>
      <c r="Z7" s="74">
        <v>138</v>
      </c>
      <c r="AA7" s="75" t="s">
        <v>661</v>
      </c>
      <c r="AB7" s="75" t="s">
        <v>629</v>
      </c>
      <c r="AC7" s="74">
        <v>146</v>
      </c>
      <c r="AD7" s="75" t="s">
        <v>661</v>
      </c>
      <c r="AE7" s="75" t="s">
        <v>629</v>
      </c>
      <c r="AF7" s="74">
        <v>162</v>
      </c>
      <c r="AG7" s="75" t="s">
        <v>661</v>
      </c>
      <c r="AH7" s="75" t="s">
        <v>629</v>
      </c>
      <c r="AI7" s="74">
        <v>178</v>
      </c>
      <c r="AJ7" s="75" t="s">
        <v>661</v>
      </c>
      <c r="AK7" s="75" t="s">
        <v>629</v>
      </c>
      <c r="AL7" s="74">
        <v>186</v>
      </c>
      <c r="AM7" s="75" t="s">
        <v>661</v>
      </c>
      <c r="AN7" s="75" t="s">
        <v>629</v>
      </c>
      <c r="AO7" s="74">
        <v>178</v>
      </c>
      <c r="AP7" s="75" t="s">
        <v>661</v>
      </c>
      <c r="AQ7" s="75" t="s">
        <v>629</v>
      </c>
      <c r="AR7" s="74">
        <v>194</v>
      </c>
      <c r="AS7" s="75" t="s">
        <v>661</v>
      </c>
      <c r="AT7" s="75" t="s">
        <v>629</v>
      </c>
      <c r="AU7" s="74">
        <v>202</v>
      </c>
      <c r="AV7" s="75" t="s">
        <v>661</v>
      </c>
      <c r="AW7" s="75" t="s">
        <v>629</v>
      </c>
      <c r="AX7" s="74">
        <v>210</v>
      </c>
      <c r="AY7" s="75" t="s">
        <v>661</v>
      </c>
      <c r="AZ7" s="75" t="s">
        <v>629</v>
      </c>
      <c r="BA7" s="74">
        <v>226</v>
      </c>
      <c r="BB7" s="75" t="s">
        <v>661</v>
      </c>
      <c r="BC7" s="75" t="s">
        <v>629</v>
      </c>
      <c r="BD7" s="74">
        <v>210</v>
      </c>
      <c r="BE7" s="75" t="s">
        <v>661</v>
      </c>
      <c r="BF7" s="75" t="s">
        <v>629</v>
      </c>
      <c r="BG7" s="74" t="str">
        <f t="shared" si="3"/>
        <v xml:space="preserve">INSERT INTO SC_SystemeProduits(RefDimension,NomSysteme,typePresta,ligne,Quantite,formule,cte1,DateModif) values (1,'FV1','MATIERE',301,null,'CTE1*8+2','PERIMETRE',now());
</v>
      </c>
      <c r="BH7" s="74"/>
      <c r="BI7" s="74"/>
      <c r="BJ7" s="74" t="str">
        <f t="shared" si="4"/>
        <v xml:space="preserve">INSERT INTO SC_SystemeProduits(RefDimension,NomSysteme,typePresta,ligne,Quantite,formule,cte1,DateModif) values (2,'FV1','MATIERE',301,null,'CTE1*8+2','PERIMETRE',now());
</v>
      </c>
      <c r="BK7" s="74"/>
      <c r="BL7" s="74"/>
      <c r="BM7" s="74" t="str">
        <f t="shared" si="5"/>
        <v xml:space="preserve">INSERT INTO SC_SystemeProduits(RefDimension,NomSysteme,typePresta,ligne,Quantite,formule,cte1,DateModif) values (3,'FV1','MATIERE',301,null,'CTE1*8+2','PERIMETRE',now());
</v>
      </c>
      <c r="BN7" s="74"/>
      <c r="BO7" s="74"/>
      <c r="BP7" s="74" t="str">
        <f t="shared" si="6"/>
        <v xml:space="preserve">INSERT INTO SC_SystemeProduits(RefDimension,NomSysteme,typePresta,ligne,Quantite,formule,cte1,DateModif) values (4,'FV1','MATIERE',301,null,'CTE1*8+2','PERIMETRE',now());
</v>
      </c>
      <c r="BQ7" s="74"/>
      <c r="BR7" s="74"/>
      <c r="BS7" s="74" t="str">
        <f t="shared" si="7"/>
        <v xml:space="preserve">INSERT INTO SC_SystemeProduits(RefDimension,NomSysteme,typePresta,ligne,Quantite,formule,cte1,DateModif) values (5,'FV1','MATIERE',301,null,'CTE1*8+2','PERIMETRE',now());
</v>
      </c>
      <c r="BT7" s="74"/>
      <c r="BU7" s="74"/>
      <c r="BV7" s="74" t="str">
        <f t="shared" si="8"/>
        <v xml:space="preserve">INSERT INTO SC_SystemeProduits(RefDimension,NomSysteme,typePresta,ligne,Quantite,formule,cte1,DateModif) values (6,'FV1','MATIERE',301,null,'CTE1*8+2','PERIMETRE',now());
</v>
      </c>
      <c r="BW7" s="74"/>
      <c r="BX7" s="74"/>
      <c r="BY7" s="74" t="str">
        <f t="shared" si="9"/>
        <v xml:space="preserve">INSERT INTO SC_SystemeProduits(RefDimension,NomSysteme,typePresta,ligne,Quantite,formule,cte1,DateModif) values (7,'FV1','MATIERE',301,null,'CTE1*8+2','PERIMETRE',now());
</v>
      </c>
      <c r="BZ7" s="74"/>
      <c r="CA7" s="74"/>
      <c r="CB7" s="74" t="str">
        <f t="shared" si="10"/>
        <v xml:space="preserve">INSERT INTO SC_SystemeProduits(RefDimension,NomSysteme,typePresta,ligne,Quantite,formule,cte1,DateModif) values (8,'FV1','MATIERE',301,null,'CTE1*8+2','PERIMETRE',now());
</v>
      </c>
      <c r="CC7" s="74"/>
      <c r="CD7" s="74"/>
      <c r="CE7" s="74" t="str">
        <f t="shared" si="11"/>
        <v xml:space="preserve">INSERT INTO SC_SystemeProduits(RefDimension,NomSysteme,typePresta,ligne,Quantite,formule,cte1,DateModif) values (9,'FV1','MATIERE',301,null,'CTE1*8+2','PERIMETRE',now());
</v>
      </c>
      <c r="CF7" s="74"/>
      <c r="CG7" s="74"/>
      <c r="CH7" s="74" t="str">
        <f t="shared" si="12"/>
        <v xml:space="preserve">INSERT INTO SC_SystemeProduits(RefDimension,NomSysteme,typePresta,ligne,Quantite,formule,cte1,DateModif) values (10,'FV1','MATIERE',301,null,'CTE1*8+2','PERIMETRE',now());
</v>
      </c>
      <c r="CI7" s="74"/>
      <c r="CJ7" s="74"/>
      <c r="CK7" s="74" t="str">
        <f t="shared" si="13"/>
        <v xml:space="preserve">INSERT INTO SC_SystemeProduits(RefDimension,NomSysteme,typePresta,ligne,Quantite,formule,cte1,DateModif) values (11,'FV1','MATIERE',301,null,'CTE1*8+2','PERIMETRE',now());
</v>
      </c>
      <c r="CL7" s="74"/>
      <c r="CM7" s="74"/>
      <c r="CN7" s="74" t="str">
        <f t="shared" si="14"/>
        <v xml:space="preserve">INSERT INTO SC_SystemeProduits(RefDimension,NomSysteme,typePresta,ligne,Quantite,formule,cte1,DateModif) values (12,'FV1','MATIERE',301,null,'CTE1*8+2','PERIMETRE',now());
</v>
      </c>
      <c r="CO7" s="74"/>
      <c r="CP7" s="74"/>
      <c r="CQ7" s="74" t="str">
        <f t="shared" si="15"/>
        <v xml:space="preserve">INSERT INTO SC_SystemeProduits(RefDimension,NomSysteme,typePresta,ligne,Quantite,formule,cte1,DateModif) values (13,'FV1','MATIERE',301,null,'CTE1*8+2','PERIMETRE',now());
</v>
      </c>
      <c r="CR7" s="74"/>
      <c r="CS7" s="74"/>
      <c r="CT7" s="74" t="str">
        <f t="shared" si="16"/>
        <v xml:space="preserve">INSERT INTO SC_SystemeProduits(RefDimension,NomSysteme,typePresta,ligne,Quantite,formule,cte1,DateModif) values (14,'FV1','MATIERE',301,null,'CTE1*8+2','PERIMETRE',now());
</v>
      </c>
      <c r="CU7" s="74"/>
      <c r="CV7" s="74"/>
      <c r="CW7" s="74" t="str">
        <f t="shared" si="17"/>
        <v xml:space="preserve">INSERT INTO SC_SystemeProduits(RefDimension,NomSysteme,typePresta,ligne,Quantite,formule,cte1,DateModif) values (15,'FV1','MATIERE',301,null,'CTE1*8+2','PERIMETRE',now());
</v>
      </c>
      <c r="CX7" s="74"/>
      <c r="CY7" s="74"/>
      <c r="CZ7" s="74" t="str">
        <f t="shared" si="18"/>
        <v xml:space="preserve">INSERT INTO SC_SystemeProduits(RefDimension,NomSysteme,typePresta,ligne,Quantite,formule,cte1,DateModif) values (16,'FV1','MATIERE',301,null,'CTE1*8+2','PERIMETRE',now());
</v>
      </c>
      <c r="DA7" s="74"/>
      <c r="DB7" s="74"/>
      <c r="DC7" s="74" t="str">
        <f t="shared" si="19"/>
        <v xml:space="preserve">INSERT INTO SC_SystemeProduits(RefDimension,NomSysteme,typePresta,ligne,Quantite,formule,cte1,DateModif) values (17,'FV1','MATIERE',301,null,'CTE1*8+2','PERIMETRE',now());
</v>
      </c>
      <c r="DD7" s="74"/>
      <c r="DE7" s="74"/>
      <c r="DF7" s="74" t="str">
        <f t="shared" si="20"/>
        <v xml:space="preserve">INSERT INTO SC_SystemeProduits(RefDimension,NomSysteme,typePresta,ligne,Quantite,formule,cte1,DateModif) values (18,'FV1','MATIERE',301,null,'CTE1*8+2','PERIMETRE',now());
</v>
      </c>
      <c r="DG7" s="74"/>
      <c r="ER7" t="str">
        <f t="shared" si="2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2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2"/>
        <v/>
      </c>
      <c r="EU7" t="str">
        <f t="shared" si="2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2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2"/>
        <v/>
      </c>
    </row>
    <row r="8" spans="1:153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295</v>
      </c>
      <c r="B8" s="74" t="s">
        <v>294</v>
      </c>
      <c r="C8" s="74" t="s">
        <v>337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4">
        <v>52</v>
      </c>
      <c r="F8" s="75"/>
      <c r="G8" s="75"/>
      <c r="H8" s="74">
        <v>52</v>
      </c>
      <c r="I8" s="75"/>
      <c r="J8" s="75"/>
      <c r="K8" s="74">
        <v>52</v>
      </c>
      <c r="L8" s="75"/>
      <c r="M8" s="75"/>
      <c r="N8" s="74">
        <v>52</v>
      </c>
      <c r="O8" s="75"/>
      <c r="P8" s="75"/>
      <c r="Q8" s="74">
        <v>52</v>
      </c>
      <c r="R8" s="75"/>
      <c r="S8" s="75"/>
      <c r="T8" s="74">
        <v>52</v>
      </c>
      <c r="U8" s="75"/>
      <c r="V8" s="75"/>
      <c r="W8" s="74">
        <v>52</v>
      </c>
      <c r="X8" s="75"/>
      <c r="Y8" s="75"/>
      <c r="Z8" s="74">
        <v>52</v>
      </c>
      <c r="AA8" s="75"/>
      <c r="AB8" s="75"/>
      <c r="AC8" s="74">
        <v>52</v>
      </c>
      <c r="AD8" s="75"/>
      <c r="AE8" s="75"/>
      <c r="AF8" s="74">
        <v>52</v>
      </c>
      <c r="AG8" s="75"/>
      <c r="AH8" s="75"/>
      <c r="AI8" s="74">
        <v>52</v>
      </c>
      <c r="AJ8" s="75"/>
      <c r="AK8" s="75"/>
      <c r="AL8" s="74">
        <v>52</v>
      </c>
      <c r="AM8" s="75"/>
      <c r="AN8" s="75"/>
      <c r="AO8" s="74">
        <v>52</v>
      </c>
      <c r="AP8" s="75"/>
      <c r="AQ8" s="75"/>
      <c r="AR8" s="74">
        <v>52</v>
      </c>
      <c r="AS8" s="75"/>
      <c r="AT8" s="75"/>
      <c r="AU8" s="74">
        <v>52</v>
      </c>
      <c r="AV8" s="75"/>
      <c r="AW8" s="75"/>
      <c r="AX8" s="74">
        <v>52</v>
      </c>
      <c r="AY8" s="75"/>
      <c r="AZ8" s="75"/>
      <c r="BA8" s="74">
        <v>52</v>
      </c>
      <c r="BB8" s="75"/>
      <c r="BC8" s="75"/>
      <c r="BD8" s="74">
        <v>52</v>
      </c>
      <c r="BE8" s="75"/>
      <c r="BF8" s="75"/>
      <c r="BG8" s="74" t="str">
        <f t="shared" si="3"/>
        <v xml:space="preserve">INSERT INTO SC_SystemeProduits(RefDimension,NomSysteme,typePresta,ligne,Quantite,formule,cte1,DateModif) values (1,'FV1','MATIERE',295,52,null,null,now());
</v>
      </c>
      <c r="BH8" s="74"/>
      <c r="BI8" s="74"/>
      <c r="BJ8" s="74" t="str">
        <f t="shared" si="4"/>
        <v xml:space="preserve">INSERT INTO SC_SystemeProduits(RefDimension,NomSysteme,typePresta,ligne,Quantite,formule,cte1,DateModif) values (2,'FV1','MATIERE',295,52,null,null,now());
</v>
      </c>
      <c r="BK8" s="74"/>
      <c r="BL8" s="74"/>
      <c r="BM8" s="74" t="str">
        <f t="shared" si="5"/>
        <v xml:space="preserve">INSERT INTO SC_SystemeProduits(RefDimension,NomSysteme,typePresta,ligne,Quantite,formule,cte1,DateModif) values (3,'FV1','MATIERE',295,52,null,null,now());
</v>
      </c>
      <c r="BN8" s="74"/>
      <c r="BO8" s="74"/>
      <c r="BP8" s="74" t="str">
        <f t="shared" si="6"/>
        <v xml:space="preserve">INSERT INTO SC_SystemeProduits(RefDimension,NomSysteme,typePresta,ligne,Quantite,formule,cte1,DateModif) values (4,'FV1','MATIERE',295,52,null,null,now());
</v>
      </c>
      <c r="BQ8" s="74"/>
      <c r="BR8" s="74"/>
      <c r="BS8" s="74" t="str">
        <f t="shared" si="7"/>
        <v xml:space="preserve">INSERT INTO SC_SystemeProduits(RefDimension,NomSysteme,typePresta,ligne,Quantite,formule,cte1,DateModif) values (5,'FV1','MATIERE',295,52,null,null,now());
</v>
      </c>
      <c r="BT8" s="74"/>
      <c r="BU8" s="74"/>
      <c r="BV8" s="74" t="str">
        <f t="shared" si="8"/>
        <v xml:space="preserve">INSERT INTO SC_SystemeProduits(RefDimension,NomSysteme,typePresta,ligne,Quantite,formule,cte1,DateModif) values (6,'FV1','MATIERE',295,52,null,null,now());
</v>
      </c>
      <c r="BW8" s="74"/>
      <c r="BX8" s="74"/>
      <c r="BY8" s="74" t="str">
        <f t="shared" si="9"/>
        <v xml:space="preserve">INSERT INTO SC_SystemeProduits(RefDimension,NomSysteme,typePresta,ligne,Quantite,formule,cte1,DateModif) values (7,'FV1','MATIERE',295,52,null,null,now());
</v>
      </c>
      <c r="BZ8" s="74"/>
      <c r="CA8" s="74"/>
      <c r="CB8" s="74" t="str">
        <f t="shared" si="10"/>
        <v xml:space="preserve">INSERT INTO SC_SystemeProduits(RefDimension,NomSysteme,typePresta,ligne,Quantite,formule,cte1,DateModif) values (8,'FV1','MATIERE',295,52,null,null,now());
</v>
      </c>
      <c r="CC8" s="74"/>
      <c r="CD8" s="74"/>
      <c r="CE8" s="74" t="str">
        <f t="shared" si="11"/>
        <v xml:space="preserve">INSERT INTO SC_SystemeProduits(RefDimension,NomSysteme,typePresta,ligne,Quantite,formule,cte1,DateModif) values (9,'FV1','MATIERE',295,52,null,null,now());
</v>
      </c>
      <c r="CF8" s="74"/>
      <c r="CG8" s="74"/>
      <c r="CH8" s="74" t="str">
        <f t="shared" si="12"/>
        <v xml:space="preserve">INSERT INTO SC_SystemeProduits(RefDimension,NomSysteme,typePresta,ligne,Quantite,formule,cte1,DateModif) values (10,'FV1','MATIERE',295,52,null,null,now());
</v>
      </c>
      <c r="CI8" s="74"/>
      <c r="CJ8" s="74"/>
      <c r="CK8" s="74" t="str">
        <f t="shared" si="13"/>
        <v xml:space="preserve">INSERT INTO SC_SystemeProduits(RefDimension,NomSysteme,typePresta,ligne,Quantite,formule,cte1,DateModif) values (11,'FV1','MATIERE',295,52,null,null,now());
</v>
      </c>
      <c r="CL8" s="74"/>
      <c r="CM8" s="74"/>
      <c r="CN8" s="74" t="str">
        <f t="shared" si="14"/>
        <v xml:space="preserve">INSERT INTO SC_SystemeProduits(RefDimension,NomSysteme,typePresta,ligne,Quantite,formule,cte1,DateModif) values (12,'FV1','MATIERE',295,52,null,null,now());
</v>
      </c>
      <c r="CO8" s="74"/>
      <c r="CP8" s="74"/>
      <c r="CQ8" s="74" t="str">
        <f t="shared" si="15"/>
        <v xml:space="preserve">INSERT INTO SC_SystemeProduits(RefDimension,NomSysteme,typePresta,ligne,Quantite,formule,cte1,DateModif) values (13,'FV1','MATIERE',295,52,null,null,now());
</v>
      </c>
      <c r="CR8" s="74"/>
      <c r="CS8" s="74"/>
      <c r="CT8" s="74" t="str">
        <f t="shared" si="16"/>
        <v xml:space="preserve">INSERT INTO SC_SystemeProduits(RefDimension,NomSysteme,typePresta,ligne,Quantite,formule,cte1,DateModif) values (14,'FV1','MATIERE',295,52,null,null,now());
</v>
      </c>
      <c r="CU8" s="74"/>
      <c r="CV8" s="74"/>
      <c r="CW8" s="74" t="str">
        <f t="shared" si="17"/>
        <v xml:space="preserve">INSERT INTO SC_SystemeProduits(RefDimension,NomSysteme,typePresta,ligne,Quantite,formule,cte1,DateModif) values (15,'FV1','MATIERE',295,52,null,null,now());
</v>
      </c>
      <c r="CX8" s="74"/>
      <c r="CY8" s="74"/>
      <c r="CZ8" s="74" t="str">
        <f t="shared" si="18"/>
        <v xml:space="preserve">INSERT INTO SC_SystemeProduits(RefDimension,NomSysteme,typePresta,ligne,Quantite,formule,cte1,DateModif) values (16,'FV1','MATIERE',295,52,null,null,now());
</v>
      </c>
      <c r="DA8" s="74"/>
      <c r="DB8" s="74"/>
      <c r="DC8" s="74" t="str">
        <f t="shared" si="19"/>
        <v xml:space="preserve">INSERT INTO SC_SystemeProduits(RefDimension,NomSysteme,typePresta,ligne,Quantite,formule,cte1,DateModif) values (17,'FV1','MATIERE',295,52,null,null,now());
</v>
      </c>
      <c r="DD8" s="74"/>
      <c r="DE8" s="74"/>
      <c r="DF8" s="74" t="str">
        <f t="shared" si="20"/>
        <v xml:space="preserve">INSERT INTO SC_SystemeProduits(RefDimension,NomSysteme,typePresta,ligne,Quantite,formule,cte1,DateModif) values (18,'FV1','MATIERE',295,52,null,null,now());
</v>
      </c>
      <c r="DG8" s="74"/>
      <c r="ER8" t="str">
        <f t="shared" si="2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2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2"/>
        <v/>
      </c>
      <c r="EU8" t="str">
        <f t="shared" si="2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2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2"/>
        <v/>
      </c>
    </row>
    <row r="9" spans="1:153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82</v>
      </c>
      <c r="B9" s="74" t="s">
        <v>294</v>
      </c>
      <c r="C9" s="74" t="s">
        <v>338</v>
      </c>
      <c r="D9" s="74" t="str">
        <f>IF(B9="MATIERE",VLOOKUP($C9,MATIERE!$B$2:$K$601,6,0),IF(B9="MOA",VLOOKUP($C9,ATELIER!$B$2:$K$291,3,0),IF(B9="MOC",VLOOKUP($C9,CHANTIER!$B$2:$K$291,3,0),IF(B9="MP",VLOOKUP($C9,MINIPELLE!$B$2:$K$291,3,0),""))))</f>
        <v>pc</v>
      </c>
      <c r="E9" s="74"/>
      <c r="F9" s="75" t="s">
        <v>662</v>
      </c>
      <c r="G9" s="75" t="s">
        <v>629</v>
      </c>
      <c r="H9" s="74">
        <v>10.3</v>
      </c>
      <c r="I9" s="75" t="s">
        <v>662</v>
      </c>
      <c r="J9" s="75" t="s">
        <v>629</v>
      </c>
      <c r="K9" s="74">
        <v>12.3</v>
      </c>
      <c r="L9" s="75" t="s">
        <v>662</v>
      </c>
      <c r="M9" s="75" t="s">
        <v>629</v>
      </c>
      <c r="N9" s="74">
        <v>13.3</v>
      </c>
      <c r="O9" s="75" t="s">
        <v>662</v>
      </c>
      <c r="P9" s="75" t="s">
        <v>629</v>
      </c>
      <c r="Q9" s="74">
        <v>14.3</v>
      </c>
      <c r="R9" s="75" t="s">
        <v>662</v>
      </c>
      <c r="S9" s="75" t="s">
        <v>629</v>
      </c>
      <c r="T9" s="74">
        <v>15.3</v>
      </c>
      <c r="U9" s="75" t="s">
        <v>662</v>
      </c>
      <c r="V9" s="75" t="s">
        <v>629</v>
      </c>
      <c r="W9" s="74">
        <v>16.3</v>
      </c>
      <c r="X9" s="75" t="s">
        <v>662</v>
      </c>
      <c r="Y9" s="75" t="s">
        <v>629</v>
      </c>
      <c r="Z9" s="74">
        <v>17.3</v>
      </c>
      <c r="AA9" s="75" t="s">
        <v>662</v>
      </c>
      <c r="AB9" s="75" t="s">
        <v>629</v>
      </c>
      <c r="AC9" s="74">
        <v>18.3</v>
      </c>
      <c r="AD9" s="75" t="s">
        <v>662</v>
      </c>
      <c r="AE9" s="75" t="s">
        <v>629</v>
      </c>
      <c r="AF9" s="74">
        <v>20.3</v>
      </c>
      <c r="AG9" s="75" t="s">
        <v>662</v>
      </c>
      <c r="AH9" s="75" t="s">
        <v>629</v>
      </c>
      <c r="AI9" s="74">
        <v>22.3</v>
      </c>
      <c r="AJ9" s="75" t="s">
        <v>662</v>
      </c>
      <c r="AK9" s="75" t="s">
        <v>629</v>
      </c>
      <c r="AL9" s="74">
        <v>23.3</v>
      </c>
      <c r="AM9" s="75" t="s">
        <v>662</v>
      </c>
      <c r="AN9" s="75" t="s">
        <v>629</v>
      </c>
      <c r="AO9" s="74">
        <v>22.3</v>
      </c>
      <c r="AP9" s="75" t="s">
        <v>662</v>
      </c>
      <c r="AQ9" s="75" t="s">
        <v>629</v>
      </c>
      <c r="AR9" s="74">
        <v>24.3</v>
      </c>
      <c r="AS9" s="75" t="s">
        <v>662</v>
      </c>
      <c r="AT9" s="75" t="s">
        <v>629</v>
      </c>
      <c r="AU9" s="74">
        <v>25.3</v>
      </c>
      <c r="AV9" s="75" t="s">
        <v>662</v>
      </c>
      <c r="AW9" s="75" t="s">
        <v>629</v>
      </c>
      <c r="AX9" s="74">
        <v>26.3</v>
      </c>
      <c r="AY9" s="75" t="s">
        <v>662</v>
      </c>
      <c r="AZ9" s="75" t="s">
        <v>629</v>
      </c>
      <c r="BA9" s="74">
        <v>28.3</v>
      </c>
      <c r="BB9" s="75" t="s">
        <v>662</v>
      </c>
      <c r="BC9" s="75" t="s">
        <v>629</v>
      </c>
      <c r="BD9" s="74">
        <v>26.3</v>
      </c>
      <c r="BE9" s="75" t="s">
        <v>662</v>
      </c>
      <c r="BF9" s="75" t="s">
        <v>629</v>
      </c>
      <c r="BG9" s="74" t="str">
        <f t="shared" si="3"/>
        <v xml:space="preserve">INSERT INTO SC_SystemeProduits(RefDimension,NomSysteme,typePresta,ligne,Quantite,formule,cte1,DateModif) values (1,'FV1','MATIERE',82,null,'CTE1+0.3','PERIMETRE',now());
</v>
      </c>
      <c r="BH9" s="74"/>
      <c r="BI9" s="74"/>
      <c r="BJ9" s="74" t="str">
        <f t="shared" si="4"/>
        <v xml:space="preserve">INSERT INTO SC_SystemeProduits(RefDimension,NomSysteme,typePresta,ligne,Quantite,formule,cte1,DateModif) values (2,'FV1','MATIERE',82,null,'CTE1+0.3','PERIMETRE',now());
</v>
      </c>
      <c r="BK9" s="74"/>
      <c r="BL9" s="74"/>
      <c r="BM9" s="74" t="str">
        <f t="shared" si="5"/>
        <v xml:space="preserve">INSERT INTO SC_SystemeProduits(RefDimension,NomSysteme,typePresta,ligne,Quantite,formule,cte1,DateModif) values (3,'FV1','MATIERE',82,null,'CTE1+0.3','PERIMETRE',now());
</v>
      </c>
      <c r="BN9" s="74"/>
      <c r="BO9" s="74"/>
      <c r="BP9" s="74" t="str">
        <f t="shared" si="6"/>
        <v xml:space="preserve">INSERT INTO SC_SystemeProduits(RefDimension,NomSysteme,typePresta,ligne,Quantite,formule,cte1,DateModif) values (4,'FV1','MATIERE',82,null,'CTE1+0.3','PERIMETRE',now());
</v>
      </c>
      <c r="BQ9" s="74"/>
      <c r="BR9" s="74"/>
      <c r="BS9" s="74" t="str">
        <f t="shared" si="7"/>
        <v xml:space="preserve">INSERT INTO SC_SystemeProduits(RefDimension,NomSysteme,typePresta,ligne,Quantite,formule,cte1,DateModif) values (5,'FV1','MATIERE',82,null,'CTE1+0.3','PERIMETRE',now());
</v>
      </c>
      <c r="BT9" s="74"/>
      <c r="BU9" s="74"/>
      <c r="BV9" s="74" t="str">
        <f t="shared" si="8"/>
        <v xml:space="preserve">INSERT INTO SC_SystemeProduits(RefDimension,NomSysteme,typePresta,ligne,Quantite,formule,cte1,DateModif) values (6,'FV1','MATIERE',82,null,'CTE1+0.3','PERIMETRE',now());
</v>
      </c>
      <c r="BW9" s="74"/>
      <c r="BX9" s="74"/>
      <c r="BY9" s="74" t="str">
        <f t="shared" si="9"/>
        <v xml:space="preserve">INSERT INTO SC_SystemeProduits(RefDimension,NomSysteme,typePresta,ligne,Quantite,formule,cte1,DateModif) values (7,'FV1','MATIERE',82,null,'CTE1+0.3','PERIMETRE',now());
</v>
      </c>
      <c r="BZ9" s="74"/>
      <c r="CA9" s="74"/>
      <c r="CB9" s="74" t="str">
        <f t="shared" si="10"/>
        <v xml:space="preserve">INSERT INTO SC_SystemeProduits(RefDimension,NomSysteme,typePresta,ligne,Quantite,formule,cte1,DateModif) values (8,'FV1','MATIERE',82,null,'CTE1+0.3','PERIMETRE',now());
</v>
      </c>
      <c r="CC9" s="74"/>
      <c r="CD9" s="74"/>
      <c r="CE9" s="74" t="str">
        <f t="shared" si="11"/>
        <v xml:space="preserve">INSERT INTO SC_SystemeProduits(RefDimension,NomSysteme,typePresta,ligne,Quantite,formule,cte1,DateModif) values (9,'FV1','MATIERE',82,null,'CTE1+0.3','PERIMETRE',now());
</v>
      </c>
      <c r="CF9" s="74"/>
      <c r="CG9" s="74"/>
      <c r="CH9" s="74" t="str">
        <f t="shared" si="12"/>
        <v xml:space="preserve">INSERT INTO SC_SystemeProduits(RefDimension,NomSysteme,typePresta,ligne,Quantite,formule,cte1,DateModif) values (10,'FV1','MATIERE',82,null,'CTE1+0.3','PERIMETRE',now());
</v>
      </c>
      <c r="CI9" s="74"/>
      <c r="CJ9" s="74"/>
      <c r="CK9" s="74" t="str">
        <f t="shared" si="13"/>
        <v xml:space="preserve">INSERT INTO SC_SystemeProduits(RefDimension,NomSysteme,typePresta,ligne,Quantite,formule,cte1,DateModif) values (11,'FV1','MATIERE',82,null,'CTE1+0.3','PERIMETRE',now());
</v>
      </c>
      <c r="CL9" s="74"/>
      <c r="CM9" s="74"/>
      <c r="CN9" s="74" t="str">
        <f t="shared" si="14"/>
        <v xml:space="preserve">INSERT INTO SC_SystemeProduits(RefDimension,NomSysteme,typePresta,ligne,Quantite,formule,cte1,DateModif) values (12,'FV1','MATIERE',82,null,'CTE1+0.3','PERIMETRE',now());
</v>
      </c>
      <c r="CO9" s="74"/>
      <c r="CP9" s="74"/>
      <c r="CQ9" s="74" t="str">
        <f t="shared" si="15"/>
        <v xml:space="preserve">INSERT INTO SC_SystemeProduits(RefDimension,NomSysteme,typePresta,ligne,Quantite,formule,cte1,DateModif) values (13,'FV1','MATIERE',82,null,'CTE1+0.3','PERIMETRE',now());
</v>
      </c>
      <c r="CR9" s="74"/>
      <c r="CS9" s="74"/>
      <c r="CT9" s="74" t="str">
        <f t="shared" si="16"/>
        <v xml:space="preserve">INSERT INTO SC_SystemeProduits(RefDimension,NomSysteme,typePresta,ligne,Quantite,formule,cte1,DateModif) values (14,'FV1','MATIERE',82,null,'CTE1+0.3','PERIMETRE',now());
</v>
      </c>
      <c r="CU9" s="74"/>
      <c r="CV9" s="74"/>
      <c r="CW9" s="74" t="str">
        <f t="shared" si="17"/>
        <v xml:space="preserve">INSERT INTO SC_SystemeProduits(RefDimension,NomSysteme,typePresta,ligne,Quantite,formule,cte1,DateModif) values (15,'FV1','MATIERE',82,null,'CTE1+0.3','PERIMETRE',now());
</v>
      </c>
      <c r="CX9" s="74"/>
      <c r="CY9" s="74"/>
      <c r="CZ9" s="74" t="str">
        <f t="shared" si="18"/>
        <v xml:space="preserve">INSERT INTO SC_SystemeProduits(RefDimension,NomSysteme,typePresta,ligne,Quantite,formule,cte1,DateModif) values (16,'FV1','MATIERE',82,null,'CTE1+0.3','PERIMETRE',now());
</v>
      </c>
      <c r="DA9" s="74"/>
      <c r="DB9" s="74"/>
      <c r="DC9" s="74" t="str">
        <f t="shared" si="19"/>
        <v xml:space="preserve">INSERT INTO SC_SystemeProduits(RefDimension,NomSysteme,typePresta,ligne,Quantite,formule,cte1,DateModif) values (17,'FV1','MATIERE',82,null,'CTE1+0.3','PERIMETRE',now());
</v>
      </c>
      <c r="DD9" s="74"/>
      <c r="DE9" s="74"/>
      <c r="DF9" s="74" t="str">
        <f t="shared" si="20"/>
        <v xml:space="preserve">INSERT INTO SC_SystemeProduits(RefDimension,NomSysteme,typePresta,ligne,Quantite,formule,cte1,DateModif) values (18,'FV1','MATIERE',82,null,'CTE1+0.3','PERIMETRE',now());
</v>
      </c>
      <c r="DG9" s="74"/>
      <c r="ER9" t="str">
        <f t="shared" si="2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2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2"/>
        <v/>
      </c>
      <c r="EU9" t="str">
        <f t="shared" si="2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2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2"/>
        <v/>
      </c>
    </row>
    <row r="10" spans="1:153" x14ac:dyDescent="0.3">
      <c r="A10" s="58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4"/>
      <c r="C10" s="74"/>
      <c r="D10" s="74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4"/>
      <c r="F10" s="75"/>
      <c r="G10" s="75"/>
      <c r="H10" s="74"/>
      <c r="I10" s="75"/>
      <c r="J10" s="75"/>
      <c r="K10" s="74"/>
      <c r="L10" s="75"/>
      <c r="M10" s="75"/>
      <c r="N10" s="74"/>
      <c r="O10" s="75"/>
      <c r="P10" s="75"/>
      <c r="Q10" s="74"/>
      <c r="R10" s="75"/>
      <c r="S10" s="75"/>
      <c r="T10" s="74"/>
      <c r="U10" s="75"/>
      <c r="V10" s="75"/>
      <c r="W10" s="74"/>
      <c r="X10" s="75"/>
      <c r="Y10" s="75"/>
      <c r="Z10" s="74"/>
      <c r="AA10" s="75"/>
      <c r="AB10" s="75"/>
      <c r="AC10" s="74"/>
      <c r="AD10" s="75"/>
      <c r="AE10" s="75"/>
      <c r="AF10" s="74"/>
      <c r="AG10" s="75"/>
      <c r="AH10" s="75"/>
      <c r="AI10" s="74"/>
      <c r="AJ10" s="75"/>
      <c r="AK10" s="75"/>
      <c r="AL10" s="74"/>
      <c r="AM10" s="75"/>
      <c r="AN10" s="75"/>
      <c r="AO10" s="74"/>
      <c r="AP10" s="75"/>
      <c r="AQ10" s="75"/>
      <c r="AR10" s="74"/>
      <c r="AS10" s="75"/>
      <c r="AT10" s="75"/>
      <c r="AU10" s="74"/>
      <c r="AV10" s="75"/>
      <c r="AW10" s="75"/>
      <c r="AX10" s="74"/>
      <c r="AY10" s="75"/>
      <c r="AZ10" s="75"/>
      <c r="BA10" s="74"/>
      <c r="BB10" s="75"/>
      <c r="BC10" s="75"/>
      <c r="BD10" s="74"/>
      <c r="BE10" s="75"/>
      <c r="BF10" s="75"/>
      <c r="BG10" s="74" t="str">
        <f t="shared" si="3"/>
        <v/>
      </c>
      <c r="BH10" s="74"/>
      <c r="BI10" s="74"/>
      <c r="BJ10" s="74" t="str">
        <f t="shared" si="4"/>
        <v/>
      </c>
      <c r="BK10" s="74"/>
      <c r="BL10" s="74"/>
      <c r="BM10" s="74" t="str">
        <f t="shared" si="5"/>
        <v/>
      </c>
      <c r="BN10" s="74"/>
      <c r="BO10" s="74"/>
      <c r="BP10" s="74" t="str">
        <f t="shared" si="6"/>
        <v/>
      </c>
      <c r="BQ10" s="74"/>
      <c r="BR10" s="74"/>
      <c r="BS10" s="74" t="str">
        <f t="shared" si="7"/>
        <v/>
      </c>
      <c r="BT10" s="74"/>
      <c r="BU10" s="74"/>
      <c r="BV10" s="74" t="str">
        <f t="shared" si="8"/>
        <v/>
      </c>
      <c r="BW10" s="74"/>
      <c r="BX10" s="74"/>
      <c r="BY10" s="74" t="str">
        <f t="shared" si="9"/>
        <v/>
      </c>
      <c r="BZ10" s="74"/>
      <c r="CA10" s="74"/>
      <c r="CB10" s="74" t="str">
        <f t="shared" si="10"/>
        <v/>
      </c>
      <c r="CC10" s="74"/>
      <c r="CD10" s="74"/>
      <c r="CE10" s="74" t="str">
        <f t="shared" si="11"/>
        <v/>
      </c>
      <c r="CF10" s="74"/>
      <c r="CG10" s="74"/>
      <c r="CH10" s="74" t="str">
        <f t="shared" si="12"/>
        <v/>
      </c>
      <c r="CI10" s="74"/>
      <c r="CJ10" s="74"/>
      <c r="CK10" s="74" t="str">
        <f t="shared" si="13"/>
        <v/>
      </c>
      <c r="CL10" s="74"/>
      <c r="CM10" s="74"/>
      <c r="CN10" s="74" t="str">
        <f t="shared" si="14"/>
        <v/>
      </c>
      <c r="CO10" s="74"/>
      <c r="CP10" s="74"/>
      <c r="CQ10" s="74" t="str">
        <f t="shared" si="15"/>
        <v/>
      </c>
      <c r="CR10" s="74"/>
      <c r="CS10" s="74"/>
      <c r="CT10" s="74" t="str">
        <f t="shared" si="16"/>
        <v/>
      </c>
      <c r="CU10" s="74"/>
      <c r="CV10" s="74"/>
      <c r="CW10" s="74" t="str">
        <f t="shared" si="17"/>
        <v/>
      </c>
      <c r="CX10" s="74"/>
      <c r="CY10" s="74"/>
      <c r="CZ10" s="74" t="str">
        <f t="shared" si="18"/>
        <v/>
      </c>
      <c r="DA10" s="74"/>
      <c r="DB10" s="74"/>
      <c r="DC10" s="74" t="str">
        <f t="shared" si="19"/>
        <v/>
      </c>
      <c r="DD10" s="74"/>
      <c r="DE10" s="74"/>
      <c r="DF10" s="74" t="str">
        <f t="shared" si="20"/>
        <v/>
      </c>
      <c r="DG10" s="74"/>
      <c r="ER10" t="str">
        <f t="shared" si="2"/>
        <v/>
      </c>
      <c r="ES10" t="str">
        <f t="shared" si="2"/>
        <v/>
      </c>
      <c r="ET10" t="str">
        <f t="shared" si="2"/>
        <v/>
      </c>
      <c r="EU10" t="str">
        <f t="shared" si="2"/>
        <v/>
      </c>
      <c r="EV10" t="str">
        <f t="shared" si="2"/>
        <v/>
      </c>
      <c r="EW10" t="str">
        <f t="shared" si="2"/>
        <v/>
      </c>
    </row>
    <row r="11" spans="1:153" x14ac:dyDescent="0.3">
      <c r="A11" s="58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11" s="74"/>
      <c r="C11" s="74"/>
      <c r="D11" s="74" t="str">
        <f>IF(B11="MATIERE",VLOOKUP($C11,MATIERE!$B$2:$K$601,6,0),IF(B11="MOA",VLOOKUP($C11,ATELIER!$B$2:$K$291,3,0),IF(B11="MOC",VLOOKUP($C11,CHANTIER!$B$2:$K$291,3,0),IF(B11="MP",VLOOKUP($C11,MINIPELLE!$B$2:$K$291,3,0),""))))</f>
        <v/>
      </c>
      <c r="E11" s="74"/>
      <c r="F11" s="75"/>
      <c r="G11" s="75"/>
      <c r="H11" s="74"/>
      <c r="I11" s="75"/>
      <c r="J11" s="75"/>
      <c r="K11" s="74"/>
      <c r="L11" s="75"/>
      <c r="M11" s="75"/>
      <c r="N11" s="74"/>
      <c r="O11" s="75"/>
      <c r="P11" s="75"/>
      <c r="Q11" s="74"/>
      <c r="R11" s="75"/>
      <c r="S11" s="75"/>
      <c r="T11" s="74"/>
      <c r="U11" s="75"/>
      <c r="V11" s="75"/>
      <c r="W11" s="74"/>
      <c r="X11" s="75"/>
      <c r="Y11" s="75"/>
      <c r="Z11" s="74"/>
      <c r="AA11" s="75"/>
      <c r="AB11" s="75"/>
      <c r="AC11" s="74"/>
      <c r="AD11" s="75"/>
      <c r="AE11" s="75"/>
      <c r="AF11" s="74"/>
      <c r="AG11" s="75"/>
      <c r="AH11" s="75"/>
      <c r="AI11" s="74"/>
      <c r="AJ11" s="75"/>
      <c r="AK11" s="75"/>
      <c r="AL11" s="74"/>
      <c r="AM11" s="75"/>
      <c r="AN11" s="75"/>
      <c r="AO11" s="74"/>
      <c r="AP11" s="75"/>
      <c r="AQ11" s="75"/>
      <c r="AR11" s="74"/>
      <c r="AS11" s="75"/>
      <c r="AT11" s="75"/>
      <c r="AU11" s="74"/>
      <c r="AV11" s="75"/>
      <c r="AW11" s="75"/>
      <c r="AX11" s="74"/>
      <c r="AY11" s="75"/>
      <c r="AZ11" s="75"/>
      <c r="BA11" s="74"/>
      <c r="BB11" s="75"/>
      <c r="BC11" s="75"/>
      <c r="BD11" s="74"/>
      <c r="BE11" s="75"/>
      <c r="BF11" s="75"/>
      <c r="BG11" s="74" t="str">
        <f t="shared" si="3"/>
        <v/>
      </c>
      <c r="BH11" s="74"/>
      <c r="BI11" s="74"/>
      <c r="BJ11" s="74" t="str">
        <f t="shared" si="4"/>
        <v/>
      </c>
      <c r="BK11" s="74"/>
      <c r="BL11" s="74"/>
      <c r="BM11" s="74" t="str">
        <f t="shared" si="5"/>
        <v/>
      </c>
      <c r="BN11" s="74"/>
      <c r="BO11" s="74"/>
      <c r="BP11" s="74" t="str">
        <f t="shared" si="6"/>
        <v/>
      </c>
      <c r="BQ11" s="74"/>
      <c r="BR11" s="74"/>
      <c r="BS11" s="74" t="str">
        <f t="shared" si="7"/>
        <v/>
      </c>
      <c r="BT11" s="74"/>
      <c r="BU11" s="74"/>
      <c r="BV11" s="74" t="str">
        <f t="shared" si="8"/>
        <v/>
      </c>
      <c r="BW11" s="74"/>
      <c r="BX11" s="74"/>
      <c r="BY11" s="74" t="str">
        <f t="shared" si="9"/>
        <v/>
      </c>
      <c r="BZ11" s="74"/>
      <c r="CA11" s="74"/>
      <c r="CB11" s="74" t="str">
        <f t="shared" si="10"/>
        <v/>
      </c>
      <c r="CC11" s="74"/>
      <c r="CD11" s="74"/>
      <c r="CE11" s="74" t="str">
        <f t="shared" si="11"/>
        <v/>
      </c>
      <c r="CF11" s="74"/>
      <c r="CG11" s="74"/>
      <c r="CH11" s="74" t="str">
        <f t="shared" si="12"/>
        <v/>
      </c>
      <c r="CI11" s="74"/>
      <c r="CJ11" s="74"/>
      <c r="CK11" s="74" t="str">
        <f t="shared" si="13"/>
        <v/>
      </c>
      <c r="CL11" s="74"/>
      <c r="CM11" s="74"/>
      <c r="CN11" s="74" t="str">
        <f t="shared" si="14"/>
        <v/>
      </c>
      <c r="CO11" s="74"/>
      <c r="CP11" s="74"/>
      <c r="CQ11" s="74" t="str">
        <f t="shared" si="15"/>
        <v/>
      </c>
      <c r="CR11" s="74"/>
      <c r="CS11" s="74"/>
      <c r="CT11" s="74" t="str">
        <f t="shared" si="16"/>
        <v/>
      </c>
      <c r="CU11" s="74"/>
      <c r="CV11" s="74"/>
      <c r="CW11" s="74" t="str">
        <f t="shared" si="17"/>
        <v/>
      </c>
      <c r="CX11" s="74"/>
      <c r="CY11" s="74"/>
      <c r="CZ11" s="74" t="str">
        <f t="shared" si="18"/>
        <v/>
      </c>
      <c r="DA11" s="74"/>
      <c r="DB11" s="74"/>
      <c r="DC11" s="74" t="str">
        <f t="shared" si="19"/>
        <v/>
      </c>
      <c r="DD11" s="74"/>
      <c r="DE11" s="74"/>
      <c r="DF11" s="74" t="str">
        <f t="shared" si="20"/>
        <v/>
      </c>
      <c r="DG11" s="74"/>
      <c r="ER11" t="str">
        <f t="shared" si="2"/>
        <v/>
      </c>
      <c r="ES11" t="str">
        <f t="shared" si="2"/>
        <v/>
      </c>
      <c r="ET11" t="str">
        <f t="shared" si="2"/>
        <v/>
      </c>
      <c r="EU11" t="str">
        <f t="shared" si="2"/>
        <v/>
      </c>
      <c r="EV11" t="str">
        <f t="shared" si="2"/>
        <v/>
      </c>
      <c r="EW11" t="str">
        <f t="shared" si="2"/>
        <v/>
      </c>
    </row>
    <row r="12" spans="1:153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s="74" t="s">
        <v>297</v>
      </c>
      <c r="C12" s="74" t="s">
        <v>32</v>
      </c>
      <c r="D12" s="7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4">
        <v>1</v>
      </c>
      <c r="F12" s="75"/>
      <c r="G12" s="75"/>
      <c r="H12" s="74">
        <v>1</v>
      </c>
      <c r="I12" s="75"/>
      <c r="J12" s="75"/>
      <c r="K12" s="74">
        <v>1</v>
      </c>
      <c r="L12" s="75"/>
      <c r="M12" s="75"/>
      <c r="N12" s="74">
        <v>1</v>
      </c>
      <c r="O12" s="75"/>
      <c r="P12" s="75"/>
      <c r="Q12" s="74">
        <v>1</v>
      </c>
      <c r="R12" s="75"/>
      <c r="S12" s="75"/>
      <c r="T12" s="74">
        <v>1</v>
      </c>
      <c r="U12" s="75"/>
      <c r="V12" s="75"/>
      <c r="W12" s="74">
        <v>1</v>
      </c>
      <c r="X12" s="75"/>
      <c r="Y12" s="75"/>
      <c r="Z12" s="74">
        <v>1</v>
      </c>
      <c r="AA12" s="75"/>
      <c r="AB12" s="75"/>
      <c r="AC12" s="74">
        <v>1</v>
      </c>
      <c r="AD12" s="75"/>
      <c r="AE12" s="75"/>
      <c r="AF12" s="74">
        <v>1</v>
      </c>
      <c r="AG12" s="75"/>
      <c r="AH12" s="75"/>
      <c r="AI12" s="74">
        <v>1</v>
      </c>
      <c r="AJ12" s="75"/>
      <c r="AK12" s="75"/>
      <c r="AL12" s="74">
        <v>1</v>
      </c>
      <c r="AM12" s="75"/>
      <c r="AN12" s="75"/>
      <c r="AO12" s="74">
        <v>1</v>
      </c>
      <c r="AP12" s="75"/>
      <c r="AQ12" s="75"/>
      <c r="AR12" s="74">
        <v>1</v>
      </c>
      <c r="AS12" s="75"/>
      <c r="AT12" s="75"/>
      <c r="AU12" s="74">
        <v>1</v>
      </c>
      <c r="AV12" s="75"/>
      <c r="AW12" s="75"/>
      <c r="AX12" s="74">
        <v>1</v>
      </c>
      <c r="AY12" s="75"/>
      <c r="AZ12" s="75"/>
      <c r="BA12" s="74">
        <v>1</v>
      </c>
      <c r="BB12" s="75"/>
      <c r="BC12" s="75"/>
      <c r="BD12" s="74">
        <v>1</v>
      </c>
      <c r="BE12" s="75"/>
      <c r="BF12" s="75"/>
      <c r="BG12" s="74" t="str">
        <f t="shared" si="3"/>
        <v xml:space="preserve">INSERT INTO SC_SystemeProduits(RefDimension,NomSysteme,typePresta,ligne,Quantite,formule,cte1,DateModif) values (1,'FV1','MOA',14,1,null,null,now());
</v>
      </c>
      <c r="BH12" s="74"/>
      <c r="BI12" s="74"/>
      <c r="BJ12" s="74" t="str">
        <f t="shared" si="4"/>
        <v xml:space="preserve">INSERT INTO SC_SystemeProduits(RefDimension,NomSysteme,typePresta,ligne,Quantite,formule,cte1,DateModif) values (2,'FV1','MOA',14,1,null,null,now());
</v>
      </c>
      <c r="BK12" s="74"/>
      <c r="BL12" s="74"/>
      <c r="BM12" s="74" t="str">
        <f t="shared" si="5"/>
        <v xml:space="preserve">INSERT INTO SC_SystemeProduits(RefDimension,NomSysteme,typePresta,ligne,Quantite,formule,cte1,DateModif) values (3,'FV1','MOA',14,1,null,null,now());
</v>
      </c>
      <c r="BN12" s="74"/>
      <c r="BO12" s="74"/>
      <c r="BP12" s="74" t="str">
        <f t="shared" si="6"/>
        <v xml:space="preserve">INSERT INTO SC_SystemeProduits(RefDimension,NomSysteme,typePresta,ligne,Quantite,formule,cte1,DateModif) values (4,'FV1','MOA',14,1,null,null,now());
</v>
      </c>
      <c r="BQ12" s="74"/>
      <c r="BR12" s="74"/>
      <c r="BS12" s="74" t="str">
        <f t="shared" si="7"/>
        <v xml:space="preserve">INSERT INTO SC_SystemeProduits(RefDimension,NomSysteme,typePresta,ligne,Quantite,formule,cte1,DateModif) values (5,'FV1','MOA',14,1,null,null,now());
</v>
      </c>
      <c r="BT12" s="74"/>
      <c r="BU12" s="74"/>
      <c r="BV12" s="74" t="str">
        <f t="shared" si="8"/>
        <v xml:space="preserve">INSERT INTO SC_SystemeProduits(RefDimension,NomSysteme,typePresta,ligne,Quantite,formule,cte1,DateModif) values (6,'FV1','MOA',14,1,null,null,now());
</v>
      </c>
      <c r="BW12" s="74"/>
      <c r="BX12" s="74"/>
      <c r="BY12" s="74" t="str">
        <f t="shared" si="9"/>
        <v xml:space="preserve">INSERT INTO SC_SystemeProduits(RefDimension,NomSysteme,typePresta,ligne,Quantite,formule,cte1,DateModif) values (7,'FV1','MOA',14,1,null,null,now());
</v>
      </c>
      <c r="BZ12" s="74"/>
      <c r="CA12" s="74"/>
      <c r="CB12" s="74" t="str">
        <f t="shared" si="10"/>
        <v xml:space="preserve">INSERT INTO SC_SystemeProduits(RefDimension,NomSysteme,typePresta,ligne,Quantite,formule,cte1,DateModif) values (8,'FV1','MOA',14,1,null,null,now());
</v>
      </c>
      <c r="CC12" s="74"/>
      <c r="CD12" s="74"/>
      <c r="CE12" s="74" t="str">
        <f t="shared" si="11"/>
        <v xml:space="preserve">INSERT INTO SC_SystemeProduits(RefDimension,NomSysteme,typePresta,ligne,Quantite,formule,cte1,DateModif) values (9,'FV1','MOA',14,1,null,null,now());
</v>
      </c>
      <c r="CF12" s="74"/>
      <c r="CG12" s="74"/>
      <c r="CH12" s="74" t="str">
        <f t="shared" si="12"/>
        <v xml:space="preserve">INSERT INTO SC_SystemeProduits(RefDimension,NomSysteme,typePresta,ligne,Quantite,formule,cte1,DateModif) values (10,'FV1','MOA',14,1,null,null,now());
</v>
      </c>
      <c r="CI12" s="74"/>
      <c r="CJ12" s="74"/>
      <c r="CK12" s="74" t="str">
        <f t="shared" si="13"/>
        <v xml:space="preserve">INSERT INTO SC_SystemeProduits(RefDimension,NomSysteme,typePresta,ligne,Quantite,formule,cte1,DateModif) values (11,'FV1','MOA',14,1,null,null,now());
</v>
      </c>
      <c r="CL12" s="74"/>
      <c r="CM12" s="74"/>
      <c r="CN12" s="74" t="str">
        <f t="shared" si="14"/>
        <v xml:space="preserve">INSERT INTO SC_SystemeProduits(RefDimension,NomSysteme,typePresta,ligne,Quantite,formule,cte1,DateModif) values (12,'FV1','MOA',14,1,null,null,now());
</v>
      </c>
      <c r="CO12" s="74"/>
      <c r="CP12" s="74"/>
      <c r="CQ12" s="74" t="str">
        <f t="shared" si="15"/>
        <v xml:space="preserve">INSERT INTO SC_SystemeProduits(RefDimension,NomSysteme,typePresta,ligne,Quantite,formule,cte1,DateModif) values (13,'FV1','MOA',14,1,null,null,now());
</v>
      </c>
      <c r="CR12" s="74"/>
      <c r="CS12" s="74"/>
      <c r="CT12" s="74" t="str">
        <f t="shared" si="16"/>
        <v xml:space="preserve">INSERT INTO SC_SystemeProduits(RefDimension,NomSysteme,typePresta,ligne,Quantite,formule,cte1,DateModif) values (14,'FV1','MOA',14,1,null,null,now());
</v>
      </c>
      <c r="CU12" s="74"/>
      <c r="CV12" s="74"/>
      <c r="CW12" s="74" t="str">
        <f t="shared" si="17"/>
        <v xml:space="preserve">INSERT INTO SC_SystemeProduits(RefDimension,NomSysteme,typePresta,ligne,Quantite,formule,cte1,DateModif) values (15,'FV1','MOA',14,1,null,null,now());
</v>
      </c>
      <c r="CX12" s="74"/>
      <c r="CY12" s="74"/>
      <c r="CZ12" s="74" t="str">
        <f t="shared" si="18"/>
        <v xml:space="preserve">INSERT INTO SC_SystemeProduits(RefDimension,NomSysteme,typePresta,ligne,Quantite,formule,cte1,DateModif) values (16,'FV1','MOA',14,1,null,null,now());
</v>
      </c>
      <c r="DA12" s="74"/>
      <c r="DB12" s="74"/>
      <c r="DC12" s="74" t="str">
        <f t="shared" si="19"/>
        <v xml:space="preserve">INSERT INTO SC_SystemeProduits(RefDimension,NomSysteme,typePresta,ligne,Quantite,formule,cte1,DateModif) values (17,'FV1','MOA',14,1,null,null,now());
</v>
      </c>
      <c r="DD12" s="74"/>
      <c r="DE12" s="74"/>
      <c r="DF12" s="74" t="str">
        <f t="shared" si="20"/>
        <v xml:space="preserve">INSERT INTO SC_SystemeProduits(RefDimension,NomSysteme,typePresta,ligne,Quantite,formule,cte1,DateModif) values (18,'FV1','MOA',14,1,null,null,now());
</v>
      </c>
      <c r="DG12" s="74"/>
      <c r="ER12" t="str">
        <f t="shared" ref="ER12:ER23" si="21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2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3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4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5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6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12</v>
      </c>
      <c r="B13" s="74" t="s">
        <v>297</v>
      </c>
      <c r="C13" s="74" t="s">
        <v>29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4">
        <v>32</v>
      </c>
      <c r="F13" s="75"/>
      <c r="G13" s="75"/>
      <c r="H13" s="74">
        <v>32</v>
      </c>
      <c r="I13" s="75"/>
      <c r="J13" s="75"/>
      <c r="K13" s="74">
        <v>32</v>
      </c>
      <c r="L13" s="75"/>
      <c r="M13" s="75"/>
      <c r="N13" s="74">
        <v>32</v>
      </c>
      <c r="O13" s="75"/>
      <c r="P13" s="75"/>
      <c r="Q13" s="74">
        <v>32</v>
      </c>
      <c r="R13" s="75"/>
      <c r="S13" s="75"/>
      <c r="T13" s="74">
        <v>32</v>
      </c>
      <c r="U13" s="75"/>
      <c r="V13" s="75"/>
      <c r="W13" s="74">
        <v>32</v>
      </c>
      <c r="X13" s="75"/>
      <c r="Y13" s="75"/>
      <c r="Z13" s="74">
        <v>32</v>
      </c>
      <c r="AA13" s="75"/>
      <c r="AB13" s="75"/>
      <c r="AC13" s="74">
        <v>32</v>
      </c>
      <c r="AD13" s="75"/>
      <c r="AE13" s="75"/>
      <c r="AF13" s="74">
        <v>32</v>
      </c>
      <c r="AG13" s="75"/>
      <c r="AH13" s="75"/>
      <c r="AI13" s="74">
        <v>32</v>
      </c>
      <c r="AJ13" s="75"/>
      <c r="AK13" s="75"/>
      <c r="AL13" s="74">
        <v>32</v>
      </c>
      <c r="AM13" s="75"/>
      <c r="AN13" s="75"/>
      <c r="AO13" s="74">
        <v>32</v>
      </c>
      <c r="AP13" s="75"/>
      <c r="AQ13" s="75"/>
      <c r="AR13" s="74">
        <v>32</v>
      </c>
      <c r="AS13" s="75"/>
      <c r="AT13" s="75"/>
      <c r="AU13" s="74">
        <v>32</v>
      </c>
      <c r="AV13" s="75"/>
      <c r="AW13" s="75"/>
      <c r="AX13" s="74">
        <v>32</v>
      </c>
      <c r="AY13" s="75"/>
      <c r="AZ13" s="75"/>
      <c r="BA13" s="74">
        <v>32</v>
      </c>
      <c r="BB13" s="75"/>
      <c r="BC13" s="75"/>
      <c r="BD13" s="74">
        <v>32</v>
      </c>
      <c r="BE13" s="75"/>
      <c r="BF13" s="75"/>
      <c r="BG13" s="74" t="str">
        <f t="shared" si="3"/>
        <v xml:space="preserve">INSERT INTO SC_SystemeProduits(RefDimension,NomSysteme,typePresta,ligne,Quantite,formule,cte1,DateModif) values (1,'FV1','MOA',12,32,null,null,now());
</v>
      </c>
      <c r="BH13" s="74"/>
      <c r="BI13" s="74"/>
      <c r="BJ13" s="74" t="str">
        <f t="shared" si="4"/>
        <v xml:space="preserve">INSERT INTO SC_SystemeProduits(RefDimension,NomSysteme,typePresta,ligne,Quantite,formule,cte1,DateModif) values (2,'FV1','MOA',12,32,null,null,now());
</v>
      </c>
      <c r="BK13" s="74"/>
      <c r="BL13" s="74"/>
      <c r="BM13" s="74" t="str">
        <f t="shared" si="5"/>
        <v xml:space="preserve">INSERT INTO SC_SystemeProduits(RefDimension,NomSysteme,typePresta,ligne,Quantite,formule,cte1,DateModif) values (3,'FV1','MOA',12,32,null,null,now());
</v>
      </c>
      <c r="BN13" s="74"/>
      <c r="BO13" s="74"/>
      <c r="BP13" s="74" t="str">
        <f t="shared" si="6"/>
        <v xml:space="preserve">INSERT INTO SC_SystemeProduits(RefDimension,NomSysteme,typePresta,ligne,Quantite,formule,cte1,DateModif) values (4,'FV1','MOA',12,32,null,null,now());
</v>
      </c>
      <c r="BQ13" s="74"/>
      <c r="BR13" s="74"/>
      <c r="BS13" s="74" t="str">
        <f t="shared" si="7"/>
        <v xml:space="preserve">INSERT INTO SC_SystemeProduits(RefDimension,NomSysteme,typePresta,ligne,Quantite,formule,cte1,DateModif) values (5,'FV1','MOA',12,32,null,null,now());
</v>
      </c>
      <c r="BT13" s="74"/>
      <c r="BU13" s="74"/>
      <c r="BV13" s="74" t="str">
        <f t="shared" si="8"/>
        <v xml:space="preserve">INSERT INTO SC_SystemeProduits(RefDimension,NomSysteme,typePresta,ligne,Quantite,formule,cte1,DateModif) values (6,'FV1','MOA',12,32,null,null,now());
</v>
      </c>
      <c r="BW13" s="74"/>
      <c r="BX13" s="74"/>
      <c r="BY13" s="74" t="str">
        <f t="shared" si="9"/>
        <v xml:space="preserve">INSERT INTO SC_SystemeProduits(RefDimension,NomSysteme,typePresta,ligne,Quantite,formule,cte1,DateModif) values (7,'FV1','MOA',12,32,null,null,now());
</v>
      </c>
      <c r="BZ13" s="74"/>
      <c r="CA13" s="74"/>
      <c r="CB13" s="74" t="str">
        <f t="shared" si="10"/>
        <v xml:space="preserve">INSERT INTO SC_SystemeProduits(RefDimension,NomSysteme,typePresta,ligne,Quantite,formule,cte1,DateModif) values (8,'FV1','MOA',12,32,null,null,now());
</v>
      </c>
      <c r="CC13" s="74"/>
      <c r="CD13" s="74"/>
      <c r="CE13" s="74" t="str">
        <f t="shared" si="11"/>
        <v xml:space="preserve">INSERT INTO SC_SystemeProduits(RefDimension,NomSysteme,typePresta,ligne,Quantite,formule,cte1,DateModif) values (9,'FV1','MOA',12,32,null,null,now());
</v>
      </c>
      <c r="CF13" s="74"/>
      <c r="CG13" s="74"/>
      <c r="CH13" s="74" t="str">
        <f t="shared" si="12"/>
        <v xml:space="preserve">INSERT INTO SC_SystemeProduits(RefDimension,NomSysteme,typePresta,ligne,Quantite,formule,cte1,DateModif) values (10,'FV1','MOA',12,32,null,null,now());
</v>
      </c>
      <c r="CI13" s="74"/>
      <c r="CJ13" s="74"/>
      <c r="CK13" s="74" t="str">
        <f t="shared" si="13"/>
        <v xml:space="preserve">INSERT INTO SC_SystemeProduits(RefDimension,NomSysteme,typePresta,ligne,Quantite,formule,cte1,DateModif) values (11,'FV1','MOA',12,32,null,null,now());
</v>
      </c>
      <c r="CL13" s="74"/>
      <c r="CM13" s="74"/>
      <c r="CN13" s="74" t="str">
        <f t="shared" si="14"/>
        <v xml:space="preserve">INSERT INTO SC_SystemeProduits(RefDimension,NomSysteme,typePresta,ligne,Quantite,formule,cte1,DateModif) values (12,'FV1','MOA',12,32,null,null,now());
</v>
      </c>
      <c r="CO13" s="74"/>
      <c r="CP13" s="74"/>
      <c r="CQ13" s="74" t="str">
        <f t="shared" si="15"/>
        <v xml:space="preserve">INSERT INTO SC_SystemeProduits(RefDimension,NomSysteme,typePresta,ligne,Quantite,formule,cte1,DateModif) values (13,'FV1','MOA',12,32,null,null,now());
</v>
      </c>
      <c r="CR13" s="74"/>
      <c r="CS13" s="74"/>
      <c r="CT13" s="74" t="str">
        <f t="shared" si="16"/>
        <v xml:space="preserve">INSERT INTO SC_SystemeProduits(RefDimension,NomSysteme,typePresta,ligne,Quantite,formule,cte1,DateModif) values (14,'FV1','MOA',12,32,null,null,now());
</v>
      </c>
      <c r="CU13" s="74"/>
      <c r="CV13" s="74"/>
      <c r="CW13" s="74" t="str">
        <f t="shared" si="17"/>
        <v xml:space="preserve">INSERT INTO SC_SystemeProduits(RefDimension,NomSysteme,typePresta,ligne,Quantite,formule,cte1,DateModif) values (15,'FV1','MOA',12,32,null,null,now());
</v>
      </c>
      <c r="CX13" s="74"/>
      <c r="CY13" s="74"/>
      <c r="CZ13" s="74" t="str">
        <f t="shared" si="18"/>
        <v xml:space="preserve">INSERT INTO SC_SystemeProduits(RefDimension,NomSysteme,typePresta,ligne,Quantite,formule,cte1,DateModif) values (16,'FV1','MOA',12,32,null,null,now());
</v>
      </c>
      <c r="DA13" s="74"/>
      <c r="DB13" s="74"/>
      <c r="DC13" s="74" t="str">
        <f t="shared" si="19"/>
        <v xml:space="preserve">INSERT INTO SC_SystemeProduits(RefDimension,NomSysteme,typePresta,ligne,Quantite,formule,cte1,DateModif) values (17,'FV1','MOA',12,32,null,null,now());
</v>
      </c>
      <c r="DD13" s="74"/>
      <c r="DE13" s="74"/>
      <c r="DF13" s="74" t="str">
        <f t="shared" si="20"/>
        <v xml:space="preserve">INSERT INTO SC_SystemeProduits(RefDimension,NomSysteme,typePresta,ligne,Quantite,formule,cte1,DateModif) values (18,'FV1','MOA',12,32,null,null,now());
</v>
      </c>
      <c r="DG13" s="74"/>
      <c r="ER13" t="str">
        <f t="shared" si="21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2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3"/>
        <v/>
      </c>
      <c r="EU13" t="str">
        <f t="shared" si="24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5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6"/>
        <v/>
      </c>
    </row>
    <row r="14" spans="1:153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13</v>
      </c>
      <c r="B14" s="74" t="s">
        <v>297</v>
      </c>
      <c r="C14" s="74" t="s">
        <v>31</v>
      </c>
      <c r="D14" s="7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4">
        <v>64</v>
      </c>
      <c r="F14" s="75"/>
      <c r="G14" s="75"/>
      <c r="H14" s="74">
        <v>64</v>
      </c>
      <c r="I14" s="75"/>
      <c r="J14" s="75"/>
      <c r="K14" s="74">
        <v>64</v>
      </c>
      <c r="L14" s="75"/>
      <c r="M14" s="75"/>
      <c r="N14" s="74">
        <v>64</v>
      </c>
      <c r="O14" s="75"/>
      <c r="P14" s="75"/>
      <c r="Q14" s="74">
        <v>64</v>
      </c>
      <c r="R14" s="75"/>
      <c r="S14" s="75"/>
      <c r="T14" s="74">
        <v>64</v>
      </c>
      <c r="U14" s="75"/>
      <c r="V14" s="75"/>
      <c r="W14" s="74">
        <v>64</v>
      </c>
      <c r="X14" s="75"/>
      <c r="Y14" s="75"/>
      <c r="Z14" s="74">
        <v>64</v>
      </c>
      <c r="AA14" s="75"/>
      <c r="AB14" s="75"/>
      <c r="AC14" s="74">
        <v>64</v>
      </c>
      <c r="AD14" s="75"/>
      <c r="AE14" s="75"/>
      <c r="AF14" s="74">
        <v>64</v>
      </c>
      <c r="AG14" s="75"/>
      <c r="AH14" s="75"/>
      <c r="AI14" s="74">
        <v>64</v>
      </c>
      <c r="AJ14" s="75"/>
      <c r="AK14" s="75"/>
      <c r="AL14" s="74">
        <v>64</v>
      </c>
      <c r="AM14" s="75"/>
      <c r="AN14" s="75"/>
      <c r="AO14" s="74">
        <v>64</v>
      </c>
      <c r="AP14" s="75"/>
      <c r="AQ14" s="75"/>
      <c r="AR14" s="74">
        <v>64</v>
      </c>
      <c r="AS14" s="75"/>
      <c r="AT14" s="75"/>
      <c r="AU14" s="74">
        <v>64</v>
      </c>
      <c r="AV14" s="75"/>
      <c r="AW14" s="75"/>
      <c r="AX14" s="74">
        <v>64</v>
      </c>
      <c r="AY14" s="75"/>
      <c r="AZ14" s="75"/>
      <c r="BA14" s="74">
        <v>64</v>
      </c>
      <c r="BB14" s="75"/>
      <c r="BC14" s="75"/>
      <c r="BD14" s="74">
        <v>64</v>
      </c>
      <c r="BE14" s="75"/>
      <c r="BF14" s="75"/>
      <c r="BG14" s="74" t="str">
        <f t="shared" si="3"/>
        <v xml:space="preserve">INSERT INTO SC_SystemeProduits(RefDimension,NomSysteme,typePresta,ligne,Quantite,formule,cte1,DateModif) values (1,'FV1','MOA',13,64,null,null,now());
</v>
      </c>
      <c r="BH14" s="74"/>
      <c r="BI14" s="74"/>
      <c r="BJ14" s="74" t="str">
        <f t="shared" si="4"/>
        <v xml:space="preserve">INSERT INTO SC_SystemeProduits(RefDimension,NomSysteme,typePresta,ligne,Quantite,formule,cte1,DateModif) values (2,'FV1','MOA',13,64,null,null,now());
</v>
      </c>
      <c r="BK14" s="74"/>
      <c r="BL14" s="74"/>
      <c r="BM14" s="74" t="str">
        <f t="shared" si="5"/>
        <v xml:space="preserve">INSERT INTO SC_SystemeProduits(RefDimension,NomSysteme,typePresta,ligne,Quantite,formule,cte1,DateModif) values (3,'FV1','MOA',13,64,null,null,now());
</v>
      </c>
      <c r="BN14" s="74"/>
      <c r="BO14" s="74"/>
      <c r="BP14" s="74" t="str">
        <f t="shared" si="6"/>
        <v xml:space="preserve">INSERT INTO SC_SystemeProduits(RefDimension,NomSysteme,typePresta,ligne,Quantite,formule,cte1,DateModif) values (4,'FV1','MOA',13,64,null,null,now());
</v>
      </c>
      <c r="BQ14" s="74"/>
      <c r="BR14" s="74"/>
      <c r="BS14" s="74" t="str">
        <f t="shared" si="7"/>
        <v xml:space="preserve">INSERT INTO SC_SystemeProduits(RefDimension,NomSysteme,typePresta,ligne,Quantite,formule,cte1,DateModif) values (5,'FV1','MOA',13,64,null,null,now());
</v>
      </c>
      <c r="BT14" s="74"/>
      <c r="BU14" s="74"/>
      <c r="BV14" s="74" t="str">
        <f t="shared" si="8"/>
        <v xml:space="preserve">INSERT INTO SC_SystemeProduits(RefDimension,NomSysteme,typePresta,ligne,Quantite,formule,cte1,DateModif) values (6,'FV1','MOA',13,64,null,null,now());
</v>
      </c>
      <c r="BW14" s="74"/>
      <c r="BX14" s="74"/>
      <c r="BY14" s="74" t="str">
        <f t="shared" si="9"/>
        <v xml:space="preserve">INSERT INTO SC_SystemeProduits(RefDimension,NomSysteme,typePresta,ligne,Quantite,formule,cte1,DateModif) values (7,'FV1','MOA',13,64,null,null,now());
</v>
      </c>
      <c r="BZ14" s="74"/>
      <c r="CA14" s="74"/>
      <c r="CB14" s="74" t="str">
        <f t="shared" si="10"/>
        <v xml:space="preserve">INSERT INTO SC_SystemeProduits(RefDimension,NomSysteme,typePresta,ligne,Quantite,formule,cte1,DateModif) values (8,'FV1','MOA',13,64,null,null,now());
</v>
      </c>
      <c r="CC14" s="74"/>
      <c r="CD14" s="74"/>
      <c r="CE14" s="74" t="str">
        <f t="shared" si="11"/>
        <v xml:space="preserve">INSERT INTO SC_SystemeProduits(RefDimension,NomSysteme,typePresta,ligne,Quantite,formule,cte1,DateModif) values (9,'FV1','MOA',13,64,null,null,now());
</v>
      </c>
      <c r="CF14" s="74"/>
      <c r="CG14" s="74"/>
      <c r="CH14" s="74" t="str">
        <f t="shared" si="12"/>
        <v xml:space="preserve">INSERT INTO SC_SystemeProduits(RefDimension,NomSysteme,typePresta,ligne,Quantite,formule,cte1,DateModif) values (10,'FV1','MOA',13,64,null,null,now());
</v>
      </c>
      <c r="CI14" s="74"/>
      <c r="CJ14" s="74"/>
      <c r="CK14" s="74" t="str">
        <f t="shared" si="13"/>
        <v xml:space="preserve">INSERT INTO SC_SystemeProduits(RefDimension,NomSysteme,typePresta,ligne,Quantite,formule,cte1,DateModif) values (11,'FV1','MOA',13,64,null,null,now());
</v>
      </c>
      <c r="CL14" s="74"/>
      <c r="CM14" s="74"/>
      <c r="CN14" s="74" t="str">
        <f t="shared" si="14"/>
        <v xml:space="preserve">INSERT INTO SC_SystemeProduits(RefDimension,NomSysteme,typePresta,ligne,Quantite,formule,cte1,DateModif) values (12,'FV1','MOA',13,64,null,null,now());
</v>
      </c>
      <c r="CO14" s="74"/>
      <c r="CP14" s="74"/>
      <c r="CQ14" s="74" t="str">
        <f t="shared" si="15"/>
        <v xml:space="preserve">INSERT INTO SC_SystemeProduits(RefDimension,NomSysteme,typePresta,ligne,Quantite,formule,cte1,DateModif) values (13,'FV1','MOA',13,64,null,null,now());
</v>
      </c>
      <c r="CR14" s="74"/>
      <c r="CS14" s="74"/>
      <c r="CT14" s="74" t="str">
        <f t="shared" si="16"/>
        <v xml:space="preserve">INSERT INTO SC_SystemeProduits(RefDimension,NomSysteme,typePresta,ligne,Quantite,formule,cte1,DateModif) values (14,'FV1','MOA',13,64,null,null,now());
</v>
      </c>
      <c r="CU14" s="74"/>
      <c r="CV14" s="74"/>
      <c r="CW14" s="74" t="str">
        <f t="shared" si="17"/>
        <v xml:space="preserve">INSERT INTO SC_SystemeProduits(RefDimension,NomSysteme,typePresta,ligne,Quantite,formule,cte1,DateModif) values (15,'FV1','MOA',13,64,null,null,now());
</v>
      </c>
      <c r="CX14" s="74"/>
      <c r="CY14" s="74"/>
      <c r="CZ14" s="74" t="str">
        <f t="shared" si="18"/>
        <v xml:space="preserve">INSERT INTO SC_SystemeProduits(RefDimension,NomSysteme,typePresta,ligne,Quantite,formule,cte1,DateModif) values (16,'FV1','MOA',13,64,null,null,now());
</v>
      </c>
      <c r="DA14" s="74"/>
      <c r="DB14" s="74"/>
      <c r="DC14" s="74" t="str">
        <f t="shared" si="19"/>
        <v xml:space="preserve">INSERT INTO SC_SystemeProduits(RefDimension,NomSysteme,typePresta,ligne,Quantite,formule,cte1,DateModif) values (17,'FV1','MOA',13,64,null,null,now());
</v>
      </c>
      <c r="DD14" s="74"/>
      <c r="DE14" s="74"/>
      <c r="DF14" s="74" t="str">
        <f t="shared" si="20"/>
        <v xml:space="preserve">INSERT INTO SC_SystemeProduits(RefDimension,NomSysteme,typePresta,ligne,Quantite,formule,cte1,DateModif) values (18,'FV1','MOA',13,64,null,null,now());
</v>
      </c>
      <c r="DG14" s="74"/>
      <c r="ER14" t="str">
        <f t="shared" si="21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2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3"/>
        <v/>
      </c>
      <c r="EU14" t="str">
        <f t="shared" si="24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5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6"/>
        <v/>
      </c>
    </row>
    <row r="15" spans="1:153" s="19" customFormat="1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19</v>
      </c>
      <c r="B15" s="19" t="s">
        <v>297</v>
      </c>
      <c r="C15" s="19" t="s">
        <v>38</v>
      </c>
      <c r="D15" s="74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20" t="s">
        <v>663</v>
      </c>
      <c r="G15" s="20" t="s">
        <v>664</v>
      </c>
      <c r="H15" s="19">
        <v>2</v>
      </c>
      <c r="I15" s="20" t="s">
        <v>663</v>
      </c>
      <c r="J15" s="20" t="s">
        <v>664</v>
      </c>
      <c r="K15" s="19">
        <v>2</v>
      </c>
      <c r="L15" s="20" t="s">
        <v>663</v>
      </c>
      <c r="M15" s="20" t="s">
        <v>664</v>
      </c>
      <c r="N15" s="19">
        <v>2</v>
      </c>
      <c r="O15" s="20" t="s">
        <v>663</v>
      </c>
      <c r="P15" s="20" t="s">
        <v>664</v>
      </c>
      <c r="Q15" s="19">
        <v>6</v>
      </c>
      <c r="R15" s="20" t="s">
        <v>663</v>
      </c>
      <c r="S15" s="20" t="s">
        <v>664</v>
      </c>
      <c r="T15" s="19">
        <v>4</v>
      </c>
      <c r="U15" s="20" t="s">
        <v>663</v>
      </c>
      <c r="V15" s="20" t="s">
        <v>664</v>
      </c>
      <c r="W15" s="19">
        <v>6</v>
      </c>
      <c r="X15" s="20" t="s">
        <v>663</v>
      </c>
      <c r="Y15" s="20" t="s">
        <v>664</v>
      </c>
      <c r="Z15" s="19">
        <v>6</v>
      </c>
      <c r="AA15" s="20" t="s">
        <v>663</v>
      </c>
      <c r="AB15" s="20" t="s">
        <v>664</v>
      </c>
      <c r="AC15" s="19">
        <v>2</v>
      </c>
      <c r="AD15" s="20" t="s">
        <v>663</v>
      </c>
      <c r="AE15" s="20" t="s">
        <v>664</v>
      </c>
      <c r="AF15" s="19">
        <v>2</v>
      </c>
      <c r="AG15" s="20" t="s">
        <v>663</v>
      </c>
      <c r="AH15" s="20" t="s">
        <v>666</v>
      </c>
      <c r="AI15" s="19">
        <v>2</v>
      </c>
      <c r="AJ15" s="20" t="s">
        <v>663</v>
      </c>
      <c r="AK15" s="20" t="s">
        <v>666</v>
      </c>
      <c r="AL15" s="19">
        <v>2</v>
      </c>
      <c r="AM15" s="20" t="s">
        <v>663</v>
      </c>
      <c r="AN15" s="20" t="s">
        <v>667</v>
      </c>
      <c r="AO15" s="19">
        <v>6</v>
      </c>
      <c r="AP15" s="20" t="s">
        <v>663</v>
      </c>
      <c r="AQ15" s="20" t="s">
        <v>666</v>
      </c>
      <c r="AR15" s="19">
        <v>4</v>
      </c>
      <c r="AS15" s="20" t="s">
        <v>663</v>
      </c>
      <c r="AT15" s="20" t="s">
        <v>667</v>
      </c>
      <c r="AU15" s="19">
        <v>6</v>
      </c>
      <c r="AV15" s="20" t="s">
        <v>663</v>
      </c>
      <c r="AW15" s="20" t="s">
        <v>667</v>
      </c>
      <c r="AX15" s="19">
        <v>6</v>
      </c>
      <c r="AY15" s="20" t="s">
        <v>663</v>
      </c>
      <c r="AZ15" s="20" t="s">
        <v>667</v>
      </c>
      <c r="BA15" s="19">
        <v>8</v>
      </c>
      <c r="BB15" s="20" t="s">
        <v>663</v>
      </c>
      <c r="BC15" s="20" t="s">
        <v>667</v>
      </c>
      <c r="BD15" s="19">
        <v>12</v>
      </c>
      <c r="BE15" s="20" t="s">
        <v>663</v>
      </c>
      <c r="BF15" s="20" t="s">
        <v>667</v>
      </c>
      <c r="BG15" s="74" t="str">
        <f t="shared" si="3"/>
        <v xml:space="preserve">INSERT INTO SC_SystemeProduits(RefDimension,NomSysteme,typePresta,ligne,Quantite,formule,cte1,DateModif) values (1,'FV1','MOA',19,null,'2*CTE1','NB_BARRE_T40',now());
</v>
      </c>
      <c r="BH15" s="74"/>
      <c r="BI15" s="74"/>
      <c r="BJ15" s="74" t="str">
        <f t="shared" si="4"/>
        <v xml:space="preserve">INSERT INTO SC_SystemeProduits(RefDimension,NomSysteme,typePresta,ligne,Quantite,formule,cte1,DateModif) values (2,'FV1','MOA',19,null,'2*CTE1','NB_BARRE_T40',now());
</v>
      </c>
      <c r="BK15" s="74"/>
      <c r="BL15" s="74"/>
      <c r="BM15" s="74" t="str">
        <f t="shared" si="5"/>
        <v xml:space="preserve">INSERT INTO SC_SystemeProduits(RefDimension,NomSysteme,typePresta,ligne,Quantite,formule,cte1,DateModif) values (3,'FV1','MOA',19,null,'2*CTE1','NB_BARRE_T40',now());
</v>
      </c>
      <c r="BN15" s="74"/>
      <c r="BO15" s="74"/>
      <c r="BP15" s="74" t="str">
        <f t="shared" si="6"/>
        <v xml:space="preserve">INSERT INTO SC_SystemeProduits(RefDimension,NomSysteme,typePresta,ligne,Quantite,formule,cte1,DateModif) values (4,'FV1','MOA',19,null,'2*CTE1','NB_BARRE_T40',now());
</v>
      </c>
      <c r="BQ15" s="74"/>
      <c r="BR15" s="74"/>
      <c r="BS15" s="74" t="str">
        <f t="shared" si="7"/>
        <v xml:space="preserve">INSERT INTO SC_SystemeProduits(RefDimension,NomSysteme,typePresta,ligne,Quantite,formule,cte1,DateModif) values (5,'FV1','MOA',19,null,'2*CTE1','NB_BARRE_T40',now());
</v>
      </c>
      <c r="BT15" s="74"/>
      <c r="BU15" s="74"/>
      <c r="BV15" s="74" t="str">
        <f t="shared" si="8"/>
        <v xml:space="preserve">INSERT INTO SC_SystemeProduits(RefDimension,NomSysteme,typePresta,ligne,Quantite,formule,cte1,DateModif) values (6,'FV1','MOA',19,null,'2*CTE1','NB_BARRE_T40',now());
</v>
      </c>
      <c r="BW15" s="74"/>
      <c r="BX15" s="74"/>
      <c r="BY15" s="74" t="str">
        <f t="shared" si="9"/>
        <v xml:space="preserve">INSERT INTO SC_SystemeProduits(RefDimension,NomSysteme,typePresta,ligne,Quantite,formule,cte1,DateModif) values (7,'FV1','MOA',19,null,'2*CTE1','NB_BARRE_T40',now());
</v>
      </c>
      <c r="BZ15" s="74"/>
      <c r="CA15" s="74"/>
      <c r="CB15" s="74" t="str">
        <f t="shared" si="10"/>
        <v xml:space="preserve">INSERT INTO SC_SystemeProduits(RefDimension,NomSysteme,typePresta,ligne,Quantite,formule,cte1,DateModif) values (8,'FV1','MOA',19,null,'2*CTE1','NB_BARRE_T40',now());
</v>
      </c>
      <c r="CC15" s="74"/>
      <c r="CD15" s="74"/>
      <c r="CE15" s="74" t="str">
        <f t="shared" si="11"/>
        <v xml:space="preserve">INSERT INTO SC_SystemeProduits(RefDimension,NomSysteme,typePresta,ligne,Quantite,formule,cte1,DateModif) values (9,'FV1','MOA',19,null,'2*CTE1','NB_BARRE_T40',now());
</v>
      </c>
      <c r="CF15" s="74"/>
      <c r="CG15" s="74"/>
      <c r="CH15" s="74" t="str">
        <f t="shared" si="12"/>
        <v xml:space="preserve">INSERT INTO SC_SystemeProduits(RefDimension,NomSysteme,typePresta,ligne,Quantite,formule,cte1,DateModif) values (10,'FV1','MOA',19,null,'2*CTE1','NB_BARRE_T45',now());
</v>
      </c>
      <c r="CI15" s="74"/>
      <c r="CJ15" s="74"/>
      <c r="CK15" s="74" t="str">
        <f t="shared" si="13"/>
        <v xml:space="preserve">INSERT INTO SC_SystemeProduits(RefDimension,NomSysteme,typePresta,ligne,Quantite,formule,cte1,DateModif) values (11,'FV1','MOA',19,null,'2*CTE1','NB_BARRE_T45',now());
</v>
      </c>
      <c r="CL15" s="74"/>
      <c r="CM15" s="74"/>
      <c r="CN15" s="74" t="str">
        <f t="shared" si="14"/>
        <v xml:space="preserve">INSERT INTO SC_SystemeProduits(RefDimension,NomSysteme,typePresta,ligne,Quantite,formule,cte1,DateModif) values (12,'FV1','MOA',19,null,'2*CTE1','NB_BARRE_T50',now());
</v>
      </c>
      <c r="CO15" s="74"/>
      <c r="CP15" s="74"/>
      <c r="CQ15" s="74" t="str">
        <f t="shared" si="15"/>
        <v xml:space="preserve">INSERT INTO SC_SystemeProduits(RefDimension,NomSysteme,typePresta,ligne,Quantite,formule,cte1,DateModif) values (13,'FV1','MOA',19,null,'2*CTE1','NB_BARRE_T45',now());
</v>
      </c>
      <c r="CR15" s="74"/>
      <c r="CS15" s="74"/>
      <c r="CT15" s="74" t="str">
        <f t="shared" si="16"/>
        <v xml:space="preserve">INSERT INTO SC_SystemeProduits(RefDimension,NomSysteme,typePresta,ligne,Quantite,formule,cte1,DateModif) values (14,'FV1','MOA',19,null,'2*CTE1','NB_BARRE_T50',now());
</v>
      </c>
      <c r="CU15" s="74"/>
      <c r="CV15" s="74"/>
      <c r="CW15" s="74" t="str">
        <f t="shared" si="17"/>
        <v xml:space="preserve">INSERT INTO SC_SystemeProduits(RefDimension,NomSysteme,typePresta,ligne,Quantite,formule,cte1,DateModif) values (15,'FV1','MOA',19,null,'2*CTE1','NB_BARRE_T50',now());
</v>
      </c>
      <c r="CX15" s="74"/>
      <c r="CY15" s="74"/>
      <c r="CZ15" s="74" t="str">
        <f t="shared" si="18"/>
        <v xml:space="preserve">INSERT INTO SC_SystemeProduits(RefDimension,NomSysteme,typePresta,ligne,Quantite,formule,cte1,DateModif) values (16,'FV1','MOA',19,null,'2*CTE1','NB_BARRE_T50',now());
</v>
      </c>
      <c r="DA15" s="74"/>
      <c r="DB15" s="74"/>
      <c r="DC15" s="74" t="str">
        <f t="shared" si="19"/>
        <v xml:space="preserve">INSERT INTO SC_SystemeProduits(RefDimension,NomSysteme,typePresta,ligne,Quantite,formule,cte1,DateModif) values (17,'FV1','MOA',19,null,'2*CTE1','NB_BARRE_T50',now());
</v>
      </c>
      <c r="DD15" s="74"/>
      <c r="DE15" s="74"/>
      <c r="DF15" s="74" t="str">
        <f t="shared" si="20"/>
        <v xml:space="preserve">INSERT INTO SC_SystemeProduits(RefDimension,NomSysteme,typePresta,ligne,Quantite,formule,cte1,DateModif) values (18,'FV1','MOA',19,null,'2*CTE1','NB_BARRE_T50',now());
</v>
      </c>
      <c r="DG15" s="74"/>
      <c r="ER15" s="19" t="str">
        <f t="shared" si="21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19" t="str">
        <f t="shared" si="22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19" t="str">
        <f t="shared" si="23"/>
        <v/>
      </c>
      <c r="EU15" s="19" t="str">
        <f t="shared" si="24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19" t="str">
        <f t="shared" si="25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19" t="str">
        <f t="shared" si="26"/>
        <v/>
      </c>
    </row>
    <row r="16" spans="1:153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20</v>
      </c>
      <c r="B16" s="74" t="s">
        <v>297</v>
      </c>
      <c r="C16" s="74" t="s">
        <v>41</v>
      </c>
      <c r="D16" s="74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74"/>
      <c r="F16" s="75" t="s">
        <v>663</v>
      </c>
      <c r="G16" s="75" t="s">
        <v>665</v>
      </c>
      <c r="H16" s="74">
        <v>4</v>
      </c>
      <c r="I16" s="75" t="s">
        <v>663</v>
      </c>
      <c r="J16" s="75" t="s">
        <v>665</v>
      </c>
      <c r="K16" s="74">
        <v>4</v>
      </c>
      <c r="L16" s="75" t="s">
        <v>663</v>
      </c>
      <c r="M16" s="75" t="s">
        <v>665</v>
      </c>
      <c r="N16" s="74">
        <v>4</v>
      </c>
      <c r="O16" s="75" t="s">
        <v>663</v>
      </c>
      <c r="P16" s="75" t="s">
        <v>665</v>
      </c>
      <c r="Q16" s="74">
        <v>6</v>
      </c>
      <c r="R16" s="75" t="s">
        <v>663</v>
      </c>
      <c r="S16" s="75" t="s">
        <v>665</v>
      </c>
      <c r="T16" s="74">
        <v>7</v>
      </c>
      <c r="U16" s="75" t="s">
        <v>663</v>
      </c>
      <c r="V16" s="75" t="s">
        <v>665</v>
      </c>
      <c r="W16" s="74">
        <v>8</v>
      </c>
      <c r="X16" s="75" t="s">
        <v>663</v>
      </c>
      <c r="Y16" s="75" t="s">
        <v>665</v>
      </c>
      <c r="Z16" s="74">
        <v>8</v>
      </c>
      <c r="AA16" s="75" t="s">
        <v>663</v>
      </c>
      <c r="AB16" s="75" t="s">
        <v>665</v>
      </c>
      <c r="AC16" s="74">
        <v>8</v>
      </c>
      <c r="AD16" s="75" t="s">
        <v>663</v>
      </c>
      <c r="AE16" s="75" t="s">
        <v>665</v>
      </c>
      <c r="AF16" s="74">
        <v>8</v>
      </c>
      <c r="AG16" s="75" t="s">
        <v>663</v>
      </c>
      <c r="AH16" s="75" t="s">
        <v>665</v>
      </c>
      <c r="AI16" s="74">
        <v>6</v>
      </c>
      <c r="AJ16" s="75" t="s">
        <v>663</v>
      </c>
      <c r="AK16" s="75" t="s">
        <v>665</v>
      </c>
      <c r="AL16" s="74">
        <v>7</v>
      </c>
      <c r="AM16" s="75" t="s">
        <v>663</v>
      </c>
      <c r="AN16" s="75" t="s">
        <v>665</v>
      </c>
      <c r="AO16" s="74">
        <v>8</v>
      </c>
      <c r="AP16" s="75" t="s">
        <v>663</v>
      </c>
      <c r="AQ16" s="75" t="s">
        <v>665</v>
      </c>
      <c r="AR16" s="74">
        <v>8</v>
      </c>
      <c r="AS16" s="75" t="s">
        <v>663</v>
      </c>
      <c r="AT16" s="75" t="s">
        <v>665</v>
      </c>
      <c r="AU16" s="74">
        <v>9</v>
      </c>
      <c r="AV16" s="75" t="s">
        <v>663</v>
      </c>
      <c r="AW16" s="75" t="s">
        <v>665</v>
      </c>
      <c r="AX16" s="74">
        <v>8</v>
      </c>
      <c r="AY16" s="75" t="s">
        <v>663</v>
      </c>
      <c r="AZ16" s="75" t="s">
        <v>665</v>
      </c>
      <c r="BA16" s="74">
        <v>8</v>
      </c>
      <c r="BB16" s="75" t="s">
        <v>663</v>
      </c>
      <c r="BC16" s="75" t="s">
        <v>665</v>
      </c>
      <c r="BD16" s="74">
        <v>10</v>
      </c>
      <c r="BE16" s="75" t="s">
        <v>663</v>
      </c>
      <c r="BF16" s="75" t="s">
        <v>665</v>
      </c>
      <c r="BG16" s="74" t="str">
        <f t="shared" si="3"/>
        <v xml:space="preserve">INSERT INTO SC_SystemeProduits(RefDimension,NomSysteme,typePresta,ligne,Quantite,formule,cte1,DateModif) values (1,'FV1','MOA',20,null,'2*CTE1','LONGUEUR',now());
</v>
      </c>
      <c r="BH16" s="74"/>
      <c r="BI16" s="74"/>
      <c r="BJ16" s="74" t="str">
        <f t="shared" si="4"/>
        <v xml:space="preserve">INSERT INTO SC_SystemeProduits(RefDimension,NomSysteme,typePresta,ligne,Quantite,formule,cte1,DateModif) values (2,'FV1','MOA',20,null,'2*CTE1','LONGUEUR',now());
</v>
      </c>
      <c r="BK16" s="74"/>
      <c r="BL16" s="74"/>
      <c r="BM16" s="74" t="str">
        <f t="shared" si="5"/>
        <v xml:space="preserve">INSERT INTO SC_SystemeProduits(RefDimension,NomSysteme,typePresta,ligne,Quantite,formule,cte1,DateModif) values (3,'FV1','MOA',20,null,'2*CTE1','LONGUEUR',now());
</v>
      </c>
      <c r="BN16" s="74"/>
      <c r="BO16" s="74"/>
      <c r="BP16" s="74" t="str">
        <f t="shared" si="6"/>
        <v xml:space="preserve">INSERT INTO SC_SystemeProduits(RefDimension,NomSysteme,typePresta,ligne,Quantite,formule,cte1,DateModif) values (4,'FV1','MOA',20,null,'2*CTE1','LONGUEUR',now());
</v>
      </c>
      <c r="BQ16" s="74"/>
      <c r="BR16" s="74"/>
      <c r="BS16" s="74" t="str">
        <f t="shared" si="7"/>
        <v xml:space="preserve">INSERT INTO SC_SystemeProduits(RefDimension,NomSysteme,typePresta,ligne,Quantite,formule,cte1,DateModif) values (5,'FV1','MOA',20,null,'2*CTE1','LONGUEUR',now());
</v>
      </c>
      <c r="BT16" s="74"/>
      <c r="BU16" s="74"/>
      <c r="BV16" s="74" t="str">
        <f t="shared" si="8"/>
        <v xml:space="preserve">INSERT INTO SC_SystemeProduits(RefDimension,NomSysteme,typePresta,ligne,Quantite,formule,cte1,DateModif) values (6,'FV1','MOA',20,null,'2*CTE1','LONGUEUR',now());
</v>
      </c>
      <c r="BW16" s="74"/>
      <c r="BX16" s="74"/>
      <c r="BY16" s="74" t="str">
        <f t="shared" si="9"/>
        <v xml:space="preserve">INSERT INTO SC_SystemeProduits(RefDimension,NomSysteme,typePresta,ligne,Quantite,formule,cte1,DateModif) values (7,'FV1','MOA',20,null,'2*CTE1','LONGUEUR',now());
</v>
      </c>
      <c r="BZ16" s="74"/>
      <c r="CA16" s="74"/>
      <c r="CB16" s="74" t="str">
        <f t="shared" si="10"/>
        <v xml:space="preserve">INSERT INTO SC_SystemeProduits(RefDimension,NomSysteme,typePresta,ligne,Quantite,formule,cte1,DateModif) values (8,'FV1','MOA',20,null,'2*CTE1','LONGUEUR',now());
</v>
      </c>
      <c r="CC16" s="74"/>
      <c r="CD16" s="74"/>
      <c r="CE16" s="74" t="str">
        <f t="shared" si="11"/>
        <v xml:space="preserve">INSERT INTO SC_SystemeProduits(RefDimension,NomSysteme,typePresta,ligne,Quantite,formule,cte1,DateModif) values (9,'FV1','MOA',20,null,'2*CTE1','LONGUEUR',now());
</v>
      </c>
      <c r="CF16" s="74"/>
      <c r="CG16" s="74"/>
      <c r="CH16" s="74" t="str">
        <f t="shared" si="12"/>
        <v xml:space="preserve">INSERT INTO SC_SystemeProduits(RefDimension,NomSysteme,typePresta,ligne,Quantite,formule,cte1,DateModif) values (10,'FV1','MOA',20,null,'2*CTE1','LONGUEUR',now());
</v>
      </c>
      <c r="CI16" s="74"/>
      <c r="CJ16" s="74"/>
      <c r="CK16" s="74" t="str">
        <f t="shared" si="13"/>
        <v xml:space="preserve">INSERT INTO SC_SystemeProduits(RefDimension,NomSysteme,typePresta,ligne,Quantite,formule,cte1,DateModif) values (11,'FV1','MOA',20,null,'2*CTE1','LONGUEUR',now());
</v>
      </c>
      <c r="CL16" s="74"/>
      <c r="CM16" s="74"/>
      <c r="CN16" s="74" t="str">
        <f t="shared" si="14"/>
        <v xml:space="preserve">INSERT INTO SC_SystemeProduits(RefDimension,NomSysteme,typePresta,ligne,Quantite,formule,cte1,DateModif) values (12,'FV1','MOA',20,null,'2*CTE1','LONGUEUR',now());
</v>
      </c>
      <c r="CO16" s="74"/>
      <c r="CP16" s="74"/>
      <c r="CQ16" s="74" t="str">
        <f t="shared" si="15"/>
        <v xml:space="preserve">INSERT INTO SC_SystemeProduits(RefDimension,NomSysteme,typePresta,ligne,Quantite,formule,cte1,DateModif) values (13,'FV1','MOA',20,null,'2*CTE1','LONGUEUR',now());
</v>
      </c>
      <c r="CR16" s="74"/>
      <c r="CS16" s="74"/>
      <c r="CT16" s="74" t="str">
        <f t="shared" si="16"/>
        <v xml:space="preserve">INSERT INTO SC_SystemeProduits(RefDimension,NomSysteme,typePresta,ligne,Quantite,formule,cte1,DateModif) values (14,'FV1','MOA',20,null,'2*CTE1','LONGUEUR',now());
</v>
      </c>
      <c r="CU16" s="74"/>
      <c r="CV16" s="74"/>
      <c r="CW16" s="74" t="str">
        <f t="shared" si="17"/>
        <v xml:space="preserve">INSERT INTO SC_SystemeProduits(RefDimension,NomSysteme,typePresta,ligne,Quantite,formule,cte1,DateModif) values (15,'FV1','MOA',20,null,'2*CTE1','LONGUEUR',now());
</v>
      </c>
      <c r="CX16" s="74"/>
      <c r="CY16" s="74"/>
      <c r="CZ16" s="74" t="str">
        <f t="shared" si="18"/>
        <v xml:space="preserve">INSERT INTO SC_SystemeProduits(RefDimension,NomSysteme,typePresta,ligne,Quantite,formule,cte1,DateModif) values (16,'FV1','MOA',20,null,'2*CTE1','LONGUEUR',now());
</v>
      </c>
      <c r="DA16" s="74"/>
      <c r="DB16" s="74"/>
      <c r="DC16" s="74" t="str">
        <f t="shared" si="19"/>
        <v xml:space="preserve">INSERT INTO SC_SystemeProduits(RefDimension,NomSysteme,typePresta,ligne,Quantite,formule,cte1,DateModif) values (17,'FV1','MOA',20,null,'2*CTE1','LONGUEUR',now());
</v>
      </c>
      <c r="DD16" s="74"/>
      <c r="DE16" s="74"/>
      <c r="DF16" s="74" t="str">
        <f t="shared" si="20"/>
        <v xml:space="preserve">INSERT INTO SC_SystemeProduits(RefDimension,NomSysteme,typePresta,ligne,Quantite,formule,cte1,DateModif) values (18,'FV1','MOA',20,null,'2*CTE1','LONGUEUR',now());
</v>
      </c>
      <c r="DG16" s="74"/>
      <c r="ER16" t="str">
        <f t="shared" si="21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2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3"/>
        <v/>
      </c>
      <c r="EU16" t="str">
        <f t="shared" si="24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5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6"/>
        <v/>
      </c>
    </row>
    <row r="17" spans="1:153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16</v>
      </c>
      <c r="B17" s="74" t="s">
        <v>297</v>
      </c>
      <c r="C17" s="74" t="s">
        <v>33</v>
      </c>
      <c r="D17" s="74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74">
        <v>4</v>
      </c>
      <c r="F17" s="75"/>
      <c r="G17" s="75"/>
      <c r="H17" s="74">
        <v>4</v>
      </c>
      <c r="I17" s="75"/>
      <c r="J17" s="75"/>
      <c r="K17" s="74">
        <v>4</v>
      </c>
      <c r="L17" s="75"/>
      <c r="M17" s="75"/>
      <c r="N17" s="74">
        <v>4</v>
      </c>
      <c r="O17" s="75"/>
      <c r="P17" s="75"/>
      <c r="Q17" s="74">
        <v>4</v>
      </c>
      <c r="R17" s="75"/>
      <c r="S17" s="75"/>
      <c r="T17" s="74">
        <v>4</v>
      </c>
      <c r="U17" s="75"/>
      <c r="V17" s="75"/>
      <c r="W17" s="74">
        <v>4</v>
      </c>
      <c r="X17" s="75"/>
      <c r="Y17" s="75"/>
      <c r="Z17" s="74">
        <v>4</v>
      </c>
      <c r="AA17" s="75"/>
      <c r="AB17" s="75"/>
      <c r="AC17" s="74">
        <v>4</v>
      </c>
      <c r="AD17" s="75"/>
      <c r="AE17" s="75"/>
      <c r="AF17" s="74">
        <v>8</v>
      </c>
      <c r="AG17" s="75"/>
      <c r="AH17" s="75"/>
      <c r="AI17" s="74">
        <v>8</v>
      </c>
      <c r="AJ17" s="75"/>
      <c r="AK17" s="75"/>
      <c r="AL17" s="74">
        <v>8</v>
      </c>
      <c r="AM17" s="75"/>
      <c r="AN17" s="75"/>
      <c r="AO17" s="74">
        <v>8</v>
      </c>
      <c r="AP17" s="75"/>
      <c r="AQ17" s="75"/>
      <c r="AR17" s="74">
        <v>8</v>
      </c>
      <c r="AS17" s="75"/>
      <c r="AT17" s="75"/>
      <c r="AU17" s="74">
        <v>8</v>
      </c>
      <c r="AV17" s="75"/>
      <c r="AW17" s="75"/>
      <c r="AX17" s="74">
        <v>8</v>
      </c>
      <c r="AY17" s="75"/>
      <c r="AZ17" s="75"/>
      <c r="BA17" s="74">
        <v>8</v>
      </c>
      <c r="BB17" s="75"/>
      <c r="BC17" s="75"/>
      <c r="BD17" s="74">
        <v>8</v>
      </c>
      <c r="BE17" s="75"/>
      <c r="BF17" s="75"/>
      <c r="BG17" s="74" t="str">
        <f t="shared" si="3"/>
        <v xml:space="preserve">INSERT INTO SC_SystemeProduits(RefDimension,NomSysteme,typePresta,ligne,Quantite,formule,cte1,DateModif) values (1,'FV1','MOA',16,4,null,null,now());
</v>
      </c>
      <c r="BH17" s="74"/>
      <c r="BI17" s="74"/>
      <c r="BJ17" s="74" t="str">
        <f t="shared" si="4"/>
        <v xml:space="preserve">INSERT INTO SC_SystemeProduits(RefDimension,NomSysteme,typePresta,ligne,Quantite,formule,cte1,DateModif) values (2,'FV1','MOA',16,4,null,null,now());
</v>
      </c>
      <c r="BK17" s="74"/>
      <c r="BL17" s="74"/>
      <c r="BM17" s="74" t="str">
        <f t="shared" si="5"/>
        <v xml:space="preserve">INSERT INTO SC_SystemeProduits(RefDimension,NomSysteme,typePresta,ligne,Quantite,formule,cte1,DateModif) values (3,'FV1','MOA',16,4,null,null,now());
</v>
      </c>
      <c r="BN17" s="74"/>
      <c r="BO17" s="74"/>
      <c r="BP17" s="74" t="str">
        <f t="shared" si="6"/>
        <v xml:space="preserve">INSERT INTO SC_SystemeProduits(RefDimension,NomSysteme,typePresta,ligne,Quantite,formule,cte1,DateModif) values (4,'FV1','MOA',16,4,null,null,now());
</v>
      </c>
      <c r="BQ17" s="74"/>
      <c r="BR17" s="74"/>
      <c r="BS17" s="74" t="str">
        <f t="shared" si="7"/>
        <v xml:space="preserve">INSERT INTO SC_SystemeProduits(RefDimension,NomSysteme,typePresta,ligne,Quantite,formule,cte1,DateModif) values (5,'FV1','MOA',16,4,null,null,now());
</v>
      </c>
      <c r="BT17" s="74"/>
      <c r="BU17" s="74"/>
      <c r="BV17" s="74" t="str">
        <f t="shared" si="8"/>
        <v xml:space="preserve">INSERT INTO SC_SystemeProduits(RefDimension,NomSysteme,typePresta,ligne,Quantite,formule,cte1,DateModif) values (6,'FV1','MOA',16,4,null,null,now());
</v>
      </c>
      <c r="BW17" s="74"/>
      <c r="BX17" s="74"/>
      <c r="BY17" s="74" t="str">
        <f t="shared" si="9"/>
        <v xml:space="preserve">INSERT INTO SC_SystemeProduits(RefDimension,NomSysteme,typePresta,ligne,Quantite,formule,cte1,DateModif) values (7,'FV1','MOA',16,4,null,null,now());
</v>
      </c>
      <c r="BZ17" s="74"/>
      <c r="CA17" s="74"/>
      <c r="CB17" s="74" t="str">
        <f t="shared" si="10"/>
        <v xml:space="preserve">INSERT INTO SC_SystemeProduits(RefDimension,NomSysteme,typePresta,ligne,Quantite,formule,cte1,DateModif) values (8,'FV1','MOA',16,4,null,null,now());
</v>
      </c>
      <c r="CC17" s="74"/>
      <c r="CD17" s="74"/>
      <c r="CE17" s="74" t="str">
        <f t="shared" si="11"/>
        <v xml:space="preserve">INSERT INTO SC_SystemeProduits(RefDimension,NomSysteme,typePresta,ligne,Quantite,formule,cte1,DateModif) values (9,'FV1','MOA',16,4,null,null,now());
</v>
      </c>
      <c r="CF17" s="74"/>
      <c r="CG17" s="74"/>
      <c r="CH17" s="74" t="str">
        <f t="shared" si="12"/>
        <v xml:space="preserve">INSERT INTO SC_SystemeProduits(RefDimension,NomSysteme,typePresta,ligne,Quantite,formule,cte1,DateModif) values (10,'FV1','MOA',16,8,null,null,now());
</v>
      </c>
      <c r="CI17" s="74"/>
      <c r="CJ17" s="74"/>
      <c r="CK17" s="74" t="str">
        <f t="shared" si="13"/>
        <v xml:space="preserve">INSERT INTO SC_SystemeProduits(RefDimension,NomSysteme,typePresta,ligne,Quantite,formule,cte1,DateModif) values (11,'FV1','MOA',16,8,null,null,now());
</v>
      </c>
      <c r="CL17" s="74"/>
      <c r="CM17" s="74"/>
      <c r="CN17" s="74" t="str">
        <f t="shared" si="14"/>
        <v xml:space="preserve">INSERT INTO SC_SystemeProduits(RefDimension,NomSysteme,typePresta,ligne,Quantite,formule,cte1,DateModif) values (12,'FV1','MOA',16,8,null,null,now());
</v>
      </c>
      <c r="CO17" s="74"/>
      <c r="CP17" s="74"/>
      <c r="CQ17" s="74" t="str">
        <f t="shared" si="15"/>
        <v xml:space="preserve">INSERT INTO SC_SystemeProduits(RefDimension,NomSysteme,typePresta,ligne,Quantite,formule,cte1,DateModif) values (13,'FV1','MOA',16,8,null,null,now());
</v>
      </c>
      <c r="CR17" s="74"/>
      <c r="CS17" s="74"/>
      <c r="CT17" s="74" t="str">
        <f t="shared" si="16"/>
        <v xml:space="preserve">INSERT INTO SC_SystemeProduits(RefDimension,NomSysteme,typePresta,ligne,Quantite,formule,cte1,DateModif) values (14,'FV1','MOA',16,8,null,null,now());
</v>
      </c>
      <c r="CU17" s="74"/>
      <c r="CV17" s="74"/>
      <c r="CW17" s="74" t="str">
        <f t="shared" si="17"/>
        <v xml:space="preserve">INSERT INTO SC_SystemeProduits(RefDimension,NomSysteme,typePresta,ligne,Quantite,formule,cte1,DateModif) values (15,'FV1','MOA',16,8,null,null,now());
</v>
      </c>
      <c r="CX17" s="74"/>
      <c r="CY17" s="74"/>
      <c r="CZ17" s="74" t="str">
        <f t="shared" si="18"/>
        <v xml:space="preserve">INSERT INTO SC_SystemeProduits(RefDimension,NomSysteme,typePresta,ligne,Quantite,formule,cte1,DateModif) values (16,'FV1','MOA',16,8,null,null,now());
</v>
      </c>
      <c r="DA17" s="74"/>
      <c r="DB17" s="74"/>
      <c r="DC17" s="74" t="str">
        <f t="shared" si="19"/>
        <v xml:space="preserve">INSERT INTO SC_SystemeProduits(RefDimension,NomSysteme,typePresta,ligne,Quantite,formule,cte1,DateModif) values (17,'FV1','MOA',16,8,null,null,now());
</v>
      </c>
      <c r="DD17" s="74"/>
      <c r="DE17" s="74"/>
      <c r="DF17" s="74" t="str">
        <f t="shared" si="20"/>
        <v xml:space="preserve">INSERT INTO SC_SystemeProduits(RefDimension,NomSysteme,typePresta,ligne,Quantite,formule,cte1,DateModif) values (18,'FV1','MOA',16,8,null,null,now());
</v>
      </c>
      <c r="DG17" s="74"/>
      <c r="ER17" t="str">
        <f t="shared" si="21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2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3"/>
        <v/>
      </c>
      <c r="EU17" t="str">
        <f t="shared" si="24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5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6"/>
        <v/>
      </c>
    </row>
    <row r="18" spans="1:153" x14ac:dyDescent="0.3">
      <c r="A18" s="58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18" s="74"/>
      <c r="C18" s="74"/>
      <c r="D18" s="74" t="str">
        <f>IF(B18="MATIERE",VLOOKUP($C18,MATIERE!$B$2:$K$601,6,0),IF(B18="MOA",VLOOKUP($C18,ATELIER!$B$2:$K$291,3,0),IF(B18="MOC",VLOOKUP($C18,CHANTIER!$B$2:$K$291,3,0),IF(B18="MP",VLOOKUP($C18,MINIPELLE!$B$2:$K$291,3,0),""))))</f>
        <v/>
      </c>
      <c r="E18" s="74"/>
      <c r="F18" s="75"/>
      <c r="G18" s="75"/>
      <c r="H18" s="74"/>
      <c r="I18" s="75"/>
      <c r="J18" s="75"/>
      <c r="K18" s="74"/>
      <c r="L18" s="75"/>
      <c r="M18" s="75"/>
      <c r="N18" s="74"/>
      <c r="O18" s="75"/>
      <c r="P18" s="75"/>
      <c r="Q18" s="74"/>
      <c r="R18" s="75"/>
      <c r="S18" s="75"/>
      <c r="T18" s="74"/>
      <c r="U18" s="75"/>
      <c r="V18" s="75"/>
      <c r="W18" s="74"/>
      <c r="X18" s="75"/>
      <c r="Y18" s="75"/>
      <c r="Z18" s="74"/>
      <c r="AA18" s="75"/>
      <c r="AB18" s="75"/>
      <c r="AC18" s="74"/>
      <c r="AD18" s="75"/>
      <c r="AE18" s="75"/>
      <c r="AF18" s="74"/>
      <c r="AG18" s="75"/>
      <c r="AH18" s="75"/>
      <c r="AI18" s="74"/>
      <c r="AJ18" s="75"/>
      <c r="AK18" s="75"/>
      <c r="AL18" s="74"/>
      <c r="AM18" s="75"/>
      <c r="AN18" s="75"/>
      <c r="AO18" s="74"/>
      <c r="AP18" s="75"/>
      <c r="AQ18" s="75"/>
      <c r="AR18" s="74"/>
      <c r="AS18" s="75"/>
      <c r="AT18" s="75"/>
      <c r="AU18" s="74"/>
      <c r="AV18" s="75"/>
      <c r="AW18" s="75"/>
      <c r="AX18" s="74"/>
      <c r="AY18" s="75"/>
      <c r="AZ18" s="75"/>
      <c r="BA18" s="74"/>
      <c r="BB18" s="75"/>
      <c r="BC18" s="75"/>
      <c r="BD18" s="74"/>
      <c r="BE18" s="75"/>
      <c r="BF18" s="75"/>
      <c r="BG18" s="74" t="str">
        <f t="shared" si="3"/>
        <v/>
      </c>
      <c r="BH18" s="74"/>
      <c r="BI18" s="74"/>
      <c r="BJ18" s="74" t="str">
        <f t="shared" si="4"/>
        <v/>
      </c>
      <c r="BK18" s="74"/>
      <c r="BL18" s="74"/>
      <c r="BM18" s="74" t="str">
        <f t="shared" si="5"/>
        <v/>
      </c>
      <c r="BN18" s="74"/>
      <c r="BO18" s="74"/>
      <c r="BP18" s="74" t="str">
        <f t="shared" si="6"/>
        <v/>
      </c>
      <c r="BQ18" s="74"/>
      <c r="BR18" s="74"/>
      <c r="BS18" s="74" t="str">
        <f t="shared" si="7"/>
        <v/>
      </c>
      <c r="BT18" s="74"/>
      <c r="BU18" s="74"/>
      <c r="BV18" s="74" t="str">
        <f t="shared" si="8"/>
        <v/>
      </c>
      <c r="BW18" s="74"/>
      <c r="BX18" s="74"/>
      <c r="BY18" s="74" t="str">
        <f t="shared" si="9"/>
        <v/>
      </c>
      <c r="BZ18" s="74"/>
      <c r="CA18" s="74"/>
      <c r="CB18" s="74" t="str">
        <f t="shared" si="10"/>
        <v/>
      </c>
      <c r="CC18" s="74"/>
      <c r="CD18" s="74"/>
      <c r="CE18" s="74" t="str">
        <f t="shared" si="11"/>
        <v/>
      </c>
      <c r="CF18" s="74"/>
      <c r="CG18" s="74"/>
      <c r="CH18" s="74" t="str">
        <f t="shared" si="12"/>
        <v/>
      </c>
      <c r="CI18" s="74"/>
      <c r="CJ18" s="74"/>
      <c r="CK18" s="74" t="str">
        <f t="shared" si="13"/>
        <v/>
      </c>
      <c r="CL18" s="74"/>
      <c r="CM18" s="74"/>
      <c r="CN18" s="74" t="str">
        <f t="shared" si="14"/>
        <v/>
      </c>
      <c r="CO18" s="74"/>
      <c r="CP18" s="74"/>
      <c r="CQ18" s="74" t="str">
        <f t="shared" si="15"/>
        <v/>
      </c>
      <c r="CR18" s="74"/>
      <c r="CS18" s="74"/>
      <c r="CT18" s="74" t="str">
        <f t="shared" si="16"/>
        <v/>
      </c>
      <c r="CU18" s="74"/>
      <c r="CV18" s="74"/>
      <c r="CW18" s="74" t="str">
        <f t="shared" si="17"/>
        <v/>
      </c>
      <c r="CX18" s="74"/>
      <c r="CY18" s="74"/>
      <c r="CZ18" s="74" t="str">
        <f t="shared" si="18"/>
        <v/>
      </c>
      <c r="DA18" s="74"/>
      <c r="DB18" s="74"/>
      <c r="DC18" s="74" t="str">
        <f t="shared" si="19"/>
        <v/>
      </c>
      <c r="DD18" s="74"/>
      <c r="DE18" s="74"/>
      <c r="DF18" s="74" t="str">
        <f t="shared" si="20"/>
        <v/>
      </c>
      <c r="DG18" s="74"/>
      <c r="ER18" t="str">
        <f t="shared" si="21"/>
        <v/>
      </c>
      <c r="ES18" t="str">
        <f t="shared" si="22"/>
        <v/>
      </c>
      <c r="ET18" t="str">
        <f t="shared" si="23"/>
        <v/>
      </c>
      <c r="EU18" t="str">
        <f t="shared" si="24"/>
        <v/>
      </c>
      <c r="EV18" t="str">
        <f t="shared" si="25"/>
        <v/>
      </c>
      <c r="EW18" t="str">
        <f t="shared" si="26"/>
        <v/>
      </c>
    </row>
    <row r="19" spans="1:153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41</v>
      </c>
      <c r="B19" s="74" t="s">
        <v>298</v>
      </c>
      <c r="C19" s="74" t="s">
        <v>144</v>
      </c>
      <c r="D19" s="74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4">
        <v>8.1999999999999993</v>
      </c>
      <c r="F19" s="75"/>
      <c r="G19" s="75"/>
      <c r="H19" s="74">
        <v>10</v>
      </c>
      <c r="I19" s="75"/>
      <c r="J19" s="75"/>
      <c r="K19" s="74">
        <v>12</v>
      </c>
      <c r="L19" s="75"/>
      <c r="M19" s="75"/>
      <c r="N19" s="74">
        <v>13</v>
      </c>
      <c r="O19" s="75"/>
      <c r="P19" s="75"/>
      <c r="Q19" s="74">
        <v>14</v>
      </c>
      <c r="R19" s="75"/>
      <c r="S19" s="75"/>
      <c r="T19" s="74">
        <v>15</v>
      </c>
      <c r="U19" s="75"/>
      <c r="V19" s="75"/>
      <c r="W19" s="74">
        <v>16</v>
      </c>
      <c r="X19" s="75"/>
      <c r="Y19" s="75"/>
      <c r="Z19" s="74">
        <v>17</v>
      </c>
      <c r="AA19" s="75"/>
      <c r="AB19" s="75"/>
      <c r="AC19" s="74">
        <v>18</v>
      </c>
      <c r="AD19" s="75"/>
      <c r="AE19" s="75"/>
      <c r="AF19" s="74">
        <v>20</v>
      </c>
      <c r="AG19" s="75"/>
      <c r="AH19" s="75"/>
      <c r="AI19" s="74">
        <v>22</v>
      </c>
      <c r="AJ19" s="75"/>
      <c r="AK19" s="75"/>
      <c r="AL19" s="74">
        <v>23</v>
      </c>
      <c r="AM19" s="75"/>
      <c r="AN19" s="75"/>
      <c r="AO19" s="74">
        <v>22</v>
      </c>
      <c r="AP19" s="75"/>
      <c r="AQ19" s="75"/>
      <c r="AR19" s="74">
        <v>24</v>
      </c>
      <c r="AS19" s="75"/>
      <c r="AT19" s="75"/>
      <c r="AU19" s="74">
        <v>25</v>
      </c>
      <c r="AV19" s="75"/>
      <c r="AW19" s="75"/>
      <c r="AX19" s="74">
        <v>26</v>
      </c>
      <c r="AY19" s="75"/>
      <c r="AZ19" s="75"/>
      <c r="BA19" s="74">
        <v>28</v>
      </c>
      <c r="BB19" s="75"/>
      <c r="BC19" s="75"/>
      <c r="BD19" s="74">
        <v>26</v>
      </c>
      <c r="BE19" s="75"/>
      <c r="BF19" s="75"/>
      <c r="BG19" s="74" t="str">
        <f t="shared" si="3"/>
        <v xml:space="preserve">INSERT INTO SC_SystemeProduits(RefDimension,NomSysteme,typePresta,ligne,Quantite,formule,cte1,DateModif) values (1,'FV1','MOC',41,8.2,null,null,now());
</v>
      </c>
      <c r="BH19" s="74"/>
      <c r="BI19" s="74"/>
      <c r="BJ19" s="74" t="str">
        <f t="shared" si="4"/>
        <v xml:space="preserve">INSERT INTO SC_SystemeProduits(RefDimension,NomSysteme,typePresta,ligne,Quantite,formule,cte1,DateModif) values (2,'FV1','MOC',41,10,null,null,now());
</v>
      </c>
      <c r="BK19" s="74"/>
      <c r="BL19" s="74"/>
      <c r="BM19" s="74" t="str">
        <f t="shared" si="5"/>
        <v xml:space="preserve">INSERT INTO SC_SystemeProduits(RefDimension,NomSysteme,typePresta,ligne,Quantite,formule,cte1,DateModif) values (3,'FV1','MOC',41,12,null,null,now());
</v>
      </c>
      <c r="BN19" s="74"/>
      <c r="BO19" s="74"/>
      <c r="BP19" s="74" t="str">
        <f t="shared" si="6"/>
        <v xml:space="preserve">INSERT INTO SC_SystemeProduits(RefDimension,NomSysteme,typePresta,ligne,Quantite,formule,cte1,DateModif) values (4,'FV1','MOC',41,13,null,null,now());
</v>
      </c>
      <c r="BQ19" s="74"/>
      <c r="BR19" s="74"/>
      <c r="BS19" s="74" t="str">
        <f t="shared" si="7"/>
        <v xml:space="preserve">INSERT INTO SC_SystemeProduits(RefDimension,NomSysteme,typePresta,ligne,Quantite,formule,cte1,DateModif) values (5,'FV1','MOC',41,14,null,null,now());
</v>
      </c>
      <c r="BT19" s="74"/>
      <c r="BU19" s="74"/>
      <c r="BV19" s="74" t="str">
        <f t="shared" si="8"/>
        <v xml:space="preserve">INSERT INTO SC_SystemeProduits(RefDimension,NomSysteme,typePresta,ligne,Quantite,formule,cte1,DateModif) values (6,'FV1','MOC',41,15,null,null,now());
</v>
      </c>
      <c r="BW19" s="74"/>
      <c r="BX19" s="74"/>
      <c r="BY19" s="74" t="str">
        <f t="shared" si="9"/>
        <v xml:space="preserve">INSERT INTO SC_SystemeProduits(RefDimension,NomSysteme,typePresta,ligne,Quantite,formule,cte1,DateModif) values (7,'FV1','MOC',41,16,null,null,now());
</v>
      </c>
      <c r="BZ19" s="74"/>
      <c r="CA19" s="74"/>
      <c r="CB19" s="74" t="str">
        <f t="shared" si="10"/>
        <v xml:space="preserve">INSERT INTO SC_SystemeProduits(RefDimension,NomSysteme,typePresta,ligne,Quantite,formule,cte1,DateModif) values (8,'FV1','MOC',41,17,null,null,now());
</v>
      </c>
      <c r="CC19" s="74"/>
      <c r="CD19" s="74"/>
      <c r="CE19" s="74" t="str">
        <f t="shared" si="11"/>
        <v xml:space="preserve">INSERT INTO SC_SystemeProduits(RefDimension,NomSysteme,typePresta,ligne,Quantite,formule,cte1,DateModif) values (9,'FV1','MOC',41,18,null,null,now());
</v>
      </c>
      <c r="CF19" s="74"/>
      <c r="CG19" s="74"/>
      <c r="CH19" s="74" t="str">
        <f t="shared" si="12"/>
        <v xml:space="preserve">INSERT INTO SC_SystemeProduits(RefDimension,NomSysteme,typePresta,ligne,Quantite,formule,cte1,DateModif) values (10,'FV1','MOC',41,20,null,null,now());
</v>
      </c>
      <c r="CI19" s="74"/>
      <c r="CJ19" s="74"/>
      <c r="CK19" s="74" t="str">
        <f t="shared" si="13"/>
        <v xml:space="preserve">INSERT INTO SC_SystemeProduits(RefDimension,NomSysteme,typePresta,ligne,Quantite,formule,cte1,DateModif) values (11,'FV1','MOC',41,22,null,null,now());
</v>
      </c>
      <c r="CL19" s="74"/>
      <c r="CM19" s="74"/>
      <c r="CN19" s="74" t="str">
        <f t="shared" si="14"/>
        <v xml:space="preserve">INSERT INTO SC_SystemeProduits(RefDimension,NomSysteme,typePresta,ligne,Quantite,formule,cte1,DateModif) values (12,'FV1','MOC',41,23,null,null,now());
</v>
      </c>
      <c r="CO19" s="74"/>
      <c r="CP19" s="74"/>
      <c r="CQ19" s="74" t="str">
        <f t="shared" si="15"/>
        <v xml:space="preserve">INSERT INTO SC_SystemeProduits(RefDimension,NomSysteme,typePresta,ligne,Quantite,formule,cte1,DateModif) values (13,'FV1','MOC',41,22,null,null,now());
</v>
      </c>
      <c r="CR19" s="74"/>
      <c r="CS19" s="74"/>
      <c r="CT19" s="74" t="str">
        <f t="shared" si="16"/>
        <v xml:space="preserve">INSERT INTO SC_SystemeProduits(RefDimension,NomSysteme,typePresta,ligne,Quantite,formule,cte1,DateModif) values (14,'FV1','MOC',41,24,null,null,now());
</v>
      </c>
      <c r="CU19" s="74"/>
      <c r="CV19" s="74"/>
      <c r="CW19" s="74" t="str">
        <f t="shared" si="17"/>
        <v xml:space="preserve">INSERT INTO SC_SystemeProduits(RefDimension,NomSysteme,typePresta,ligne,Quantite,formule,cte1,DateModif) values (15,'FV1','MOC',41,25,null,null,now());
</v>
      </c>
      <c r="CX19" s="74"/>
      <c r="CY19" s="74"/>
      <c r="CZ19" s="74" t="str">
        <f t="shared" si="18"/>
        <v xml:space="preserve">INSERT INTO SC_SystemeProduits(RefDimension,NomSysteme,typePresta,ligne,Quantite,formule,cte1,DateModif) values (16,'FV1','MOC',41,26,null,null,now());
</v>
      </c>
      <c r="DA19" s="74"/>
      <c r="DB19" s="74"/>
      <c r="DC19" s="74" t="str">
        <f t="shared" si="19"/>
        <v xml:space="preserve">INSERT INTO SC_SystemeProduits(RefDimension,NomSysteme,typePresta,ligne,Quantite,formule,cte1,DateModif) values (17,'FV1','MOC',41,28,null,null,now());
</v>
      </c>
      <c r="DD19" s="74"/>
      <c r="DE19" s="74"/>
      <c r="DF19" s="74" t="str">
        <f t="shared" si="20"/>
        <v xml:space="preserve">INSERT INTO SC_SystemeProduits(RefDimension,NomSysteme,typePresta,ligne,Quantite,formule,cte1,DateModif) values (18,'FV1','MOC',41,26,null,null,now());
</v>
      </c>
      <c r="DG19" s="74"/>
      <c r="ER19" t="str">
        <f t="shared" si="21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2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3"/>
        <v/>
      </c>
      <c r="EU19" t="str">
        <f t="shared" si="24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5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6"/>
        <v/>
      </c>
    </row>
    <row r="20" spans="1:153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s="74" t="s">
        <v>298</v>
      </c>
      <c r="C20" s="74" t="s">
        <v>149</v>
      </c>
      <c r="D20" s="74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4">
        <v>4</v>
      </c>
      <c r="F20" s="75"/>
      <c r="G20" s="75"/>
      <c r="H20" s="74">
        <v>4</v>
      </c>
      <c r="I20" s="75"/>
      <c r="J20" s="75"/>
      <c r="K20" s="74">
        <v>4</v>
      </c>
      <c r="L20" s="75"/>
      <c r="M20" s="75"/>
      <c r="N20" s="74">
        <v>4</v>
      </c>
      <c r="O20" s="75"/>
      <c r="P20" s="75"/>
      <c r="Q20" s="74">
        <v>4</v>
      </c>
      <c r="R20" s="75"/>
      <c r="S20" s="75"/>
      <c r="T20" s="74">
        <v>4</v>
      </c>
      <c r="U20" s="75"/>
      <c r="V20" s="75"/>
      <c r="W20" s="74">
        <v>4</v>
      </c>
      <c r="X20" s="75"/>
      <c r="Y20" s="75"/>
      <c r="Z20" s="74">
        <v>4</v>
      </c>
      <c r="AA20" s="75"/>
      <c r="AB20" s="75"/>
      <c r="AC20" s="74">
        <v>4</v>
      </c>
      <c r="AD20" s="75"/>
      <c r="AE20" s="75"/>
      <c r="AF20" s="74">
        <v>8</v>
      </c>
      <c r="AG20" s="75"/>
      <c r="AH20" s="75"/>
      <c r="AI20" s="74">
        <v>8</v>
      </c>
      <c r="AJ20" s="75"/>
      <c r="AK20" s="75"/>
      <c r="AL20" s="74">
        <v>8</v>
      </c>
      <c r="AM20" s="75"/>
      <c r="AN20" s="75"/>
      <c r="AO20" s="74">
        <v>8</v>
      </c>
      <c r="AP20" s="75"/>
      <c r="AQ20" s="75"/>
      <c r="AR20" s="74">
        <v>8</v>
      </c>
      <c r="AS20" s="75"/>
      <c r="AT20" s="75"/>
      <c r="AU20" s="74">
        <v>8</v>
      </c>
      <c r="AV20" s="75"/>
      <c r="AW20" s="75"/>
      <c r="AX20" s="74">
        <v>8</v>
      </c>
      <c r="AY20" s="75"/>
      <c r="AZ20" s="75"/>
      <c r="BA20" s="74">
        <v>8</v>
      </c>
      <c r="BB20" s="75"/>
      <c r="BC20" s="75"/>
      <c r="BD20" s="74">
        <v>8</v>
      </c>
      <c r="BE20" s="75"/>
      <c r="BF20" s="75"/>
      <c r="BG20" s="74" t="str">
        <f t="shared" si="3"/>
        <v xml:space="preserve">INSERT INTO SC_SystemeProduits(RefDimension,NomSysteme,typePresta,ligne,Quantite,formule,cte1,DateModif) values (1,'FV1','MOC',44,4,null,null,now());
</v>
      </c>
      <c r="BH20" s="74"/>
      <c r="BI20" s="74"/>
      <c r="BJ20" s="74" t="str">
        <f t="shared" si="4"/>
        <v xml:space="preserve">INSERT INTO SC_SystemeProduits(RefDimension,NomSysteme,typePresta,ligne,Quantite,formule,cte1,DateModif) values (2,'FV1','MOC',44,4,null,null,now());
</v>
      </c>
      <c r="BK20" s="74"/>
      <c r="BL20" s="74"/>
      <c r="BM20" s="74" t="str">
        <f t="shared" si="5"/>
        <v xml:space="preserve">INSERT INTO SC_SystemeProduits(RefDimension,NomSysteme,typePresta,ligne,Quantite,formule,cte1,DateModif) values (3,'FV1','MOC',44,4,null,null,now());
</v>
      </c>
      <c r="BN20" s="74"/>
      <c r="BO20" s="74"/>
      <c r="BP20" s="74" t="str">
        <f t="shared" si="6"/>
        <v xml:space="preserve">INSERT INTO SC_SystemeProduits(RefDimension,NomSysteme,typePresta,ligne,Quantite,formule,cte1,DateModif) values (4,'FV1','MOC',44,4,null,null,now());
</v>
      </c>
      <c r="BQ20" s="74"/>
      <c r="BR20" s="74"/>
      <c r="BS20" s="74" t="str">
        <f t="shared" si="7"/>
        <v xml:space="preserve">INSERT INTO SC_SystemeProduits(RefDimension,NomSysteme,typePresta,ligne,Quantite,formule,cte1,DateModif) values (5,'FV1','MOC',44,4,null,null,now());
</v>
      </c>
      <c r="BT20" s="74"/>
      <c r="BU20" s="74"/>
      <c r="BV20" s="74" t="str">
        <f t="shared" si="8"/>
        <v xml:space="preserve">INSERT INTO SC_SystemeProduits(RefDimension,NomSysteme,typePresta,ligne,Quantite,formule,cte1,DateModif) values (6,'FV1','MOC',44,4,null,null,now());
</v>
      </c>
      <c r="BW20" s="74"/>
      <c r="BX20" s="74"/>
      <c r="BY20" s="74" t="str">
        <f t="shared" si="9"/>
        <v xml:space="preserve">INSERT INTO SC_SystemeProduits(RefDimension,NomSysteme,typePresta,ligne,Quantite,formule,cte1,DateModif) values (7,'FV1','MOC',44,4,null,null,now());
</v>
      </c>
      <c r="BZ20" s="74"/>
      <c r="CA20" s="74"/>
      <c r="CB20" s="74" t="str">
        <f t="shared" si="10"/>
        <v xml:space="preserve">INSERT INTO SC_SystemeProduits(RefDimension,NomSysteme,typePresta,ligne,Quantite,formule,cte1,DateModif) values (8,'FV1','MOC',44,4,null,null,now());
</v>
      </c>
      <c r="CC20" s="74"/>
      <c r="CD20" s="74"/>
      <c r="CE20" s="74" t="str">
        <f t="shared" si="11"/>
        <v xml:space="preserve">INSERT INTO SC_SystemeProduits(RefDimension,NomSysteme,typePresta,ligne,Quantite,formule,cte1,DateModif) values (9,'FV1','MOC',44,4,null,null,now());
</v>
      </c>
      <c r="CF20" s="74"/>
      <c r="CG20" s="74"/>
      <c r="CH20" s="74" t="str">
        <f t="shared" si="12"/>
        <v xml:space="preserve">INSERT INTO SC_SystemeProduits(RefDimension,NomSysteme,typePresta,ligne,Quantite,formule,cte1,DateModif) values (10,'FV1','MOC',44,8,null,null,now());
</v>
      </c>
      <c r="CI20" s="74"/>
      <c r="CJ20" s="74"/>
      <c r="CK20" s="74" t="str">
        <f t="shared" si="13"/>
        <v xml:space="preserve">INSERT INTO SC_SystemeProduits(RefDimension,NomSysteme,typePresta,ligne,Quantite,formule,cte1,DateModif) values (11,'FV1','MOC',44,8,null,null,now());
</v>
      </c>
      <c r="CL20" s="74"/>
      <c r="CM20" s="74"/>
      <c r="CN20" s="74" t="str">
        <f t="shared" si="14"/>
        <v xml:space="preserve">INSERT INTO SC_SystemeProduits(RefDimension,NomSysteme,typePresta,ligne,Quantite,formule,cte1,DateModif) values (12,'FV1','MOC',44,8,null,null,now());
</v>
      </c>
      <c r="CO20" s="74"/>
      <c r="CP20" s="74"/>
      <c r="CQ20" s="74" t="str">
        <f t="shared" si="15"/>
        <v xml:space="preserve">INSERT INTO SC_SystemeProduits(RefDimension,NomSysteme,typePresta,ligne,Quantite,formule,cte1,DateModif) values (13,'FV1','MOC',44,8,null,null,now());
</v>
      </c>
      <c r="CR20" s="74"/>
      <c r="CS20" s="74"/>
      <c r="CT20" s="74" t="str">
        <f t="shared" si="16"/>
        <v xml:space="preserve">INSERT INTO SC_SystemeProduits(RefDimension,NomSysteme,typePresta,ligne,Quantite,formule,cte1,DateModif) values (14,'FV1','MOC',44,8,null,null,now());
</v>
      </c>
      <c r="CU20" s="74"/>
      <c r="CV20" s="74"/>
      <c r="CW20" s="74" t="str">
        <f t="shared" si="17"/>
        <v xml:space="preserve">INSERT INTO SC_SystemeProduits(RefDimension,NomSysteme,typePresta,ligne,Quantite,formule,cte1,DateModif) values (15,'FV1','MOC',44,8,null,null,now());
</v>
      </c>
      <c r="CX20" s="74"/>
      <c r="CY20" s="74"/>
      <c r="CZ20" s="74" t="str">
        <f t="shared" si="18"/>
        <v xml:space="preserve">INSERT INTO SC_SystemeProduits(RefDimension,NomSysteme,typePresta,ligne,Quantite,formule,cte1,DateModif) values (16,'FV1','MOC',44,8,null,null,now());
</v>
      </c>
      <c r="DA20" s="74"/>
      <c r="DB20" s="74"/>
      <c r="DC20" s="74" t="str">
        <f t="shared" si="19"/>
        <v xml:space="preserve">INSERT INTO SC_SystemeProduits(RefDimension,NomSysteme,typePresta,ligne,Quantite,formule,cte1,DateModif) values (17,'FV1','MOC',44,8,null,null,now());
</v>
      </c>
      <c r="DD20" s="74"/>
      <c r="DE20" s="74"/>
      <c r="DF20" s="74" t="str">
        <f t="shared" si="20"/>
        <v xml:space="preserve">INSERT INTO SC_SystemeProduits(RefDimension,NomSysteme,typePresta,ligne,Quantite,formule,cte1,DateModif) values (18,'FV1','MOC',44,8,null,null,now());
</v>
      </c>
      <c r="DG20" s="74"/>
      <c r="ER20" t="str">
        <f t="shared" si="21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2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3"/>
        <v/>
      </c>
      <c r="EU20" t="str">
        <f t="shared" si="24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5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6"/>
        <v/>
      </c>
    </row>
    <row r="21" spans="1:153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38</v>
      </c>
      <c r="B21" s="74" t="s">
        <v>298</v>
      </c>
      <c r="C21" s="74" t="s">
        <v>139</v>
      </c>
      <c r="D21" s="74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 s="74"/>
      <c r="F21" s="75" t="s">
        <v>660</v>
      </c>
      <c r="G21" s="75" t="s">
        <v>629</v>
      </c>
      <c r="H21" s="74">
        <v>88</v>
      </c>
      <c r="I21" s="75" t="s">
        <v>660</v>
      </c>
      <c r="J21" s="75" t="s">
        <v>629</v>
      </c>
      <c r="K21" s="74">
        <v>105.60000000000001</v>
      </c>
      <c r="L21" s="75" t="s">
        <v>660</v>
      </c>
      <c r="M21" s="75" t="s">
        <v>629</v>
      </c>
      <c r="N21" s="74">
        <v>114.4</v>
      </c>
      <c r="O21" s="75" t="s">
        <v>660</v>
      </c>
      <c r="P21" s="75" t="s">
        <v>629</v>
      </c>
      <c r="Q21" s="74">
        <v>123.20000000000002</v>
      </c>
      <c r="R21" s="75" t="s">
        <v>660</v>
      </c>
      <c r="S21" s="75" t="s">
        <v>629</v>
      </c>
      <c r="T21" s="74">
        <v>132</v>
      </c>
      <c r="U21" s="75" t="s">
        <v>660</v>
      </c>
      <c r="V21" s="75" t="s">
        <v>629</v>
      </c>
      <c r="W21" s="74">
        <v>140.80000000000001</v>
      </c>
      <c r="X21" s="75" t="s">
        <v>660</v>
      </c>
      <c r="Y21" s="75" t="s">
        <v>629</v>
      </c>
      <c r="Z21" s="74">
        <v>149.60000000000002</v>
      </c>
      <c r="AA21" s="75" t="s">
        <v>660</v>
      </c>
      <c r="AB21" s="75" t="s">
        <v>629</v>
      </c>
      <c r="AC21" s="74">
        <v>158.4</v>
      </c>
      <c r="AD21" s="75" t="s">
        <v>660</v>
      </c>
      <c r="AE21" s="75" t="s">
        <v>629</v>
      </c>
      <c r="AF21" s="74">
        <v>176</v>
      </c>
      <c r="AG21" s="75" t="s">
        <v>660</v>
      </c>
      <c r="AH21" s="75" t="s">
        <v>629</v>
      </c>
      <c r="AI21" s="74">
        <v>193.60000000000002</v>
      </c>
      <c r="AJ21" s="75" t="s">
        <v>660</v>
      </c>
      <c r="AK21" s="75" t="s">
        <v>629</v>
      </c>
      <c r="AL21" s="74">
        <v>202.4</v>
      </c>
      <c r="AM21" s="75" t="s">
        <v>660</v>
      </c>
      <c r="AN21" s="75" t="s">
        <v>629</v>
      </c>
      <c r="AO21" s="74">
        <v>193.60000000000002</v>
      </c>
      <c r="AP21" s="75" t="s">
        <v>660</v>
      </c>
      <c r="AQ21" s="75" t="s">
        <v>629</v>
      </c>
      <c r="AR21" s="74">
        <v>211.20000000000002</v>
      </c>
      <c r="AS21" s="75" t="s">
        <v>660</v>
      </c>
      <c r="AT21" s="75" t="s">
        <v>629</v>
      </c>
      <c r="AU21" s="74">
        <v>220.00000000000003</v>
      </c>
      <c r="AV21" s="75" t="s">
        <v>660</v>
      </c>
      <c r="AW21" s="75" t="s">
        <v>629</v>
      </c>
      <c r="AX21" s="74">
        <v>228.8</v>
      </c>
      <c r="AY21" s="75" t="s">
        <v>660</v>
      </c>
      <c r="AZ21" s="75" t="s">
        <v>629</v>
      </c>
      <c r="BA21" s="74">
        <v>246.40000000000003</v>
      </c>
      <c r="BB21" s="75" t="s">
        <v>660</v>
      </c>
      <c r="BC21" s="75" t="s">
        <v>629</v>
      </c>
      <c r="BD21" s="74">
        <v>228.8</v>
      </c>
      <c r="BE21" s="75" t="s">
        <v>660</v>
      </c>
      <c r="BF21" s="75" t="s">
        <v>629</v>
      </c>
      <c r="BG21" s="74" t="str">
        <f t="shared" si="3"/>
        <v xml:space="preserve">INSERT INTO SC_SystemeProduits(RefDimension,NomSysteme,typePresta,ligne,Quantite,formule,cte1,DateModif) values (1,'FV1','MOC',38,null,'8.8*CTE1','PERIMETRE',now());
</v>
      </c>
      <c r="BH21" s="74"/>
      <c r="BI21" s="74"/>
      <c r="BJ21" s="74" t="str">
        <f t="shared" si="4"/>
        <v xml:space="preserve">INSERT INTO SC_SystemeProduits(RefDimension,NomSysteme,typePresta,ligne,Quantite,formule,cte1,DateModif) values (2,'FV1','MOC',38,null,'8.8*CTE1','PERIMETRE',now());
</v>
      </c>
      <c r="BK21" s="74"/>
      <c r="BL21" s="74"/>
      <c r="BM21" s="74" t="str">
        <f t="shared" si="5"/>
        <v xml:space="preserve">INSERT INTO SC_SystemeProduits(RefDimension,NomSysteme,typePresta,ligne,Quantite,formule,cte1,DateModif) values (3,'FV1','MOC',38,null,'8.8*CTE1','PERIMETRE',now());
</v>
      </c>
      <c r="BN21" s="74"/>
      <c r="BO21" s="74"/>
      <c r="BP21" s="74" t="str">
        <f t="shared" si="6"/>
        <v xml:space="preserve">INSERT INTO SC_SystemeProduits(RefDimension,NomSysteme,typePresta,ligne,Quantite,formule,cte1,DateModif) values (4,'FV1','MOC',38,null,'8.8*CTE1','PERIMETRE',now());
</v>
      </c>
      <c r="BQ21" s="74"/>
      <c r="BR21" s="74"/>
      <c r="BS21" s="74" t="str">
        <f t="shared" si="7"/>
        <v xml:space="preserve">INSERT INTO SC_SystemeProduits(RefDimension,NomSysteme,typePresta,ligne,Quantite,formule,cte1,DateModif) values (5,'FV1','MOC',38,null,'8.8*CTE1','PERIMETRE',now());
</v>
      </c>
      <c r="BT21" s="74"/>
      <c r="BU21" s="74"/>
      <c r="BV21" s="74" t="str">
        <f t="shared" si="8"/>
        <v xml:space="preserve">INSERT INTO SC_SystemeProduits(RefDimension,NomSysteme,typePresta,ligne,Quantite,formule,cte1,DateModif) values (6,'FV1','MOC',38,null,'8.8*CTE1','PERIMETRE',now());
</v>
      </c>
      <c r="BW21" s="74"/>
      <c r="BX21" s="74"/>
      <c r="BY21" s="74" t="str">
        <f t="shared" si="9"/>
        <v xml:space="preserve">INSERT INTO SC_SystemeProduits(RefDimension,NomSysteme,typePresta,ligne,Quantite,formule,cte1,DateModif) values (7,'FV1','MOC',38,null,'8.8*CTE1','PERIMETRE',now());
</v>
      </c>
      <c r="BZ21" s="74"/>
      <c r="CA21" s="74"/>
      <c r="CB21" s="74" t="str">
        <f t="shared" si="10"/>
        <v xml:space="preserve">INSERT INTO SC_SystemeProduits(RefDimension,NomSysteme,typePresta,ligne,Quantite,formule,cte1,DateModif) values (8,'FV1','MOC',38,null,'8.8*CTE1','PERIMETRE',now());
</v>
      </c>
      <c r="CC21" s="74"/>
      <c r="CD21" s="74"/>
      <c r="CE21" s="74" t="str">
        <f t="shared" si="11"/>
        <v xml:space="preserve">INSERT INTO SC_SystemeProduits(RefDimension,NomSysteme,typePresta,ligne,Quantite,formule,cte1,DateModif) values (9,'FV1','MOC',38,null,'8.8*CTE1','PERIMETRE',now());
</v>
      </c>
      <c r="CF21" s="74"/>
      <c r="CG21" s="74"/>
      <c r="CH21" s="74" t="str">
        <f t="shared" si="12"/>
        <v xml:space="preserve">INSERT INTO SC_SystemeProduits(RefDimension,NomSysteme,typePresta,ligne,Quantite,formule,cte1,DateModif) values (10,'FV1','MOC',38,null,'8.8*CTE1','PERIMETRE',now());
</v>
      </c>
      <c r="CI21" s="74"/>
      <c r="CJ21" s="74"/>
      <c r="CK21" s="74" t="str">
        <f t="shared" si="13"/>
        <v xml:space="preserve">INSERT INTO SC_SystemeProduits(RefDimension,NomSysteme,typePresta,ligne,Quantite,formule,cte1,DateModif) values (11,'FV1','MOC',38,null,'8.8*CTE1','PERIMETRE',now());
</v>
      </c>
      <c r="CL21" s="74"/>
      <c r="CM21" s="74"/>
      <c r="CN21" s="74" t="str">
        <f t="shared" si="14"/>
        <v xml:space="preserve">INSERT INTO SC_SystemeProduits(RefDimension,NomSysteme,typePresta,ligne,Quantite,formule,cte1,DateModif) values (12,'FV1','MOC',38,null,'8.8*CTE1','PERIMETRE',now());
</v>
      </c>
      <c r="CO21" s="74"/>
      <c r="CP21" s="74"/>
      <c r="CQ21" s="74" t="str">
        <f t="shared" si="15"/>
        <v xml:space="preserve">INSERT INTO SC_SystemeProduits(RefDimension,NomSysteme,typePresta,ligne,Quantite,formule,cte1,DateModif) values (13,'FV1','MOC',38,null,'8.8*CTE1','PERIMETRE',now());
</v>
      </c>
      <c r="CR21" s="74"/>
      <c r="CS21" s="74"/>
      <c r="CT21" s="74" t="str">
        <f t="shared" si="16"/>
        <v xml:space="preserve">INSERT INTO SC_SystemeProduits(RefDimension,NomSysteme,typePresta,ligne,Quantite,formule,cte1,DateModif) values (14,'FV1','MOC',38,null,'8.8*CTE1','PERIMETRE',now());
</v>
      </c>
      <c r="CU21" s="74"/>
      <c r="CV21" s="74"/>
      <c r="CW21" s="74" t="str">
        <f t="shared" si="17"/>
        <v xml:space="preserve">INSERT INTO SC_SystemeProduits(RefDimension,NomSysteme,typePresta,ligne,Quantite,formule,cte1,DateModif) values (15,'FV1','MOC',38,null,'8.8*CTE1','PERIMETRE',now());
</v>
      </c>
      <c r="CX21" s="74"/>
      <c r="CY21" s="74"/>
      <c r="CZ21" s="74" t="str">
        <f t="shared" si="18"/>
        <v xml:space="preserve">INSERT INTO SC_SystemeProduits(RefDimension,NomSysteme,typePresta,ligne,Quantite,formule,cte1,DateModif) values (16,'FV1','MOC',38,null,'8.8*CTE1','PERIMETRE',now());
</v>
      </c>
      <c r="DA21" s="74"/>
      <c r="DB21" s="74"/>
      <c r="DC21" s="74" t="str">
        <f t="shared" si="19"/>
        <v xml:space="preserve">INSERT INTO SC_SystemeProduits(RefDimension,NomSysteme,typePresta,ligne,Quantite,formule,cte1,DateModif) values (17,'FV1','MOC',38,null,'8.8*CTE1','PERIMETRE',now());
</v>
      </c>
      <c r="DD21" s="74"/>
      <c r="DE21" s="74"/>
      <c r="DF21" s="74" t="str">
        <f t="shared" si="20"/>
        <v xml:space="preserve">INSERT INTO SC_SystemeProduits(RefDimension,NomSysteme,typePresta,ligne,Quantite,formule,cte1,DateModif) values (18,'FV1','MOC',38,null,'8.8*CTE1','PERIMETRE',now());
</v>
      </c>
      <c r="DG21" s="74"/>
      <c r="ER21" t="str">
        <f t="shared" si="21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2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3"/>
        <v/>
      </c>
      <c r="EU21" t="str">
        <f t="shared" si="24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5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6"/>
        <v/>
      </c>
    </row>
    <row r="22" spans="1:153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40</v>
      </c>
      <c r="B22" s="74" t="s">
        <v>298</v>
      </c>
      <c r="C22" s="74" t="s">
        <v>142</v>
      </c>
      <c r="D22" s="74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4"/>
      <c r="F22" s="75" t="s">
        <v>662</v>
      </c>
      <c r="G22" s="75" t="s">
        <v>629</v>
      </c>
      <c r="H22" s="74">
        <v>10.3</v>
      </c>
      <c r="I22" s="75" t="s">
        <v>662</v>
      </c>
      <c r="J22" s="75" t="s">
        <v>629</v>
      </c>
      <c r="K22" s="74">
        <v>12.3</v>
      </c>
      <c r="L22" s="75" t="s">
        <v>662</v>
      </c>
      <c r="M22" s="75" t="s">
        <v>629</v>
      </c>
      <c r="N22" s="74">
        <v>13.3</v>
      </c>
      <c r="O22" s="75" t="s">
        <v>662</v>
      </c>
      <c r="P22" s="75" t="s">
        <v>629</v>
      </c>
      <c r="Q22" s="74">
        <v>14.3</v>
      </c>
      <c r="R22" s="75" t="s">
        <v>662</v>
      </c>
      <c r="S22" s="75" t="s">
        <v>629</v>
      </c>
      <c r="T22" s="74">
        <v>15.3</v>
      </c>
      <c r="U22" s="75" t="s">
        <v>662</v>
      </c>
      <c r="V22" s="75" t="s">
        <v>629</v>
      </c>
      <c r="W22" s="74">
        <v>16.3</v>
      </c>
      <c r="X22" s="75" t="s">
        <v>662</v>
      </c>
      <c r="Y22" s="75" t="s">
        <v>629</v>
      </c>
      <c r="Z22" s="74">
        <v>17.3</v>
      </c>
      <c r="AA22" s="75" t="s">
        <v>662</v>
      </c>
      <c r="AB22" s="75" t="s">
        <v>629</v>
      </c>
      <c r="AC22" s="74">
        <v>18.3</v>
      </c>
      <c r="AD22" s="75" t="s">
        <v>662</v>
      </c>
      <c r="AE22" s="75" t="s">
        <v>629</v>
      </c>
      <c r="AF22" s="74">
        <v>20.3</v>
      </c>
      <c r="AG22" s="75" t="s">
        <v>662</v>
      </c>
      <c r="AH22" s="75" t="s">
        <v>629</v>
      </c>
      <c r="AI22" s="74">
        <v>22.3</v>
      </c>
      <c r="AJ22" s="75" t="s">
        <v>662</v>
      </c>
      <c r="AK22" s="75" t="s">
        <v>629</v>
      </c>
      <c r="AL22" s="74">
        <v>23.3</v>
      </c>
      <c r="AM22" s="75" t="s">
        <v>662</v>
      </c>
      <c r="AN22" s="75" t="s">
        <v>629</v>
      </c>
      <c r="AO22" s="74">
        <v>22.3</v>
      </c>
      <c r="AP22" s="75" t="s">
        <v>662</v>
      </c>
      <c r="AQ22" s="75" t="s">
        <v>629</v>
      </c>
      <c r="AR22" s="74">
        <v>24.3</v>
      </c>
      <c r="AS22" s="75" t="s">
        <v>662</v>
      </c>
      <c r="AT22" s="75" t="s">
        <v>629</v>
      </c>
      <c r="AU22" s="74">
        <v>25.3</v>
      </c>
      <c r="AV22" s="75" t="s">
        <v>662</v>
      </c>
      <c r="AW22" s="75" t="s">
        <v>629</v>
      </c>
      <c r="AX22" s="74">
        <v>26.3</v>
      </c>
      <c r="AY22" s="75" t="s">
        <v>662</v>
      </c>
      <c r="AZ22" s="75" t="s">
        <v>629</v>
      </c>
      <c r="BA22" s="74">
        <v>28.3</v>
      </c>
      <c r="BB22" s="75" t="s">
        <v>662</v>
      </c>
      <c r="BC22" s="75" t="s">
        <v>629</v>
      </c>
      <c r="BD22" s="74">
        <v>26.3</v>
      </c>
      <c r="BE22" s="75" t="s">
        <v>662</v>
      </c>
      <c r="BF22" s="75" t="s">
        <v>629</v>
      </c>
      <c r="BG22" s="74" t="str">
        <f t="shared" si="3"/>
        <v xml:space="preserve">INSERT INTO SC_SystemeProduits(RefDimension,NomSysteme,typePresta,ligne,Quantite,formule,cte1,DateModif) values (1,'FV1','MOC',40,null,'CTE1+0.3','PERIMETRE',now());
</v>
      </c>
      <c r="BH22" s="74"/>
      <c r="BI22" s="74"/>
      <c r="BJ22" s="74" t="str">
        <f t="shared" si="4"/>
        <v xml:space="preserve">INSERT INTO SC_SystemeProduits(RefDimension,NomSysteme,typePresta,ligne,Quantite,formule,cte1,DateModif) values (2,'FV1','MOC',40,null,'CTE1+0.3','PERIMETRE',now());
</v>
      </c>
      <c r="BK22" s="74"/>
      <c r="BL22" s="74"/>
      <c r="BM22" s="74" t="str">
        <f t="shared" si="5"/>
        <v xml:space="preserve">INSERT INTO SC_SystemeProduits(RefDimension,NomSysteme,typePresta,ligne,Quantite,formule,cte1,DateModif) values (3,'FV1','MOC',40,null,'CTE1+0.3','PERIMETRE',now());
</v>
      </c>
      <c r="BN22" s="74"/>
      <c r="BO22" s="74"/>
      <c r="BP22" s="74" t="str">
        <f t="shared" si="6"/>
        <v xml:space="preserve">INSERT INTO SC_SystemeProduits(RefDimension,NomSysteme,typePresta,ligne,Quantite,formule,cte1,DateModif) values (4,'FV1','MOC',40,null,'CTE1+0.3','PERIMETRE',now());
</v>
      </c>
      <c r="BQ22" s="74"/>
      <c r="BR22" s="74"/>
      <c r="BS22" s="74" t="str">
        <f t="shared" si="7"/>
        <v xml:space="preserve">INSERT INTO SC_SystemeProduits(RefDimension,NomSysteme,typePresta,ligne,Quantite,formule,cte1,DateModif) values (5,'FV1','MOC',40,null,'CTE1+0.3','PERIMETRE',now());
</v>
      </c>
      <c r="BT22" s="74"/>
      <c r="BU22" s="74"/>
      <c r="BV22" s="74" t="str">
        <f t="shared" si="8"/>
        <v xml:space="preserve">INSERT INTO SC_SystemeProduits(RefDimension,NomSysteme,typePresta,ligne,Quantite,formule,cte1,DateModif) values (6,'FV1','MOC',40,null,'CTE1+0.3','PERIMETRE',now());
</v>
      </c>
      <c r="BW22" s="74"/>
      <c r="BX22" s="74"/>
      <c r="BY22" s="74" t="str">
        <f t="shared" si="9"/>
        <v xml:space="preserve">INSERT INTO SC_SystemeProduits(RefDimension,NomSysteme,typePresta,ligne,Quantite,formule,cte1,DateModif) values (7,'FV1','MOC',40,null,'CTE1+0.3','PERIMETRE',now());
</v>
      </c>
      <c r="BZ22" s="74"/>
      <c r="CA22" s="74"/>
      <c r="CB22" s="74" t="str">
        <f t="shared" si="10"/>
        <v xml:space="preserve">INSERT INTO SC_SystemeProduits(RefDimension,NomSysteme,typePresta,ligne,Quantite,formule,cte1,DateModif) values (8,'FV1','MOC',40,null,'CTE1+0.3','PERIMETRE',now());
</v>
      </c>
      <c r="CC22" s="74"/>
      <c r="CD22" s="74"/>
      <c r="CE22" s="74" t="str">
        <f t="shared" si="11"/>
        <v xml:space="preserve">INSERT INTO SC_SystemeProduits(RefDimension,NomSysteme,typePresta,ligne,Quantite,formule,cte1,DateModif) values (9,'FV1','MOC',40,null,'CTE1+0.3','PERIMETRE',now());
</v>
      </c>
      <c r="CF22" s="74"/>
      <c r="CG22" s="74"/>
      <c r="CH22" s="74" t="str">
        <f t="shared" si="12"/>
        <v xml:space="preserve">INSERT INTO SC_SystemeProduits(RefDimension,NomSysteme,typePresta,ligne,Quantite,formule,cte1,DateModif) values (10,'FV1','MOC',40,null,'CTE1+0.3','PERIMETRE',now());
</v>
      </c>
      <c r="CI22" s="74"/>
      <c r="CJ22" s="74"/>
      <c r="CK22" s="74" t="str">
        <f t="shared" si="13"/>
        <v xml:space="preserve">INSERT INTO SC_SystemeProduits(RefDimension,NomSysteme,typePresta,ligne,Quantite,formule,cte1,DateModif) values (11,'FV1','MOC',40,null,'CTE1+0.3','PERIMETRE',now());
</v>
      </c>
      <c r="CL22" s="74"/>
      <c r="CM22" s="74"/>
      <c r="CN22" s="74" t="str">
        <f t="shared" si="14"/>
        <v xml:space="preserve">INSERT INTO SC_SystemeProduits(RefDimension,NomSysteme,typePresta,ligne,Quantite,formule,cte1,DateModif) values (12,'FV1','MOC',40,null,'CTE1+0.3','PERIMETRE',now());
</v>
      </c>
      <c r="CO22" s="74"/>
      <c r="CP22" s="74"/>
      <c r="CQ22" s="74" t="str">
        <f t="shared" si="15"/>
        <v xml:space="preserve">INSERT INTO SC_SystemeProduits(RefDimension,NomSysteme,typePresta,ligne,Quantite,formule,cte1,DateModif) values (13,'FV1','MOC',40,null,'CTE1+0.3','PERIMETRE',now());
</v>
      </c>
      <c r="CR22" s="74"/>
      <c r="CS22" s="74"/>
      <c r="CT22" s="74" t="str">
        <f t="shared" si="16"/>
        <v xml:space="preserve">INSERT INTO SC_SystemeProduits(RefDimension,NomSysteme,typePresta,ligne,Quantite,formule,cte1,DateModif) values (14,'FV1','MOC',40,null,'CTE1+0.3','PERIMETRE',now());
</v>
      </c>
      <c r="CU22" s="74"/>
      <c r="CV22" s="74"/>
      <c r="CW22" s="74" t="str">
        <f t="shared" si="17"/>
        <v xml:space="preserve">INSERT INTO SC_SystemeProduits(RefDimension,NomSysteme,typePresta,ligne,Quantite,formule,cte1,DateModif) values (15,'FV1','MOC',40,null,'CTE1+0.3','PERIMETRE',now());
</v>
      </c>
      <c r="CX22" s="74"/>
      <c r="CY22" s="74"/>
      <c r="CZ22" s="74" t="str">
        <f t="shared" si="18"/>
        <v xml:space="preserve">INSERT INTO SC_SystemeProduits(RefDimension,NomSysteme,typePresta,ligne,Quantite,formule,cte1,DateModif) values (16,'FV1','MOC',40,null,'CTE1+0.3','PERIMETRE',now());
</v>
      </c>
      <c r="DA22" s="74"/>
      <c r="DB22" s="74"/>
      <c r="DC22" s="74" t="str">
        <f t="shared" si="19"/>
        <v xml:space="preserve">INSERT INTO SC_SystemeProduits(RefDimension,NomSysteme,typePresta,ligne,Quantite,formule,cte1,DateModif) values (17,'FV1','MOC',40,null,'CTE1+0.3','PERIMETRE',now());
</v>
      </c>
      <c r="DD22" s="74"/>
      <c r="DE22" s="74"/>
      <c r="DF22" s="74" t="str">
        <f t="shared" si="20"/>
        <v xml:space="preserve">INSERT INTO SC_SystemeProduits(RefDimension,NomSysteme,typePresta,ligne,Quantite,formule,cte1,DateModif) values (18,'FV1','MOC',40,null,'CTE1+0.3','PERIMETRE',now());
</v>
      </c>
      <c r="DG22" s="74"/>
      <c r="ER22" t="str">
        <f t="shared" si="21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2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3"/>
        <v/>
      </c>
      <c r="EU22" t="str">
        <f t="shared" si="24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5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6"/>
        <v/>
      </c>
    </row>
    <row r="23" spans="1:153" x14ac:dyDescent="0.3">
      <c r="A23" s="12">
        <f>IF(B23="MATIERE",VLOOKUP($C23,MATIERE!$B$2:$K$601,10,0),IF(B23="MOA",VLOOKUP($C23,ATELIER!$B$2:$K$291,10,0),IF(B23="MOC",VLOOKUP($C23,CHANTIER!$B$2:$K$291,10,0),IF(B23="MP",VLOOKUP($C23,MINIPELLE!$B$2:$K$291,10,0),""))))</f>
        <v>39</v>
      </c>
      <c r="B23" s="74" t="s">
        <v>298</v>
      </c>
      <c r="C23" s="74" t="s">
        <v>140</v>
      </c>
      <c r="D23" s="74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 s="74"/>
      <c r="F23" s="75" t="s">
        <v>663</v>
      </c>
      <c r="G23" s="75" t="s">
        <v>665</v>
      </c>
      <c r="H23" s="74">
        <v>4</v>
      </c>
      <c r="I23" s="75" t="s">
        <v>663</v>
      </c>
      <c r="J23" s="75" t="s">
        <v>665</v>
      </c>
      <c r="K23" s="74">
        <v>4</v>
      </c>
      <c r="L23" s="75" t="s">
        <v>663</v>
      </c>
      <c r="M23" s="75" t="s">
        <v>665</v>
      </c>
      <c r="N23" s="74">
        <v>4</v>
      </c>
      <c r="O23" s="75" t="s">
        <v>663</v>
      </c>
      <c r="P23" s="75" t="s">
        <v>665</v>
      </c>
      <c r="Q23" s="74">
        <v>6</v>
      </c>
      <c r="R23" s="75" t="s">
        <v>663</v>
      </c>
      <c r="S23" s="75" t="s">
        <v>665</v>
      </c>
      <c r="T23" s="74">
        <v>7</v>
      </c>
      <c r="U23" s="75" t="s">
        <v>663</v>
      </c>
      <c r="V23" s="75" t="s">
        <v>665</v>
      </c>
      <c r="W23" s="74">
        <v>8</v>
      </c>
      <c r="X23" s="75" t="s">
        <v>663</v>
      </c>
      <c r="Y23" s="75" t="s">
        <v>665</v>
      </c>
      <c r="Z23" s="74">
        <v>8</v>
      </c>
      <c r="AA23" s="75" t="s">
        <v>663</v>
      </c>
      <c r="AB23" s="75" t="s">
        <v>665</v>
      </c>
      <c r="AC23" s="74">
        <v>8</v>
      </c>
      <c r="AD23" s="75" t="s">
        <v>663</v>
      </c>
      <c r="AE23" s="75" t="s">
        <v>665</v>
      </c>
      <c r="AF23" s="74">
        <v>8</v>
      </c>
      <c r="AG23" s="75" t="s">
        <v>663</v>
      </c>
      <c r="AH23" s="75" t="s">
        <v>665</v>
      </c>
      <c r="AI23" s="74">
        <v>6</v>
      </c>
      <c r="AJ23" s="75" t="s">
        <v>663</v>
      </c>
      <c r="AK23" s="75" t="s">
        <v>665</v>
      </c>
      <c r="AL23" s="74">
        <v>7</v>
      </c>
      <c r="AM23" s="75" t="s">
        <v>663</v>
      </c>
      <c r="AN23" s="75" t="s">
        <v>665</v>
      </c>
      <c r="AO23" s="74">
        <v>8</v>
      </c>
      <c r="AP23" s="75" t="s">
        <v>663</v>
      </c>
      <c r="AQ23" s="75" t="s">
        <v>665</v>
      </c>
      <c r="AR23" s="74">
        <v>8</v>
      </c>
      <c r="AS23" s="75" t="s">
        <v>663</v>
      </c>
      <c r="AT23" s="75" t="s">
        <v>665</v>
      </c>
      <c r="AU23" s="74">
        <v>9</v>
      </c>
      <c r="AV23" s="75" t="s">
        <v>663</v>
      </c>
      <c r="AW23" s="75" t="s">
        <v>665</v>
      </c>
      <c r="AX23" s="74">
        <v>8</v>
      </c>
      <c r="AY23" s="75" t="s">
        <v>663</v>
      </c>
      <c r="AZ23" s="75" t="s">
        <v>665</v>
      </c>
      <c r="BA23" s="74">
        <v>8</v>
      </c>
      <c r="BB23" s="75" t="s">
        <v>663</v>
      </c>
      <c r="BC23" s="75" t="s">
        <v>665</v>
      </c>
      <c r="BD23" s="74">
        <v>10</v>
      </c>
      <c r="BE23" s="75" t="s">
        <v>663</v>
      </c>
      <c r="BF23" s="75" t="s">
        <v>665</v>
      </c>
      <c r="BG23" s="74" t="str">
        <f t="shared" si="3"/>
        <v xml:space="preserve">INSERT INTO SC_SystemeProduits(RefDimension,NomSysteme,typePresta,ligne,Quantite,formule,cte1,DateModif) values (1,'FV1','MOC',39,null,'2*CTE1','LONGUEUR',now());
</v>
      </c>
      <c r="BH23" s="74"/>
      <c r="BI23" s="74"/>
      <c r="BJ23" s="74" t="str">
        <f t="shared" si="4"/>
        <v xml:space="preserve">INSERT INTO SC_SystemeProduits(RefDimension,NomSysteme,typePresta,ligne,Quantite,formule,cte1,DateModif) values (2,'FV1','MOC',39,null,'2*CTE1','LONGUEUR',now());
</v>
      </c>
      <c r="BK23" s="74"/>
      <c r="BL23" s="74"/>
      <c r="BM23" s="74" t="str">
        <f t="shared" si="5"/>
        <v xml:space="preserve">INSERT INTO SC_SystemeProduits(RefDimension,NomSysteme,typePresta,ligne,Quantite,formule,cte1,DateModif) values (3,'FV1','MOC',39,null,'2*CTE1','LONGUEUR',now());
</v>
      </c>
      <c r="BN23" s="74"/>
      <c r="BO23" s="74"/>
      <c r="BP23" s="74" t="str">
        <f t="shared" si="6"/>
        <v xml:space="preserve">INSERT INTO SC_SystemeProduits(RefDimension,NomSysteme,typePresta,ligne,Quantite,formule,cte1,DateModif) values (4,'FV1','MOC',39,null,'2*CTE1','LONGUEUR',now());
</v>
      </c>
      <c r="BQ23" s="74"/>
      <c r="BR23" s="74"/>
      <c r="BS23" s="74" t="str">
        <f t="shared" si="7"/>
        <v xml:space="preserve">INSERT INTO SC_SystemeProduits(RefDimension,NomSysteme,typePresta,ligne,Quantite,formule,cte1,DateModif) values (5,'FV1','MOC',39,null,'2*CTE1','LONGUEUR',now());
</v>
      </c>
      <c r="BT23" s="74"/>
      <c r="BU23" s="74"/>
      <c r="BV23" s="74" t="str">
        <f t="shared" si="8"/>
        <v xml:space="preserve">INSERT INTO SC_SystemeProduits(RefDimension,NomSysteme,typePresta,ligne,Quantite,formule,cte1,DateModif) values (6,'FV1','MOC',39,null,'2*CTE1','LONGUEUR',now());
</v>
      </c>
      <c r="BW23" s="74"/>
      <c r="BX23" s="74"/>
      <c r="BY23" s="74" t="str">
        <f t="shared" si="9"/>
        <v xml:space="preserve">INSERT INTO SC_SystemeProduits(RefDimension,NomSysteme,typePresta,ligne,Quantite,formule,cte1,DateModif) values (7,'FV1','MOC',39,null,'2*CTE1','LONGUEUR',now());
</v>
      </c>
      <c r="BZ23" s="74"/>
      <c r="CA23" s="74"/>
      <c r="CB23" s="74" t="str">
        <f t="shared" si="10"/>
        <v xml:space="preserve">INSERT INTO SC_SystemeProduits(RefDimension,NomSysteme,typePresta,ligne,Quantite,formule,cte1,DateModif) values (8,'FV1','MOC',39,null,'2*CTE1','LONGUEUR',now());
</v>
      </c>
      <c r="CC23" s="74"/>
      <c r="CD23" s="74"/>
      <c r="CE23" s="74" t="str">
        <f t="shared" si="11"/>
        <v xml:space="preserve">INSERT INTO SC_SystemeProduits(RefDimension,NomSysteme,typePresta,ligne,Quantite,formule,cte1,DateModif) values (9,'FV1','MOC',39,null,'2*CTE1','LONGUEUR',now());
</v>
      </c>
      <c r="CF23" s="74"/>
      <c r="CG23" s="74"/>
      <c r="CH23" s="74" t="str">
        <f t="shared" si="12"/>
        <v xml:space="preserve">INSERT INTO SC_SystemeProduits(RefDimension,NomSysteme,typePresta,ligne,Quantite,formule,cte1,DateModif) values (10,'FV1','MOC',39,null,'2*CTE1','LONGUEUR',now());
</v>
      </c>
      <c r="CI23" s="74"/>
      <c r="CJ23" s="74"/>
      <c r="CK23" s="74" t="str">
        <f t="shared" si="13"/>
        <v xml:space="preserve">INSERT INTO SC_SystemeProduits(RefDimension,NomSysteme,typePresta,ligne,Quantite,formule,cte1,DateModif) values (11,'FV1','MOC',39,null,'2*CTE1','LONGUEUR',now());
</v>
      </c>
      <c r="CL23" s="74"/>
      <c r="CM23" s="74"/>
      <c r="CN23" s="74" t="str">
        <f t="shared" si="14"/>
        <v xml:space="preserve">INSERT INTO SC_SystemeProduits(RefDimension,NomSysteme,typePresta,ligne,Quantite,formule,cte1,DateModif) values (12,'FV1','MOC',39,null,'2*CTE1','LONGUEUR',now());
</v>
      </c>
      <c r="CO23" s="74"/>
      <c r="CP23" s="74"/>
      <c r="CQ23" s="74" t="str">
        <f t="shared" si="15"/>
        <v xml:space="preserve">INSERT INTO SC_SystemeProduits(RefDimension,NomSysteme,typePresta,ligne,Quantite,formule,cte1,DateModif) values (13,'FV1','MOC',39,null,'2*CTE1','LONGUEUR',now());
</v>
      </c>
      <c r="CR23" s="74"/>
      <c r="CS23" s="74"/>
      <c r="CT23" s="74" t="str">
        <f t="shared" si="16"/>
        <v xml:space="preserve">INSERT INTO SC_SystemeProduits(RefDimension,NomSysteme,typePresta,ligne,Quantite,formule,cte1,DateModif) values (14,'FV1','MOC',39,null,'2*CTE1','LONGUEUR',now());
</v>
      </c>
      <c r="CU23" s="74"/>
      <c r="CV23" s="74"/>
      <c r="CW23" s="74" t="str">
        <f t="shared" si="17"/>
        <v xml:space="preserve">INSERT INTO SC_SystemeProduits(RefDimension,NomSysteme,typePresta,ligne,Quantite,formule,cte1,DateModif) values (15,'FV1','MOC',39,null,'2*CTE1','LONGUEUR',now());
</v>
      </c>
      <c r="CX23" s="74"/>
      <c r="CY23" s="74"/>
      <c r="CZ23" s="74" t="str">
        <f t="shared" si="18"/>
        <v xml:space="preserve">INSERT INTO SC_SystemeProduits(RefDimension,NomSysteme,typePresta,ligne,Quantite,formule,cte1,DateModif) values (16,'FV1','MOC',39,null,'2*CTE1','LONGUEUR',now());
</v>
      </c>
      <c r="DA23" s="74"/>
      <c r="DB23" s="74"/>
      <c r="DC23" s="74" t="str">
        <f t="shared" si="19"/>
        <v xml:space="preserve">INSERT INTO SC_SystemeProduits(RefDimension,NomSysteme,typePresta,ligne,Quantite,formule,cte1,DateModif) values (17,'FV1','MOC',39,null,'2*CTE1','LONGUEUR',now());
</v>
      </c>
      <c r="DD23" s="74"/>
      <c r="DE23" s="74"/>
      <c r="DF23" s="74" t="str">
        <f t="shared" si="20"/>
        <v xml:space="preserve">INSERT INTO SC_SystemeProduits(RefDimension,NomSysteme,typePresta,ligne,Quantite,formule,cte1,DateModif) values (18,'FV1','MOC',39,null,'2*CTE1','LONGUEUR',now());
</v>
      </c>
      <c r="DG23" s="74"/>
      <c r="ER23" t="str">
        <f t="shared" si="21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2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3"/>
        <v/>
      </c>
      <c r="EU23" t="str">
        <f t="shared" si="24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5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6"/>
        <v/>
      </c>
    </row>
    <row r="24" spans="1:153" x14ac:dyDescent="0.3">
      <c r="A24" s="58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4"/>
      <c r="C24" s="74"/>
      <c r="D24" s="7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4"/>
      <c r="F24" s="75"/>
      <c r="G24" s="75"/>
      <c r="H24" s="74"/>
      <c r="I24" s="75"/>
      <c r="J24" s="75"/>
      <c r="K24" s="74"/>
      <c r="L24" s="75"/>
      <c r="M24" s="75"/>
      <c r="N24" s="74"/>
      <c r="O24" s="75"/>
      <c r="P24" s="75"/>
      <c r="Q24" s="74"/>
      <c r="R24" s="75"/>
      <c r="S24" s="75"/>
      <c r="T24" s="74"/>
      <c r="U24" s="75"/>
      <c r="V24" s="75"/>
      <c r="W24" s="74"/>
      <c r="X24" s="75"/>
      <c r="Y24" s="75"/>
      <c r="Z24" s="74"/>
      <c r="AA24" s="75"/>
      <c r="AB24" s="75"/>
      <c r="AC24" s="74"/>
      <c r="AD24" s="75"/>
      <c r="AE24" s="75"/>
      <c r="AF24" s="74"/>
      <c r="AG24" s="75"/>
      <c r="AH24" s="75"/>
      <c r="AI24" s="74"/>
      <c r="AJ24" s="75"/>
      <c r="AK24" s="75"/>
      <c r="AL24" s="74"/>
      <c r="AM24" s="75"/>
      <c r="AN24" s="75"/>
      <c r="AO24" s="74"/>
      <c r="AP24" s="75"/>
      <c r="AQ24" s="75"/>
      <c r="AR24" s="74"/>
      <c r="AS24" s="75"/>
      <c r="AT24" s="75"/>
      <c r="AU24" s="74"/>
      <c r="AV24" s="75"/>
      <c r="AW24" s="75"/>
      <c r="AX24" s="74"/>
      <c r="AY24" s="75"/>
      <c r="AZ24" s="75"/>
      <c r="BA24" s="74"/>
      <c r="BB24" s="75"/>
      <c r="BC24" s="75"/>
      <c r="BD24" s="74"/>
      <c r="BE24" s="75"/>
      <c r="BF24" s="75"/>
      <c r="BG24" s="74" t="str">
        <f t="shared" si="3"/>
        <v/>
      </c>
      <c r="BH24" s="74"/>
      <c r="BI24" s="74"/>
      <c r="BJ24" s="74" t="str">
        <f t="shared" si="4"/>
        <v/>
      </c>
      <c r="BK24" s="74"/>
      <c r="BL24" s="74"/>
      <c r="BM24" s="74" t="str">
        <f t="shared" si="5"/>
        <v/>
      </c>
      <c r="BN24" s="74"/>
      <c r="BO24" s="74"/>
      <c r="BP24" s="74" t="str">
        <f t="shared" si="6"/>
        <v/>
      </c>
      <c r="BQ24" s="74"/>
      <c r="BR24" s="74"/>
      <c r="BS24" s="74" t="str">
        <f t="shared" si="7"/>
        <v/>
      </c>
      <c r="BT24" s="74"/>
      <c r="BU24" s="74"/>
      <c r="BV24" s="74" t="str">
        <f t="shared" si="8"/>
        <v/>
      </c>
      <c r="BW24" s="74"/>
      <c r="BX24" s="74"/>
      <c r="BY24" s="74" t="str">
        <f t="shared" si="9"/>
        <v/>
      </c>
      <c r="BZ24" s="74"/>
      <c r="CA24" s="74"/>
      <c r="CB24" s="74" t="str">
        <f t="shared" si="10"/>
        <v/>
      </c>
      <c r="CC24" s="74"/>
      <c r="CD24" s="74"/>
      <c r="CE24" s="74" t="str">
        <f t="shared" si="11"/>
        <v/>
      </c>
      <c r="CF24" s="74"/>
      <c r="CG24" s="74"/>
      <c r="CH24" s="74" t="str">
        <f t="shared" si="12"/>
        <v/>
      </c>
      <c r="CI24" s="74"/>
      <c r="CJ24" s="74"/>
      <c r="CK24" s="74" t="str">
        <f t="shared" si="13"/>
        <v/>
      </c>
      <c r="CL24" s="74"/>
      <c r="CM24" s="74"/>
      <c r="CN24" s="74" t="str">
        <f t="shared" si="14"/>
        <v/>
      </c>
      <c r="CO24" s="74"/>
      <c r="CP24" s="74"/>
      <c r="CQ24" s="74" t="str">
        <f t="shared" si="15"/>
        <v/>
      </c>
      <c r="CR24" s="74"/>
      <c r="CS24" s="74"/>
      <c r="CT24" s="74" t="str">
        <f t="shared" si="16"/>
        <v/>
      </c>
      <c r="CU24" s="74"/>
      <c r="CV24" s="74"/>
      <c r="CW24" s="74" t="str">
        <f t="shared" si="17"/>
        <v/>
      </c>
      <c r="CX24" s="74"/>
      <c r="CY24" s="74"/>
      <c r="CZ24" s="74" t="str">
        <f t="shared" si="18"/>
        <v/>
      </c>
      <c r="DA24" s="74"/>
      <c r="DB24" s="74"/>
      <c r="DC24" s="74" t="str">
        <f t="shared" si="19"/>
        <v/>
      </c>
      <c r="DD24" s="74"/>
      <c r="DE24" s="74"/>
      <c r="DF24" s="74" t="str">
        <f t="shared" si="20"/>
        <v/>
      </c>
      <c r="DG24" s="74"/>
    </row>
    <row r="25" spans="1:153" ht="55.2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74" t="s">
        <v>298</v>
      </c>
      <c r="C25" s="56" t="s">
        <v>1879</v>
      </c>
      <c r="D25" s="74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4"/>
      <c r="F25" s="60" t="s">
        <v>686</v>
      </c>
      <c r="G25" s="60" t="s">
        <v>665</v>
      </c>
      <c r="H25" s="74"/>
      <c r="I25" s="60" t="s">
        <v>686</v>
      </c>
      <c r="J25" s="60" t="s">
        <v>665</v>
      </c>
      <c r="K25" s="74"/>
      <c r="L25" s="60" t="s">
        <v>686</v>
      </c>
      <c r="M25" s="60" t="s">
        <v>665</v>
      </c>
      <c r="N25" s="74"/>
      <c r="O25" s="60" t="s">
        <v>686</v>
      </c>
      <c r="P25" s="60" t="s">
        <v>665</v>
      </c>
      <c r="Q25" s="74"/>
      <c r="R25" s="60" t="s">
        <v>686</v>
      </c>
      <c r="S25" s="60" t="s">
        <v>665</v>
      </c>
      <c r="T25" s="74"/>
      <c r="U25" s="60" t="s">
        <v>686</v>
      </c>
      <c r="V25" s="60" t="s">
        <v>665</v>
      </c>
      <c r="W25" s="74"/>
      <c r="X25" s="60" t="s">
        <v>686</v>
      </c>
      <c r="Y25" s="60" t="s">
        <v>665</v>
      </c>
      <c r="Z25" s="74"/>
      <c r="AA25" s="60" t="s">
        <v>686</v>
      </c>
      <c r="AB25" s="60" t="s">
        <v>665</v>
      </c>
      <c r="AC25" s="74"/>
      <c r="AD25" s="60" t="s">
        <v>686</v>
      </c>
      <c r="AE25" s="60" t="s">
        <v>665</v>
      </c>
      <c r="AF25" s="74"/>
      <c r="AG25" s="60" t="s">
        <v>686</v>
      </c>
      <c r="AH25" s="60" t="s">
        <v>665</v>
      </c>
      <c r="AI25" s="74"/>
      <c r="AJ25" s="60" t="s">
        <v>686</v>
      </c>
      <c r="AK25" s="60" t="s">
        <v>665</v>
      </c>
      <c r="AL25" s="74"/>
      <c r="AM25" s="60" t="s">
        <v>686</v>
      </c>
      <c r="AN25" s="60" t="s">
        <v>665</v>
      </c>
      <c r="AO25" s="74"/>
      <c r="AP25" s="60" t="s">
        <v>686</v>
      </c>
      <c r="AQ25" s="60" t="s">
        <v>665</v>
      </c>
      <c r="AR25" s="74"/>
      <c r="AS25" s="60" t="s">
        <v>686</v>
      </c>
      <c r="AT25" s="60" t="s">
        <v>665</v>
      </c>
      <c r="AU25" s="74"/>
      <c r="AV25" s="60" t="s">
        <v>686</v>
      </c>
      <c r="AW25" s="60" t="s">
        <v>665</v>
      </c>
      <c r="AX25" s="74"/>
      <c r="AY25" s="60" t="s">
        <v>686</v>
      </c>
      <c r="AZ25" s="60" t="s">
        <v>665</v>
      </c>
      <c r="BA25" s="74"/>
      <c r="BB25" s="60" t="s">
        <v>686</v>
      </c>
      <c r="BC25" s="60" t="s">
        <v>665</v>
      </c>
      <c r="BD25" s="74"/>
      <c r="BE25" s="60" t="s">
        <v>686</v>
      </c>
      <c r="BF25" s="60" t="s">
        <v>665</v>
      </c>
      <c r="BG25" s="74" t="str">
        <f t="shared" si="3"/>
        <v xml:space="preserve">INSERT INTO SC_SystemeProduits(RefDimension,NomSysteme,typePresta,ligne,Quantite,formule,cte1,DateModif) values (1,'FV1','MOC',94,null,'1*CTE1','LONGUEUR',now());
</v>
      </c>
      <c r="BH25" s="74"/>
      <c r="BI25" s="74"/>
      <c r="BJ25" s="74" t="str">
        <f t="shared" si="4"/>
        <v xml:space="preserve">INSERT INTO SC_SystemeProduits(RefDimension,NomSysteme,typePresta,ligne,Quantite,formule,cte1,DateModif) values (2,'FV1','MOC',94,null,'1*CTE1','LONGUEUR',now());
</v>
      </c>
      <c r="BK25" s="74"/>
      <c r="BL25" s="74"/>
      <c r="BM25" s="74" t="str">
        <f t="shared" si="5"/>
        <v xml:space="preserve">INSERT INTO SC_SystemeProduits(RefDimension,NomSysteme,typePresta,ligne,Quantite,formule,cte1,DateModif) values (3,'FV1','MOC',94,null,'1*CTE1','LONGUEUR',now());
</v>
      </c>
      <c r="BN25" s="74"/>
      <c r="BO25" s="74"/>
      <c r="BP25" s="74" t="str">
        <f t="shared" si="6"/>
        <v xml:space="preserve">INSERT INTO SC_SystemeProduits(RefDimension,NomSysteme,typePresta,ligne,Quantite,formule,cte1,DateModif) values (4,'FV1','MOC',94,null,'1*CTE1','LONGUEUR',now());
</v>
      </c>
      <c r="BQ25" s="74"/>
      <c r="BR25" s="74"/>
      <c r="BS25" s="74" t="str">
        <f t="shared" si="7"/>
        <v xml:space="preserve">INSERT INTO SC_SystemeProduits(RefDimension,NomSysteme,typePresta,ligne,Quantite,formule,cte1,DateModif) values (5,'FV1','MOC',94,null,'1*CTE1','LONGUEUR',now());
</v>
      </c>
      <c r="BT25" s="74"/>
      <c r="BU25" s="74"/>
      <c r="BV25" s="74" t="str">
        <f t="shared" si="8"/>
        <v xml:space="preserve">INSERT INTO SC_SystemeProduits(RefDimension,NomSysteme,typePresta,ligne,Quantite,formule,cte1,DateModif) values (6,'FV1','MOC',94,null,'1*CTE1','LONGUEUR',now());
</v>
      </c>
      <c r="BW25" s="74"/>
      <c r="BX25" s="74"/>
      <c r="BY25" s="74" t="str">
        <f t="shared" si="9"/>
        <v xml:space="preserve">INSERT INTO SC_SystemeProduits(RefDimension,NomSysteme,typePresta,ligne,Quantite,formule,cte1,DateModif) values (7,'FV1','MOC',94,null,'1*CTE1','LONGUEUR',now());
</v>
      </c>
      <c r="BZ25" s="74"/>
      <c r="CA25" s="74"/>
      <c r="CB25" s="74" t="str">
        <f t="shared" si="10"/>
        <v xml:space="preserve">INSERT INTO SC_SystemeProduits(RefDimension,NomSysteme,typePresta,ligne,Quantite,formule,cte1,DateModif) values (8,'FV1','MOC',94,null,'1*CTE1','LONGUEUR',now());
</v>
      </c>
      <c r="CC25" s="74"/>
      <c r="CD25" s="74"/>
      <c r="CE25" s="74" t="str">
        <f t="shared" si="11"/>
        <v xml:space="preserve">INSERT INTO SC_SystemeProduits(RefDimension,NomSysteme,typePresta,ligne,Quantite,formule,cte1,DateModif) values (9,'FV1','MOC',94,null,'1*CTE1','LONGUEUR',now());
</v>
      </c>
      <c r="CF25" s="74"/>
      <c r="CG25" s="74"/>
      <c r="CH25" s="74" t="str">
        <f t="shared" si="12"/>
        <v xml:space="preserve">INSERT INTO SC_SystemeProduits(RefDimension,NomSysteme,typePresta,ligne,Quantite,formule,cte1,DateModif) values (10,'FV1','MOC',94,null,'1*CTE1','LONGUEUR',now());
</v>
      </c>
      <c r="CI25" s="74"/>
      <c r="CJ25" s="74"/>
      <c r="CK25" s="74" t="str">
        <f t="shared" si="13"/>
        <v xml:space="preserve">INSERT INTO SC_SystemeProduits(RefDimension,NomSysteme,typePresta,ligne,Quantite,formule,cte1,DateModif) values (11,'FV1','MOC',94,null,'1*CTE1','LONGUEUR',now());
</v>
      </c>
      <c r="CL25" s="74"/>
      <c r="CM25" s="74"/>
      <c r="CN25" s="74" t="str">
        <f t="shared" si="14"/>
        <v xml:space="preserve">INSERT INTO SC_SystemeProduits(RefDimension,NomSysteme,typePresta,ligne,Quantite,formule,cte1,DateModif) values (12,'FV1','MOC',94,null,'1*CTE1','LONGUEUR',now());
</v>
      </c>
      <c r="CO25" s="74"/>
      <c r="CP25" s="74"/>
      <c r="CQ25" s="74" t="str">
        <f t="shared" si="15"/>
        <v xml:space="preserve">INSERT INTO SC_SystemeProduits(RefDimension,NomSysteme,typePresta,ligne,Quantite,formule,cte1,DateModif) values (13,'FV1','MOC',94,null,'1*CTE1','LONGUEUR',now());
</v>
      </c>
      <c r="CR25" s="74"/>
      <c r="CS25" s="74"/>
      <c r="CT25" s="74" t="str">
        <f t="shared" si="16"/>
        <v xml:space="preserve">INSERT INTO SC_SystemeProduits(RefDimension,NomSysteme,typePresta,ligne,Quantite,formule,cte1,DateModif) values (14,'FV1','MOC',94,null,'1*CTE1','LONGUEUR',now());
</v>
      </c>
      <c r="CU25" s="74"/>
      <c r="CV25" s="74"/>
      <c r="CW25" s="74" t="str">
        <f t="shared" si="17"/>
        <v xml:space="preserve">INSERT INTO SC_SystemeProduits(RefDimension,NomSysteme,typePresta,ligne,Quantite,formule,cte1,DateModif) values (15,'FV1','MOC',94,null,'1*CTE1','LONGUEUR',now());
</v>
      </c>
      <c r="CX25" s="74"/>
      <c r="CY25" s="74"/>
      <c r="CZ25" s="74" t="str">
        <f t="shared" si="18"/>
        <v xml:space="preserve">INSERT INTO SC_SystemeProduits(RefDimension,NomSysteme,typePresta,ligne,Quantite,formule,cte1,DateModif) values (16,'FV1','MOC',94,null,'1*CTE1','LONGUEUR',now());
</v>
      </c>
      <c r="DA25" s="74"/>
      <c r="DB25" s="74"/>
      <c r="DC25" s="74" t="str">
        <f t="shared" si="19"/>
        <v xml:space="preserve">INSERT INTO SC_SystemeProduits(RefDimension,NomSysteme,typePresta,ligne,Quantite,formule,cte1,DateModif) values (17,'FV1','MOC',94,null,'1*CTE1','LONGUEUR',now());
</v>
      </c>
      <c r="DD25" s="74"/>
      <c r="DE25" s="74"/>
      <c r="DF25" s="74" t="str">
        <f t="shared" si="20"/>
        <v xml:space="preserve">INSERT INTO SC_SystemeProduits(RefDimension,NomSysteme,typePresta,ligne,Quantite,formule,cte1,DateModif) values (18,'FV1','MOC',94,null,'1*CTE1','LONGUEUR',now());
</v>
      </c>
      <c r="DG25" s="74"/>
    </row>
    <row r="26" spans="1:153" x14ac:dyDescent="0.3">
      <c r="A26" s="58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4"/>
      <c r="C26" s="74"/>
      <c r="D26" s="74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4"/>
      <c r="F26" s="75"/>
      <c r="G26" s="75"/>
      <c r="H26" s="74"/>
      <c r="I26" s="75"/>
      <c r="J26" s="75"/>
      <c r="K26" s="74"/>
      <c r="L26" s="75"/>
      <c r="M26" s="75"/>
      <c r="N26" s="74"/>
      <c r="O26" s="75"/>
      <c r="P26" s="75"/>
      <c r="Q26" s="74"/>
      <c r="R26" s="75"/>
      <c r="S26" s="75"/>
      <c r="T26" s="74"/>
      <c r="U26" s="75"/>
      <c r="V26" s="75"/>
      <c r="W26" s="74"/>
      <c r="X26" s="75"/>
      <c r="Y26" s="75"/>
      <c r="Z26" s="74"/>
      <c r="AA26" s="75"/>
      <c r="AB26" s="75"/>
      <c r="AC26" s="74"/>
      <c r="AD26" s="75"/>
      <c r="AE26" s="75"/>
      <c r="AF26" s="74"/>
      <c r="AG26" s="75"/>
      <c r="AH26" s="75"/>
      <c r="AI26" s="74"/>
      <c r="AJ26" s="75"/>
      <c r="AK26" s="75"/>
      <c r="AL26" s="74"/>
      <c r="AM26" s="75"/>
      <c r="AN26" s="75"/>
      <c r="AO26" s="74"/>
      <c r="AP26" s="75"/>
      <c r="AQ26" s="75"/>
      <c r="AR26" s="74"/>
      <c r="AS26" s="75"/>
      <c r="AT26" s="75"/>
      <c r="AU26" s="74"/>
      <c r="AV26" s="75"/>
      <c r="AW26" s="75"/>
      <c r="AX26" s="74"/>
      <c r="AY26" s="75"/>
      <c r="AZ26" s="75"/>
      <c r="BA26" s="74"/>
      <c r="BB26" s="75"/>
      <c r="BC26" s="75"/>
      <c r="BD26" s="74"/>
      <c r="BE26" s="75"/>
      <c r="BF26" s="75"/>
      <c r="BG26" s="74" t="str">
        <f t="shared" si="3"/>
        <v/>
      </c>
      <c r="BH26" s="74"/>
      <c r="BI26" s="74"/>
      <c r="BJ26" s="74" t="str">
        <f t="shared" si="4"/>
        <v/>
      </c>
      <c r="BK26" s="74"/>
      <c r="BL26" s="74"/>
      <c r="BM26" s="74" t="str">
        <f t="shared" si="5"/>
        <v/>
      </c>
      <c r="BN26" s="74"/>
      <c r="BO26" s="74"/>
      <c r="BP26" s="74" t="str">
        <f t="shared" si="6"/>
        <v/>
      </c>
      <c r="BQ26" s="74"/>
      <c r="BR26" s="74"/>
      <c r="BS26" s="74" t="str">
        <f t="shared" si="7"/>
        <v/>
      </c>
      <c r="BT26" s="74"/>
      <c r="BU26" s="74"/>
      <c r="BV26" s="74" t="str">
        <f t="shared" si="8"/>
        <v/>
      </c>
      <c r="BW26" s="74"/>
      <c r="BX26" s="74"/>
      <c r="BY26" s="74" t="str">
        <f t="shared" si="9"/>
        <v/>
      </c>
      <c r="BZ26" s="74"/>
      <c r="CA26" s="74"/>
      <c r="CB26" s="74" t="str">
        <f t="shared" si="10"/>
        <v/>
      </c>
      <c r="CC26" s="74"/>
      <c r="CD26" s="74"/>
      <c r="CE26" s="74" t="str">
        <f t="shared" si="11"/>
        <v/>
      </c>
      <c r="CF26" s="74"/>
      <c r="CG26" s="74"/>
      <c r="CH26" s="74" t="str">
        <f t="shared" si="12"/>
        <v/>
      </c>
      <c r="CI26" s="74"/>
      <c r="CJ26" s="74"/>
      <c r="CK26" s="74" t="str">
        <f t="shared" si="13"/>
        <v/>
      </c>
      <c r="CL26" s="74"/>
      <c r="CM26" s="74"/>
      <c r="CN26" s="74" t="str">
        <f t="shared" si="14"/>
        <v/>
      </c>
      <c r="CO26" s="74"/>
      <c r="CP26" s="74"/>
      <c r="CQ26" s="74" t="str">
        <f t="shared" si="15"/>
        <v/>
      </c>
      <c r="CR26" s="74"/>
      <c r="CS26" s="74"/>
      <c r="CT26" s="74" t="str">
        <f t="shared" si="16"/>
        <v/>
      </c>
      <c r="CU26" s="74"/>
      <c r="CV26" s="74"/>
      <c r="CW26" s="74" t="str">
        <f t="shared" si="17"/>
        <v/>
      </c>
      <c r="CX26" s="74"/>
      <c r="CY26" s="74"/>
      <c r="CZ26" s="74" t="str">
        <f t="shared" si="18"/>
        <v/>
      </c>
      <c r="DA26" s="74"/>
      <c r="DB26" s="74"/>
      <c r="DC26" s="74" t="str">
        <f t="shared" si="19"/>
        <v/>
      </c>
      <c r="DD26" s="74"/>
      <c r="DE26" s="74"/>
      <c r="DF26" s="74" t="str">
        <f t="shared" si="20"/>
        <v/>
      </c>
      <c r="DG26" s="74"/>
    </row>
    <row r="27" spans="1:153" x14ac:dyDescent="0.3">
      <c r="A27" s="58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4"/>
      <c r="C27" s="74"/>
      <c r="D27" s="74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4"/>
      <c r="F27" s="75"/>
      <c r="G27" s="75"/>
      <c r="H27" s="74"/>
      <c r="I27" s="75"/>
      <c r="J27" s="75"/>
      <c r="K27" s="74"/>
      <c r="L27" s="75"/>
      <c r="M27" s="75"/>
      <c r="N27" s="74"/>
      <c r="O27" s="75"/>
      <c r="P27" s="75"/>
      <c r="Q27" s="74"/>
      <c r="R27" s="75"/>
      <c r="S27" s="75"/>
      <c r="T27" s="74"/>
      <c r="U27" s="75"/>
      <c r="V27" s="75"/>
      <c r="W27" s="74"/>
      <c r="X27" s="75"/>
      <c r="Y27" s="75"/>
      <c r="Z27" s="74"/>
      <c r="AA27" s="75"/>
      <c r="AB27" s="75"/>
      <c r="AC27" s="74"/>
      <c r="AD27" s="75"/>
      <c r="AE27" s="75"/>
      <c r="AF27" s="74"/>
      <c r="AG27" s="75"/>
      <c r="AH27" s="75"/>
      <c r="AI27" s="74"/>
      <c r="AJ27" s="75"/>
      <c r="AK27" s="75"/>
      <c r="AL27" s="74"/>
      <c r="AM27" s="75"/>
      <c r="AN27" s="75"/>
      <c r="AO27" s="74"/>
      <c r="AP27" s="75"/>
      <c r="AQ27" s="75"/>
      <c r="AR27" s="74"/>
      <c r="AS27" s="75"/>
      <c r="AT27" s="75"/>
      <c r="AU27" s="74"/>
      <c r="AV27" s="75"/>
      <c r="AW27" s="75"/>
      <c r="AX27" s="74"/>
      <c r="AY27" s="75"/>
      <c r="AZ27" s="75"/>
      <c r="BA27" s="74"/>
      <c r="BB27" s="75"/>
      <c r="BC27" s="75"/>
      <c r="BD27" s="74"/>
      <c r="BE27" s="75"/>
      <c r="BF27" s="75"/>
      <c r="BG27" s="74" t="str">
        <f t="shared" si="3"/>
        <v/>
      </c>
      <c r="BH27" s="74"/>
      <c r="BI27" s="74"/>
      <c r="BJ27" s="74" t="str">
        <f t="shared" si="4"/>
        <v/>
      </c>
      <c r="BK27" s="74"/>
      <c r="BL27" s="74"/>
      <c r="BM27" s="74" t="str">
        <f t="shared" si="5"/>
        <v/>
      </c>
      <c r="BN27" s="74"/>
      <c r="BO27" s="74"/>
      <c r="BP27" s="74" t="str">
        <f t="shared" si="6"/>
        <v/>
      </c>
      <c r="BQ27" s="74"/>
      <c r="BR27" s="74"/>
      <c r="BS27" s="74" t="str">
        <f t="shared" si="7"/>
        <v/>
      </c>
      <c r="BT27" s="74"/>
      <c r="BU27" s="74"/>
      <c r="BV27" s="74" t="str">
        <f t="shared" si="8"/>
        <v/>
      </c>
      <c r="BW27" s="74"/>
      <c r="BX27" s="74"/>
      <c r="BY27" s="74" t="str">
        <f t="shared" si="9"/>
        <v/>
      </c>
      <c r="BZ27" s="74"/>
      <c r="CA27" s="74"/>
      <c r="CB27" s="74" t="str">
        <f t="shared" si="10"/>
        <v/>
      </c>
      <c r="CC27" s="74"/>
      <c r="CD27" s="74"/>
      <c r="CE27" s="74" t="str">
        <f t="shared" si="11"/>
        <v/>
      </c>
      <c r="CF27" s="74"/>
      <c r="CG27" s="74"/>
      <c r="CH27" s="74" t="str">
        <f t="shared" si="12"/>
        <v/>
      </c>
      <c r="CI27" s="74"/>
      <c r="CJ27" s="74"/>
      <c r="CK27" s="74" t="str">
        <f t="shared" si="13"/>
        <v/>
      </c>
      <c r="CL27" s="74"/>
      <c r="CM27" s="74"/>
      <c r="CN27" s="74" t="str">
        <f t="shared" si="14"/>
        <v/>
      </c>
      <c r="CO27" s="74"/>
      <c r="CP27" s="74"/>
      <c r="CQ27" s="74" t="str">
        <f t="shared" si="15"/>
        <v/>
      </c>
      <c r="CR27" s="74"/>
      <c r="CS27" s="74"/>
      <c r="CT27" s="74" t="str">
        <f t="shared" si="16"/>
        <v/>
      </c>
      <c r="CU27" s="74"/>
      <c r="CV27" s="74"/>
      <c r="CW27" s="74" t="str">
        <f t="shared" si="17"/>
        <v/>
      </c>
      <c r="CX27" s="74"/>
      <c r="CY27" s="74"/>
      <c r="CZ27" s="74" t="str">
        <f t="shared" si="18"/>
        <v/>
      </c>
      <c r="DA27" s="74"/>
      <c r="DB27" s="74"/>
      <c r="DC27" s="74" t="str">
        <f t="shared" si="19"/>
        <v/>
      </c>
      <c r="DD27" s="74"/>
      <c r="DE27" s="74"/>
      <c r="DF27" s="74" t="str">
        <f t="shared" si="20"/>
        <v/>
      </c>
      <c r="DG27" s="74"/>
    </row>
    <row r="28" spans="1:153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74" t="s">
        <v>294</v>
      </c>
      <c r="C28" s="115" t="s">
        <v>1797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F28" s="75"/>
      <c r="G28" s="75"/>
      <c r="H28" s="76">
        <v>1</v>
      </c>
      <c r="I28" s="75"/>
      <c r="J28" s="75"/>
      <c r="K28" s="76"/>
      <c r="L28" s="75"/>
      <c r="M28" s="75"/>
      <c r="N28" s="76"/>
      <c r="O28" s="75"/>
      <c r="P28" s="75"/>
      <c r="Q28" s="76"/>
      <c r="R28" s="75"/>
      <c r="S28" s="75"/>
      <c r="T28" s="76"/>
      <c r="U28" s="75"/>
      <c r="V28" s="75"/>
      <c r="W28" s="76"/>
      <c r="X28" s="75"/>
      <c r="Y28" s="75"/>
      <c r="Z28" s="76"/>
      <c r="AA28" s="75"/>
      <c r="AB28" s="75"/>
      <c r="AC28" s="76"/>
      <c r="AD28" s="75"/>
      <c r="AE28" s="75"/>
      <c r="AF28" s="76"/>
      <c r="AG28" s="75"/>
      <c r="AH28" s="75"/>
      <c r="AI28" s="76"/>
      <c r="AJ28" s="75"/>
      <c r="AK28" s="75"/>
      <c r="AL28" s="76"/>
      <c r="AM28" s="75"/>
      <c r="AN28" s="75"/>
      <c r="AO28" s="76"/>
      <c r="AP28" s="75"/>
      <c r="AQ28" s="75"/>
      <c r="AR28" s="76"/>
      <c r="AS28" s="75"/>
      <c r="AT28" s="75"/>
      <c r="AU28" s="76"/>
      <c r="AV28" s="75"/>
      <c r="AW28" s="75"/>
      <c r="AX28" s="76"/>
      <c r="AY28" s="75"/>
      <c r="AZ28" s="75"/>
      <c r="BA28" s="76"/>
      <c r="BB28" s="75"/>
      <c r="BC28" s="75"/>
      <c r="BD28" s="76"/>
      <c r="BE28" s="75"/>
      <c r="BF28" s="75"/>
      <c r="BG28" s="74" t="str">
        <f t="shared" si="3"/>
        <v/>
      </c>
      <c r="BH28" s="74"/>
      <c r="BI28" s="74"/>
      <c r="BJ28" s="74" t="str">
        <f t="shared" si="4"/>
        <v xml:space="preserve">INSERT INTO SC_SystemeProduits(RefDimension,NomSysteme,typePresta,ligne,Quantite,formule,cte1,DateModif) values (2,'FV1','MATIERE',558,1,null,null,now());
</v>
      </c>
      <c r="BK28" s="74"/>
      <c r="BL28" s="74"/>
      <c r="BM28" s="74" t="str">
        <f t="shared" si="5"/>
        <v/>
      </c>
      <c r="BN28" s="74"/>
      <c r="BO28" s="74"/>
      <c r="BP28" s="74" t="str">
        <f t="shared" si="6"/>
        <v/>
      </c>
      <c r="BQ28" s="74"/>
      <c r="BR28" s="74"/>
      <c r="BS28" s="74" t="str">
        <f t="shared" si="7"/>
        <v/>
      </c>
      <c r="BT28" s="74"/>
      <c r="BU28" s="74"/>
      <c r="BV28" s="74" t="str">
        <f t="shared" si="8"/>
        <v/>
      </c>
      <c r="BW28" s="74"/>
      <c r="BX28" s="74"/>
      <c r="BY28" s="74" t="str">
        <f t="shared" si="9"/>
        <v/>
      </c>
      <c r="BZ28" s="74"/>
      <c r="CA28" s="74"/>
      <c r="CB28" s="74" t="str">
        <f t="shared" si="10"/>
        <v/>
      </c>
      <c r="CC28" s="74"/>
      <c r="CD28" s="74"/>
      <c r="CE28" s="74" t="str">
        <f t="shared" si="11"/>
        <v/>
      </c>
      <c r="CF28" s="74"/>
      <c r="CG28" s="74"/>
      <c r="CH28" s="74" t="str">
        <f t="shared" si="12"/>
        <v/>
      </c>
      <c r="CI28" s="74"/>
      <c r="CJ28" s="74"/>
      <c r="CK28" s="74" t="str">
        <f t="shared" si="13"/>
        <v/>
      </c>
      <c r="CL28" s="74"/>
      <c r="CM28" s="74"/>
      <c r="CN28" s="74" t="str">
        <f t="shared" si="14"/>
        <v/>
      </c>
      <c r="CO28" s="74"/>
      <c r="CP28" s="74"/>
      <c r="CQ28" s="74" t="str">
        <f t="shared" si="15"/>
        <v/>
      </c>
      <c r="CR28" s="74"/>
      <c r="CS28" s="74"/>
      <c r="CT28" s="74" t="str">
        <f t="shared" si="16"/>
        <v/>
      </c>
      <c r="CU28" s="74"/>
      <c r="CV28" s="74"/>
      <c r="CW28" s="74" t="str">
        <f t="shared" si="17"/>
        <v/>
      </c>
      <c r="CX28" s="74"/>
      <c r="CY28" s="74"/>
      <c r="CZ28" s="74" t="str">
        <f t="shared" si="18"/>
        <v/>
      </c>
      <c r="DA28" s="74"/>
      <c r="DB28" s="74"/>
      <c r="DC28" s="74" t="str">
        <f t="shared" si="19"/>
        <v/>
      </c>
      <c r="DD28" s="74"/>
      <c r="DE28" s="74"/>
      <c r="DF28" s="74" t="str">
        <f t="shared" si="20"/>
        <v/>
      </c>
      <c r="DG28" s="74"/>
    </row>
    <row r="29" spans="1:153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74" t="s">
        <v>294</v>
      </c>
      <c r="C29" s="115" t="s">
        <v>1798</v>
      </c>
      <c r="D29" s="74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F29" s="75"/>
      <c r="G29" s="75"/>
      <c r="H29" s="76"/>
      <c r="I29" s="75"/>
      <c r="J29" s="75"/>
      <c r="K29" s="76">
        <v>1</v>
      </c>
      <c r="L29" s="75"/>
      <c r="M29" s="75"/>
      <c r="N29" s="76"/>
      <c r="O29" s="75"/>
      <c r="P29" s="75"/>
      <c r="Q29" s="76"/>
      <c r="R29" s="75"/>
      <c r="S29" s="75"/>
      <c r="T29" s="76"/>
      <c r="U29" s="75"/>
      <c r="V29" s="75"/>
      <c r="W29" s="76"/>
      <c r="X29" s="75"/>
      <c r="Y29" s="75"/>
      <c r="Z29" s="76"/>
      <c r="AA29" s="75"/>
      <c r="AB29" s="75"/>
      <c r="AC29" s="76"/>
      <c r="AD29" s="75"/>
      <c r="AE29" s="75"/>
      <c r="AF29" s="76"/>
      <c r="AG29" s="75"/>
      <c r="AH29" s="75"/>
      <c r="AI29" s="76"/>
      <c r="AJ29" s="75"/>
      <c r="AK29" s="75"/>
      <c r="AL29" s="76"/>
      <c r="AM29" s="75"/>
      <c r="AN29" s="75"/>
      <c r="AO29" s="76"/>
      <c r="AP29" s="75"/>
      <c r="AQ29" s="75"/>
      <c r="AR29" s="76"/>
      <c r="AS29" s="75"/>
      <c r="AT29" s="75"/>
      <c r="AU29" s="76"/>
      <c r="AV29" s="75"/>
      <c r="AW29" s="75"/>
      <c r="AX29" s="76"/>
      <c r="AY29" s="75"/>
      <c r="AZ29" s="75"/>
      <c r="BA29" s="76"/>
      <c r="BB29" s="75"/>
      <c r="BC29" s="75"/>
      <c r="BD29" s="76"/>
      <c r="BE29" s="75"/>
      <c r="BF29" s="75"/>
      <c r="BG29" s="74" t="str">
        <f t="shared" si="3"/>
        <v/>
      </c>
      <c r="BH29" s="74"/>
      <c r="BI29" s="74"/>
      <c r="BJ29" s="74" t="str">
        <f t="shared" si="4"/>
        <v/>
      </c>
      <c r="BK29" s="74"/>
      <c r="BL29" s="74"/>
      <c r="BM29" s="74" t="str">
        <f t="shared" si="5"/>
        <v xml:space="preserve">INSERT INTO SC_SystemeProduits(RefDimension,NomSysteme,typePresta,ligne,Quantite,formule,cte1,DateModif) values (3,'FV1','MATIERE',559,1,null,null,now());
</v>
      </c>
      <c r="BN29" s="74"/>
      <c r="BO29" s="74"/>
      <c r="BP29" s="74" t="str">
        <f t="shared" si="6"/>
        <v/>
      </c>
      <c r="BQ29" s="74"/>
      <c r="BR29" s="74"/>
      <c r="BS29" s="74" t="str">
        <f t="shared" si="7"/>
        <v/>
      </c>
      <c r="BT29" s="74"/>
      <c r="BU29" s="74"/>
      <c r="BV29" s="74" t="str">
        <f t="shared" si="8"/>
        <v/>
      </c>
      <c r="BW29" s="74"/>
      <c r="BX29" s="74"/>
      <c r="BY29" s="74" t="str">
        <f t="shared" si="9"/>
        <v/>
      </c>
      <c r="BZ29" s="74"/>
      <c r="CA29" s="74"/>
      <c r="CB29" s="74" t="str">
        <f t="shared" si="10"/>
        <v/>
      </c>
      <c r="CC29" s="74"/>
      <c r="CD29" s="74"/>
      <c r="CE29" s="74" t="str">
        <f t="shared" si="11"/>
        <v/>
      </c>
      <c r="CF29" s="74"/>
      <c r="CG29" s="74"/>
      <c r="CH29" s="74" t="str">
        <f t="shared" si="12"/>
        <v/>
      </c>
      <c r="CI29" s="74"/>
      <c r="CJ29" s="74"/>
      <c r="CK29" s="74" t="str">
        <f t="shared" si="13"/>
        <v/>
      </c>
      <c r="CL29" s="74"/>
      <c r="CM29" s="74"/>
      <c r="CN29" s="74" t="str">
        <f t="shared" si="14"/>
        <v/>
      </c>
      <c r="CO29" s="74"/>
      <c r="CP29" s="74"/>
      <c r="CQ29" s="74" t="str">
        <f t="shared" si="15"/>
        <v/>
      </c>
      <c r="CR29" s="74"/>
      <c r="CS29" s="74"/>
      <c r="CT29" s="74" t="str">
        <f t="shared" si="16"/>
        <v/>
      </c>
      <c r="CU29" s="74"/>
      <c r="CV29" s="74"/>
      <c r="CW29" s="74" t="str">
        <f t="shared" si="17"/>
        <v/>
      </c>
      <c r="CX29" s="74"/>
      <c r="CY29" s="74"/>
      <c r="CZ29" s="74" t="str">
        <f t="shared" si="18"/>
        <v/>
      </c>
      <c r="DA29" s="74"/>
      <c r="DB29" s="74"/>
      <c r="DC29" s="74" t="str">
        <f t="shared" si="19"/>
        <v/>
      </c>
      <c r="DD29" s="74"/>
      <c r="DE29" s="74"/>
      <c r="DF29" s="74" t="str">
        <f t="shared" si="20"/>
        <v/>
      </c>
      <c r="DG29" s="74"/>
    </row>
    <row r="30" spans="1:153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74" t="s">
        <v>294</v>
      </c>
      <c r="C30" s="115" t="s">
        <v>1799</v>
      </c>
      <c r="D30" s="74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F30" s="75"/>
      <c r="G30" s="75"/>
      <c r="H30" s="76"/>
      <c r="I30" s="75"/>
      <c r="J30" s="75"/>
      <c r="K30" s="76"/>
      <c r="L30" s="75"/>
      <c r="M30" s="75"/>
      <c r="N30" s="76">
        <v>1</v>
      </c>
      <c r="O30" s="75"/>
      <c r="P30" s="75"/>
      <c r="Q30" s="76"/>
      <c r="R30" s="75"/>
      <c r="S30" s="75"/>
      <c r="T30" s="76"/>
      <c r="U30" s="75"/>
      <c r="V30" s="75"/>
      <c r="W30" s="76"/>
      <c r="X30" s="75"/>
      <c r="Y30" s="75"/>
      <c r="Z30" s="76"/>
      <c r="AA30" s="75"/>
      <c r="AB30" s="75"/>
      <c r="AC30" s="76"/>
      <c r="AD30" s="75"/>
      <c r="AE30" s="75"/>
      <c r="AF30" s="76"/>
      <c r="AG30" s="75"/>
      <c r="AH30" s="75"/>
      <c r="AI30" s="76"/>
      <c r="AJ30" s="75"/>
      <c r="AK30" s="75"/>
      <c r="AL30" s="76"/>
      <c r="AM30" s="75"/>
      <c r="AN30" s="75"/>
      <c r="AO30" s="76"/>
      <c r="AP30" s="75"/>
      <c r="AQ30" s="75"/>
      <c r="AR30" s="76"/>
      <c r="AS30" s="75"/>
      <c r="AT30" s="75"/>
      <c r="AU30" s="76"/>
      <c r="AV30" s="75"/>
      <c r="AW30" s="75"/>
      <c r="AX30" s="76"/>
      <c r="AY30" s="75"/>
      <c r="AZ30" s="75"/>
      <c r="BA30" s="76"/>
      <c r="BB30" s="75"/>
      <c r="BC30" s="75"/>
      <c r="BD30" s="76"/>
      <c r="BE30" s="75"/>
      <c r="BF30" s="75"/>
      <c r="BG30" s="74" t="str">
        <f t="shared" si="3"/>
        <v/>
      </c>
      <c r="BH30" s="74"/>
      <c r="BI30" s="74"/>
      <c r="BJ30" s="74" t="str">
        <f t="shared" si="4"/>
        <v/>
      </c>
      <c r="BK30" s="74"/>
      <c r="BL30" s="74"/>
      <c r="BM30" s="74" t="str">
        <f t="shared" si="5"/>
        <v/>
      </c>
      <c r="BN30" s="74"/>
      <c r="BO30" s="74"/>
      <c r="BP30" s="74" t="str">
        <f t="shared" si="6"/>
        <v xml:space="preserve">INSERT INTO SC_SystemeProduits(RefDimension,NomSysteme,typePresta,ligne,Quantite,formule,cte1,DateModif) values (4,'FV1','MATIERE',560,1,null,null,now());
</v>
      </c>
      <c r="BQ30" s="74"/>
      <c r="BR30" s="74"/>
      <c r="BS30" s="74" t="str">
        <f t="shared" si="7"/>
        <v/>
      </c>
      <c r="BT30" s="74"/>
      <c r="BU30" s="74"/>
      <c r="BV30" s="74" t="str">
        <f t="shared" si="8"/>
        <v/>
      </c>
      <c r="BW30" s="74"/>
      <c r="BX30" s="74"/>
      <c r="BY30" s="74" t="str">
        <f t="shared" si="9"/>
        <v/>
      </c>
      <c r="BZ30" s="74"/>
      <c r="CA30" s="74"/>
      <c r="CB30" s="74" t="str">
        <f t="shared" si="10"/>
        <v/>
      </c>
      <c r="CC30" s="74"/>
      <c r="CD30" s="74"/>
      <c r="CE30" s="74" t="str">
        <f t="shared" si="11"/>
        <v/>
      </c>
      <c r="CF30" s="74"/>
      <c r="CG30" s="74"/>
      <c r="CH30" s="74" t="str">
        <f t="shared" si="12"/>
        <v/>
      </c>
      <c r="CI30" s="74"/>
      <c r="CJ30" s="74"/>
      <c r="CK30" s="74" t="str">
        <f t="shared" si="13"/>
        <v/>
      </c>
      <c r="CL30" s="74"/>
      <c r="CM30" s="74"/>
      <c r="CN30" s="74" t="str">
        <f t="shared" si="14"/>
        <v/>
      </c>
      <c r="CO30" s="74"/>
      <c r="CP30" s="74"/>
      <c r="CQ30" s="74" t="str">
        <f t="shared" si="15"/>
        <v/>
      </c>
      <c r="CR30" s="74"/>
      <c r="CS30" s="74"/>
      <c r="CT30" s="74" t="str">
        <f t="shared" si="16"/>
        <v/>
      </c>
      <c r="CU30" s="74"/>
      <c r="CV30" s="74"/>
      <c r="CW30" s="74" t="str">
        <f t="shared" si="17"/>
        <v/>
      </c>
      <c r="CX30" s="74"/>
      <c r="CY30" s="74"/>
      <c r="CZ30" s="74" t="str">
        <f t="shared" si="18"/>
        <v/>
      </c>
      <c r="DA30" s="74"/>
      <c r="DB30" s="74"/>
      <c r="DC30" s="74" t="str">
        <f t="shared" si="19"/>
        <v/>
      </c>
      <c r="DD30" s="74"/>
      <c r="DE30" s="74"/>
      <c r="DF30" s="74" t="str">
        <f t="shared" si="20"/>
        <v/>
      </c>
      <c r="DG30" s="74"/>
    </row>
    <row r="31" spans="1:153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74" t="s">
        <v>294</v>
      </c>
      <c r="C31" s="115" t="s">
        <v>1800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F31" s="75"/>
      <c r="G31" s="75"/>
      <c r="H31" s="76"/>
      <c r="I31" s="75"/>
      <c r="J31" s="75"/>
      <c r="K31" s="76"/>
      <c r="L31" s="75"/>
      <c r="M31" s="75"/>
      <c r="N31" s="76"/>
      <c r="O31" s="75"/>
      <c r="P31" s="75"/>
      <c r="Q31" s="76">
        <v>1</v>
      </c>
      <c r="R31" s="75"/>
      <c r="S31" s="75"/>
      <c r="T31" s="76"/>
      <c r="U31" s="75"/>
      <c r="V31" s="75"/>
      <c r="W31" s="76"/>
      <c r="X31" s="75"/>
      <c r="Y31" s="75"/>
      <c r="Z31" s="76"/>
      <c r="AA31" s="75"/>
      <c r="AB31" s="75"/>
      <c r="AC31" s="76"/>
      <c r="AD31" s="75"/>
      <c r="AE31" s="75"/>
      <c r="AF31" s="76"/>
      <c r="AG31" s="75"/>
      <c r="AH31" s="75"/>
      <c r="AI31" s="76"/>
      <c r="AJ31" s="75"/>
      <c r="AK31" s="75"/>
      <c r="AL31" s="76"/>
      <c r="AM31" s="75"/>
      <c r="AN31" s="75"/>
      <c r="AO31" s="76"/>
      <c r="AP31" s="75"/>
      <c r="AQ31" s="75"/>
      <c r="AR31" s="76"/>
      <c r="AS31" s="75"/>
      <c r="AT31" s="75"/>
      <c r="AU31" s="76"/>
      <c r="AV31" s="75"/>
      <c r="AW31" s="75"/>
      <c r="AX31" s="76"/>
      <c r="AY31" s="75"/>
      <c r="AZ31" s="75"/>
      <c r="BA31" s="76"/>
      <c r="BB31" s="75"/>
      <c r="BC31" s="75"/>
      <c r="BD31" s="76"/>
      <c r="BE31" s="75"/>
      <c r="BF31" s="75"/>
      <c r="BG31" s="74" t="str">
        <f t="shared" si="3"/>
        <v/>
      </c>
      <c r="BH31" s="74"/>
      <c r="BI31" s="74"/>
      <c r="BJ31" s="74" t="str">
        <f t="shared" si="4"/>
        <v/>
      </c>
      <c r="BK31" s="74"/>
      <c r="BL31" s="74"/>
      <c r="BM31" s="74" t="str">
        <f t="shared" si="5"/>
        <v/>
      </c>
      <c r="BN31" s="74"/>
      <c r="BO31" s="74"/>
      <c r="BP31" s="74" t="str">
        <f t="shared" si="6"/>
        <v/>
      </c>
      <c r="BQ31" s="74"/>
      <c r="BR31" s="74"/>
      <c r="BS31" s="74" t="str">
        <f t="shared" si="7"/>
        <v xml:space="preserve">INSERT INTO SC_SystemeProduits(RefDimension,NomSysteme,typePresta,ligne,Quantite,formule,cte1,DateModif) values (5,'FV1','MATIERE',561,1,null,null,now());
</v>
      </c>
      <c r="BT31" s="74"/>
      <c r="BU31" s="74"/>
      <c r="BV31" s="74" t="str">
        <f t="shared" si="8"/>
        <v/>
      </c>
      <c r="BW31" s="74"/>
      <c r="BX31" s="74"/>
      <c r="BY31" s="74" t="str">
        <f t="shared" si="9"/>
        <v/>
      </c>
      <c r="BZ31" s="74"/>
      <c r="CA31" s="74"/>
      <c r="CB31" s="74" t="str">
        <f t="shared" si="10"/>
        <v/>
      </c>
      <c r="CC31" s="74"/>
      <c r="CD31" s="74"/>
      <c r="CE31" s="74" t="str">
        <f t="shared" si="11"/>
        <v/>
      </c>
      <c r="CF31" s="74"/>
      <c r="CG31" s="74"/>
      <c r="CH31" s="74" t="str">
        <f t="shared" si="12"/>
        <v/>
      </c>
      <c r="CI31" s="74"/>
      <c r="CJ31" s="74"/>
      <c r="CK31" s="74" t="str">
        <f t="shared" si="13"/>
        <v/>
      </c>
      <c r="CL31" s="74"/>
      <c r="CM31" s="74"/>
      <c r="CN31" s="74" t="str">
        <f t="shared" si="14"/>
        <v/>
      </c>
      <c r="CO31" s="74"/>
      <c r="CP31" s="74"/>
      <c r="CQ31" s="74" t="str">
        <f t="shared" si="15"/>
        <v/>
      </c>
      <c r="CR31" s="74"/>
      <c r="CS31" s="74"/>
      <c r="CT31" s="74" t="str">
        <f t="shared" si="16"/>
        <v/>
      </c>
      <c r="CU31" s="74"/>
      <c r="CV31" s="74"/>
      <c r="CW31" s="74" t="str">
        <f t="shared" si="17"/>
        <v/>
      </c>
      <c r="CX31" s="74"/>
      <c r="CY31" s="74"/>
      <c r="CZ31" s="74" t="str">
        <f t="shared" si="18"/>
        <v/>
      </c>
      <c r="DA31" s="74"/>
      <c r="DB31" s="74"/>
      <c r="DC31" s="74" t="str">
        <f t="shared" si="19"/>
        <v/>
      </c>
      <c r="DD31" s="74"/>
      <c r="DE31" s="74"/>
      <c r="DF31" s="74" t="str">
        <f t="shared" si="20"/>
        <v/>
      </c>
      <c r="DG31" s="74"/>
    </row>
    <row r="32" spans="1:153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74" t="s">
        <v>294</v>
      </c>
      <c r="C32" s="115" t="s">
        <v>1802</v>
      </c>
      <c r="D32" s="7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F32" s="75"/>
      <c r="G32" s="75"/>
      <c r="H32" s="76"/>
      <c r="I32" s="75"/>
      <c r="J32" s="75"/>
      <c r="K32" s="76"/>
      <c r="L32" s="75"/>
      <c r="M32" s="75"/>
      <c r="N32" s="76"/>
      <c r="O32" s="75"/>
      <c r="P32" s="75"/>
      <c r="Q32" s="76"/>
      <c r="R32" s="75"/>
      <c r="S32" s="75"/>
      <c r="T32" s="76">
        <v>1</v>
      </c>
      <c r="U32" s="75"/>
      <c r="V32" s="75"/>
      <c r="W32" s="76"/>
      <c r="X32" s="75"/>
      <c r="Y32" s="75"/>
      <c r="Z32" s="76"/>
      <c r="AA32" s="75"/>
      <c r="AB32" s="75"/>
      <c r="AC32" s="76"/>
      <c r="AD32" s="75"/>
      <c r="AE32" s="75"/>
      <c r="AF32" s="76"/>
      <c r="AG32" s="75"/>
      <c r="AH32" s="75"/>
      <c r="AI32" s="76"/>
      <c r="AJ32" s="75"/>
      <c r="AK32" s="75"/>
      <c r="AL32" s="76"/>
      <c r="AM32" s="75"/>
      <c r="AN32" s="75"/>
      <c r="AO32" s="76"/>
      <c r="AP32" s="75"/>
      <c r="AQ32" s="75"/>
      <c r="AR32" s="76"/>
      <c r="AS32" s="75"/>
      <c r="AT32" s="75"/>
      <c r="AU32" s="76"/>
      <c r="AV32" s="75"/>
      <c r="AW32" s="75"/>
      <c r="AX32" s="76"/>
      <c r="AY32" s="75"/>
      <c r="AZ32" s="75"/>
      <c r="BA32" s="76"/>
      <c r="BB32" s="75"/>
      <c r="BC32" s="75"/>
      <c r="BD32" s="76"/>
      <c r="BE32" s="75"/>
      <c r="BF32" s="75"/>
      <c r="BG32" s="74" t="str">
        <f t="shared" si="3"/>
        <v/>
      </c>
      <c r="BH32" s="74"/>
      <c r="BI32" s="74"/>
      <c r="BJ32" s="74" t="str">
        <f t="shared" si="4"/>
        <v/>
      </c>
      <c r="BK32" s="74"/>
      <c r="BL32" s="74"/>
      <c r="BM32" s="74" t="str">
        <f t="shared" si="5"/>
        <v/>
      </c>
      <c r="BN32" s="74"/>
      <c r="BO32" s="74"/>
      <c r="BP32" s="74" t="str">
        <f t="shared" si="6"/>
        <v/>
      </c>
      <c r="BQ32" s="74"/>
      <c r="BR32" s="74"/>
      <c r="BS32" s="74" t="str">
        <f t="shared" si="7"/>
        <v/>
      </c>
      <c r="BT32" s="74"/>
      <c r="BU32" s="74"/>
      <c r="BV32" s="74" t="str">
        <f t="shared" si="8"/>
        <v xml:space="preserve">INSERT INTO SC_SystemeProduits(RefDimension,NomSysteme,typePresta,ligne,Quantite,formule,cte1,DateModif) values (6,'FV1','MATIERE',563,1,null,null,now());
</v>
      </c>
      <c r="BW32" s="74"/>
      <c r="BX32" s="74"/>
      <c r="BY32" s="74" t="str">
        <f t="shared" si="9"/>
        <v/>
      </c>
      <c r="BZ32" s="74"/>
      <c r="CA32" s="74"/>
      <c r="CB32" s="74" t="str">
        <f t="shared" si="10"/>
        <v/>
      </c>
      <c r="CC32" s="74"/>
      <c r="CD32" s="74"/>
      <c r="CE32" s="74" t="str">
        <f t="shared" si="11"/>
        <v/>
      </c>
      <c r="CF32" s="74"/>
      <c r="CG32" s="74"/>
      <c r="CH32" s="74" t="str">
        <f t="shared" si="12"/>
        <v/>
      </c>
      <c r="CI32" s="74"/>
      <c r="CJ32" s="74"/>
      <c r="CK32" s="74" t="str">
        <f t="shared" si="13"/>
        <v/>
      </c>
      <c r="CL32" s="74"/>
      <c r="CM32" s="74"/>
      <c r="CN32" s="74" t="str">
        <f t="shared" si="14"/>
        <v/>
      </c>
      <c r="CO32" s="74"/>
      <c r="CP32" s="74"/>
      <c r="CQ32" s="74" t="str">
        <f t="shared" si="15"/>
        <v/>
      </c>
      <c r="CR32" s="74"/>
      <c r="CS32" s="74"/>
      <c r="CT32" s="74" t="str">
        <f t="shared" si="16"/>
        <v/>
      </c>
      <c r="CU32" s="74"/>
      <c r="CV32" s="74"/>
      <c r="CW32" s="74" t="str">
        <f t="shared" si="17"/>
        <v/>
      </c>
      <c r="CX32" s="74"/>
      <c r="CY32" s="74"/>
      <c r="CZ32" s="74" t="str">
        <f t="shared" si="18"/>
        <v/>
      </c>
      <c r="DA32" s="74"/>
      <c r="DB32" s="74"/>
      <c r="DC32" s="74" t="str">
        <f t="shared" si="19"/>
        <v/>
      </c>
      <c r="DD32" s="74"/>
      <c r="DE32" s="74"/>
      <c r="DF32" s="74" t="str">
        <f t="shared" si="20"/>
        <v/>
      </c>
      <c r="DG32" s="74"/>
    </row>
    <row r="33" spans="1:111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74" t="s">
        <v>294</v>
      </c>
      <c r="C33" s="115" t="s">
        <v>1803</v>
      </c>
      <c r="D33" s="7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F33" s="75"/>
      <c r="G33" s="75"/>
      <c r="H33" s="76"/>
      <c r="I33" s="75"/>
      <c r="J33" s="75"/>
      <c r="K33" s="76"/>
      <c r="L33" s="75"/>
      <c r="M33" s="75"/>
      <c r="N33" s="76"/>
      <c r="O33" s="75"/>
      <c r="P33" s="75"/>
      <c r="Q33" s="76"/>
      <c r="R33" s="75"/>
      <c r="S33" s="75"/>
      <c r="T33" s="76"/>
      <c r="U33" s="75"/>
      <c r="V33" s="75"/>
      <c r="W33" s="76">
        <v>1</v>
      </c>
      <c r="X33" s="75"/>
      <c r="Y33" s="75"/>
      <c r="Z33" s="76"/>
      <c r="AA33" s="75"/>
      <c r="AB33" s="75"/>
      <c r="AC33" s="76"/>
      <c r="AD33" s="75"/>
      <c r="AE33" s="75"/>
      <c r="AF33" s="76"/>
      <c r="AG33" s="75"/>
      <c r="AH33" s="75"/>
      <c r="AI33" s="76"/>
      <c r="AJ33" s="75"/>
      <c r="AK33" s="75"/>
      <c r="AL33" s="76"/>
      <c r="AM33" s="75"/>
      <c r="AN33" s="75"/>
      <c r="AO33" s="76"/>
      <c r="AP33" s="75"/>
      <c r="AQ33" s="75"/>
      <c r="AR33" s="76"/>
      <c r="AS33" s="75"/>
      <c r="AT33" s="75"/>
      <c r="AU33" s="76"/>
      <c r="AV33" s="75"/>
      <c r="AW33" s="75"/>
      <c r="AX33" s="76"/>
      <c r="AY33" s="75"/>
      <c r="AZ33" s="75"/>
      <c r="BA33" s="76"/>
      <c r="BB33" s="75"/>
      <c r="BC33" s="75"/>
      <c r="BD33" s="76"/>
      <c r="BE33" s="75"/>
      <c r="BF33" s="75"/>
      <c r="BG33" s="74" t="str">
        <f t="shared" si="3"/>
        <v/>
      </c>
      <c r="BH33" s="74"/>
      <c r="BI33" s="74"/>
      <c r="BJ33" s="74" t="str">
        <f t="shared" si="4"/>
        <v/>
      </c>
      <c r="BK33" s="74"/>
      <c r="BL33" s="74"/>
      <c r="BM33" s="74" t="str">
        <f t="shared" si="5"/>
        <v/>
      </c>
      <c r="BN33" s="74"/>
      <c r="BO33" s="74"/>
      <c r="BP33" s="74" t="str">
        <f t="shared" si="6"/>
        <v/>
      </c>
      <c r="BQ33" s="74"/>
      <c r="BR33" s="74"/>
      <c r="BS33" s="74" t="str">
        <f t="shared" si="7"/>
        <v/>
      </c>
      <c r="BT33" s="74"/>
      <c r="BU33" s="74"/>
      <c r="BV33" s="74" t="str">
        <f t="shared" si="8"/>
        <v/>
      </c>
      <c r="BW33" s="74"/>
      <c r="BX33" s="74"/>
      <c r="BY33" s="74" t="str">
        <f t="shared" si="9"/>
        <v xml:space="preserve">INSERT INTO SC_SystemeProduits(RefDimension,NomSysteme,typePresta,ligne,Quantite,formule,cte1,DateModif) values (7,'FV1','MATIERE',564,1,null,null,now());
</v>
      </c>
      <c r="BZ33" s="74"/>
      <c r="CA33" s="74"/>
      <c r="CB33" s="74" t="str">
        <f t="shared" si="10"/>
        <v/>
      </c>
      <c r="CC33" s="74"/>
      <c r="CD33" s="74"/>
      <c r="CE33" s="74" t="str">
        <f t="shared" si="11"/>
        <v/>
      </c>
      <c r="CF33" s="74"/>
      <c r="CG33" s="74"/>
      <c r="CH33" s="74" t="str">
        <f t="shared" si="12"/>
        <v/>
      </c>
      <c r="CI33" s="74"/>
      <c r="CJ33" s="74"/>
      <c r="CK33" s="74" t="str">
        <f t="shared" si="13"/>
        <v/>
      </c>
      <c r="CL33" s="74"/>
      <c r="CM33" s="74"/>
      <c r="CN33" s="74" t="str">
        <f t="shared" si="14"/>
        <v/>
      </c>
      <c r="CO33" s="74"/>
      <c r="CP33" s="74"/>
      <c r="CQ33" s="74" t="str">
        <f t="shared" si="15"/>
        <v/>
      </c>
      <c r="CR33" s="74"/>
      <c r="CS33" s="74"/>
      <c r="CT33" s="74" t="str">
        <f t="shared" si="16"/>
        <v/>
      </c>
      <c r="CU33" s="74"/>
      <c r="CV33" s="74"/>
      <c r="CW33" s="74" t="str">
        <f t="shared" si="17"/>
        <v/>
      </c>
      <c r="CX33" s="74"/>
      <c r="CY33" s="74"/>
      <c r="CZ33" s="74" t="str">
        <f t="shared" si="18"/>
        <v/>
      </c>
      <c r="DA33" s="74"/>
      <c r="DB33" s="74"/>
      <c r="DC33" s="74" t="str">
        <f t="shared" si="19"/>
        <v/>
      </c>
      <c r="DD33" s="74"/>
      <c r="DE33" s="74"/>
      <c r="DF33" s="74" t="str">
        <f t="shared" si="20"/>
        <v/>
      </c>
      <c r="DG33" s="74"/>
    </row>
    <row r="34" spans="1:111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74" t="s">
        <v>294</v>
      </c>
      <c r="C34" s="115" t="s">
        <v>1804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/>
      <c r="I34" s="75"/>
      <c r="J34" s="75"/>
      <c r="K34" s="76"/>
      <c r="L34" s="75"/>
      <c r="M34" s="75"/>
      <c r="N34" s="76"/>
      <c r="O34" s="75"/>
      <c r="P34" s="75"/>
      <c r="Q34" s="76"/>
      <c r="R34" s="75"/>
      <c r="S34" s="75"/>
      <c r="T34" s="76"/>
      <c r="U34" s="75"/>
      <c r="V34" s="75"/>
      <c r="W34" s="76"/>
      <c r="X34" s="75"/>
      <c r="Y34" s="75"/>
      <c r="Z34" s="76">
        <v>1</v>
      </c>
      <c r="AA34" s="75"/>
      <c r="AB34" s="75"/>
      <c r="AC34" s="76"/>
      <c r="AD34" s="75"/>
      <c r="AE34" s="75"/>
      <c r="AF34" s="76"/>
      <c r="AG34" s="75"/>
      <c r="AH34" s="75"/>
      <c r="AI34" s="76"/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3"/>
        <v/>
      </c>
      <c r="BH34" s="74"/>
      <c r="BI34" s="74"/>
      <c r="BJ34" s="74" t="str">
        <f t="shared" si="4"/>
        <v/>
      </c>
      <c r="BK34" s="74"/>
      <c r="BL34" s="74"/>
      <c r="BM34" s="74" t="str">
        <f t="shared" si="5"/>
        <v/>
      </c>
      <c r="BN34" s="74"/>
      <c r="BO34" s="74"/>
      <c r="BP34" s="74" t="str">
        <f t="shared" si="6"/>
        <v/>
      </c>
      <c r="BQ34" s="74"/>
      <c r="BR34" s="74"/>
      <c r="BS34" s="74" t="str">
        <f t="shared" si="7"/>
        <v/>
      </c>
      <c r="BT34" s="74"/>
      <c r="BU34" s="74"/>
      <c r="BV34" s="74" t="str">
        <f t="shared" si="8"/>
        <v/>
      </c>
      <c r="BW34" s="74"/>
      <c r="BX34" s="74"/>
      <c r="BY34" s="74" t="str">
        <f t="shared" si="9"/>
        <v/>
      </c>
      <c r="BZ34" s="74"/>
      <c r="CA34" s="74"/>
      <c r="CB34" s="74" t="str">
        <f t="shared" si="10"/>
        <v xml:space="preserve">INSERT INTO SC_SystemeProduits(RefDimension,NomSysteme,typePresta,ligne,Quantite,formule,cte1,DateModif) values (8,'FV1','MATIERE',565,1,null,null,now());
</v>
      </c>
      <c r="CC34" s="74"/>
      <c r="CD34" s="74"/>
      <c r="CE34" s="74" t="str">
        <f t="shared" si="11"/>
        <v/>
      </c>
      <c r="CF34" s="74"/>
      <c r="CG34" s="74"/>
      <c r="CH34" s="74" t="str">
        <f t="shared" si="12"/>
        <v/>
      </c>
      <c r="CI34" s="74"/>
      <c r="CJ34" s="74"/>
      <c r="CK34" s="74" t="str">
        <f t="shared" si="13"/>
        <v/>
      </c>
      <c r="CL34" s="74"/>
      <c r="CM34" s="74"/>
      <c r="CN34" s="74" t="str">
        <f t="shared" si="14"/>
        <v/>
      </c>
      <c r="CO34" s="74"/>
      <c r="CP34" s="74"/>
      <c r="CQ34" s="74" t="str">
        <f t="shared" si="15"/>
        <v/>
      </c>
      <c r="CR34" s="74"/>
      <c r="CS34" s="74"/>
      <c r="CT34" s="74" t="str">
        <f t="shared" si="16"/>
        <v/>
      </c>
      <c r="CU34" s="74"/>
      <c r="CV34" s="74"/>
      <c r="CW34" s="74" t="str">
        <f t="shared" si="17"/>
        <v/>
      </c>
      <c r="CX34" s="74"/>
      <c r="CY34" s="74"/>
      <c r="CZ34" s="74" t="str">
        <f t="shared" si="18"/>
        <v/>
      </c>
      <c r="DA34" s="74"/>
      <c r="DB34" s="74"/>
      <c r="DC34" s="74" t="str">
        <f t="shared" si="19"/>
        <v/>
      </c>
      <c r="DD34" s="74"/>
      <c r="DE34" s="74"/>
      <c r="DF34" s="74" t="str">
        <f t="shared" si="20"/>
        <v/>
      </c>
      <c r="DG34" s="74"/>
    </row>
    <row r="35" spans="1:111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74" t="s">
        <v>294</v>
      </c>
      <c r="C35" s="115" t="s">
        <v>1805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/>
      <c r="L35" s="75"/>
      <c r="M35" s="75"/>
      <c r="N35" s="76"/>
      <c r="O35" s="75"/>
      <c r="P35" s="75"/>
      <c r="Q35" s="76"/>
      <c r="R35" s="75"/>
      <c r="S35" s="75"/>
      <c r="T35" s="76"/>
      <c r="U35" s="75"/>
      <c r="V35" s="75"/>
      <c r="W35" s="76"/>
      <c r="X35" s="75"/>
      <c r="Y35" s="75"/>
      <c r="Z35" s="76"/>
      <c r="AA35" s="75"/>
      <c r="AB35" s="75"/>
      <c r="AC35" s="76">
        <v>1</v>
      </c>
      <c r="AD35" s="75"/>
      <c r="AE35" s="75"/>
      <c r="AF35" s="76"/>
      <c r="AG35" s="75"/>
      <c r="AH35" s="75"/>
      <c r="AI35" s="76"/>
      <c r="AJ35" s="75"/>
      <c r="AK35" s="75"/>
      <c r="AL35" s="76"/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3"/>
        <v/>
      </c>
      <c r="BH35" s="74"/>
      <c r="BI35" s="74"/>
      <c r="BJ35" s="74" t="str">
        <f t="shared" si="4"/>
        <v/>
      </c>
      <c r="BK35" s="74"/>
      <c r="BL35" s="74"/>
      <c r="BM35" s="74" t="str">
        <f t="shared" si="5"/>
        <v/>
      </c>
      <c r="BN35" s="74"/>
      <c r="BO35" s="74"/>
      <c r="BP35" s="74" t="str">
        <f t="shared" si="6"/>
        <v/>
      </c>
      <c r="BQ35" s="74"/>
      <c r="BR35" s="74"/>
      <c r="BS35" s="74" t="str">
        <f t="shared" si="7"/>
        <v/>
      </c>
      <c r="BT35" s="74"/>
      <c r="BU35" s="74"/>
      <c r="BV35" s="74" t="str">
        <f t="shared" si="8"/>
        <v/>
      </c>
      <c r="BW35" s="74"/>
      <c r="BX35" s="74"/>
      <c r="BY35" s="74" t="str">
        <f t="shared" si="9"/>
        <v/>
      </c>
      <c r="BZ35" s="74"/>
      <c r="CA35" s="74"/>
      <c r="CB35" s="74" t="str">
        <f t="shared" si="10"/>
        <v/>
      </c>
      <c r="CC35" s="74"/>
      <c r="CD35" s="74"/>
      <c r="CE35" s="74" t="str">
        <f t="shared" si="11"/>
        <v xml:space="preserve">INSERT INTO SC_SystemeProduits(RefDimension,NomSysteme,typePresta,ligne,Quantite,formule,cte1,DateModif) values (9,'FV1','MATIERE',566,1,null,null,now());
</v>
      </c>
      <c r="CF35" s="74"/>
      <c r="CG35" s="74"/>
      <c r="CH35" s="74" t="str">
        <f t="shared" si="12"/>
        <v/>
      </c>
      <c r="CI35" s="74"/>
      <c r="CJ35" s="74"/>
      <c r="CK35" s="74" t="str">
        <f t="shared" si="13"/>
        <v/>
      </c>
      <c r="CL35" s="74"/>
      <c r="CM35" s="74"/>
      <c r="CN35" s="74" t="str">
        <f t="shared" si="14"/>
        <v/>
      </c>
      <c r="CO35" s="74"/>
      <c r="CP35" s="74"/>
      <c r="CQ35" s="74" t="str">
        <f t="shared" si="15"/>
        <v/>
      </c>
      <c r="CR35" s="74"/>
      <c r="CS35" s="74"/>
      <c r="CT35" s="74" t="str">
        <f t="shared" si="16"/>
        <v/>
      </c>
      <c r="CU35" s="74"/>
      <c r="CV35" s="74"/>
      <c r="CW35" s="74" t="str">
        <f t="shared" si="17"/>
        <v/>
      </c>
      <c r="CX35" s="74"/>
      <c r="CY35" s="74"/>
      <c r="CZ35" s="74" t="str">
        <f t="shared" si="18"/>
        <v/>
      </c>
      <c r="DA35" s="74"/>
      <c r="DB35" s="74"/>
      <c r="DC35" s="74" t="str">
        <f t="shared" si="19"/>
        <v/>
      </c>
      <c r="DD35" s="74"/>
      <c r="DE35" s="74"/>
      <c r="DF35" s="74" t="str">
        <f t="shared" si="20"/>
        <v/>
      </c>
      <c r="DG35" s="74"/>
    </row>
    <row r="36" spans="1:111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74" t="s">
        <v>294</v>
      </c>
      <c r="C36" s="115" t="s">
        <v>1806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/>
      <c r="O36" s="75"/>
      <c r="P36" s="75"/>
      <c r="Q36" s="76"/>
      <c r="R36" s="75"/>
      <c r="S36" s="75"/>
      <c r="T36" s="76"/>
      <c r="U36" s="75"/>
      <c r="V36" s="75"/>
      <c r="W36" s="76"/>
      <c r="X36" s="75"/>
      <c r="Y36" s="75"/>
      <c r="Z36" s="76"/>
      <c r="AA36" s="75"/>
      <c r="AB36" s="75"/>
      <c r="AC36" s="76"/>
      <c r="AD36" s="75"/>
      <c r="AE36" s="75"/>
      <c r="AF36" s="76">
        <v>1</v>
      </c>
      <c r="AG36" s="75"/>
      <c r="AH36" s="75"/>
      <c r="AI36" s="76"/>
      <c r="AJ36" s="75"/>
      <c r="AK36" s="75"/>
      <c r="AL36" s="76"/>
      <c r="AM36" s="75"/>
      <c r="AN36" s="75"/>
      <c r="AO36" s="76"/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3"/>
        <v/>
      </c>
      <c r="BH36" s="74"/>
      <c r="BI36" s="74"/>
      <c r="BJ36" s="74" t="str">
        <f t="shared" si="4"/>
        <v/>
      </c>
      <c r="BK36" s="74"/>
      <c r="BL36" s="74"/>
      <c r="BM36" s="74" t="str">
        <f t="shared" si="5"/>
        <v/>
      </c>
      <c r="BN36" s="74"/>
      <c r="BO36" s="74"/>
      <c r="BP36" s="74" t="str">
        <f t="shared" si="6"/>
        <v/>
      </c>
      <c r="BQ36" s="74"/>
      <c r="BR36" s="74"/>
      <c r="BS36" s="74" t="str">
        <f t="shared" si="7"/>
        <v/>
      </c>
      <c r="BT36" s="74"/>
      <c r="BU36" s="74"/>
      <c r="BV36" s="74" t="str">
        <f t="shared" si="8"/>
        <v/>
      </c>
      <c r="BW36" s="74"/>
      <c r="BX36" s="74"/>
      <c r="BY36" s="74" t="str">
        <f t="shared" si="9"/>
        <v/>
      </c>
      <c r="BZ36" s="74"/>
      <c r="CA36" s="74"/>
      <c r="CB36" s="74" t="str">
        <f t="shared" si="10"/>
        <v/>
      </c>
      <c r="CC36" s="74"/>
      <c r="CD36" s="74"/>
      <c r="CE36" s="74" t="str">
        <f t="shared" si="11"/>
        <v/>
      </c>
      <c r="CF36" s="74"/>
      <c r="CG36" s="74"/>
      <c r="CH36" s="74" t="str">
        <f t="shared" si="12"/>
        <v xml:space="preserve">INSERT INTO SC_SystemeProduits(RefDimension,NomSysteme,typePresta,ligne,Quantite,formule,cte1,DateModif) values (10,'FV1','MATIERE',567,1,null,null,now());
</v>
      </c>
      <c r="CI36" s="74"/>
      <c r="CJ36" s="74"/>
      <c r="CK36" s="74" t="str">
        <f t="shared" si="13"/>
        <v/>
      </c>
      <c r="CL36" s="74"/>
      <c r="CM36" s="74"/>
      <c r="CN36" s="74" t="str">
        <f t="shared" si="14"/>
        <v/>
      </c>
      <c r="CO36" s="74"/>
      <c r="CP36" s="74"/>
      <c r="CQ36" s="74" t="str">
        <f t="shared" si="15"/>
        <v/>
      </c>
      <c r="CR36" s="74"/>
      <c r="CS36" s="74"/>
      <c r="CT36" s="74" t="str">
        <f t="shared" si="16"/>
        <v/>
      </c>
      <c r="CU36" s="74"/>
      <c r="CV36" s="74"/>
      <c r="CW36" s="74" t="str">
        <f t="shared" si="17"/>
        <v/>
      </c>
      <c r="CX36" s="74"/>
      <c r="CY36" s="74"/>
      <c r="CZ36" s="74" t="str">
        <f t="shared" si="18"/>
        <v/>
      </c>
      <c r="DA36" s="74"/>
      <c r="DB36" s="74"/>
      <c r="DC36" s="74" t="str">
        <f t="shared" si="19"/>
        <v/>
      </c>
      <c r="DD36" s="74"/>
      <c r="DE36" s="74"/>
      <c r="DF36" s="74" t="str">
        <f t="shared" si="20"/>
        <v/>
      </c>
      <c r="DG36" s="74"/>
    </row>
    <row r="37" spans="1:111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74" t="s">
        <v>294</v>
      </c>
      <c r="C37" s="115" t="s">
        <v>1807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/>
      <c r="R37" s="75"/>
      <c r="S37" s="75"/>
      <c r="T37" s="76"/>
      <c r="U37" s="75"/>
      <c r="V37" s="75"/>
      <c r="W37" s="76"/>
      <c r="X37" s="75"/>
      <c r="Y37" s="75"/>
      <c r="Z37" s="76"/>
      <c r="AA37" s="75"/>
      <c r="AB37" s="75"/>
      <c r="AC37" s="76"/>
      <c r="AD37" s="75"/>
      <c r="AE37" s="75"/>
      <c r="AF37" s="76"/>
      <c r="AG37" s="75"/>
      <c r="AH37" s="75"/>
      <c r="AI37" s="76">
        <v>1</v>
      </c>
      <c r="AJ37" s="75"/>
      <c r="AK37" s="75"/>
      <c r="AL37" s="76"/>
      <c r="AM37" s="75"/>
      <c r="AN37" s="75"/>
      <c r="AO37" s="76"/>
      <c r="AP37" s="75"/>
      <c r="AQ37" s="75"/>
      <c r="AR37" s="76"/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3"/>
        <v/>
      </c>
      <c r="BH37" s="74"/>
      <c r="BI37" s="74"/>
      <c r="BJ37" s="74" t="str">
        <f t="shared" si="4"/>
        <v/>
      </c>
      <c r="BK37" s="74"/>
      <c r="BL37" s="74"/>
      <c r="BM37" s="74" t="str">
        <f t="shared" si="5"/>
        <v/>
      </c>
      <c r="BN37" s="74"/>
      <c r="BO37" s="74"/>
      <c r="BP37" s="74" t="str">
        <f t="shared" si="6"/>
        <v/>
      </c>
      <c r="BQ37" s="74"/>
      <c r="BR37" s="74"/>
      <c r="BS37" s="74" t="str">
        <f t="shared" si="7"/>
        <v/>
      </c>
      <c r="BT37" s="74"/>
      <c r="BU37" s="74"/>
      <c r="BV37" s="74" t="str">
        <f t="shared" si="8"/>
        <v/>
      </c>
      <c r="BW37" s="74"/>
      <c r="BX37" s="74"/>
      <c r="BY37" s="74" t="str">
        <f t="shared" si="9"/>
        <v/>
      </c>
      <c r="BZ37" s="74"/>
      <c r="CA37" s="74"/>
      <c r="CB37" s="74" t="str">
        <f t="shared" si="10"/>
        <v/>
      </c>
      <c r="CC37" s="74"/>
      <c r="CD37" s="74"/>
      <c r="CE37" s="74" t="str">
        <f t="shared" si="11"/>
        <v/>
      </c>
      <c r="CF37" s="74"/>
      <c r="CG37" s="74"/>
      <c r="CH37" s="74" t="str">
        <f t="shared" si="12"/>
        <v/>
      </c>
      <c r="CI37" s="74"/>
      <c r="CJ37" s="74"/>
      <c r="CK37" s="74" t="str">
        <f t="shared" si="13"/>
        <v xml:space="preserve">INSERT INTO SC_SystemeProduits(RefDimension,NomSysteme,typePresta,ligne,Quantite,formule,cte1,DateModif) values (11,'FV1','MATIERE',568,1,null,null,now());
</v>
      </c>
      <c r="CL37" s="74"/>
      <c r="CM37" s="74"/>
      <c r="CN37" s="74" t="str">
        <f t="shared" si="14"/>
        <v/>
      </c>
      <c r="CO37" s="74"/>
      <c r="CP37" s="74"/>
      <c r="CQ37" s="74" t="str">
        <f t="shared" si="15"/>
        <v/>
      </c>
      <c r="CR37" s="74"/>
      <c r="CS37" s="74"/>
      <c r="CT37" s="74" t="str">
        <f t="shared" si="16"/>
        <v/>
      </c>
      <c r="CU37" s="74"/>
      <c r="CV37" s="74"/>
      <c r="CW37" s="74" t="str">
        <f t="shared" si="17"/>
        <v/>
      </c>
      <c r="CX37" s="74"/>
      <c r="CY37" s="74"/>
      <c r="CZ37" s="74" t="str">
        <f t="shared" si="18"/>
        <v/>
      </c>
      <c r="DA37" s="74"/>
      <c r="DB37" s="74"/>
      <c r="DC37" s="74" t="str">
        <f t="shared" si="19"/>
        <v/>
      </c>
      <c r="DD37" s="74"/>
      <c r="DE37" s="74"/>
      <c r="DF37" s="74" t="str">
        <f t="shared" si="20"/>
        <v/>
      </c>
      <c r="DG37" s="74"/>
    </row>
    <row r="38" spans="1:111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74" t="s">
        <v>294</v>
      </c>
      <c r="C38" s="115" t="s">
        <v>1808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/>
      <c r="U38" s="75"/>
      <c r="V38" s="75"/>
      <c r="W38" s="76"/>
      <c r="X38" s="75"/>
      <c r="Y38" s="75"/>
      <c r="Z38" s="76"/>
      <c r="AA38" s="75"/>
      <c r="AB38" s="75"/>
      <c r="AC38" s="76"/>
      <c r="AD38" s="75"/>
      <c r="AE38" s="75"/>
      <c r="AF38" s="76"/>
      <c r="AG38" s="75"/>
      <c r="AH38" s="75"/>
      <c r="AI38" s="76"/>
      <c r="AJ38" s="75"/>
      <c r="AK38" s="75"/>
      <c r="AL38" s="76">
        <v>1</v>
      </c>
      <c r="AM38" s="75"/>
      <c r="AN38" s="75"/>
      <c r="AO38" s="76"/>
      <c r="AP38" s="75"/>
      <c r="AQ38" s="75"/>
      <c r="AR38" s="76"/>
      <c r="AS38" s="75"/>
      <c r="AT38" s="75"/>
      <c r="AU38" s="76"/>
      <c r="AV38" s="75"/>
      <c r="AW38" s="75"/>
      <c r="AX38" s="76"/>
      <c r="AY38" s="75"/>
      <c r="AZ38" s="75"/>
      <c r="BA38" s="76"/>
      <c r="BB38" s="75"/>
      <c r="BC38" s="75"/>
      <c r="BD38" s="76"/>
      <c r="BE38" s="75"/>
      <c r="BF38" s="75"/>
      <c r="BG38" s="74" t="str">
        <f t="shared" si="3"/>
        <v/>
      </c>
      <c r="BH38" s="74"/>
      <c r="BI38" s="74"/>
      <c r="BJ38" s="74" t="str">
        <f t="shared" si="4"/>
        <v/>
      </c>
      <c r="BK38" s="74"/>
      <c r="BL38" s="74"/>
      <c r="BM38" s="74" t="str">
        <f t="shared" si="5"/>
        <v/>
      </c>
      <c r="BN38" s="74"/>
      <c r="BO38" s="74"/>
      <c r="BP38" s="74" t="str">
        <f t="shared" si="6"/>
        <v/>
      </c>
      <c r="BQ38" s="74"/>
      <c r="BR38" s="74"/>
      <c r="BS38" s="74" t="str">
        <f t="shared" si="7"/>
        <v/>
      </c>
      <c r="BT38" s="74"/>
      <c r="BU38" s="74"/>
      <c r="BV38" s="74" t="str">
        <f t="shared" si="8"/>
        <v/>
      </c>
      <c r="BW38" s="74"/>
      <c r="BX38" s="74"/>
      <c r="BY38" s="74" t="str">
        <f t="shared" si="9"/>
        <v/>
      </c>
      <c r="BZ38" s="74"/>
      <c r="CA38" s="74"/>
      <c r="CB38" s="74" t="str">
        <f t="shared" si="10"/>
        <v/>
      </c>
      <c r="CC38" s="74"/>
      <c r="CD38" s="74"/>
      <c r="CE38" s="74" t="str">
        <f t="shared" si="11"/>
        <v/>
      </c>
      <c r="CF38" s="74"/>
      <c r="CG38" s="74"/>
      <c r="CH38" s="74" t="str">
        <f t="shared" si="12"/>
        <v/>
      </c>
      <c r="CI38" s="74"/>
      <c r="CJ38" s="74"/>
      <c r="CK38" s="74" t="str">
        <f t="shared" si="13"/>
        <v/>
      </c>
      <c r="CL38" s="74"/>
      <c r="CM38" s="74"/>
      <c r="CN38" s="74" t="str">
        <f t="shared" si="14"/>
        <v xml:space="preserve">INSERT INTO SC_SystemeProduits(RefDimension,NomSysteme,typePresta,ligne,Quantite,formule,cte1,DateModif) values (12,'FV1','MATIERE',569,1,null,null,now());
</v>
      </c>
      <c r="CO38" s="74"/>
      <c r="CP38" s="74"/>
      <c r="CQ38" s="74" t="str">
        <f t="shared" si="15"/>
        <v/>
      </c>
      <c r="CR38" s="74"/>
      <c r="CS38" s="74"/>
      <c r="CT38" s="74" t="str">
        <f t="shared" si="16"/>
        <v/>
      </c>
      <c r="CU38" s="74"/>
      <c r="CV38" s="74"/>
      <c r="CW38" s="74" t="str">
        <f t="shared" si="17"/>
        <v/>
      </c>
      <c r="CX38" s="74"/>
      <c r="CY38" s="74"/>
      <c r="CZ38" s="74" t="str">
        <f t="shared" si="18"/>
        <v/>
      </c>
      <c r="DA38" s="74"/>
      <c r="DB38" s="74"/>
      <c r="DC38" s="74" t="str">
        <f t="shared" si="19"/>
        <v/>
      </c>
      <c r="DD38" s="74"/>
      <c r="DE38" s="74"/>
      <c r="DF38" s="74" t="str">
        <f t="shared" si="20"/>
        <v/>
      </c>
      <c r="DG38" s="74"/>
    </row>
    <row r="39" spans="1:111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74" t="s">
        <v>294</v>
      </c>
      <c r="C39" s="115" t="s">
        <v>1809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/>
      <c r="X39" s="75"/>
      <c r="Y39" s="75"/>
      <c r="Z39" s="76"/>
      <c r="AA39" s="75"/>
      <c r="AB39" s="75"/>
      <c r="AC39" s="76"/>
      <c r="AD39" s="75"/>
      <c r="AE39" s="75"/>
      <c r="AF39" s="76"/>
      <c r="AG39" s="75"/>
      <c r="AH39" s="75"/>
      <c r="AI39" s="76"/>
      <c r="AJ39" s="75"/>
      <c r="AK39" s="75"/>
      <c r="AL39" s="76"/>
      <c r="AM39" s="75"/>
      <c r="AN39" s="75"/>
      <c r="AO39" s="76">
        <v>1</v>
      </c>
      <c r="AP39" s="75"/>
      <c r="AQ39" s="75"/>
      <c r="AR39" s="76"/>
      <c r="AS39" s="75"/>
      <c r="AT39" s="75"/>
      <c r="AU39" s="76"/>
      <c r="AV39" s="75"/>
      <c r="AW39" s="75"/>
      <c r="AX39" s="76"/>
      <c r="AY39" s="75"/>
      <c r="AZ39" s="75"/>
      <c r="BA39" s="76"/>
      <c r="BB39" s="75"/>
      <c r="BC39" s="75"/>
      <c r="BD39" s="76"/>
      <c r="BE39" s="75"/>
      <c r="BF39" s="75"/>
      <c r="BG39" s="74" t="str">
        <f t="shared" si="3"/>
        <v/>
      </c>
      <c r="BH39" s="74"/>
      <c r="BI39" s="74"/>
      <c r="BJ39" s="74" t="str">
        <f t="shared" si="4"/>
        <v/>
      </c>
      <c r="BK39" s="74"/>
      <c r="BL39" s="74"/>
      <c r="BM39" s="74" t="str">
        <f t="shared" si="5"/>
        <v/>
      </c>
      <c r="BN39" s="74"/>
      <c r="BO39" s="74"/>
      <c r="BP39" s="74" t="str">
        <f t="shared" si="6"/>
        <v/>
      </c>
      <c r="BQ39" s="74"/>
      <c r="BR39" s="74"/>
      <c r="BS39" s="74" t="str">
        <f t="shared" si="7"/>
        <v/>
      </c>
      <c r="BT39" s="74"/>
      <c r="BU39" s="74"/>
      <c r="BV39" s="74" t="str">
        <f t="shared" si="8"/>
        <v/>
      </c>
      <c r="BW39" s="74"/>
      <c r="BX39" s="74"/>
      <c r="BY39" s="74" t="str">
        <f t="shared" si="9"/>
        <v/>
      </c>
      <c r="BZ39" s="74"/>
      <c r="CA39" s="74"/>
      <c r="CB39" s="74" t="str">
        <f t="shared" si="10"/>
        <v/>
      </c>
      <c r="CC39" s="74"/>
      <c r="CD39" s="74"/>
      <c r="CE39" s="74" t="str">
        <f t="shared" si="11"/>
        <v/>
      </c>
      <c r="CF39" s="74"/>
      <c r="CG39" s="74"/>
      <c r="CH39" s="74" t="str">
        <f t="shared" si="12"/>
        <v/>
      </c>
      <c r="CI39" s="74"/>
      <c r="CJ39" s="74"/>
      <c r="CK39" s="74" t="str">
        <f t="shared" si="13"/>
        <v/>
      </c>
      <c r="CL39" s="74"/>
      <c r="CM39" s="74"/>
      <c r="CN39" s="74" t="str">
        <f t="shared" si="14"/>
        <v/>
      </c>
      <c r="CO39" s="74"/>
      <c r="CP39" s="74"/>
      <c r="CQ39" s="74" t="str">
        <f t="shared" si="15"/>
        <v xml:space="preserve">INSERT INTO SC_SystemeProduits(RefDimension,NomSysteme,typePresta,ligne,Quantite,formule,cte1,DateModif) values (13,'FV1','MATIERE',570,1,null,null,now());
</v>
      </c>
      <c r="CR39" s="74"/>
      <c r="CS39" s="74"/>
      <c r="CT39" s="74" t="str">
        <f t="shared" si="16"/>
        <v/>
      </c>
      <c r="CU39" s="74"/>
      <c r="CV39" s="74"/>
      <c r="CW39" s="74" t="str">
        <f t="shared" si="17"/>
        <v/>
      </c>
      <c r="CX39" s="74"/>
      <c r="CY39" s="74"/>
      <c r="CZ39" s="74" t="str">
        <f t="shared" si="18"/>
        <v/>
      </c>
      <c r="DA39" s="74"/>
      <c r="DB39" s="74"/>
      <c r="DC39" s="74" t="str">
        <f t="shared" si="19"/>
        <v/>
      </c>
      <c r="DD39" s="74"/>
      <c r="DE39" s="74"/>
      <c r="DF39" s="74" t="str">
        <f t="shared" si="20"/>
        <v/>
      </c>
      <c r="DG39" s="74"/>
    </row>
    <row r="40" spans="1:111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74" t="s">
        <v>294</v>
      </c>
      <c r="C40" s="115" t="s">
        <v>1810</v>
      </c>
      <c r="D40" s="7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6"/>
      <c r="F40" s="75"/>
      <c r="G40" s="75"/>
      <c r="H40" s="76"/>
      <c r="I40" s="75"/>
      <c r="J40" s="75"/>
      <c r="K40" s="76"/>
      <c r="L40" s="75"/>
      <c r="M40" s="75"/>
      <c r="N40" s="76"/>
      <c r="O40" s="75"/>
      <c r="P40" s="75"/>
      <c r="Q40" s="76"/>
      <c r="R40" s="75"/>
      <c r="S40" s="75"/>
      <c r="T40" s="76"/>
      <c r="U40" s="75"/>
      <c r="V40" s="75"/>
      <c r="W40" s="76"/>
      <c r="X40" s="75"/>
      <c r="Y40" s="75"/>
      <c r="Z40" s="76"/>
      <c r="AA40" s="75"/>
      <c r="AB40" s="75"/>
      <c r="AC40" s="76"/>
      <c r="AD40" s="75"/>
      <c r="AE40" s="75"/>
      <c r="AF40" s="76"/>
      <c r="AG40" s="75"/>
      <c r="AH40" s="75"/>
      <c r="AI40" s="76"/>
      <c r="AJ40" s="75"/>
      <c r="AK40" s="75"/>
      <c r="AL40" s="76"/>
      <c r="AM40" s="75"/>
      <c r="AN40" s="75"/>
      <c r="AO40" s="76"/>
      <c r="AP40" s="75"/>
      <c r="AQ40" s="75"/>
      <c r="AR40" s="76">
        <v>1</v>
      </c>
      <c r="AS40" s="75"/>
      <c r="AT40" s="75"/>
      <c r="AU40" s="76"/>
      <c r="AV40" s="75"/>
      <c r="AW40" s="75"/>
      <c r="AX40" s="76"/>
      <c r="AY40" s="75"/>
      <c r="AZ40" s="75"/>
      <c r="BA40" s="76"/>
      <c r="BB40" s="75"/>
      <c r="BC40" s="75"/>
      <c r="BD40" s="76"/>
      <c r="BE40" s="75"/>
      <c r="BF40" s="75"/>
      <c r="BG40" s="74" t="str">
        <f t="shared" si="3"/>
        <v/>
      </c>
      <c r="BH40" s="74"/>
      <c r="BI40" s="74"/>
      <c r="BJ40" s="74" t="str">
        <f t="shared" si="4"/>
        <v/>
      </c>
      <c r="BK40" s="74"/>
      <c r="BL40" s="74"/>
      <c r="BM40" s="74" t="str">
        <f t="shared" si="5"/>
        <v/>
      </c>
      <c r="BN40" s="74"/>
      <c r="BO40" s="74"/>
      <c r="BP40" s="74" t="str">
        <f t="shared" si="6"/>
        <v/>
      </c>
      <c r="BQ40" s="74"/>
      <c r="BR40" s="74"/>
      <c r="BS40" s="74" t="str">
        <f t="shared" si="7"/>
        <v/>
      </c>
      <c r="BT40" s="74"/>
      <c r="BU40" s="74"/>
      <c r="BV40" s="74" t="str">
        <f t="shared" si="8"/>
        <v/>
      </c>
      <c r="BW40" s="74"/>
      <c r="BX40" s="74"/>
      <c r="BY40" s="74" t="str">
        <f t="shared" si="9"/>
        <v/>
      </c>
      <c r="BZ40" s="74"/>
      <c r="CA40" s="74"/>
      <c r="CB40" s="74" t="str">
        <f t="shared" si="10"/>
        <v/>
      </c>
      <c r="CC40" s="74"/>
      <c r="CD40" s="74"/>
      <c r="CE40" s="74" t="str">
        <f t="shared" si="11"/>
        <v/>
      </c>
      <c r="CF40" s="74"/>
      <c r="CG40" s="74"/>
      <c r="CH40" s="74" t="str">
        <f t="shared" si="12"/>
        <v/>
      </c>
      <c r="CI40" s="74"/>
      <c r="CJ40" s="74"/>
      <c r="CK40" s="74" t="str">
        <f t="shared" si="13"/>
        <v/>
      </c>
      <c r="CL40" s="74"/>
      <c r="CM40" s="74"/>
      <c r="CN40" s="74" t="str">
        <f t="shared" si="14"/>
        <v/>
      </c>
      <c r="CO40" s="74"/>
      <c r="CP40" s="74"/>
      <c r="CQ40" s="74" t="str">
        <f t="shared" si="15"/>
        <v/>
      </c>
      <c r="CR40" s="74"/>
      <c r="CS40" s="74"/>
      <c r="CT40" s="74" t="str">
        <f t="shared" si="16"/>
        <v xml:space="preserve">INSERT INTO SC_SystemeProduits(RefDimension,NomSysteme,typePresta,ligne,Quantite,formule,cte1,DateModif) values (14,'FV1','MATIERE',571,1,null,null,now());
</v>
      </c>
      <c r="CU40" s="74"/>
      <c r="CV40" s="74"/>
      <c r="CW40" s="74" t="str">
        <f t="shared" si="17"/>
        <v/>
      </c>
      <c r="CX40" s="74"/>
      <c r="CY40" s="74"/>
      <c r="CZ40" s="74" t="str">
        <f t="shared" si="18"/>
        <v/>
      </c>
      <c r="DA40" s="74"/>
      <c r="DB40" s="74"/>
      <c r="DC40" s="74" t="str">
        <f t="shared" si="19"/>
        <v/>
      </c>
      <c r="DD40" s="74"/>
      <c r="DE40" s="74"/>
      <c r="DF40" s="74" t="str">
        <f t="shared" si="20"/>
        <v/>
      </c>
      <c r="DG40" s="74"/>
    </row>
    <row r="41" spans="1:111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74" t="s">
        <v>294</v>
      </c>
      <c r="C41" s="115" t="s">
        <v>1811</v>
      </c>
      <c r="D41" s="74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6"/>
      <c r="F41" s="75"/>
      <c r="G41" s="75"/>
      <c r="H41" s="76"/>
      <c r="I41" s="75"/>
      <c r="J41" s="75"/>
      <c r="K41" s="76"/>
      <c r="L41" s="75"/>
      <c r="M41" s="75"/>
      <c r="N41" s="76"/>
      <c r="O41" s="75"/>
      <c r="P41" s="75"/>
      <c r="Q41" s="76"/>
      <c r="R41" s="75"/>
      <c r="S41" s="75"/>
      <c r="T41" s="76"/>
      <c r="U41" s="75"/>
      <c r="V41" s="75"/>
      <c r="W41" s="76"/>
      <c r="X41" s="75"/>
      <c r="Y41" s="75"/>
      <c r="Z41" s="76"/>
      <c r="AA41" s="75"/>
      <c r="AB41" s="75"/>
      <c r="AC41" s="76"/>
      <c r="AD41" s="75"/>
      <c r="AE41" s="75"/>
      <c r="AF41" s="76"/>
      <c r="AG41" s="75"/>
      <c r="AH41" s="75"/>
      <c r="AI41" s="76"/>
      <c r="AJ41" s="75"/>
      <c r="AK41" s="75"/>
      <c r="AL41" s="76"/>
      <c r="AM41" s="75"/>
      <c r="AN41" s="75"/>
      <c r="AO41" s="76"/>
      <c r="AP41" s="75"/>
      <c r="AQ41" s="75"/>
      <c r="AR41" s="76"/>
      <c r="AS41" s="75"/>
      <c r="AT41" s="75"/>
      <c r="AU41" s="76">
        <v>1</v>
      </c>
      <c r="AV41" s="75"/>
      <c r="AW41" s="75"/>
      <c r="AX41" s="76">
        <v>1</v>
      </c>
      <c r="AY41" s="75"/>
      <c r="AZ41" s="75"/>
      <c r="BA41" s="76"/>
      <c r="BB41" s="75"/>
      <c r="BC41" s="75"/>
      <c r="BD41" s="76"/>
      <c r="BE41" s="75"/>
      <c r="BF41" s="75"/>
      <c r="BG41" s="74" t="str">
        <f t="shared" si="3"/>
        <v/>
      </c>
      <c r="BH41" s="74"/>
      <c r="BI41" s="74"/>
      <c r="BJ41" s="74" t="str">
        <f t="shared" si="4"/>
        <v/>
      </c>
      <c r="BK41" s="74"/>
      <c r="BL41" s="74"/>
      <c r="BM41" s="74" t="str">
        <f t="shared" si="5"/>
        <v/>
      </c>
      <c r="BN41" s="74"/>
      <c r="BO41" s="74"/>
      <c r="BP41" s="74" t="str">
        <f t="shared" si="6"/>
        <v/>
      </c>
      <c r="BQ41" s="74"/>
      <c r="BR41" s="74"/>
      <c r="BS41" s="74" t="str">
        <f t="shared" si="7"/>
        <v/>
      </c>
      <c r="BT41" s="74"/>
      <c r="BU41" s="74"/>
      <c r="BV41" s="74" t="str">
        <f t="shared" si="8"/>
        <v/>
      </c>
      <c r="BW41" s="74"/>
      <c r="BX41" s="74"/>
      <c r="BY41" s="74" t="str">
        <f t="shared" si="9"/>
        <v/>
      </c>
      <c r="BZ41" s="74"/>
      <c r="CA41" s="74"/>
      <c r="CB41" s="74" t="str">
        <f t="shared" si="10"/>
        <v/>
      </c>
      <c r="CC41" s="74"/>
      <c r="CD41" s="74"/>
      <c r="CE41" s="74" t="str">
        <f t="shared" si="11"/>
        <v/>
      </c>
      <c r="CF41" s="74"/>
      <c r="CG41" s="74"/>
      <c r="CH41" s="74" t="str">
        <f t="shared" si="12"/>
        <v/>
      </c>
      <c r="CI41" s="74"/>
      <c r="CJ41" s="74"/>
      <c r="CK41" s="74" t="str">
        <f t="shared" si="13"/>
        <v/>
      </c>
      <c r="CL41" s="74"/>
      <c r="CM41" s="74"/>
      <c r="CN41" s="74" t="str">
        <f t="shared" si="14"/>
        <v/>
      </c>
      <c r="CO41" s="74"/>
      <c r="CP41" s="74"/>
      <c r="CQ41" s="74" t="str">
        <f t="shared" si="15"/>
        <v/>
      </c>
      <c r="CR41" s="74"/>
      <c r="CS41" s="74"/>
      <c r="CT41" s="74" t="str">
        <f t="shared" si="16"/>
        <v/>
      </c>
      <c r="CU41" s="74"/>
      <c r="CV41" s="74"/>
      <c r="CW41" s="74" t="str">
        <f t="shared" si="17"/>
        <v xml:space="preserve">INSERT INTO SC_SystemeProduits(RefDimension,NomSysteme,typePresta,ligne,Quantite,formule,cte1,DateModif) values (15,'FV1','MATIERE',572,1,null,null,now());
</v>
      </c>
      <c r="CX41" s="74"/>
      <c r="CY41" s="74"/>
      <c r="CZ41" s="74" t="str">
        <f t="shared" si="18"/>
        <v xml:space="preserve">INSERT INTO SC_SystemeProduits(RefDimension,NomSysteme,typePresta,ligne,Quantite,formule,cte1,DateModif) values (16,'FV1','MATIERE',572,1,null,null,now());
</v>
      </c>
      <c r="DA41" s="74"/>
      <c r="DB41" s="74"/>
      <c r="DC41" s="74" t="str">
        <f t="shared" si="19"/>
        <v/>
      </c>
      <c r="DD41" s="74"/>
      <c r="DE41" s="74"/>
      <c r="DF41" s="74" t="str">
        <f t="shared" si="20"/>
        <v/>
      </c>
      <c r="DG41" s="74"/>
    </row>
    <row r="42" spans="1:111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74" t="s">
        <v>294</v>
      </c>
      <c r="C42" s="115" t="s">
        <v>1812</v>
      </c>
      <c r="D42" s="74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6"/>
      <c r="F42" s="75"/>
      <c r="G42" s="75"/>
      <c r="H42" s="76"/>
      <c r="I42" s="75"/>
      <c r="J42" s="75"/>
      <c r="K42" s="76"/>
      <c r="L42" s="75"/>
      <c r="M42" s="75"/>
      <c r="N42" s="76"/>
      <c r="O42" s="75"/>
      <c r="P42" s="75"/>
      <c r="Q42" s="76"/>
      <c r="R42" s="75"/>
      <c r="S42" s="75"/>
      <c r="T42" s="76"/>
      <c r="U42" s="75"/>
      <c r="V42" s="75"/>
      <c r="W42" s="76"/>
      <c r="X42" s="75"/>
      <c r="Y42" s="75"/>
      <c r="Z42" s="76"/>
      <c r="AA42" s="75"/>
      <c r="AB42" s="75"/>
      <c r="AC42" s="76"/>
      <c r="AD42" s="75"/>
      <c r="AE42" s="75"/>
      <c r="AF42" s="76"/>
      <c r="AG42" s="75"/>
      <c r="AH42" s="75"/>
      <c r="AI42" s="76"/>
      <c r="AJ42" s="75"/>
      <c r="AK42" s="75"/>
      <c r="AL42" s="76"/>
      <c r="AM42" s="75"/>
      <c r="AN42" s="75"/>
      <c r="AO42" s="76"/>
      <c r="AP42" s="75"/>
      <c r="AQ42" s="75"/>
      <c r="AR42" s="76"/>
      <c r="AS42" s="75"/>
      <c r="AT42" s="75"/>
      <c r="AU42" s="76"/>
      <c r="AV42" s="75"/>
      <c r="AW42" s="75"/>
      <c r="AX42" s="76"/>
      <c r="AY42" s="75"/>
      <c r="AZ42" s="75"/>
      <c r="BA42" s="76">
        <v>1</v>
      </c>
      <c r="BB42" s="75"/>
      <c r="BC42" s="75"/>
      <c r="BD42" s="76">
        <v>1</v>
      </c>
      <c r="BE42" s="75"/>
      <c r="BF42" s="75"/>
      <c r="BG42" s="74" t="str">
        <f t="shared" si="3"/>
        <v/>
      </c>
      <c r="BH42" s="74"/>
      <c r="BI42" s="74"/>
      <c r="BJ42" s="74" t="str">
        <f t="shared" si="4"/>
        <v/>
      </c>
      <c r="BK42" s="74"/>
      <c r="BL42" s="74"/>
      <c r="BM42" s="74" t="str">
        <f t="shared" si="5"/>
        <v/>
      </c>
      <c r="BN42" s="74"/>
      <c r="BO42" s="74"/>
      <c r="BP42" s="74" t="str">
        <f t="shared" si="6"/>
        <v/>
      </c>
      <c r="BQ42" s="74"/>
      <c r="BR42" s="74"/>
      <c r="BS42" s="74" t="str">
        <f t="shared" si="7"/>
        <v/>
      </c>
      <c r="BT42" s="74"/>
      <c r="BU42" s="74"/>
      <c r="BV42" s="74" t="str">
        <f t="shared" si="8"/>
        <v/>
      </c>
      <c r="BW42" s="74"/>
      <c r="BX42" s="74"/>
      <c r="BY42" s="74" t="str">
        <f t="shared" si="9"/>
        <v/>
      </c>
      <c r="BZ42" s="74"/>
      <c r="CA42" s="74"/>
      <c r="CB42" s="74" t="str">
        <f t="shared" si="10"/>
        <v/>
      </c>
      <c r="CC42" s="74"/>
      <c r="CD42" s="74"/>
      <c r="CE42" s="74" t="str">
        <f t="shared" si="11"/>
        <v/>
      </c>
      <c r="CF42" s="74"/>
      <c r="CG42" s="74"/>
      <c r="CH42" s="74" t="str">
        <f t="shared" si="12"/>
        <v/>
      </c>
      <c r="CI42" s="74"/>
      <c r="CJ42" s="74"/>
      <c r="CK42" s="74" t="str">
        <f t="shared" si="13"/>
        <v/>
      </c>
      <c r="CL42" s="74"/>
      <c r="CM42" s="74"/>
      <c r="CN42" s="74" t="str">
        <f t="shared" si="14"/>
        <v/>
      </c>
      <c r="CO42" s="74"/>
      <c r="CP42" s="74"/>
      <c r="CQ42" s="74" t="str">
        <f t="shared" si="15"/>
        <v/>
      </c>
      <c r="CR42" s="74"/>
      <c r="CS42" s="74"/>
      <c r="CT42" s="74" t="str">
        <f t="shared" si="16"/>
        <v/>
      </c>
      <c r="CU42" s="74"/>
      <c r="CV42" s="74"/>
      <c r="CW42" s="74" t="str">
        <f t="shared" si="17"/>
        <v/>
      </c>
      <c r="CX42" s="74"/>
      <c r="CY42" s="74"/>
      <c r="CZ42" s="74" t="str">
        <f t="shared" si="18"/>
        <v/>
      </c>
      <c r="DA42" s="74"/>
      <c r="DB42" s="74"/>
      <c r="DC42" s="74" t="str">
        <f t="shared" si="19"/>
        <v xml:space="preserve">INSERT INTO SC_SystemeProduits(RefDimension,NomSysteme,typePresta,ligne,Quantite,formule,cte1,DateModif) values (17,'FV1','MATIERE',573,1,null,null,now());
</v>
      </c>
      <c r="DD42" s="74"/>
      <c r="DE42" s="74"/>
      <c r="DF42" s="74" t="str">
        <f t="shared" si="20"/>
        <v xml:space="preserve">INSERT INTO SC_SystemeProduits(RefDimension,NomSysteme,typePresta,ligne,Quantite,formule,cte1,DateModif) values (18,'FV1','MATIERE',573,1,null,null,now());
</v>
      </c>
      <c r="DG42" s="74"/>
    </row>
    <row r="43" spans="1:111" x14ac:dyDescent="0.3">
      <c r="A43" s="58"/>
      <c r="B43" s="74"/>
      <c r="C43" s="74"/>
      <c r="D43" s="74"/>
      <c r="E43" s="74"/>
      <c r="F43" s="75"/>
      <c r="G43" s="75"/>
      <c r="H43" s="74"/>
      <c r="I43" s="75"/>
      <c r="J43" s="75"/>
      <c r="K43" s="74"/>
      <c r="L43" s="75"/>
      <c r="M43" s="75"/>
      <c r="N43" s="74"/>
      <c r="O43" s="75"/>
      <c r="P43" s="75"/>
      <c r="Q43" s="74"/>
      <c r="R43" s="75"/>
      <c r="S43" s="75"/>
      <c r="T43" s="74"/>
      <c r="U43" s="75"/>
      <c r="V43" s="75"/>
      <c r="W43" s="74"/>
      <c r="X43" s="75"/>
      <c r="Y43" s="75"/>
      <c r="Z43" s="74"/>
      <c r="AA43" s="75"/>
      <c r="AB43" s="75"/>
      <c r="AC43" s="74"/>
      <c r="AD43" s="75"/>
      <c r="AE43" s="75"/>
      <c r="AF43" s="74"/>
      <c r="AG43" s="75"/>
      <c r="AH43" s="75"/>
      <c r="AI43" s="74"/>
      <c r="AJ43" s="75"/>
      <c r="AK43" s="75"/>
      <c r="AL43" s="74"/>
      <c r="AM43" s="75"/>
      <c r="AN43" s="75"/>
      <c r="AO43" s="74"/>
      <c r="AP43" s="75"/>
      <c r="AQ43" s="75"/>
      <c r="AR43" s="74"/>
      <c r="AS43" s="75"/>
      <c r="AT43" s="75"/>
      <c r="AU43" s="74"/>
      <c r="AV43" s="75"/>
      <c r="AW43" s="75"/>
      <c r="AX43" s="74"/>
      <c r="AY43" s="75"/>
      <c r="AZ43" s="75"/>
      <c r="BA43" s="74"/>
      <c r="BB43" s="75"/>
      <c r="BC43" s="75"/>
      <c r="BD43" s="74"/>
      <c r="BE43" s="75"/>
      <c r="BF43" s="75"/>
      <c r="BG43" s="74" t="str">
        <f t="shared" si="3"/>
        <v/>
      </c>
      <c r="BH43" s="74"/>
      <c r="BI43" s="74"/>
      <c r="BJ43" s="74" t="str">
        <f t="shared" si="4"/>
        <v/>
      </c>
      <c r="BK43" s="74"/>
      <c r="BL43" s="74"/>
      <c r="BM43" s="74" t="str">
        <f t="shared" si="5"/>
        <v/>
      </c>
      <c r="BN43" s="74"/>
      <c r="BO43" s="74"/>
      <c r="BP43" s="74" t="str">
        <f t="shared" si="6"/>
        <v/>
      </c>
      <c r="BQ43" s="74"/>
      <c r="BR43" s="74"/>
      <c r="BS43" s="74" t="str">
        <f t="shared" si="7"/>
        <v/>
      </c>
      <c r="BT43" s="74"/>
      <c r="BU43" s="74"/>
      <c r="BV43" s="74" t="str">
        <f t="shared" si="8"/>
        <v/>
      </c>
      <c r="BW43" s="74"/>
      <c r="BX43" s="74"/>
      <c r="BY43" s="74" t="str">
        <f t="shared" si="9"/>
        <v/>
      </c>
      <c r="BZ43" s="74"/>
      <c r="CA43" s="74"/>
      <c r="CB43" s="74" t="str">
        <f t="shared" si="10"/>
        <v/>
      </c>
      <c r="CC43" s="74"/>
      <c r="CD43" s="74"/>
      <c r="CE43" s="74" t="str">
        <f t="shared" si="11"/>
        <v/>
      </c>
      <c r="CF43" s="74"/>
      <c r="CG43" s="74"/>
      <c r="CH43" s="74" t="str">
        <f t="shared" si="12"/>
        <v/>
      </c>
      <c r="CI43" s="74"/>
      <c r="CJ43" s="74"/>
      <c r="CK43" s="74" t="str">
        <f t="shared" si="13"/>
        <v/>
      </c>
      <c r="CL43" s="74"/>
      <c r="CM43" s="74"/>
      <c r="CN43" s="74" t="str">
        <f t="shared" si="14"/>
        <v/>
      </c>
      <c r="CO43" s="74"/>
      <c r="CP43" s="74"/>
      <c r="CQ43" s="74" t="str">
        <f t="shared" si="15"/>
        <v/>
      </c>
      <c r="CR43" s="74"/>
      <c r="CS43" s="74"/>
      <c r="CT43" s="74" t="str">
        <f t="shared" si="16"/>
        <v/>
      </c>
      <c r="CU43" s="74"/>
      <c r="CV43" s="74"/>
      <c r="CW43" s="74" t="str">
        <f t="shared" si="17"/>
        <v/>
      </c>
      <c r="CX43" s="74"/>
      <c r="CY43" s="74"/>
      <c r="CZ43" s="74" t="str">
        <f t="shared" si="18"/>
        <v/>
      </c>
      <c r="DA43" s="74"/>
      <c r="DB43" s="74"/>
      <c r="DC43" s="74" t="str">
        <f t="shared" si="19"/>
        <v/>
      </c>
      <c r="DD43" s="74"/>
      <c r="DE43" s="74"/>
      <c r="DF43" s="74" t="str">
        <f t="shared" si="20"/>
        <v/>
      </c>
      <c r="DG43" s="74"/>
    </row>
    <row r="44" spans="1:111" x14ac:dyDescent="0.3">
      <c r="B44" s="74"/>
      <c r="C44" s="74"/>
      <c r="D44" s="74"/>
      <c r="E44" s="74"/>
      <c r="F44" s="75"/>
      <c r="G44" s="75"/>
      <c r="H44" s="74"/>
      <c r="I44" s="75"/>
      <c r="J44" s="75"/>
      <c r="K44" s="74"/>
      <c r="L44" s="75"/>
      <c r="M44" s="75"/>
      <c r="N44" s="74"/>
      <c r="O44" s="75"/>
      <c r="P44" s="75"/>
      <c r="Q44" s="74"/>
      <c r="R44" s="75"/>
      <c r="S44" s="75"/>
      <c r="T44" s="74"/>
      <c r="U44" s="75"/>
      <c r="V44" s="75"/>
      <c r="W44" s="74"/>
      <c r="X44" s="75"/>
      <c r="Y44" s="75"/>
      <c r="Z44" s="74"/>
      <c r="AA44" s="75"/>
      <c r="AB44" s="75"/>
      <c r="AC44" s="74"/>
      <c r="AD44" s="75"/>
      <c r="AE44" s="75"/>
      <c r="AF44" s="74"/>
      <c r="AG44" s="75"/>
      <c r="AH44" s="75"/>
      <c r="AI44" s="74"/>
      <c r="AJ44" s="75"/>
      <c r="AK44" s="75"/>
      <c r="AL44" s="74"/>
      <c r="AM44" s="75"/>
      <c r="AN44" s="75"/>
      <c r="AO44" s="74"/>
      <c r="AP44" s="75"/>
      <c r="AQ44" s="75"/>
      <c r="AR44" s="74"/>
      <c r="AS44" s="75"/>
      <c r="AT44" s="75"/>
      <c r="AU44" s="74"/>
      <c r="AV44" s="75"/>
      <c r="AW44" s="75"/>
      <c r="AX44" s="74"/>
      <c r="AY44" s="75"/>
      <c r="AZ44" s="75"/>
      <c r="BA44" s="74"/>
      <c r="BB44" s="75"/>
      <c r="BC44" s="75"/>
      <c r="BD44" s="74"/>
      <c r="BE44" s="75"/>
      <c r="BF44" s="75"/>
      <c r="BG44" s="74" t="str">
        <f t="shared" si="3"/>
        <v/>
      </c>
      <c r="BH44" s="74"/>
      <c r="BI44" s="74"/>
      <c r="BJ44" s="74" t="str">
        <f t="shared" si="4"/>
        <v/>
      </c>
      <c r="BK44" s="74"/>
      <c r="BL44" s="74"/>
      <c r="BM44" s="74" t="str">
        <f t="shared" si="5"/>
        <v/>
      </c>
      <c r="BN44" s="74"/>
      <c r="BO44" s="74"/>
      <c r="BP44" s="74" t="str">
        <f t="shared" si="6"/>
        <v/>
      </c>
      <c r="BQ44" s="74"/>
      <c r="BR44" s="74"/>
      <c r="BS44" s="74" t="str">
        <f t="shared" si="7"/>
        <v/>
      </c>
      <c r="BT44" s="74"/>
      <c r="BU44" s="74"/>
      <c r="BV44" s="74" t="str">
        <f t="shared" si="8"/>
        <v/>
      </c>
      <c r="BW44" s="74"/>
      <c r="BX44" s="74"/>
      <c r="BY44" s="74" t="str">
        <f t="shared" si="9"/>
        <v/>
      </c>
      <c r="BZ44" s="74"/>
      <c r="CA44" s="74"/>
      <c r="CB44" s="74" t="str">
        <f t="shared" si="10"/>
        <v/>
      </c>
      <c r="CC44" s="74"/>
      <c r="CD44" s="74"/>
      <c r="CE44" s="74" t="str">
        <f t="shared" si="11"/>
        <v/>
      </c>
      <c r="CF44" s="74"/>
      <c r="CG44" s="74"/>
      <c r="CH44" s="74" t="str">
        <f t="shared" si="12"/>
        <v/>
      </c>
      <c r="CI44" s="74"/>
      <c r="CJ44" s="74"/>
      <c r="CK44" s="74" t="str">
        <f t="shared" si="13"/>
        <v/>
      </c>
      <c r="CL44" s="74"/>
      <c r="CM44" s="74"/>
      <c r="CN44" s="74" t="str">
        <f t="shared" si="14"/>
        <v/>
      </c>
      <c r="CO44" s="74"/>
      <c r="CP44" s="74"/>
      <c r="CQ44" s="74" t="str">
        <f t="shared" si="15"/>
        <v/>
      </c>
      <c r="CR44" s="74"/>
      <c r="CS44" s="74"/>
      <c r="CT44" s="74" t="str">
        <f t="shared" si="16"/>
        <v/>
      </c>
      <c r="CU44" s="74"/>
      <c r="CV44" s="74"/>
      <c r="CW44" s="74" t="str">
        <f t="shared" si="17"/>
        <v/>
      </c>
      <c r="CX44" s="74"/>
      <c r="CY44" s="74"/>
      <c r="CZ44" s="74" t="str">
        <f t="shared" si="18"/>
        <v/>
      </c>
      <c r="DA44" s="74"/>
      <c r="DB44" s="74"/>
      <c r="DC44" s="74" t="str">
        <f t="shared" si="19"/>
        <v/>
      </c>
      <c r="DD44" s="74"/>
      <c r="DE44" s="74"/>
      <c r="DF44" s="74" t="str">
        <f t="shared" si="20"/>
        <v/>
      </c>
      <c r="DG44" s="7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8"/>
  <dimension ref="A1:DH41"/>
  <sheetViews>
    <sheetView topLeftCell="AX23" workbookViewId="0">
      <selection activeCell="DF41" sqref="BG4:DF41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673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58">
        <f>IF(B4="MATIERE",VLOOKUP($C4,MATIERE!$B$2:$K$601,10,0),IF(B4="MOA",VLOOKUP($C4,ATELIER!$B$2:$K$291,10,0),IF(B4="MOC",VLOOKUP($C4,CHANTIER!$B$2:$K$291,10,0),IF(B4="MP",VLOOKUP($C4,MINIPELLE!$B$2:$K$291,10,0),""))))</f>
        <v>56</v>
      </c>
      <c r="B4" s="74" t="s">
        <v>294</v>
      </c>
      <c r="C4" s="74" t="s">
        <v>166</v>
      </c>
      <c r="D4" s="7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4">
        <v>63.139999999999993</v>
      </c>
      <c r="F4" s="75" t="s">
        <v>684</v>
      </c>
      <c r="G4" s="75" t="s">
        <v>629</v>
      </c>
      <c r="H4" s="74">
        <v>77</v>
      </c>
      <c r="I4" s="75" t="s">
        <v>684</v>
      </c>
      <c r="J4" s="75" t="s">
        <v>629</v>
      </c>
      <c r="K4" s="74">
        <v>92.4</v>
      </c>
      <c r="L4" s="75" t="s">
        <v>684</v>
      </c>
      <c r="M4" s="75" t="s">
        <v>629</v>
      </c>
      <c r="N4" s="74">
        <v>100.10000000000001</v>
      </c>
      <c r="O4" s="75" t="s">
        <v>684</v>
      </c>
      <c r="P4" s="75" t="s">
        <v>629</v>
      </c>
      <c r="Q4" s="74">
        <v>107.80000000000001</v>
      </c>
      <c r="R4" s="75" t="s">
        <v>684</v>
      </c>
      <c r="S4" s="75" t="s">
        <v>629</v>
      </c>
      <c r="T4" s="74">
        <v>115.50000000000001</v>
      </c>
      <c r="U4" s="75" t="s">
        <v>684</v>
      </c>
      <c r="V4" s="75" t="s">
        <v>629</v>
      </c>
      <c r="W4" s="74">
        <v>123.20000000000002</v>
      </c>
      <c r="X4" s="75" t="s">
        <v>684</v>
      </c>
      <c r="Y4" s="75" t="s">
        <v>629</v>
      </c>
      <c r="Z4" s="74">
        <v>130.9</v>
      </c>
      <c r="AA4" s="75" t="s">
        <v>684</v>
      </c>
      <c r="AB4" s="75" t="s">
        <v>629</v>
      </c>
      <c r="AC4" s="74">
        <v>138.60000000000002</v>
      </c>
      <c r="AD4" s="75" t="s">
        <v>684</v>
      </c>
      <c r="AE4" s="75" t="s">
        <v>629</v>
      </c>
      <c r="AF4" s="74">
        <v>154</v>
      </c>
      <c r="AG4" s="75" t="s">
        <v>684</v>
      </c>
      <c r="AH4" s="75" t="s">
        <v>629</v>
      </c>
      <c r="AI4" s="74">
        <v>169.4</v>
      </c>
      <c r="AJ4" s="75" t="s">
        <v>684</v>
      </c>
      <c r="AK4" s="75" t="s">
        <v>629</v>
      </c>
      <c r="AL4" s="74">
        <v>177.10000000000002</v>
      </c>
      <c r="AM4" s="75" t="s">
        <v>684</v>
      </c>
      <c r="AN4" s="75" t="s">
        <v>629</v>
      </c>
      <c r="AO4" s="74">
        <v>169.4</v>
      </c>
      <c r="AP4" s="75" t="s">
        <v>684</v>
      </c>
      <c r="AQ4" s="75" t="s">
        <v>629</v>
      </c>
      <c r="AR4" s="74">
        <v>184.8</v>
      </c>
      <c r="AS4" s="75" t="s">
        <v>684</v>
      </c>
      <c r="AT4" s="75" t="s">
        <v>629</v>
      </c>
      <c r="AU4" s="74">
        <v>192.50000000000003</v>
      </c>
      <c r="AV4" s="75" t="s">
        <v>684</v>
      </c>
      <c r="AW4" s="75" t="s">
        <v>629</v>
      </c>
      <c r="AX4" s="74">
        <v>200.20000000000002</v>
      </c>
      <c r="AY4" s="75" t="s">
        <v>684</v>
      </c>
      <c r="AZ4" s="75" t="s">
        <v>629</v>
      </c>
      <c r="BA4" s="74">
        <v>215.60000000000002</v>
      </c>
      <c r="BB4" s="75" t="s">
        <v>684</v>
      </c>
      <c r="BC4" s="75" t="s">
        <v>629</v>
      </c>
      <c r="BD4" s="74">
        <v>200.20000000000002</v>
      </c>
      <c r="BE4" s="75" t="s">
        <v>684</v>
      </c>
      <c r="BF4" s="75" t="s">
        <v>629</v>
      </c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 s="74"/>
      <c r="BI4" s="74"/>
      <c r="BJ4" s="74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 s="74"/>
      <c r="BL4" s="74"/>
      <c r="BM4" s="74" t="str">
        <f t="shared" si="0"/>
        <v xml:space="preserve">INSERT INTO SC_SystemeProduits(RefDimension,NomSysteme,typePresta,ligne,Quantite,formule,cte1,DateModif) values (3,'FV2','MATIERE',56,null,'7.7*CTE1','PERIMETRE',now());
</v>
      </c>
      <c r="BN4" s="74"/>
      <c r="BO4" s="74"/>
      <c r="BP4" s="74" t="str">
        <f t="shared" si="0"/>
        <v xml:space="preserve">INSERT INTO SC_SystemeProduits(RefDimension,NomSysteme,typePresta,ligne,Quantite,formule,cte1,DateModif) values (4,'FV2','MATIERE',56,null,'7.7*CTE1','PERIMETRE',now());
</v>
      </c>
      <c r="BQ4" s="74"/>
      <c r="BR4" s="74"/>
      <c r="BS4" s="74" t="str">
        <f t="shared" si="0"/>
        <v xml:space="preserve">INSERT INTO SC_SystemeProduits(RefDimension,NomSysteme,typePresta,ligne,Quantite,formule,cte1,DateModif) values (5,'FV2','MATIERE',56,null,'7.7*CTE1','PERIMETRE',now());
</v>
      </c>
      <c r="BT4" s="74"/>
      <c r="BU4" s="74"/>
      <c r="BV4" s="74" t="str">
        <f t="shared" si="0"/>
        <v xml:space="preserve">INSERT INTO SC_SystemeProduits(RefDimension,NomSysteme,typePresta,ligne,Quantite,formule,cte1,DateModif) values (6,'FV2','MATIERE',56,null,'7.7*CTE1','PERIMETRE',now());
</v>
      </c>
      <c r="BW4" s="74"/>
      <c r="BX4" s="74"/>
      <c r="BY4" s="74" t="str">
        <f t="shared" si="0"/>
        <v xml:space="preserve">INSERT INTO SC_SystemeProduits(RefDimension,NomSysteme,typePresta,ligne,Quantite,formule,cte1,DateModif) values (7,'FV2','MATIERE',56,null,'7.7*CTE1','PERIMETRE',now());
</v>
      </c>
      <c r="BZ4" s="74"/>
      <c r="CA4" s="74"/>
      <c r="CB4" s="74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(8,'FV2','MATIERE',56,null,'7.7*CTE1','PERIMETRE',now());
</v>
      </c>
      <c r="CC4" s="74"/>
      <c r="CD4" s="74"/>
      <c r="CE4" s="74" t="str">
        <f t="shared" si="1"/>
        <v xml:space="preserve">INSERT INTO SC_SystemeProduits(RefDimension,NomSysteme,typePresta,ligne,Quantite,formule,cte1,DateModif) values (9,'FV2','MATIERE',56,null,'7.7*CTE1','PERIMETRE',now());
</v>
      </c>
      <c r="CF4" s="74"/>
      <c r="CG4" s="74"/>
      <c r="CH4" s="74" t="str">
        <f t="shared" si="1"/>
        <v xml:space="preserve">INSERT INTO SC_SystemeProduits(RefDimension,NomSysteme,typePresta,ligne,Quantite,formule,cte1,DateModif) values (10,'FV2','MATIERE',56,null,'7.7*CTE1','PERIMETRE',now());
</v>
      </c>
      <c r="CI4" s="74"/>
      <c r="CJ4" s="74"/>
      <c r="CK4" s="74" t="str">
        <f t="shared" si="1"/>
        <v xml:space="preserve">INSERT INTO SC_SystemeProduits(RefDimension,NomSysteme,typePresta,ligne,Quantite,formule,cte1,DateModif) values (11,'FV2','MATIERE',56,null,'7.7*CTE1','PERIMETRE',now());
</v>
      </c>
      <c r="CL4" s="74"/>
      <c r="CM4" s="74"/>
      <c r="CN4" s="74" t="str">
        <f t="shared" si="1"/>
        <v xml:space="preserve">INSERT INTO SC_SystemeProduits(RefDimension,NomSysteme,typePresta,ligne,Quantite,formule,cte1,DateModif) values (12,'FV2','MATIERE',56,null,'7.7*CTE1','PERIMETRE',now());
</v>
      </c>
      <c r="CO4" s="74"/>
      <c r="CP4" s="74"/>
      <c r="CQ4" s="74" t="str">
        <f t="shared" si="1"/>
        <v xml:space="preserve">INSERT INTO SC_SystemeProduits(RefDimension,NomSysteme,typePresta,ligne,Quantite,formule,cte1,DateModif) values (13,'FV2','MATIERE',56,null,'7.7*CTE1','PERIMETRE',now());
</v>
      </c>
      <c r="CR4" s="74"/>
      <c r="CS4" s="74"/>
      <c r="CT4" s="74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(14,'FV2','MATIERE',56,null,'7.7*CTE1','PERIMETRE',now());
</v>
      </c>
      <c r="CU4" s="74"/>
      <c r="CV4" s="74"/>
      <c r="CW4" s="74" t="str">
        <f t="shared" si="2"/>
        <v xml:space="preserve">INSERT INTO SC_SystemeProduits(RefDimension,NomSysteme,typePresta,ligne,Quantite,formule,cte1,DateModif) values (15,'FV2','MATIERE',56,null,'7.7*CTE1','PERIMETRE',now());
</v>
      </c>
      <c r="CX4" s="74"/>
      <c r="CY4" s="74"/>
      <c r="CZ4" s="74" t="str">
        <f t="shared" si="2"/>
        <v xml:space="preserve">INSERT INTO SC_SystemeProduits(RefDimension,NomSysteme,typePresta,ligne,Quantite,formule,cte1,DateModif) values (16,'FV2','MATIERE',56,null,'7.7*CTE1','PERIMETRE',now());
</v>
      </c>
      <c r="DA4" s="74"/>
      <c r="DB4" s="74"/>
      <c r="DC4" s="74" t="str">
        <f t="shared" si="2"/>
        <v xml:space="preserve">INSERT INTO SC_SystemeProduits(RefDimension,NomSysteme,typePresta,ligne,Quantite,formule,cte1,DateModif) values (17,'FV2','MATIERE',56,null,'7.7*CTE1','PERIMETRE',now());
</v>
      </c>
      <c r="DD4" s="74"/>
      <c r="DE4" s="74"/>
      <c r="DF4" s="74" t="str">
        <f t="shared" si="2"/>
        <v xml:space="preserve">INSERT INTO SC_SystemeProduits(RefDimension,NomSysteme,typePresta,ligne,Quantite,formule,cte1,DateModif) values (18,'FV2','MATIERE',56,null,'7.7*CTE1','PERIMETRE',now());
</v>
      </c>
      <c r="DG4" s="74"/>
      <c r="DH4" s="74"/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58</v>
      </c>
      <c r="B5" s="74" t="s">
        <v>294</v>
      </c>
      <c r="C5" s="74" t="s">
        <v>339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4">
        <v>9.02</v>
      </c>
      <c r="F5" s="75" t="s">
        <v>641</v>
      </c>
      <c r="G5" s="75" t="s">
        <v>629</v>
      </c>
      <c r="H5" s="74">
        <v>11</v>
      </c>
      <c r="I5" s="75" t="s">
        <v>641</v>
      </c>
      <c r="J5" s="75" t="s">
        <v>629</v>
      </c>
      <c r="K5" s="74">
        <v>13.200000000000001</v>
      </c>
      <c r="L5" s="75" t="s">
        <v>641</v>
      </c>
      <c r="M5" s="75" t="s">
        <v>629</v>
      </c>
      <c r="N5" s="74">
        <v>14.3</v>
      </c>
      <c r="O5" s="75" t="s">
        <v>641</v>
      </c>
      <c r="P5" s="75" t="s">
        <v>629</v>
      </c>
      <c r="Q5" s="74">
        <v>15.400000000000002</v>
      </c>
      <c r="R5" s="75" t="s">
        <v>641</v>
      </c>
      <c r="S5" s="75" t="s">
        <v>629</v>
      </c>
      <c r="T5" s="74">
        <v>16.5</v>
      </c>
      <c r="U5" s="75" t="s">
        <v>641</v>
      </c>
      <c r="V5" s="75" t="s">
        <v>629</v>
      </c>
      <c r="W5" s="74">
        <v>17.600000000000001</v>
      </c>
      <c r="X5" s="75" t="s">
        <v>641</v>
      </c>
      <c r="Y5" s="75" t="s">
        <v>629</v>
      </c>
      <c r="Z5" s="74">
        <v>18.700000000000003</v>
      </c>
      <c r="AA5" s="75" t="s">
        <v>641</v>
      </c>
      <c r="AB5" s="75" t="s">
        <v>629</v>
      </c>
      <c r="AC5" s="74">
        <v>19.8</v>
      </c>
      <c r="AD5" s="75" t="s">
        <v>641</v>
      </c>
      <c r="AE5" s="75" t="s">
        <v>629</v>
      </c>
      <c r="AF5" s="74">
        <v>22</v>
      </c>
      <c r="AG5" s="75" t="s">
        <v>641</v>
      </c>
      <c r="AH5" s="75" t="s">
        <v>629</v>
      </c>
      <c r="AI5" s="74">
        <v>24.200000000000003</v>
      </c>
      <c r="AJ5" s="75" t="s">
        <v>641</v>
      </c>
      <c r="AK5" s="75" t="s">
        <v>629</v>
      </c>
      <c r="AL5" s="74">
        <v>25.3</v>
      </c>
      <c r="AM5" s="75" t="s">
        <v>641</v>
      </c>
      <c r="AN5" s="75" t="s">
        <v>629</v>
      </c>
      <c r="AO5" s="74">
        <v>24.200000000000003</v>
      </c>
      <c r="AP5" s="75" t="s">
        <v>641</v>
      </c>
      <c r="AQ5" s="75" t="s">
        <v>629</v>
      </c>
      <c r="AR5" s="74">
        <v>26.400000000000002</v>
      </c>
      <c r="AS5" s="75" t="s">
        <v>641</v>
      </c>
      <c r="AT5" s="75" t="s">
        <v>629</v>
      </c>
      <c r="AU5" s="74">
        <v>27.500000000000004</v>
      </c>
      <c r="AV5" s="75" t="s">
        <v>641</v>
      </c>
      <c r="AW5" s="75" t="s">
        <v>629</v>
      </c>
      <c r="AX5" s="74">
        <v>28.6</v>
      </c>
      <c r="AY5" s="75" t="s">
        <v>641</v>
      </c>
      <c r="AZ5" s="75" t="s">
        <v>629</v>
      </c>
      <c r="BA5" s="74">
        <v>30.800000000000004</v>
      </c>
      <c r="BB5" s="75" t="s">
        <v>641</v>
      </c>
      <c r="BC5" s="75" t="s">
        <v>629</v>
      </c>
      <c r="BD5" s="74">
        <v>28.6</v>
      </c>
      <c r="BE5" s="75" t="s">
        <v>641</v>
      </c>
      <c r="BF5" s="75" t="s">
        <v>629</v>
      </c>
      <c r="BG5" s="74" t="str">
        <f t="shared" ref="BG5:BG2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 s="74"/>
      <c r="BI5" s="74"/>
      <c r="BJ5" s="74" t="str">
        <f t="shared" si="0"/>
        <v xml:space="preserve">INSERT INTO SC_SystemeProduits(RefDimension,NomSysteme,typePresta,ligne,Quantite,formule,cte1,DateModif) values (2,'FV2','MATIERE',58,null,'1.1*CTE1','PERIMETRE',now());
</v>
      </c>
      <c r="BK5" s="74"/>
      <c r="BL5" s="74"/>
      <c r="BM5" s="74" t="str">
        <f t="shared" si="0"/>
        <v xml:space="preserve">INSERT INTO SC_SystemeProduits(RefDimension,NomSysteme,typePresta,ligne,Quantite,formule,cte1,DateModif) values (3,'FV2','MATIERE',58,null,'1.1*CTE1','PERIMETRE',now());
</v>
      </c>
      <c r="BN5" s="74"/>
      <c r="BO5" s="74"/>
      <c r="BP5" s="74" t="str">
        <f t="shared" si="0"/>
        <v xml:space="preserve">INSERT INTO SC_SystemeProduits(RefDimension,NomSysteme,typePresta,ligne,Quantite,formule,cte1,DateModif) values (4,'FV2','MATIERE',58,null,'1.1*CTE1','PERIMETRE',now());
</v>
      </c>
      <c r="BQ5" s="74"/>
      <c r="BR5" s="74"/>
      <c r="BS5" s="74" t="str">
        <f t="shared" si="0"/>
        <v xml:space="preserve">INSERT INTO SC_SystemeProduits(RefDimension,NomSysteme,typePresta,ligne,Quantite,formule,cte1,DateModif) values (5,'FV2','MATIERE',58,null,'1.1*CTE1','PERIMETRE',now());
</v>
      </c>
      <c r="BT5" s="74"/>
      <c r="BU5" s="74"/>
      <c r="BV5" s="74" t="str">
        <f t="shared" si="0"/>
        <v xml:space="preserve">INSERT INTO SC_SystemeProduits(RefDimension,NomSysteme,typePresta,ligne,Quantite,formule,cte1,DateModif) values (6,'FV2','MATIERE',58,null,'1.1*CTE1','PERIMETRE',now());
</v>
      </c>
      <c r="BW5" s="74"/>
      <c r="BX5" s="74"/>
      <c r="BY5" s="74" t="str">
        <f t="shared" si="0"/>
        <v xml:space="preserve">INSERT INTO SC_SystemeProduits(RefDimension,NomSysteme,typePresta,ligne,Quantite,formule,cte1,DateModif) values (7,'FV2','MATIERE',58,null,'1.1*CTE1','PERIMETRE',now());
</v>
      </c>
      <c r="BZ5" s="74"/>
      <c r="CA5" s="74"/>
      <c r="CB5" s="74" t="str">
        <f t="shared" si="1"/>
        <v xml:space="preserve">INSERT INTO SC_SystemeProduits(RefDimension,NomSysteme,typePresta,ligne,Quantite,formule,cte1,DateModif) values (8,'FV2','MATIERE',58,null,'1.1*CTE1','PERIMETRE',now());
</v>
      </c>
      <c r="CC5" s="74"/>
      <c r="CD5" s="74"/>
      <c r="CE5" s="74" t="str">
        <f t="shared" si="1"/>
        <v xml:space="preserve">INSERT INTO SC_SystemeProduits(RefDimension,NomSysteme,typePresta,ligne,Quantite,formule,cte1,DateModif) values (9,'FV2','MATIERE',58,null,'1.1*CTE1','PERIMETRE',now());
</v>
      </c>
      <c r="CF5" s="74"/>
      <c r="CG5" s="74"/>
      <c r="CH5" s="74" t="str">
        <f t="shared" si="1"/>
        <v xml:space="preserve">INSERT INTO SC_SystemeProduits(RefDimension,NomSysteme,typePresta,ligne,Quantite,formule,cte1,DateModif) values (10,'FV2','MATIERE',58,null,'1.1*CTE1','PERIMETRE',now());
</v>
      </c>
      <c r="CI5" s="74"/>
      <c r="CJ5" s="74"/>
      <c r="CK5" s="74" t="str">
        <f t="shared" si="1"/>
        <v xml:space="preserve">INSERT INTO SC_SystemeProduits(RefDimension,NomSysteme,typePresta,ligne,Quantite,formule,cte1,DateModif) values (11,'FV2','MATIERE',58,null,'1.1*CTE1','PERIMETRE',now());
</v>
      </c>
      <c r="CL5" s="74"/>
      <c r="CM5" s="74"/>
      <c r="CN5" s="74" t="str">
        <f t="shared" si="1"/>
        <v xml:space="preserve">INSERT INTO SC_SystemeProduits(RefDimension,NomSysteme,typePresta,ligne,Quantite,formule,cte1,DateModif) values (12,'FV2','MATIERE',58,null,'1.1*CTE1','PERIMETRE',now());
</v>
      </c>
      <c r="CO5" s="74"/>
      <c r="CP5" s="74"/>
      <c r="CQ5" s="74" t="str">
        <f t="shared" si="1"/>
        <v xml:space="preserve">INSERT INTO SC_SystemeProduits(RefDimension,NomSysteme,typePresta,ligne,Quantite,formule,cte1,DateModif) values (13,'FV2','MATIERE',58,null,'1.1*CTE1','PERIMETRE',now());
</v>
      </c>
      <c r="CR5" s="74"/>
      <c r="CS5" s="74"/>
      <c r="CT5" s="74" t="str">
        <f t="shared" si="2"/>
        <v xml:space="preserve">INSERT INTO SC_SystemeProduits(RefDimension,NomSysteme,typePresta,ligne,Quantite,formule,cte1,DateModif) values (14,'FV2','MATIERE',58,null,'1.1*CTE1','PERIMETRE',now());
</v>
      </c>
      <c r="CU5" s="74"/>
      <c r="CV5" s="74"/>
      <c r="CW5" s="74" t="str">
        <f t="shared" si="2"/>
        <v xml:space="preserve">INSERT INTO SC_SystemeProduits(RefDimension,NomSysteme,typePresta,ligne,Quantite,formule,cte1,DateModif) values (15,'FV2','MATIERE',58,null,'1.1*CTE1','PERIMETRE',now());
</v>
      </c>
      <c r="CX5" s="74"/>
      <c r="CY5" s="74"/>
      <c r="CZ5" s="74" t="str">
        <f t="shared" si="2"/>
        <v xml:space="preserve">INSERT INTO SC_SystemeProduits(RefDimension,NomSysteme,typePresta,ligne,Quantite,formule,cte1,DateModif) values (16,'FV2','MATIERE',58,null,'1.1*CTE1','PERIMETRE',now());
</v>
      </c>
      <c r="DA5" s="74"/>
      <c r="DB5" s="74"/>
      <c r="DC5" s="74" t="str">
        <f t="shared" si="2"/>
        <v xml:space="preserve">INSERT INTO SC_SystemeProduits(RefDimension,NomSysteme,typePresta,ligne,Quantite,formule,cte1,DateModif) values (17,'FV2','MATIERE',58,null,'1.1*CTE1','PERIMETRE',now());
</v>
      </c>
      <c r="DD5" s="74"/>
      <c r="DE5" s="74"/>
      <c r="DF5" s="74" t="str">
        <f t="shared" si="2"/>
        <v xml:space="preserve">INSERT INTO SC_SystemeProduits(RefDimension,NomSysteme,typePresta,ligne,Quantite,formule,cte1,DateModif) values (18,'FV2','MATIERE',58,null,'1.1*CTE1','PERIMETRE',now());
</v>
      </c>
      <c r="DG5" s="74"/>
      <c r="DH5" s="74"/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82</v>
      </c>
      <c r="B6" s="74" t="s">
        <v>294</v>
      </c>
      <c r="C6" s="74" t="s">
        <v>338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4">
        <v>8.5</v>
      </c>
      <c r="F6" s="75" t="s">
        <v>662</v>
      </c>
      <c r="G6" s="75" t="s">
        <v>629</v>
      </c>
      <c r="H6" s="74">
        <v>10.3</v>
      </c>
      <c r="I6" s="75" t="s">
        <v>662</v>
      </c>
      <c r="J6" s="75" t="s">
        <v>629</v>
      </c>
      <c r="K6" s="74">
        <v>12.3</v>
      </c>
      <c r="L6" s="75" t="s">
        <v>662</v>
      </c>
      <c r="M6" s="75" t="s">
        <v>629</v>
      </c>
      <c r="N6" s="74">
        <v>13.3</v>
      </c>
      <c r="O6" s="75" t="s">
        <v>662</v>
      </c>
      <c r="P6" s="75" t="s">
        <v>629</v>
      </c>
      <c r="Q6" s="74">
        <v>14.3</v>
      </c>
      <c r="R6" s="75" t="s">
        <v>662</v>
      </c>
      <c r="S6" s="75" t="s">
        <v>629</v>
      </c>
      <c r="T6" s="74">
        <v>15.3</v>
      </c>
      <c r="U6" s="75" t="s">
        <v>662</v>
      </c>
      <c r="V6" s="75" t="s">
        <v>629</v>
      </c>
      <c r="W6" s="74">
        <v>16.3</v>
      </c>
      <c r="X6" s="75" t="s">
        <v>662</v>
      </c>
      <c r="Y6" s="75" t="s">
        <v>629</v>
      </c>
      <c r="Z6" s="74">
        <v>17.3</v>
      </c>
      <c r="AA6" s="75" t="s">
        <v>662</v>
      </c>
      <c r="AB6" s="75" t="s">
        <v>629</v>
      </c>
      <c r="AC6" s="74">
        <v>18.3</v>
      </c>
      <c r="AD6" s="75" t="s">
        <v>662</v>
      </c>
      <c r="AE6" s="75" t="s">
        <v>629</v>
      </c>
      <c r="AF6" s="74">
        <v>20.3</v>
      </c>
      <c r="AG6" s="75" t="s">
        <v>662</v>
      </c>
      <c r="AH6" s="75" t="s">
        <v>629</v>
      </c>
      <c r="AI6" s="74">
        <v>22.3</v>
      </c>
      <c r="AJ6" s="75" t="s">
        <v>662</v>
      </c>
      <c r="AK6" s="75" t="s">
        <v>629</v>
      </c>
      <c r="AL6" s="74">
        <v>23.3</v>
      </c>
      <c r="AM6" s="75" t="s">
        <v>662</v>
      </c>
      <c r="AN6" s="75" t="s">
        <v>629</v>
      </c>
      <c r="AO6" s="74">
        <v>22.3</v>
      </c>
      <c r="AP6" s="75" t="s">
        <v>662</v>
      </c>
      <c r="AQ6" s="75" t="s">
        <v>629</v>
      </c>
      <c r="AR6" s="74">
        <v>24.3</v>
      </c>
      <c r="AS6" s="75" t="s">
        <v>662</v>
      </c>
      <c r="AT6" s="75" t="s">
        <v>629</v>
      </c>
      <c r="AU6" s="74">
        <v>25.3</v>
      </c>
      <c r="AV6" s="75" t="s">
        <v>662</v>
      </c>
      <c r="AW6" s="75" t="s">
        <v>629</v>
      </c>
      <c r="AX6" s="74">
        <v>26.3</v>
      </c>
      <c r="AY6" s="75" t="s">
        <v>662</v>
      </c>
      <c r="AZ6" s="75" t="s">
        <v>629</v>
      </c>
      <c r="BA6" s="74">
        <v>28.3</v>
      </c>
      <c r="BB6" s="75" t="s">
        <v>662</v>
      </c>
      <c r="BC6" s="75" t="s">
        <v>629</v>
      </c>
      <c r="BD6" s="74">
        <v>26.3</v>
      </c>
      <c r="BE6" s="75" t="s">
        <v>662</v>
      </c>
      <c r="BF6" s="75" t="s">
        <v>629</v>
      </c>
      <c r="BG6" s="74" t="str">
        <f t="shared" si="3"/>
        <v xml:space="preserve">INSERT INTO SC_SystemeProduits(RefDimension,NomSysteme,typePresta,ligne,Quantite,formule,cte1,DateModif) values (1,'FV2','MATIERE',82,null,'CTE1+0.3','PERIMETRE',now());
</v>
      </c>
      <c r="BH6" s="74"/>
      <c r="BI6" s="74"/>
      <c r="BJ6" s="74" t="str">
        <f t="shared" si="0"/>
        <v xml:space="preserve">INSERT INTO SC_SystemeProduits(RefDimension,NomSysteme,typePresta,ligne,Quantite,formule,cte1,DateModif) values (2,'FV2','MATIERE',82,null,'CTE1+0.3','PERIMETRE',now());
</v>
      </c>
      <c r="BK6" s="74"/>
      <c r="BL6" s="74"/>
      <c r="BM6" s="74" t="str">
        <f t="shared" si="0"/>
        <v xml:space="preserve">INSERT INTO SC_SystemeProduits(RefDimension,NomSysteme,typePresta,ligne,Quantite,formule,cte1,DateModif) values (3,'FV2','MATIERE',82,null,'CTE1+0.3','PERIMETRE',now());
</v>
      </c>
      <c r="BN6" s="74"/>
      <c r="BO6" s="74"/>
      <c r="BP6" s="74" t="str">
        <f t="shared" si="0"/>
        <v xml:space="preserve">INSERT INTO SC_SystemeProduits(RefDimension,NomSysteme,typePresta,ligne,Quantite,formule,cte1,DateModif) values (4,'FV2','MATIERE',82,null,'CTE1+0.3','PERIMETRE',now());
</v>
      </c>
      <c r="BQ6" s="74"/>
      <c r="BR6" s="74"/>
      <c r="BS6" s="74" t="str">
        <f t="shared" si="0"/>
        <v xml:space="preserve">INSERT INTO SC_SystemeProduits(RefDimension,NomSysteme,typePresta,ligne,Quantite,formule,cte1,DateModif) values (5,'FV2','MATIERE',82,null,'CTE1+0.3','PERIMETRE',now());
</v>
      </c>
      <c r="BT6" s="74"/>
      <c r="BU6" s="74"/>
      <c r="BV6" s="74" t="str">
        <f t="shared" si="0"/>
        <v xml:space="preserve">INSERT INTO SC_SystemeProduits(RefDimension,NomSysteme,typePresta,ligne,Quantite,formule,cte1,DateModif) values (6,'FV2','MATIERE',82,null,'CTE1+0.3','PERIMETRE',now());
</v>
      </c>
      <c r="BW6" s="74"/>
      <c r="BX6" s="74"/>
      <c r="BY6" s="74" t="str">
        <f t="shared" si="0"/>
        <v xml:space="preserve">INSERT INTO SC_SystemeProduits(RefDimension,NomSysteme,typePresta,ligne,Quantite,formule,cte1,DateModif) values (7,'FV2','MATIERE',82,null,'CTE1+0.3','PERIMETRE',now());
</v>
      </c>
      <c r="BZ6" s="74"/>
      <c r="CA6" s="74"/>
      <c r="CB6" s="74" t="str">
        <f t="shared" si="1"/>
        <v xml:space="preserve">INSERT INTO SC_SystemeProduits(RefDimension,NomSysteme,typePresta,ligne,Quantite,formule,cte1,DateModif) values (8,'FV2','MATIERE',82,null,'CTE1+0.3','PERIMETRE',now());
</v>
      </c>
      <c r="CC6" s="74"/>
      <c r="CD6" s="74"/>
      <c r="CE6" s="74" t="str">
        <f t="shared" si="1"/>
        <v xml:space="preserve">INSERT INTO SC_SystemeProduits(RefDimension,NomSysteme,typePresta,ligne,Quantite,formule,cte1,DateModif) values (9,'FV2','MATIERE',82,null,'CTE1+0.3','PERIMETRE',now());
</v>
      </c>
      <c r="CF6" s="74"/>
      <c r="CG6" s="74"/>
      <c r="CH6" s="74" t="str">
        <f t="shared" si="1"/>
        <v xml:space="preserve">INSERT INTO SC_SystemeProduits(RefDimension,NomSysteme,typePresta,ligne,Quantite,formule,cte1,DateModif) values (10,'FV2','MATIERE',82,null,'CTE1+0.3','PERIMETRE',now());
</v>
      </c>
      <c r="CI6" s="74"/>
      <c r="CJ6" s="74"/>
      <c r="CK6" s="74" t="str">
        <f t="shared" si="1"/>
        <v xml:space="preserve">INSERT INTO SC_SystemeProduits(RefDimension,NomSysteme,typePresta,ligne,Quantite,formule,cte1,DateModif) values (11,'FV2','MATIERE',82,null,'CTE1+0.3','PERIMETRE',now());
</v>
      </c>
      <c r="CL6" s="74"/>
      <c r="CM6" s="74"/>
      <c r="CN6" s="74" t="str">
        <f t="shared" si="1"/>
        <v xml:space="preserve">INSERT INTO SC_SystemeProduits(RefDimension,NomSysteme,typePresta,ligne,Quantite,formule,cte1,DateModif) values (12,'FV2','MATIERE',82,null,'CTE1+0.3','PERIMETRE',now());
</v>
      </c>
      <c r="CO6" s="74"/>
      <c r="CP6" s="74"/>
      <c r="CQ6" s="74" t="str">
        <f t="shared" si="1"/>
        <v xml:space="preserve">INSERT INTO SC_SystemeProduits(RefDimension,NomSysteme,typePresta,ligne,Quantite,formule,cte1,DateModif) values (13,'FV2','MATIERE',82,null,'CTE1+0.3','PERIMETRE',now());
</v>
      </c>
      <c r="CR6" s="74"/>
      <c r="CS6" s="74"/>
      <c r="CT6" s="74" t="str">
        <f t="shared" si="2"/>
        <v xml:space="preserve">INSERT INTO SC_SystemeProduits(RefDimension,NomSysteme,typePresta,ligne,Quantite,formule,cte1,DateModif) values (14,'FV2','MATIERE',82,null,'CTE1+0.3','PERIMETRE',now());
</v>
      </c>
      <c r="CU6" s="74"/>
      <c r="CV6" s="74"/>
      <c r="CW6" s="74" t="str">
        <f t="shared" si="2"/>
        <v xml:space="preserve">INSERT INTO SC_SystemeProduits(RefDimension,NomSysteme,typePresta,ligne,Quantite,formule,cte1,DateModif) values (15,'FV2','MATIERE',82,null,'CTE1+0.3','PERIMETRE',now());
</v>
      </c>
      <c r="CX6" s="74"/>
      <c r="CY6" s="74"/>
      <c r="CZ6" s="74" t="str">
        <f t="shared" si="2"/>
        <v xml:space="preserve">INSERT INTO SC_SystemeProduits(RefDimension,NomSysteme,typePresta,ligne,Quantite,formule,cte1,DateModif) values (16,'FV2','MATIERE',82,null,'CTE1+0.3','PERIMETRE',now());
</v>
      </c>
      <c r="DA6" s="74"/>
      <c r="DB6" s="74"/>
      <c r="DC6" s="74" t="str">
        <f t="shared" si="2"/>
        <v xml:space="preserve">INSERT INTO SC_SystemeProduits(RefDimension,NomSysteme,typePresta,ligne,Quantite,formule,cte1,DateModif) values (17,'FV2','MATIERE',82,null,'CTE1+0.3','PERIMETRE',now());
</v>
      </c>
      <c r="DD6" s="74"/>
      <c r="DE6" s="74"/>
      <c r="DF6" s="74" t="str">
        <f t="shared" si="2"/>
        <v xml:space="preserve">INSERT INTO SC_SystemeProduits(RefDimension,NomSysteme,typePresta,ligne,Quantite,formule,cte1,DateModif) values (18,'FV2','MATIERE',82,null,'CTE1+0.3','PERIMETRE',now());
</v>
      </c>
      <c r="DG6" s="74"/>
      <c r="DH6" s="74"/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90</v>
      </c>
      <c r="B7" s="74" t="s">
        <v>294</v>
      </c>
      <c r="C7" s="74" t="s">
        <v>340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ml</v>
      </c>
      <c r="E7" s="74">
        <v>14.76</v>
      </c>
      <c r="F7" s="75" t="s">
        <v>690</v>
      </c>
      <c r="G7" s="75" t="s">
        <v>629</v>
      </c>
      <c r="H7" s="74">
        <v>18</v>
      </c>
      <c r="I7" s="75" t="s">
        <v>685</v>
      </c>
      <c r="J7" s="75" t="s">
        <v>629</v>
      </c>
      <c r="K7" s="74">
        <v>21.6</v>
      </c>
      <c r="L7" s="75" t="s">
        <v>685</v>
      </c>
      <c r="M7" s="75" t="s">
        <v>629</v>
      </c>
      <c r="N7" s="74">
        <v>23.400000000000002</v>
      </c>
      <c r="O7" s="75" t="s">
        <v>685</v>
      </c>
      <c r="P7" s="75" t="s">
        <v>629</v>
      </c>
      <c r="Q7" s="74">
        <v>25.2</v>
      </c>
      <c r="R7" s="75" t="s">
        <v>685</v>
      </c>
      <c r="S7" s="75" t="s">
        <v>629</v>
      </c>
      <c r="T7" s="74">
        <v>27</v>
      </c>
      <c r="U7" s="75" t="s">
        <v>685</v>
      </c>
      <c r="V7" s="75" t="s">
        <v>629</v>
      </c>
      <c r="W7" s="74">
        <v>28.8</v>
      </c>
      <c r="X7" s="75" t="s">
        <v>685</v>
      </c>
      <c r="Y7" s="75" t="s">
        <v>629</v>
      </c>
      <c r="Z7" s="74">
        <v>30.6</v>
      </c>
      <c r="AA7" s="75" t="s">
        <v>685</v>
      </c>
      <c r="AB7" s="75" t="s">
        <v>629</v>
      </c>
      <c r="AC7" s="74">
        <v>32.4</v>
      </c>
      <c r="AD7" s="75" t="s">
        <v>685</v>
      </c>
      <c r="AE7" s="75" t="s">
        <v>629</v>
      </c>
      <c r="AF7" s="74">
        <v>36</v>
      </c>
      <c r="AG7" s="75" t="s">
        <v>685</v>
      </c>
      <c r="AH7" s="75" t="s">
        <v>629</v>
      </c>
      <c r="AI7" s="74">
        <v>39.6</v>
      </c>
      <c r="AJ7" s="75" t="s">
        <v>685</v>
      </c>
      <c r="AK7" s="75" t="s">
        <v>629</v>
      </c>
      <c r="AL7" s="74">
        <v>41.4</v>
      </c>
      <c r="AM7" s="75" t="s">
        <v>685</v>
      </c>
      <c r="AN7" s="75" t="s">
        <v>629</v>
      </c>
      <c r="AO7" s="74">
        <v>39.6</v>
      </c>
      <c r="AP7" s="75" t="s">
        <v>685</v>
      </c>
      <c r="AQ7" s="75" t="s">
        <v>629</v>
      </c>
      <c r="AR7" s="74">
        <v>43.2</v>
      </c>
      <c r="AS7" s="75" t="s">
        <v>685</v>
      </c>
      <c r="AT7" s="75" t="s">
        <v>629</v>
      </c>
      <c r="AU7" s="74">
        <v>45</v>
      </c>
      <c r="AV7" s="75" t="s">
        <v>685</v>
      </c>
      <c r="AW7" s="75" t="s">
        <v>629</v>
      </c>
      <c r="AX7" s="74">
        <v>46.800000000000004</v>
      </c>
      <c r="AY7" s="75" t="s">
        <v>685</v>
      </c>
      <c r="AZ7" s="75" t="s">
        <v>629</v>
      </c>
      <c r="BA7" s="74">
        <v>50.4</v>
      </c>
      <c r="BB7" s="75" t="s">
        <v>685</v>
      </c>
      <c r="BC7" s="75" t="s">
        <v>629</v>
      </c>
      <c r="BD7" s="74">
        <v>46.800000000000004</v>
      </c>
      <c r="BE7" s="75" t="s">
        <v>685</v>
      </c>
      <c r="BF7" s="75" t="s">
        <v>629</v>
      </c>
      <c r="BG7" s="74" t="str">
        <f t="shared" si="3"/>
        <v xml:space="preserve">INSERT INTO SC_SystemeProduits(RefDimension,NomSysteme,typePresta,ligne,Quantite,formule,cte1,DateModif) values (1,'FV2','MATIERE',90,null,'1.8*CTE1','PERIMETRE',now());
</v>
      </c>
      <c r="BH7" s="74"/>
      <c r="BI7" s="74"/>
      <c r="BJ7" s="74" t="str">
        <f t="shared" si="0"/>
        <v xml:space="preserve">INSERT INTO SC_SystemeProduits(RefDimension,NomSysteme,typePresta,ligne,Quantite,formule,cte1,DateModif) values (2,'FV2','MATIERE',90,null,'CTE1*1.8','PERIMETRE',now());
</v>
      </c>
      <c r="BK7" s="74"/>
      <c r="BL7" s="74"/>
      <c r="BM7" s="74" t="str">
        <f t="shared" si="0"/>
        <v xml:space="preserve">INSERT INTO SC_SystemeProduits(RefDimension,NomSysteme,typePresta,ligne,Quantite,formule,cte1,DateModif) values (3,'FV2','MATIERE',90,null,'CTE1*1.8','PERIMETRE',now());
</v>
      </c>
      <c r="BN7" s="74"/>
      <c r="BO7" s="74"/>
      <c r="BP7" s="74" t="str">
        <f t="shared" si="0"/>
        <v xml:space="preserve">INSERT INTO SC_SystemeProduits(RefDimension,NomSysteme,typePresta,ligne,Quantite,formule,cte1,DateModif) values (4,'FV2','MATIERE',90,null,'CTE1*1.8','PERIMETRE',now());
</v>
      </c>
      <c r="BQ7" s="74"/>
      <c r="BR7" s="74"/>
      <c r="BS7" s="74" t="str">
        <f t="shared" si="0"/>
        <v xml:space="preserve">INSERT INTO SC_SystemeProduits(RefDimension,NomSysteme,typePresta,ligne,Quantite,formule,cte1,DateModif) values (5,'FV2','MATIERE',90,null,'CTE1*1.8','PERIMETRE',now());
</v>
      </c>
      <c r="BT7" s="74"/>
      <c r="BU7" s="74"/>
      <c r="BV7" s="74" t="str">
        <f t="shared" si="0"/>
        <v xml:space="preserve">INSERT INTO SC_SystemeProduits(RefDimension,NomSysteme,typePresta,ligne,Quantite,formule,cte1,DateModif) values (6,'FV2','MATIERE',90,null,'CTE1*1.8','PERIMETRE',now());
</v>
      </c>
      <c r="BW7" s="74"/>
      <c r="BX7" s="74"/>
      <c r="BY7" s="74" t="str">
        <f t="shared" si="0"/>
        <v xml:space="preserve">INSERT INTO SC_SystemeProduits(RefDimension,NomSysteme,typePresta,ligne,Quantite,formule,cte1,DateModif) values (7,'FV2','MATIERE',90,null,'CTE1*1.8','PERIMETRE',now());
</v>
      </c>
      <c r="BZ7" s="74"/>
      <c r="CA7" s="74"/>
      <c r="CB7" s="74" t="str">
        <f t="shared" si="1"/>
        <v xml:space="preserve">INSERT INTO SC_SystemeProduits(RefDimension,NomSysteme,typePresta,ligne,Quantite,formule,cte1,DateModif) values (8,'FV2','MATIERE',90,null,'CTE1*1.8','PERIMETRE',now());
</v>
      </c>
      <c r="CC7" s="74"/>
      <c r="CD7" s="74"/>
      <c r="CE7" s="74" t="str">
        <f t="shared" si="1"/>
        <v xml:space="preserve">INSERT INTO SC_SystemeProduits(RefDimension,NomSysteme,typePresta,ligne,Quantite,formule,cte1,DateModif) values (9,'FV2','MATIERE',90,null,'CTE1*1.8','PERIMETRE',now());
</v>
      </c>
      <c r="CF7" s="74"/>
      <c r="CG7" s="74"/>
      <c r="CH7" s="74" t="str">
        <f t="shared" si="1"/>
        <v xml:space="preserve">INSERT INTO SC_SystemeProduits(RefDimension,NomSysteme,typePresta,ligne,Quantite,formule,cte1,DateModif) values (10,'FV2','MATIERE',90,null,'CTE1*1.8','PERIMETRE',now());
</v>
      </c>
      <c r="CI7" s="74"/>
      <c r="CJ7" s="74"/>
      <c r="CK7" s="74" t="str">
        <f t="shared" si="1"/>
        <v xml:space="preserve">INSERT INTO SC_SystemeProduits(RefDimension,NomSysteme,typePresta,ligne,Quantite,formule,cte1,DateModif) values (11,'FV2','MATIERE',90,null,'CTE1*1.8','PERIMETRE',now());
</v>
      </c>
      <c r="CL7" s="74"/>
      <c r="CM7" s="74"/>
      <c r="CN7" s="74" t="str">
        <f t="shared" si="1"/>
        <v xml:space="preserve">INSERT INTO SC_SystemeProduits(RefDimension,NomSysteme,typePresta,ligne,Quantite,formule,cte1,DateModif) values (12,'FV2','MATIERE',90,null,'CTE1*1.8','PERIMETRE',now());
</v>
      </c>
      <c r="CO7" s="74"/>
      <c r="CP7" s="74"/>
      <c r="CQ7" s="74" t="str">
        <f t="shared" si="1"/>
        <v xml:space="preserve">INSERT INTO SC_SystemeProduits(RefDimension,NomSysteme,typePresta,ligne,Quantite,formule,cte1,DateModif) values (13,'FV2','MATIERE',90,null,'CTE1*1.8','PERIMETRE',now());
</v>
      </c>
      <c r="CR7" s="74"/>
      <c r="CS7" s="74"/>
      <c r="CT7" s="74" t="str">
        <f t="shared" si="2"/>
        <v xml:space="preserve">INSERT INTO SC_SystemeProduits(RefDimension,NomSysteme,typePresta,ligne,Quantite,formule,cte1,DateModif) values (14,'FV2','MATIERE',90,null,'CTE1*1.8','PERIMETRE',now());
</v>
      </c>
      <c r="CU7" s="74"/>
      <c r="CV7" s="74"/>
      <c r="CW7" s="74" t="str">
        <f t="shared" si="2"/>
        <v xml:space="preserve">INSERT INTO SC_SystemeProduits(RefDimension,NomSysteme,typePresta,ligne,Quantite,formule,cte1,DateModif) values (15,'FV2','MATIERE',90,null,'CTE1*1.8','PERIMETRE',now());
</v>
      </c>
      <c r="CX7" s="74"/>
      <c r="CY7" s="74"/>
      <c r="CZ7" s="74" t="str">
        <f t="shared" si="2"/>
        <v xml:space="preserve">INSERT INTO SC_SystemeProduits(RefDimension,NomSysteme,typePresta,ligne,Quantite,formule,cte1,DateModif) values (16,'FV2','MATIERE',90,null,'CTE1*1.8','PERIMETRE',now());
</v>
      </c>
      <c r="DA7" s="74"/>
      <c r="DB7" s="74"/>
      <c r="DC7" s="74" t="str">
        <f t="shared" si="2"/>
        <v xml:space="preserve">INSERT INTO SC_SystemeProduits(RefDimension,NomSysteme,typePresta,ligne,Quantite,formule,cte1,DateModif) values (17,'FV2','MATIERE',90,null,'CTE1*1.8','PERIMETRE',now());
</v>
      </c>
      <c r="DD7" s="74"/>
      <c r="DE7" s="74"/>
      <c r="DF7" s="74" t="str">
        <f t="shared" si="2"/>
        <v xml:space="preserve">INSERT INTO SC_SystemeProduits(RefDimension,NomSysteme,typePresta,ligne,Quantite,formule,cte1,DateModif) values (18,'FV2','MATIERE',90,null,'CTE1*1.8','PERIMETRE',now());
</v>
      </c>
      <c r="DG7" s="74"/>
      <c r="DH7" s="74"/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376</v>
      </c>
      <c r="B8" s="74" t="s">
        <v>294</v>
      </c>
      <c r="C8" s="74" t="s">
        <v>251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74">
        <v>1.0495999999999999</v>
      </c>
      <c r="F8" s="75" t="s">
        <v>687</v>
      </c>
      <c r="G8" s="75" t="s">
        <v>629</v>
      </c>
      <c r="H8" s="74">
        <v>1.2800000000000002</v>
      </c>
      <c r="I8" s="75" t="s">
        <v>687</v>
      </c>
      <c r="J8" s="75" t="s">
        <v>629</v>
      </c>
      <c r="K8" s="74">
        <v>1.536</v>
      </c>
      <c r="L8" s="75" t="s">
        <v>687</v>
      </c>
      <c r="M8" s="75" t="s">
        <v>629</v>
      </c>
      <c r="N8" s="74">
        <v>1.6640000000000001</v>
      </c>
      <c r="O8" s="75" t="s">
        <v>687</v>
      </c>
      <c r="P8" s="75" t="s">
        <v>629</v>
      </c>
      <c r="Q8" s="74">
        <v>1.7920000000000003</v>
      </c>
      <c r="R8" s="75" t="s">
        <v>687</v>
      </c>
      <c r="S8" s="75" t="s">
        <v>629</v>
      </c>
      <c r="T8" s="74">
        <v>1.92</v>
      </c>
      <c r="U8" s="75" t="s">
        <v>687</v>
      </c>
      <c r="V8" s="75" t="s">
        <v>629</v>
      </c>
      <c r="W8" s="74">
        <v>2.048</v>
      </c>
      <c r="X8" s="75" t="s">
        <v>687</v>
      </c>
      <c r="Y8" s="75" t="s">
        <v>629</v>
      </c>
      <c r="Z8" s="74">
        <v>2.1760000000000002</v>
      </c>
      <c r="AA8" s="75" t="s">
        <v>687</v>
      </c>
      <c r="AB8" s="75" t="s">
        <v>629</v>
      </c>
      <c r="AC8" s="74">
        <v>2.3039999999999998</v>
      </c>
      <c r="AD8" s="75" t="s">
        <v>687</v>
      </c>
      <c r="AE8" s="75" t="s">
        <v>629</v>
      </c>
      <c r="AF8" s="74">
        <v>2.5600000000000005</v>
      </c>
      <c r="AG8" s="75" t="s">
        <v>687</v>
      </c>
      <c r="AH8" s="75" t="s">
        <v>629</v>
      </c>
      <c r="AI8" s="74">
        <v>2.8160000000000003</v>
      </c>
      <c r="AJ8" s="75" t="s">
        <v>687</v>
      </c>
      <c r="AK8" s="75" t="s">
        <v>629</v>
      </c>
      <c r="AL8" s="74">
        <v>2.9440000000000004</v>
      </c>
      <c r="AM8" s="75" t="s">
        <v>687</v>
      </c>
      <c r="AN8" s="75" t="s">
        <v>629</v>
      </c>
      <c r="AO8" s="74">
        <v>2.8160000000000003</v>
      </c>
      <c r="AP8" s="75" t="s">
        <v>687</v>
      </c>
      <c r="AQ8" s="75" t="s">
        <v>629</v>
      </c>
      <c r="AR8" s="74">
        <v>3.0720000000000001</v>
      </c>
      <c r="AS8" s="75" t="s">
        <v>687</v>
      </c>
      <c r="AT8" s="75" t="s">
        <v>629</v>
      </c>
      <c r="AU8" s="74">
        <v>3.2</v>
      </c>
      <c r="AV8" s="75" t="s">
        <v>687</v>
      </c>
      <c r="AW8" s="75" t="s">
        <v>629</v>
      </c>
      <c r="AX8" s="74">
        <v>3.3280000000000003</v>
      </c>
      <c r="AY8" s="75" t="s">
        <v>687</v>
      </c>
      <c r="AZ8" s="75" t="s">
        <v>629</v>
      </c>
      <c r="BA8" s="74">
        <v>3.5840000000000005</v>
      </c>
      <c r="BB8" s="75" t="s">
        <v>687</v>
      </c>
      <c r="BC8" s="75" t="s">
        <v>629</v>
      </c>
      <c r="BD8" s="74">
        <v>3.3280000000000003</v>
      </c>
      <c r="BE8" s="75" t="s">
        <v>687</v>
      </c>
      <c r="BF8" s="75" t="s">
        <v>629</v>
      </c>
      <c r="BG8" s="74" t="str">
        <f t="shared" si="3"/>
        <v xml:space="preserve">INSERT INTO SC_SystemeProduits(RefDimension,NomSysteme,typePresta,ligne,Quantite,formule,cte1,DateModif) values (1,'FV2','MATIERE',376,null,'1.6*0.08*CTE1','PERIMETRE',now());
</v>
      </c>
      <c r="BH8" s="74"/>
      <c r="BI8" s="74"/>
      <c r="BJ8" s="74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 s="74"/>
      <c r="BL8" s="74"/>
      <c r="BM8" s="74" t="str">
        <f t="shared" si="0"/>
        <v xml:space="preserve">INSERT INTO SC_SystemeProduits(RefDimension,NomSysteme,typePresta,ligne,Quantite,formule,cte1,DateModif) values (3,'FV2','MATIERE',376,null,'1.6*0.08*CTE1','PERIMETRE',now());
</v>
      </c>
      <c r="BN8" s="74"/>
      <c r="BO8" s="74"/>
      <c r="BP8" s="74" t="str">
        <f t="shared" si="0"/>
        <v xml:space="preserve">INSERT INTO SC_SystemeProduits(RefDimension,NomSysteme,typePresta,ligne,Quantite,formule,cte1,DateModif) values (4,'FV2','MATIERE',376,null,'1.6*0.08*CTE1','PERIMETRE',now());
</v>
      </c>
      <c r="BQ8" s="74"/>
      <c r="BR8" s="74"/>
      <c r="BS8" s="74" t="str">
        <f t="shared" si="0"/>
        <v xml:space="preserve">INSERT INTO SC_SystemeProduits(RefDimension,NomSysteme,typePresta,ligne,Quantite,formule,cte1,DateModif) values (5,'FV2','MATIERE',376,null,'1.6*0.08*CTE1','PERIMETRE',now());
</v>
      </c>
      <c r="BT8" s="74"/>
      <c r="BU8" s="74"/>
      <c r="BV8" s="74" t="str">
        <f t="shared" si="0"/>
        <v xml:space="preserve">INSERT INTO SC_SystemeProduits(RefDimension,NomSysteme,typePresta,ligne,Quantite,formule,cte1,DateModif) values (6,'FV2','MATIERE',376,null,'1.6*0.08*CTE1','PERIMETRE',now());
</v>
      </c>
      <c r="BW8" s="74"/>
      <c r="BX8" s="74"/>
      <c r="BY8" s="74" t="str">
        <f t="shared" si="0"/>
        <v xml:space="preserve">INSERT INTO SC_SystemeProduits(RefDimension,NomSysteme,typePresta,ligne,Quantite,formule,cte1,DateModif) values (7,'FV2','MATIERE',376,null,'1.6*0.08*CTE1','PERIMETRE',now());
</v>
      </c>
      <c r="BZ8" s="74"/>
      <c r="CA8" s="74"/>
      <c r="CB8" s="74" t="str">
        <f t="shared" si="1"/>
        <v xml:space="preserve">INSERT INTO SC_SystemeProduits(RefDimension,NomSysteme,typePresta,ligne,Quantite,formule,cte1,DateModif) values (8,'FV2','MATIERE',376,null,'1.6*0.08*CTE1','PERIMETRE',now());
</v>
      </c>
      <c r="CC8" s="74"/>
      <c r="CD8" s="74"/>
      <c r="CE8" s="74" t="str">
        <f t="shared" si="1"/>
        <v xml:space="preserve">INSERT INTO SC_SystemeProduits(RefDimension,NomSysteme,typePresta,ligne,Quantite,formule,cte1,DateModif) values (9,'FV2','MATIERE',376,null,'1.6*0.08*CTE1','PERIMETRE',now());
</v>
      </c>
      <c r="CF8" s="74"/>
      <c r="CG8" s="74"/>
      <c r="CH8" s="74" t="str">
        <f t="shared" si="1"/>
        <v xml:space="preserve">INSERT INTO SC_SystemeProduits(RefDimension,NomSysteme,typePresta,ligne,Quantite,formule,cte1,DateModif) values (10,'FV2','MATIERE',376,null,'1.6*0.08*CTE1','PERIMETRE',now());
</v>
      </c>
      <c r="CI8" s="74"/>
      <c r="CJ8" s="74"/>
      <c r="CK8" s="74" t="str">
        <f t="shared" si="1"/>
        <v xml:space="preserve">INSERT INTO SC_SystemeProduits(RefDimension,NomSysteme,typePresta,ligne,Quantite,formule,cte1,DateModif) values (11,'FV2','MATIERE',376,null,'1.6*0.08*CTE1','PERIMETRE',now());
</v>
      </c>
      <c r="CL8" s="74"/>
      <c r="CM8" s="74"/>
      <c r="CN8" s="74" t="str">
        <f t="shared" si="1"/>
        <v xml:space="preserve">INSERT INTO SC_SystemeProduits(RefDimension,NomSysteme,typePresta,ligne,Quantite,formule,cte1,DateModif) values (12,'FV2','MATIERE',376,null,'1.6*0.08*CTE1','PERIMETRE',now());
</v>
      </c>
      <c r="CO8" s="74"/>
      <c r="CP8" s="74"/>
      <c r="CQ8" s="74" t="str">
        <f t="shared" si="1"/>
        <v xml:space="preserve">INSERT INTO SC_SystemeProduits(RefDimension,NomSysteme,typePresta,ligne,Quantite,formule,cte1,DateModif) values (13,'FV2','MATIERE',376,null,'1.6*0.08*CTE1','PERIMETRE',now());
</v>
      </c>
      <c r="CR8" s="74"/>
      <c r="CS8" s="74"/>
      <c r="CT8" s="74" t="str">
        <f t="shared" si="2"/>
        <v xml:space="preserve">INSERT INTO SC_SystemeProduits(RefDimension,NomSysteme,typePresta,ligne,Quantite,formule,cte1,DateModif) values (14,'FV2','MATIERE',376,null,'1.6*0.08*CTE1','PERIMETRE',now());
</v>
      </c>
      <c r="CU8" s="74"/>
      <c r="CV8" s="74"/>
      <c r="CW8" s="74" t="str">
        <f t="shared" si="2"/>
        <v xml:space="preserve">INSERT INTO SC_SystemeProduits(RefDimension,NomSysteme,typePresta,ligne,Quantite,formule,cte1,DateModif) values (15,'FV2','MATIERE',376,null,'1.6*0.08*CTE1','PERIMETRE',now());
</v>
      </c>
      <c r="CX8" s="74"/>
      <c r="CY8" s="74"/>
      <c r="CZ8" s="74" t="str">
        <f t="shared" si="2"/>
        <v xml:space="preserve">INSERT INTO SC_SystemeProduits(RefDimension,NomSysteme,typePresta,ligne,Quantite,formule,cte1,DateModif) values (16,'FV2','MATIERE',376,null,'1.6*0.08*CTE1','PERIMETRE',now());
</v>
      </c>
      <c r="DA8" s="74"/>
      <c r="DB8" s="74"/>
      <c r="DC8" s="74" t="str">
        <f t="shared" si="2"/>
        <v xml:space="preserve">INSERT INTO SC_SystemeProduits(RefDimension,NomSysteme,typePresta,ligne,Quantite,formule,cte1,DateModif) values (17,'FV2','MATIERE',376,null,'1.6*0.08*CTE1','PERIMETRE',now());
</v>
      </c>
      <c r="DD8" s="74"/>
      <c r="DE8" s="74"/>
      <c r="DF8" s="74" t="str">
        <f t="shared" si="2"/>
        <v xml:space="preserve">INSERT INTO SC_SystemeProduits(RefDimension,NomSysteme,typePresta,ligne,Quantite,formule,cte1,DateModif) values (18,'FV2','MATIERE',376,null,'1.6*0.08*CTE1','PERIMETRE',now());
</v>
      </c>
      <c r="DG8" s="74"/>
      <c r="DH8" s="74"/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61</v>
      </c>
      <c r="B9" s="74" t="s">
        <v>294</v>
      </c>
      <c r="C9" s="74" t="s">
        <v>341</v>
      </c>
      <c r="D9" s="74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74">
        <v>1.6</v>
      </c>
      <c r="F9" s="75" t="s">
        <v>686</v>
      </c>
      <c r="G9" s="75" t="s">
        <v>665</v>
      </c>
      <c r="H9" s="74">
        <v>2</v>
      </c>
      <c r="I9" s="75" t="s">
        <v>686</v>
      </c>
      <c r="J9" s="75" t="s">
        <v>665</v>
      </c>
      <c r="K9" s="74">
        <v>2</v>
      </c>
      <c r="L9" s="75" t="s">
        <v>686</v>
      </c>
      <c r="M9" s="75" t="s">
        <v>665</v>
      </c>
      <c r="N9" s="74">
        <v>2.5</v>
      </c>
      <c r="O9" s="75" t="s">
        <v>686</v>
      </c>
      <c r="P9" s="75" t="s">
        <v>665</v>
      </c>
      <c r="Q9" s="74">
        <v>3</v>
      </c>
      <c r="R9" s="75" t="s">
        <v>686</v>
      </c>
      <c r="S9" s="75" t="s">
        <v>665</v>
      </c>
      <c r="T9" s="74">
        <v>3.5</v>
      </c>
      <c r="U9" s="75" t="s">
        <v>686</v>
      </c>
      <c r="V9" s="75" t="s">
        <v>665</v>
      </c>
      <c r="W9" s="74">
        <v>4</v>
      </c>
      <c r="X9" s="75" t="s">
        <v>686</v>
      </c>
      <c r="Y9" s="75" t="s">
        <v>665</v>
      </c>
      <c r="Z9" s="74">
        <v>4</v>
      </c>
      <c r="AA9" s="75" t="s">
        <v>686</v>
      </c>
      <c r="AB9" s="75" t="s">
        <v>665</v>
      </c>
      <c r="AC9" s="74">
        <v>4</v>
      </c>
      <c r="AD9" s="75" t="s">
        <v>686</v>
      </c>
      <c r="AE9" s="75" t="s">
        <v>665</v>
      </c>
      <c r="AF9" s="74">
        <v>4</v>
      </c>
      <c r="AG9" s="75" t="s">
        <v>686</v>
      </c>
      <c r="AH9" s="75" t="s">
        <v>665</v>
      </c>
      <c r="AI9" s="74">
        <v>3</v>
      </c>
      <c r="AJ9" s="75" t="s">
        <v>686</v>
      </c>
      <c r="AK9" s="75" t="s">
        <v>665</v>
      </c>
      <c r="AL9" s="74">
        <v>3.5</v>
      </c>
      <c r="AM9" s="75" t="s">
        <v>686</v>
      </c>
      <c r="AN9" s="75" t="s">
        <v>665</v>
      </c>
      <c r="AO9" s="74">
        <v>4</v>
      </c>
      <c r="AP9" s="75" t="s">
        <v>686</v>
      </c>
      <c r="AQ9" s="75" t="s">
        <v>665</v>
      </c>
      <c r="AR9" s="74">
        <v>4</v>
      </c>
      <c r="AS9" s="75" t="s">
        <v>686</v>
      </c>
      <c r="AT9" s="75" t="s">
        <v>665</v>
      </c>
      <c r="AU9" s="74">
        <v>4.5</v>
      </c>
      <c r="AV9" s="75" t="s">
        <v>686</v>
      </c>
      <c r="AW9" s="75" t="s">
        <v>665</v>
      </c>
      <c r="AX9" s="74">
        <v>4</v>
      </c>
      <c r="AY9" s="75" t="s">
        <v>686</v>
      </c>
      <c r="AZ9" s="75" t="s">
        <v>665</v>
      </c>
      <c r="BA9" s="74">
        <v>4</v>
      </c>
      <c r="BB9" s="75" t="s">
        <v>686</v>
      </c>
      <c r="BC9" s="75" t="s">
        <v>665</v>
      </c>
      <c r="BD9" s="74">
        <v>5</v>
      </c>
      <c r="BE9" s="75" t="s">
        <v>686</v>
      </c>
      <c r="BF9" s="75" t="s">
        <v>665</v>
      </c>
      <c r="BG9" s="74" t="str">
        <f t="shared" si="3"/>
        <v xml:space="preserve">INSERT INTO SC_SystemeProduits(RefDimension,NomSysteme,typePresta,ligne,Quantite,formule,cte1,DateModif) values (1,'FV2','MATIERE',61,null,'1*CTE1','LONGUEUR',now());
</v>
      </c>
      <c r="BH9" s="74"/>
      <c r="BI9" s="74"/>
      <c r="BJ9" s="74" t="str">
        <f t="shared" si="0"/>
        <v xml:space="preserve">INSERT INTO SC_SystemeProduits(RefDimension,NomSysteme,typePresta,ligne,Quantite,formule,cte1,DateModif) values (2,'FV2','MATIERE',61,null,'1*CTE1','LONGUEUR',now());
</v>
      </c>
      <c r="BK9" s="74"/>
      <c r="BL9" s="74"/>
      <c r="BM9" s="74" t="str">
        <f t="shared" si="0"/>
        <v xml:space="preserve">INSERT INTO SC_SystemeProduits(RefDimension,NomSysteme,typePresta,ligne,Quantite,formule,cte1,DateModif) values (3,'FV2','MATIERE',61,null,'1*CTE1','LONGUEUR',now());
</v>
      </c>
      <c r="BN9" s="74"/>
      <c r="BO9" s="74"/>
      <c r="BP9" s="74" t="str">
        <f t="shared" si="0"/>
        <v xml:space="preserve">INSERT INTO SC_SystemeProduits(RefDimension,NomSysteme,typePresta,ligne,Quantite,formule,cte1,DateModif) values (4,'FV2','MATIERE',61,null,'1*CTE1','LONGUEUR',now());
</v>
      </c>
      <c r="BQ9" s="74"/>
      <c r="BR9" s="74"/>
      <c r="BS9" s="74" t="str">
        <f t="shared" si="0"/>
        <v xml:space="preserve">INSERT INTO SC_SystemeProduits(RefDimension,NomSysteme,typePresta,ligne,Quantite,formule,cte1,DateModif) values (5,'FV2','MATIERE',61,null,'1*CTE1','LONGUEUR',now());
</v>
      </c>
      <c r="BT9" s="74"/>
      <c r="BU9" s="74"/>
      <c r="BV9" s="74" t="str">
        <f t="shared" si="0"/>
        <v xml:space="preserve">INSERT INTO SC_SystemeProduits(RefDimension,NomSysteme,typePresta,ligne,Quantite,formule,cte1,DateModif) values (6,'FV2','MATIERE',61,null,'1*CTE1','LONGUEUR',now());
</v>
      </c>
      <c r="BW9" s="74"/>
      <c r="BX9" s="74"/>
      <c r="BY9" s="74" t="str">
        <f t="shared" si="0"/>
        <v xml:space="preserve">INSERT INTO SC_SystemeProduits(RefDimension,NomSysteme,typePresta,ligne,Quantite,formule,cte1,DateModif) values (7,'FV2','MATIERE',61,null,'1*CTE1','LONGUEUR',now());
</v>
      </c>
      <c r="BZ9" s="74"/>
      <c r="CA9" s="74"/>
      <c r="CB9" s="74" t="str">
        <f t="shared" si="1"/>
        <v xml:space="preserve">INSERT INTO SC_SystemeProduits(RefDimension,NomSysteme,typePresta,ligne,Quantite,formule,cte1,DateModif) values (8,'FV2','MATIERE',61,null,'1*CTE1','LONGUEUR',now());
</v>
      </c>
      <c r="CC9" s="74"/>
      <c r="CD9" s="74"/>
      <c r="CE9" s="74" t="str">
        <f t="shared" si="1"/>
        <v xml:space="preserve">INSERT INTO SC_SystemeProduits(RefDimension,NomSysteme,typePresta,ligne,Quantite,formule,cte1,DateModif) values (9,'FV2','MATIERE',61,null,'1*CTE1','LONGUEUR',now());
</v>
      </c>
      <c r="CF9" s="74"/>
      <c r="CG9" s="74"/>
      <c r="CH9" s="74" t="str">
        <f t="shared" si="1"/>
        <v xml:space="preserve">INSERT INTO SC_SystemeProduits(RefDimension,NomSysteme,typePresta,ligne,Quantite,formule,cte1,DateModif) values (10,'FV2','MATIERE',61,null,'1*CTE1','LONGUEUR',now());
</v>
      </c>
      <c r="CI9" s="74"/>
      <c r="CJ9" s="74"/>
      <c r="CK9" s="74" t="str">
        <f t="shared" si="1"/>
        <v xml:space="preserve">INSERT INTO SC_SystemeProduits(RefDimension,NomSysteme,typePresta,ligne,Quantite,formule,cte1,DateModif) values (11,'FV2','MATIERE',61,null,'1*CTE1','LONGUEUR',now());
</v>
      </c>
      <c r="CL9" s="74"/>
      <c r="CM9" s="74"/>
      <c r="CN9" s="74" t="str">
        <f t="shared" si="1"/>
        <v xml:space="preserve">INSERT INTO SC_SystemeProduits(RefDimension,NomSysteme,typePresta,ligne,Quantite,formule,cte1,DateModif) values (12,'FV2','MATIERE',61,null,'1*CTE1','LONGUEUR',now());
</v>
      </c>
      <c r="CO9" s="74"/>
      <c r="CP9" s="74"/>
      <c r="CQ9" s="74" t="str">
        <f t="shared" si="1"/>
        <v xml:space="preserve">INSERT INTO SC_SystemeProduits(RefDimension,NomSysteme,typePresta,ligne,Quantite,formule,cte1,DateModif) values (13,'FV2','MATIERE',61,null,'1*CTE1','LONGUEUR',now());
</v>
      </c>
      <c r="CR9" s="74"/>
      <c r="CS9" s="74"/>
      <c r="CT9" s="74" t="str">
        <f t="shared" si="2"/>
        <v xml:space="preserve">INSERT INTO SC_SystemeProduits(RefDimension,NomSysteme,typePresta,ligne,Quantite,formule,cte1,DateModif) values (14,'FV2','MATIERE',61,null,'1*CTE1','LONGUEUR',now());
</v>
      </c>
      <c r="CU9" s="74"/>
      <c r="CV9" s="74"/>
      <c r="CW9" s="74" t="str">
        <f t="shared" si="2"/>
        <v xml:space="preserve">INSERT INTO SC_SystemeProduits(RefDimension,NomSysteme,typePresta,ligne,Quantite,formule,cte1,DateModif) values (15,'FV2','MATIERE',61,null,'1*CTE1','LONGUEUR',now());
</v>
      </c>
      <c r="CX9" s="74"/>
      <c r="CY9" s="74"/>
      <c r="CZ9" s="74" t="str">
        <f t="shared" si="2"/>
        <v xml:space="preserve">INSERT INTO SC_SystemeProduits(RefDimension,NomSysteme,typePresta,ligne,Quantite,formule,cte1,DateModif) values (16,'FV2','MATIERE',61,null,'1*CTE1','LONGUEUR',now());
</v>
      </c>
      <c r="DA9" s="74"/>
      <c r="DB9" s="74"/>
      <c r="DC9" s="74" t="str">
        <f t="shared" si="2"/>
        <v xml:space="preserve">INSERT INTO SC_SystemeProduits(RefDimension,NomSysteme,typePresta,ligne,Quantite,formule,cte1,DateModif) values (17,'FV2','MATIERE',61,null,'1*CTE1','LONGUEUR',now());
</v>
      </c>
      <c r="DD9" s="74"/>
      <c r="DE9" s="74"/>
      <c r="DF9" s="74" t="str">
        <f t="shared" si="2"/>
        <v xml:space="preserve">INSERT INTO SC_SystemeProduits(RefDimension,NomSysteme,typePresta,ligne,Quantite,formule,cte1,DateModif) values (18,'FV2','MATIERE',61,null,'1*CTE1','LONGUEUR',now());
</v>
      </c>
      <c r="DG9" s="74"/>
      <c r="DH9" s="74"/>
    </row>
    <row r="10" spans="1:112" x14ac:dyDescent="0.3">
      <c r="A10" s="58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4"/>
      <c r="C10" s="74"/>
      <c r="D10" s="74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4"/>
      <c r="F10" s="75"/>
      <c r="G10" s="75"/>
      <c r="H10" s="74"/>
      <c r="I10" s="75"/>
      <c r="J10" s="75"/>
      <c r="K10" s="74"/>
      <c r="L10" s="75"/>
      <c r="M10" s="75"/>
      <c r="N10" s="74"/>
      <c r="O10" s="75"/>
      <c r="P10" s="75"/>
      <c r="Q10" s="74"/>
      <c r="R10" s="75"/>
      <c r="S10" s="75"/>
      <c r="T10" s="74"/>
      <c r="U10" s="75"/>
      <c r="V10" s="75"/>
      <c r="W10" s="74"/>
      <c r="X10" s="75"/>
      <c r="Y10" s="75"/>
      <c r="Z10" s="74"/>
      <c r="AA10" s="75"/>
      <c r="AB10" s="75"/>
      <c r="AC10" s="74"/>
      <c r="AD10" s="75"/>
      <c r="AE10" s="75"/>
      <c r="AF10" s="74"/>
      <c r="AG10" s="75"/>
      <c r="AH10" s="75"/>
      <c r="AI10" s="74"/>
      <c r="AJ10" s="75"/>
      <c r="AK10" s="75"/>
      <c r="AL10" s="74"/>
      <c r="AM10" s="75"/>
      <c r="AN10" s="75"/>
      <c r="AO10" s="74"/>
      <c r="AP10" s="75"/>
      <c r="AQ10" s="75"/>
      <c r="AR10" s="74"/>
      <c r="AS10" s="75"/>
      <c r="AT10" s="75"/>
      <c r="AU10" s="74"/>
      <c r="AV10" s="75"/>
      <c r="AW10" s="75"/>
      <c r="AX10" s="74"/>
      <c r="AY10" s="75"/>
      <c r="AZ10" s="75"/>
      <c r="BA10" s="74"/>
      <c r="BB10" s="75"/>
      <c r="BC10" s="75"/>
      <c r="BD10" s="74"/>
      <c r="BE10" s="75"/>
      <c r="BF10" s="75"/>
      <c r="BG10" s="74" t="str">
        <f t="shared" si="3"/>
        <v/>
      </c>
      <c r="BH10" s="74"/>
      <c r="BI10" s="74"/>
      <c r="BJ10" s="74" t="str">
        <f t="shared" si="0"/>
        <v/>
      </c>
      <c r="BK10" s="74"/>
      <c r="BL10" s="74"/>
      <c r="BM10" s="74" t="str">
        <f t="shared" si="0"/>
        <v/>
      </c>
      <c r="BN10" s="74"/>
      <c r="BO10" s="74"/>
      <c r="BP10" s="74" t="str">
        <f t="shared" si="0"/>
        <v/>
      </c>
      <c r="BQ10" s="74"/>
      <c r="BR10" s="74"/>
      <c r="BS10" s="74" t="str">
        <f t="shared" si="0"/>
        <v/>
      </c>
      <c r="BT10" s="74"/>
      <c r="BU10" s="74"/>
      <c r="BV10" s="74" t="str">
        <f t="shared" si="0"/>
        <v/>
      </c>
      <c r="BW10" s="74"/>
      <c r="BX10" s="74"/>
      <c r="BY10" s="74" t="str">
        <f t="shared" si="0"/>
        <v/>
      </c>
      <c r="BZ10" s="74"/>
      <c r="CA10" s="74"/>
      <c r="CB10" s="74" t="str">
        <f t="shared" si="1"/>
        <v/>
      </c>
      <c r="CC10" s="74"/>
      <c r="CD10" s="74"/>
      <c r="CE10" s="74" t="str">
        <f t="shared" si="1"/>
        <v/>
      </c>
      <c r="CF10" s="74"/>
      <c r="CG10" s="74"/>
      <c r="CH10" s="74" t="str">
        <f t="shared" si="1"/>
        <v/>
      </c>
      <c r="CI10" s="74"/>
      <c r="CJ10" s="74"/>
      <c r="CK10" s="74" t="str">
        <f t="shared" si="1"/>
        <v/>
      </c>
      <c r="CL10" s="74"/>
      <c r="CM10" s="74"/>
      <c r="CN10" s="74" t="str">
        <f t="shared" si="1"/>
        <v/>
      </c>
      <c r="CO10" s="74"/>
      <c r="CP10" s="74"/>
      <c r="CQ10" s="74" t="str">
        <f t="shared" si="1"/>
        <v/>
      </c>
      <c r="CR10" s="74"/>
      <c r="CS10" s="74"/>
      <c r="CT10" s="74" t="str">
        <f t="shared" si="2"/>
        <v/>
      </c>
      <c r="CU10" s="74"/>
      <c r="CV10" s="74"/>
      <c r="CW10" s="74" t="str">
        <f t="shared" si="2"/>
        <v/>
      </c>
      <c r="CX10" s="74"/>
      <c r="CY10" s="74"/>
      <c r="CZ10" s="74" t="str">
        <f t="shared" si="2"/>
        <v/>
      </c>
      <c r="DA10" s="74"/>
      <c r="DB10" s="74"/>
      <c r="DC10" s="74" t="str">
        <f t="shared" si="2"/>
        <v/>
      </c>
      <c r="DD10" s="74"/>
      <c r="DE10" s="74"/>
      <c r="DF10" s="74" t="str">
        <f t="shared" si="2"/>
        <v/>
      </c>
      <c r="DG10" s="74"/>
      <c r="DH10" s="74"/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17</v>
      </c>
      <c r="B11" s="74" t="s">
        <v>297</v>
      </c>
      <c r="C11" s="74" t="s">
        <v>35</v>
      </c>
      <c r="D11" s="74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74">
        <v>16.399999999999999</v>
      </c>
      <c r="F11" s="75" t="s">
        <v>663</v>
      </c>
      <c r="G11" s="75" t="s">
        <v>629</v>
      </c>
      <c r="H11" s="74">
        <v>20</v>
      </c>
      <c r="I11" s="75" t="s">
        <v>663</v>
      </c>
      <c r="J11" s="75" t="s">
        <v>629</v>
      </c>
      <c r="K11" s="74">
        <v>24</v>
      </c>
      <c r="L11" s="75" t="s">
        <v>663</v>
      </c>
      <c r="M11" s="75" t="s">
        <v>629</v>
      </c>
      <c r="N11" s="74">
        <v>26</v>
      </c>
      <c r="O11" s="75" t="s">
        <v>663</v>
      </c>
      <c r="P11" s="75" t="s">
        <v>629</v>
      </c>
      <c r="Q11" s="74">
        <v>28</v>
      </c>
      <c r="R11" s="75" t="s">
        <v>663</v>
      </c>
      <c r="S11" s="75" t="s">
        <v>629</v>
      </c>
      <c r="T11" s="74">
        <v>30</v>
      </c>
      <c r="U11" s="75" t="s">
        <v>663</v>
      </c>
      <c r="V11" s="75" t="s">
        <v>629</v>
      </c>
      <c r="W11" s="74">
        <v>32</v>
      </c>
      <c r="X11" s="75" t="s">
        <v>663</v>
      </c>
      <c r="Y11" s="75" t="s">
        <v>629</v>
      </c>
      <c r="Z11" s="74">
        <v>34</v>
      </c>
      <c r="AA11" s="75" t="s">
        <v>663</v>
      </c>
      <c r="AB11" s="75" t="s">
        <v>629</v>
      </c>
      <c r="AC11" s="74">
        <v>36</v>
      </c>
      <c r="AD11" s="75" t="s">
        <v>663</v>
      </c>
      <c r="AE11" s="75" t="s">
        <v>629</v>
      </c>
      <c r="AF11" s="74">
        <v>40</v>
      </c>
      <c r="AG11" s="75" t="s">
        <v>663</v>
      </c>
      <c r="AH11" s="75" t="s">
        <v>629</v>
      </c>
      <c r="AI11" s="74">
        <v>44</v>
      </c>
      <c r="AJ11" s="75" t="s">
        <v>663</v>
      </c>
      <c r="AK11" s="75" t="s">
        <v>629</v>
      </c>
      <c r="AL11" s="74">
        <v>46</v>
      </c>
      <c r="AM11" s="75" t="s">
        <v>663</v>
      </c>
      <c r="AN11" s="75" t="s">
        <v>629</v>
      </c>
      <c r="AO11" s="74">
        <v>44</v>
      </c>
      <c r="AP11" s="75" t="s">
        <v>663</v>
      </c>
      <c r="AQ11" s="75" t="s">
        <v>629</v>
      </c>
      <c r="AR11" s="74">
        <v>48</v>
      </c>
      <c r="AS11" s="75" t="s">
        <v>663</v>
      </c>
      <c r="AT11" s="75" t="s">
        <v>629</v>
      </c>
      <c r="AU11" s="74">
        <v>50</v>
      </c>
      <c r="AV11" s="75" t="s">
        <v>663</v>
      </c>
      <c r="AW11" s="75" t="s">
        <v>629</v>
      </c>
      <c r="AX11" s="74">
        <v>52</v>
      </c>
      <c r="AY11" s="75" t="s">
        <v>663</v>
      </c>
      <c r="AZ11" s="75" t="s">
        <v>629</v>
      </c>
      <c r="BA11" s="74">
        <v>56</v>
      </c>
      <c r="BB11" s="75" t="s">
        <v>663</v>
      </c>
      <c r="BC11" s="75" t="s">
        <v>629</v>
      </c>
      <c r="BD11" s="74">
        <v>52</v>
      </c>
      <c r="BE11" s="75" t="s">
        <v>663</v>
      </c>
      <c r="BF11" s="75" t="s">
        <v>629</v>
      </c>
      <c r="BG11" s="74" t="str">
        <f t="shared" si="3"/>
        <v xml:space="preserve">INSERT INTO SC_SystemeProduits(RefDimension,NomSysteme,typePresta,ligne,Quantite,formule,cte1,DateModif) values (1,'FV2','MOA',17,null,'2*CTE1','PERIMETRE',now());
</v>
      </c>
      <c r="BH11" s="74"/>
      <c r="BI11" s="74"/>
      <c r="BJ11" s="74" t="str">
        <f t="shared" si="0"/>
        <v xml:space="preserve">INSERT INTO SC_SystemeProduits(RefDimension,NomSysteme,typePresta,ligne,Quantite,formule,cte1,DateModif) values (2,'FV2','MOA',17,null,'2*CTE1','PERIMETRE',now());
</v>
      </c>
      <c r="BK11" s="74"/>
      <c r="BL11" s="74"/>
      <c r="BM11" s="74" t="str">
        <f t="shared" si="0"/>
        <v xml:space="preserve">INSERT INTO SC_SystemeProduits(RefDimension,NomSysteme,typePresta,ligne,Quantite,formule,cte1,DateModif) values (3,'FV2','MOA',17,null,'2*CTE1','PERIMETRE',now());
</v>
      </c>
      <c r="BN11" s="74"/>
      <c r="BO11" s="74"/>
      <c r="BP11" s="74" t="str">
        <f t="shared" si="0"/>
        <v xml:space="preserve">INSERT INTO SC_SystemeProduits(RefDimension,NomSysteme,typePresta,ligne,Quantite,formule,cte1,DateModif) values (4,'FV2','MOA',17,null,'2*CTE1','PERIMETRE',now());
</v>
      </c>
      <c r="BQ11" s="74"/>
      <c r="BR11" s="74"/>
      <c r="BS11" s="74" t="str">
        <f t="shared" si="0"/>
        <v xml:space="preserve">INSERT INTO SC_SystemeProduits(RefDimension,NomSysteme,typePresta,ligne,Quantite,formule,cte1,DateModif) values (5,'FV2','MOA',17,null,'2*CTE1','PERIMETRE',now());
</v>
      </c>
      <c r="BT11" s="74"/>
      <c r="BU11" s="74"/>
      <c r="BV11" s="74" t="str">
        <f t="shared" si="0"/>
        <v xml:space="preserve">INSERT INTO SC_SystemeProduits(RefDimension,NomSysteme,typePresta,ligne,Quantite,formule,cte1,DateModif) values (6,'FV2','MOA',17,null,'2*CTE1','PERIMETRE',now());
</v>
      </c>
      <c r="BW11" s="74"/>
      <c r="BX11" s="74"/>
      <c r="BY11" s="74" t="str">
        <f t="shared" si="0"/>
        <v xml:space="preserve">INSERT INTO SC_SystemeProduits(RefDimension,NomSysteme,typePresta,ligne,Quantite,formule,cte1,DateModif) values (7,'FV2','MOA',17,null,'2*CTE1','PERIMETRE',now());
</v>
      </c>
      <c r="BZ11" s="74"/>
      <c r="CA11" s="74"/>
      <c r="CB11" s="74" t="str">
        <f t="shared" si="1"/>
        <v xml:space="preserve">INSERT INTO SC_SystemeProduits(RefDimension,NomSysteme,typePresta,ligne,Quantite,formule,cte1,DateModif) values (8,'FV2','MOA',17,null,'2*CTE1','PERIMETRE',now());
</v>
      </c>
      <c r="CC11" s="74"/>
      <c r="CD11" s="74"/>
      <c r="CE11" s="74" t="str">
        <f t="shared" si="1"/>
        <v xml:space="preserve">INSERT INTO SC_SystemeProduits(RefDimension,NomSysteme,typePresta,ligne,Quantite,formule,cte1,DateModif) values (9,'FV2','MOA',17,null,'2*CTE1','PERIMETRE',now());
</v>
      </c>
      <c r="CF11" s="74"/>
      <c r="CG11" s="74"/>
      <c r="CH11" s="74" t="str">
        <f t="shared" si="1"/>
        <v xml:space="preserve">INSERT INTO SC_SystemeProduits(RefDimension,NomSysteme,typePresta,ligne,Quantite,formule,cte1,DateModif) values (10,'FV2','MOA',17,null,'2*CTE1','PERIMETRE',now());
</v>
      </c>
      <c r="CI11" s="74"/>
      <c r="CJ11" s="74"/>
      <c r="CK11" s="74" t="str">
        <f t="shared" si="1"/>
        <v xml:space="preserve">INSERT INTO SC_SystemeProduits(RefDimension,NomSysteme,typePresta,ligne,Quantite,formule,cte1,DateModif) values (11,'FV2','MOA',17,null,'2*CTE1','PERIMETRE',now());
</v>
      </c>
      <c r="CL11" s="74"/>
      <c r="CM11" s="74"/>
      <c r="CN11" s="74" t="str">
        <f t="shared" si="1"/>
        <v xml:space="preserve">INSERT INTO SC_SystemeProduits(RefDimension,NomSysteme,typePresta,ligne,Quantite,formule,cte1,DateModif) values (12,'FV2','MOA',17,null,'2*CTE1','PERIMETRE',now());
</v>
      </c>
      <c r="CO11" s="74"/>
      <c r="CP11" s="74"/>
      <c r="CQ11" s="74" t="str">
        <f t="shared" si="1"/>
        <v xml:space="preserve">INSERT INTO SC_SystemeProduits(RefDimension,NomSysteme,typePresta,ligne,Quantite,formule,cte1,DateModif) values (13,'FV2','MOA',17,null,'2*CTE1','PERIMETRE',now());
</v>
      </c>
      <c r="CR11" s="74"/>
      <c r="CS11" s="74"/>
      <c r="CT11" s="74" t="str">
        <f t="shared" si="2"/>
        <v xml:space="preserve">INSERT INTO SC_SystemeProduits(RefDimension,NomSysteme,typePresta,ligne,Quantite,formule,cte1,DateModif) values (14,'FV2','MOA',17,null,'2*CTE1','PERIMETRE',now());
</v>
      </c>
      <c r="CU11" s="74"/>
      <c r="CV11" s="74"/>
      <c r="CW11" s="74" t="str">
        <f t="shared" si="2"/>
        <v xml:space="preserve">INSERT INTO SC_SystemeProduits(RefDimension,NomSysteme,typePresta,ligne,Quantite,formule,cte1,DateModif) values (15,'FV2','MOA',17,null,'2*CTE1','PERIMETRE',now());
</v>
      </c>
      <c r="CX11" s="74"/>
      <c r="CY11" s="74"/>
      <c r="CZ11" s="74" t="str">
        <f t="shared" si="2"/>
        <v xml:space="preserve">INSERT INTO SC_SystemeProduits(RefDimension,NomSysteme,typePresta,ligne,Quantite,formule,cte1,DateModif) values (16,'FV2','MOA',17,null,'2*CTE1','PERIMETRE',now());
</v>
      </c>
      <c r="DA11" s="74"/>
      <c r="DB11" s="74"/>
      <c r="DC11" s="74" t="str">
        <f t="shared" si="2"/>
        <v xml:space="preserve">INSERT INTO SC_SystemeProduits(RefDimension,NomSysteme,typePresta,ligne,Quantite,formule,cte1,DateModif) values (17,'FV2','MOA',17,null,'2*CTE1','PERIMETRE',now());
</v>
      </c>
      <c r="DD11" s="74"/>
      <c r="DE11" s="74"/>
      <c r="DF11" s="74" t="str">
        <f t="shared" si="2"/>
        <v xml:space="preserve">INSERT INTO SC_SystemeProduits(RefDimension,NomSysteme,typePresta,ligne,Quantite,formule,cte1,DateModif) values (18,'FV2','MOA',17,null,'2*CTE1','PERIMETRE',now());
</v>
      </c>
      <c r="DG11" s="74"/>
      <c r="DH11" s="74"/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24</v>
      </c>
      <c r="B12" s="74" t="s">
        <v>297</v>
      </c>
      <c r="C12" s="74" t="s">
        <v>49</v>
      </c>
      <c r="D12" s="7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4">
        <v>44.28</v>
      </c>
      <c r="F12" s="75" t="s">
        <v>688</v>
      </c>
      <c r="G12" s="75" t="s">
        <v>629</v>
      </c>
      <c r="H12" s="74">
        <v>54</v>
      </c>
      <c r="I12" s="75" t="s">
        <v>688</v>
      </c>
      <c r="J12" s="75" t="s">
        <v>629</v>
      </c>
      <c r="K12" s="74">
        <v>64.800000000000011</v>
      </c>
      <c r="L12" s="75" t="s">
        <v>688</v>
      </c>
      <c r="M12" s="75" t="s">
        <v>629</v>
      </c>
      <c r="N12" s="74">
        <v>70.2</v>
      </c>
      <c r="O12" s="75" t="s">
        <v>688</v>
      </c>
      <c r="P12" s="75" t="s">
        <v>629</v>
      </c>
      <c r="Q12" s="74">
        <v>75.599999999999994</v>
      </c>
      <c r="R12" s="75" t="s">
        <v>688</v>
      </c>
      <c r="S12" s="75" t="s">
        <v>629</v>
      </c>
      <c r="T12" s="74">
        <v>81</v>
      </c>
      <c r="U12" s="75" t="s">
        <v>688</v>
      </c>
      <c r="V12" s="75" t="s">
        <v>629</v>
      </c>
      <c r="W12" s="74">
        <v>86.4</v>
      </c>
      <c r="X12" s="75" t="s">
        <v>688</v>
      </c>
      <c r="Y12" s="75" t="s">
        <v>629</v>
      </c>
      <c r="Z12" s="74">
        <v>91.800000000000011</v>
      </c>
      <c r="AA12" s="75" t="s">
        <v>688</v>
      </c>
      <c r="AB12" s="75" t="s">
        <v>629</v>
      </c>
      <c r="AC12" s="74">
        <v>97.199999999999989</v>
      </c>
      <c r="AD12" s="75" t="s">
        <v>688</v>
      </c>
      <c r="AE12" s="75" t="s">
        <v>629</v>
      </c>
      <c r="AF12" s="74">
        <v>108</v>
      </c>
      <c r="AG12" s="75" t="s">
        <v>688</v>
      </c>
      <c r="AH12" s="75" t="s">
        <v>629</v>
      </c>
      <c r="AI12" s="74">
        <v>118.80000000000001</v>
      </c>
      <c r="AJ12" s="75" t="s">
        <v>688</v>
      </c>
      <c r="AK12" s="75" t="s">
        <v>629</v>
      </c>
      <c r="AL12" s="74">
        <v>124.19999999999999</v>
      </c>
      <c r="AM12" s="75" t="s">
        <v>688</v>
      </c>
      <c r="AN12" s="75" t="s">
        <v>629</v>
      </c>
      <c r="AO12" s="74">
        <v>118.80000000000001</v>
      </c>
      <c r="AP12" s="75" t="s">
        <v>688</v>
      </c>
      <c r="AQ12" s="75" t="s">
        <v>629</v>
      </c>
      <c r="AR12" s="74">
        <v>129.60000000000002</v>
      </c>
      <c r="AS12" s="75" t="s">
        <v>688</v>
      </c>
      <c r="AT12" s="75" t="s">
        <v>629</v>
      </c>
      <c r="AU12" s="74">
        <v>135</v>
      </c>
      <c r="AV12" s="75" t="s">
        <v>688</v>
      </c>
      <c r="AW12" s="75" t="s">
        <v>629</v>
      </c>
      <c r="AX12" s="74">
        <v>140.4</v>
      </c>
      <c r="AY12" s="75" t="s">
        <v>688</v>
      </c>
      <c r="AZ12" s="75" t="s">
        <v>629</v>
      </c>
      <c r="BA12" s="74">
        <v>151.19999999999999</v>
      </c>
      <c r="BB12" s="75" t="s">
        <v>688</v>
      </c>
      <c r="BC12" s="75" t="s">
        <v>629</v>
      </c>
      <c r="BD12" s="74">
        <v>140.4</v>
      </c>
      <c r="BE12" s="75" t="s">
        <v>688</v>
      </c>
      <c r="BF12" s="75" t="s">
        <v>629</v>
      </c>
      <c r="BG12" s="74" t="str">
        <f t="shared" si="3"/>
        <v xml:space="preserve">INSERT INTO SC_SystemeProduits(RefDimension,NomSysteme,typePresta,ligne,Quantite,formule,cte1,DateModif) values (1,'FV2','MOA',24,null,'3*1.8*CTE1','PERIMETRE',now());
</v>
      </c>
      <c r="BH12" s="74"/>
      <c r="BI12" s="74"/>
      <c r="BJ12" s="74" t="str">
        <f t="shared" si="0"/>
        <v xml:space="preserve">INSERT INTO SC_SystemeProduits(RefDimension,NomSysteme,typePresta,ligne,Quantite,formule,cte1,DateModif) values (2,'FV2','MOA',24,null,'3*1.8*CTE1','PERIMETRE',now());
</v>
      </c>
      <c r="BK12" s="74"/>
      <c r="BL12" s="74"/>
      <c r="BM12" s="74" t="str">
        <f t="shared" si="0"/>
        <v xml:space="preserve">INSERT INTO SC_SystemeProduits(RefDimension,NomSysteme,typePresta,ligne,Quantite,formule,cte1,DateModif) values (3,'FV2','MOA',24,null,'3*1.8*CTE1','PERIMETRE',now());
</v>
      </c>
      <c r="BN12" s="74"/>
      <c r="BO12" s="74"/>
      <c r="BP12" s="74" t="str">
        <f t="shared" si="0"/>
        <v xml:space="preserve">INSERT INTO SC_SystemeProduits(RefDimension,NomSysteme,typePresta,ligne,Quantite,formule,cte1,DateModif) values (4,'FV2','MOA',24,null,'3*1.8*CTE1','PERIMETRE',now());
</v>
      </c>
      <c r="BQ12" s="74"/>
      <c r="BR12" s="74"/>
      <c r="BS12" s="74" t="str">
        <f t="shared" si="0"/>
        <v xml:space="preserve">INSERT INTO SC_SystemeProduits(RefDimension,NomSysteme,typePresta,ligne,Quantite,formule,cte1,DateModif) values (5,'FV2','MOA',24,null,'3*1.8*CTE1','PERIMETRE',now());
</v>
      </c>
      <c r="BT12" s="74"/>
      <c r="BU12" s="74"/>
      <c r="BV12" s="74" t="str">
        <f t="shared" si="0"/>
        <v xml:space="preserve">INSERT INTO SC_SystemeProduits(RefDimension,NomSysteme,typePresta,ligne,Quantite,formule,cte1,DateModif) values (6,'FV2','MOA',24,null,'3*1.8*CTE1','PERIMETRE',now());
</v>
      </c>
      <c r="BW12" s="74"/>
      <c r="BX12" s="74"/>
      <c r="BY12" s="74" t="str">
        <f t="shared" si="0"/>
        <v xml:space="preserve">INSERT INTO SC_SystemeProduits(RefDimension,NomSysteme,typePresta,ligne,Quantite,formule,cte1,DateModif) values (7,'FV2','MOA',24,null,'3*1.8*CTE1','PERIMETRE',now());
</v>
      </c>
      <c r="BZ12" s="74"/>
      <c r="CA12" s="74"/>
      <c r="CB12" s="74" t="str">
        <f t="shared" si="1"/>
        <v xml:space="preserve">INSERT INTO SC_SystemeProduits(RefDimension,NomSysteme,typePresta,ligne,Quantite,formule,cte1,DateModif) values (8,'FV2','MOA',24,null,'3*1.8*CTE1','PERIMETRE',now());
</v>
      </c>
      <c r="CC12" s="74"/>
      <c r="CD12" s="74"/>
      <c r="CE12" s="74" t="str">
        <f t="shared" si="1"/>
        <v xml:space="preserve">INSERT INTO SC_SystemeProduits(RefDimension,NomSysteme,typePresta,ligne,Quantite,formule,cte1,DateModif) values (9,'FV2','MOA',24,null,'3*1.8*CTE1','PERIMETRE',now());
</v>
      </c>
      <c r="CF12" s="74"/>
      <c r="CG12" s="74"/>
      <c r="CH12" s="74" t="str">
        <f t="shared" si="1"/>
        <v xml:space="preserve">INSERT INTO SC_SystemeProduits(RefDimension,NomSysteme,typePresta,ligne,Quantite,formule,cte1,DateModif) values (10,'FV2','MOA',24,null,'3*1.8*CTE1','PERIMETRE',now());
</v>
      </c>
      <c r="CI12" s="74"/>
      <c r="CJ12" s="74"/>
      <c r="CK12" s="74" t="str">
        <f t="shared" si="1"/>
        <v xml:space="preserve">INSERT INTO SC_SystemeProduits(RefDimension,NomSysteme,typePresta,ligne,Quantite,formule,cte1,DateModif) values (11,'FV2','MOA',24,null,'3*1.8*CTE1','PERIMETRE',now());
</v>
      </c>
      <c r="CL12" s="74"/>
      <c r="CM12" s="74"/>
      <c r="CN12" s="74" t="str">
        <f t="shared" si="1"/>
        <v xml:space="preserve">INSERT INTO SC_SystemeProduits(RefDimension,NomSysteme,typePresta,ligne,Quantite,formule,cte1,DateModif) values (12,'FV2','MOA',24,null,'3*1.8*CTE1','PERIMETRE',now());
</v>
      </c>
      <c r="CO12" s="74"/>
      <c r="CP12" s="74"/>
      <c r="CQ12" s="74" t="str">
        <f t="shared" si="1"/>
        <v xml:space="preserve">INSERT INTO SC_SystemeProduits(RefDimension,NomSysteme,typePresta,ligne,Quantite,formule,cte1,DateModif) values (13,'FV2','MOA',24,null,'3*1.8*CTE1','PERIMETRE',now());
</v>
      </c>
      <c r="CR12" s="74"/>
      <c r="CS12" s="74"/>
      <c r="CT12" s="74" t="str">
        <f t="shared" si="2"/>
        <v xml:space="preserve">INSERT INTO SC_SystemeProduits(RefDimension,NomSysteme,typePresta,ligne,Quantite,formule,cte1,DateModif) values (14,'FV2','MOA',24,null,'3*1.8*CTE1','PERIMETRE',now());
</v>
      </c>
      <c r="CU12" s="74"/>
      <c r="CV12" s="74"/>
      <c r="CW12" s="74" t="str">
        <f t="shared" si="2"/>
        <v xml:space="preserve">INSERT INTO SC_SystemeProduits(RefDimension,NomSysteme,typePresta,ligne,Quantite,formule,cte1,DateModif) values (15,'FV2','MOA',24,null,'3*1.8*CTE1','PERIMETRE',now());
</v>
      </c>
      <c r="CX12" s="74"/>
      <c r="CY12" s="74"/>
      <c r="CZ12" s="74" t="str">
        <f t="shared" si="2"/>
        <v xml:space="preserve">INSERT INTO SC_SystemeProduits(RefDimension,NomSysteme,typePresta,ligne,Quantite,formule,cte1,DateModif) values (16,'FV2','MOA',24,null,'3*1.8*CTE1','PERIMETRE',now());
</v>
      </c>
      <c r="DA12" s="74"/>
      <c r="DB12" s="74"/>
      <c r="DC12" s="74" t="str">
        <f t="shared" si="2"/>
        <v xml:space="preserve">INSERT INTO SC_SystemeProduits(RefDimension,NomSysteme,typePresta,ligne,Quantite,formule,cte1,DateModif) values (17,'FV2','MOA',24,null,'3*1.8*CTE1','PERIMETRE',now());
</v>
      </c>
      <c r="DD12" s="74"/>
      <c r="DE12" s="74"/>
      <c r="DF12" s="74" t="str">
        <f t="shared" si="2"/>
        <v xml:space="preserve">INSERT INTO SC_SystemeProduits(RefDimension,NomSysteme,typePresta,ligne,Quantite,formule,cte1,DateModif) values (18,'FV2','MOA',24,null,'3*1.8*CTE1','PERIMETRE',now());
</v>
      </c>
      <c r="DG12" s="74"/>
      <c r="DH12" s="74"/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s="74" t="s">
        <v>297</v>
      </c>
      <c r="C13" s="74" t="s">
        <v>32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4">
        <v>1</v>
      </c>
      <c r="F13" s="75"/>
      <c r="G13" s="75"/>
      <c r="H13" s="74">
        <v>1</v>
      </c>
      <c r="I13" s="75"/>
      <c r="J13" s="75"/>
      <c r="K13" s="74">
        <v>1</v>
      </c>
      <c r="L13" s="75"/>
      <c r="M13" s="75"/>
      <c r="N13" s="74">
        <v>1</v>
      </c>
      <c r="O13" s="75"/>
      <c r="P13" s="75"/>
      <c r="Q13" s="74">
        <v>1</v>
      </c>
      <c r="R13" s="75"/>
      <c r="S13" s="75"/>
      <c r="T13" s="74">
        <v>1</v>
      </c>
      <c r="U13" s="75"/>
      <c r="V13" s="75"/>
      <c r="W13" s="74">
        <v>1</v>
      </c>
      <c r="X13" s="75"/>
      <c r="Y13" s="75"/>
      <c r="Z13" s="74">
        <v>1</v>
      </c>
      <c r="AA13" s="75"/>
      <c r="AB13" s="75"/>
      <c r="AC13" s="74">
        <v>1</v>
      </c>
      <c r="AD13" s="75"/>
      <c r="AE13" s="75"/>
      <c r="AF13" s="74">
        <v>1</v>
      </c>
      <c r="AG13" s="75"/>
      <c r="AH13" s="75"/>
      <c r="AI13" s="74">
        <v>1</v>
      </c>
      <c r="AJ13" s="75"/>
      <c r="AK13" s="75"/>
      <c r="AL13" s="74">
        <v>1</v>
      </c>
      <c r="AM13" s="75"/>
      <c r="AN13" s="75"/>
      <c r="AO13" s="74">
        <v>1</v>
      </c>
      <c r="AP13" s="75"/>
      <c r="AQ13" s="75"/>
      <c r="AR13" s="74">
        <v>1</v>
      </c>
      <c r="AS13" s="75"/>
      <c r="AT13" s="75"/>
      <c r="AU13" s="74">
        <v>1</v>
      </c>
      <c r="AV13" s="75"/>
      <c r="AW13" s="75"/>
      <c r="AX13" s="74">
        <v>1</v>
      </c>
      <c r="AY13" s="75"/>
      <c r="AZ13" s="75"/>
      <c r="BA13" s="74">
        <v>1</v>
      </c>
      <c r="BB13" s="75"/>
      <c r="BC13" s="75"/>
      <c r="BD13" s="74">
        <v>1</v>
      </c>
      <c r="BE13" s="75"/>
      <c r="BF13" s="75"/>
      <c r="BG13" s="74" t="str">
        <f t="shared" si="3"/>
        <v xml:space="preserve">INSERT INTO SC_SystemeProduits(RefDimension,NomSysteme,typePresta,ligne,Quantite,formule,cte1,DateModif) values (1,'FV2','MOA',14,1,null,null,now());
</v>
      </c>
      <c r="BH13" s="74"/>
      <c r="BI13" s="74"/>
      <c r="BJ13" s="74" t="str">
        <f t="shared" si="0"/>
        <v xml:space="preserve">INSERT INTO SC_SystemeProduits(RefDimension,NomSysteme,typePresta,ligne,Quantite,formule,cte1,DateModif) values (2,'FV2','MOA',14,1,null,null,now());
</v>
      </c>
      <c r="BK13" s="74"/>
      <c r="BL13" s="74"/>
      <c r="BM13" s="74" t="str">
        <f t="shared" si="0"/>
        <v xml:space="preserve">INSERT INTO SC_SystemeProduits(RefDimension,NomSysteme,typePresta,ligne,Quantite,formule,cte1,DateModif) values (3,'FV2','MOA',14,1,null,null,now());
</v>
      </c>
      <c r="BN13" s="74"/>
      <c r="BO13" s="74"/>
      <c r="BP13" s="74" t="str">
        <f t="shared" si="0"/>
        <v xml:space="preserve">INSERT INTO SC_SystemeProduits(RefDimension,NomSysteme,typePresta,ligne,Quantite,formule,cte1,DateModif) values (4,'FV2','MOA',14,1,null,null,now());
</v>
      </c>
      <c r="BQ13" s="74"/>
      <c r="BR13" s="74"/>
      <c r="BS13" s="74" t="str">
        <f t="shared" si="0"/>
        <v xml:space="preserve">INSERT INTO SC_SystemeProduits(RefDimension,NomSysteme,typePresta,ligne,Quantite,formule,cte1,DateModif) values (5,'FV2','MOA',14,1,null,null,now());
</v>
      </c>
      <c r="BT13" s="74"/>
      <c r="BU13" s="74"/>
      <c r="BV13" s="74" t="str">
        <f t="shared" si="0"/>
        <v xml:space="preserve">INSERT INTO SC_SystemeProduits(RefDimension,NomSysteme,typePresta,ligne,Quantite,formule,cte1,DateModif) values (6,'FV2','MOA',14,1,null,null,now());
</v>
      </c>
      <c r="BW13" s="74"/>
      <c r="BX13" s="74"/>
      <c r="BY13" s="74" t="str">
        <f t="shared" si="0"/>
        <v xml:space="preserve">INSERT INTO SC_SystemeProduits(RefDimension,NomSysteme,typePresta,ligne,Quantite,formule,cte1,DateModif) values (7,'FV2','MOA',14,1,null,null,now());
</v>
      </c>
      <c r="BZ13" s="74"/>
      <c r="CA13" s="74"/>
      <c r="CB13" s="74" t="str">
        <f t="shared" si="1"/>
        <v xml:space="preserve">INSERT INTO SC_SystemeProduits(RefDimension,NomSysteme,typePresta,ligne,Quantite,formule,cte1,DateModif) values (8,'FV2','MOA',14,1,null,null,now());
</v>
      </c>
      <c r="CC13" s="74"/>
      <c r="CD13" s="74"/>
      <c r="CE13" s="74" t="str">
        <f t="shared" si="1"/>
        <v xml:space="preserve">INSERT INTO SC_SystemeProduits(RefDimension,NomSysteme,typePresta,ligne,Quantite,formule,cte1,DateModif) values (9,'FV2','MOA',14,1,null,null,now());
</v>
      </c>
      <c r="CF13" s="74"/>
      <c r="CG13" s="74"/>
      <c r="CH13" s="74" t="str">
        <f t="shared" si="1"/>
        <v xml:space="preserve">INSERT INTO SC_SystemeProduits(RefDimension,NomSysteme,typePresta,ligne,Quantite,formule,cte1,DateModif) values (10,'FV2','MOA',14,1,null,null,now());
</v>
      </c>
      <c r="CI13" s="74"/>
      <c r="CJ13" s="74"/>
      <c r="CK13" s="74" t="str">
        <f t="shared" si="1"/>
        <v xml:space="preserve">INSERT INTO SC_SystemeProduits(RefDimension,NomSysteme,typePresta,ligne,Quantite,formule,cte1,DateModif) values (11,'FV2','MOA',14,1,null,null,now());
</v>
      </c>
      <c r="CL13" s="74"/>
      <c r="CM13" s="74"/>
      <c r="CN13" s="74" t="str">
        <f t="shared" si="1"/>
        <v xml:space="preserve">INSERT INTO SC_SystemeProduits(RefDimension,NomSysteme,typePresta,ligne,Quantite,formule,cte1,DateModif) values (12,'FV2','MOA',14,1,null,null,now());
</v>
      </c>
      <c r="CO13" s="74"/>
      <c r="CP13" s="74"/>
      <c r="CQ13" s="74" t="str">
        <f t="shared" si="1"/>
        <v xml:space="preserve">INSERT INTO SC_SystemeProduits(RefDimension,NomSysteme,typePresta,ligne,Quantite,formule,cte1,DateModif) values (13,'FV2','MOA',14,1,null,null,now());
</v>
      </c>
      <c r="CR13" s="74"/>
      <c r="CS13" s="74"/>
      <c r="CT13" s="74" t="str">
        <f t="shared" si="2"/>
        <v xml:space="preserve">INSERT INTO SC_SystemeProduits(RefDimension,NomSysteme,typePresta,ligne,Quantite,formule,cte1,DateModif) values (14,'FV2','MOA',14,1,null,null,now());
</v>
      </c>
      <c r="CU13" s="74"/>
      <c r="CV13" s="74"/>
      <c r="CW13" s="74" t="str">
        <f t="shared" si="2"/>
        <v xml:space="preserve">INSERT INTO SC_SystemeProduits(RefDimension,NomSysteme,typePresta,ligne,Quantite,formule,cte1,DateModif) values (15,'FV2','MOA',14,1,null,null,now());
</v>
      </c>
      <c r="CX13" s="74"/>
      <c r="CY13" s="74"/>
      <c r="CZ13" s="74" t="str">
        <f t="shared" si="2"/>
        <v xml:space="preserve">INSERT INTO SC_SystemeProduits(RefDimension,NomSysteme,typePresta,ligne,Quantite,formule,cte1,DateModif) values (16,'FV2','MOA',14,1,null,null,now());
</v>
      </c>
      <c r="DA13" s="74"/>
      <c r="DB13" s="74"/>
      <c r="DC13" s="74" t="str">
        <f t="shared" si="2"/>
        <v xml:space="preserve">INSERT INTO SC_SystemeProduits(RefDimension,NomSysteme,typePresta,ligne,Quantite,formule,cte1,DateModif) values (17,'FV2','MOA',14,1,null,null,now());
</v>
      </c>
      <c r="DD13" s="74"/>
      <c r="DE13" s="74"/>
      <c r="DF13" s="74" t="str">
        <f t="shared" si="2"/>
        <v xml:space="preserve">INSERT INTO SC_SystemeProduits(RefDimension,NomSysteme,typePresta,ligne,Quantite,formule,cte1,DateModif) values (18,'FV2','MOA',14,1,null,null,now());
</v>
      </c>
      <c r="DG13" s="74"/>
      <c r="DH13" s="74"/>
    </row>
    <row r="14" spans="1:112" x14ac:dyDescent="0.3">
      <c r="A14" s="58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74"/>
      <c r="C14" s="74"/>
      <c r="D14" s="74" t="str">
        <f>IF(B14="MATIERE",VLOOKUP($C14,MATIERE!$B$2:$K$601,6,0),IF(B14="MOA",VLOOKUP($C14,ATELIER!$B$2:$K$291,3,0),IF(B14="MOC",VLOOKUP($C14,CHANTIER!$B$2:$K$291,3,0),IF(B14="MP",VLOOKUP($C14,MINIPELLE!$B$2:$K$291,3,0),""))))</f>
        <v/>
      </c>
      <c r="E14" s="74"/>
      <c r="F14" s="75"/>
      <c r="G14" s="75"/>
      <c r="H14" s="74"/>
      <c r="I14" s="75"/>
      <c r="J14" s="75"/>
      <c r="K14" s="74"/>
      <c r="L14" s="75"/>
      <c r="M14" s="75"/>
      <c r="N14" s="74"/>
      <c r="O14" s="75"/>
      <c r="P14" s="75"/>
      <c r="Q14" s="74"/>
      <c r="R14" s="75"/>
      <c r="S14" s="75"/>
      <c r="T14" s="74"/>
      <c r="U14" s="75"/>
      <c r="V14" s="75"/>
      <c r="W14" s="74"/>
      <c r="X14" s="75"/>
      <c r="Y14" s="75"/>
      <c r="Z14" s="74"/>
      <c r="AA14" s="75"/>
      <c r="AB14" s="75"/>
      <c r="AC14" s="74"/>
      <c r="AD14" s="75"/>
      <c r="AE14" s="75"/>
      <c r="AF14" s="74"/>
      <c r="AG14" s="75"/>
      <c r="AH14" s="75"/>
      <c r="AI14" s="74"/>
      <c r="AJ14" s="75"/>
      <c r="AK14" s="75"/>
      <c r="AL14" s="74"/>
      <c r="AM14" s="75"/>
      <c r="AN14" s="75"/>
      <c r="AO14" s="74"/>
      <c r="AP14" s="75"/>
      <c r="AQ14" s="75"/>
      <c r="AR14" s="74"/>
      <c r="AS14" s="75"/>
      <c r="AT14" s="75"/>
      <c r="AU14" s="74"/>
      <c r="AV14" s="75"/>
      <c r="AW14" s="75"/>
      <c r="AX14" s="74"/>
      <c r="AY14" s="75"/>
      <c r="AZ14" s="75"/>
      <c r="BA14" s="74"/>
      <c r="BB14" s="75"/>
      <c r="BC14" s="75"/>
      <c r="BD14" s="74"/>
      <c r="BE14" s="75"/>
      <c r="BF14" s="75"/>
      <c r="BG14" s="74" t="str">
        <f t="shared" si="3"/>
        <v/>
      </c>
      <c r="BH14" s="74"/>
      <c r="BI14" s="74"/>
      <c r="BJ14" s="74" t="str">
        <f t="shared" si="0"/>
        <v/>
      </c>
      <c r="BK14" s="74"/>
      <c r="BL14" s="74"/>
      <c r="BM14" s="74" t="str">
        <f t="shared" si="0"/>
        <v/>
      </c>
      <c r="BN14" s="74"/>
      <c r="BO14" s="74"/>
      <c r="BP14" s="74" t="str">
        <f t="shared" si="0"/>
        <v/>
      </c>
      <c r="BQ14" s="74"/>
      <c r="BR14" s="74"/>
      <c r="BS14" s="74" t="str">
        <f t="shared" si="0"/>
        <v/>
      </c>
      <c r="BT14" s="74"/>
      <c r="BU14" s="74"/>
      <c r="BV14" s="74" t="str">
        <f t="shared" si="0"/>
        <v/>
      </c>
      <c r="BW14" s="74"/>
      <c r="BX14" s="74"/>
      <c r="BY14" s="74" t="str">
        <f t="shared" si="0"/>
        <v/>
      </c>
      <c r="BZ14" s="74"/>
      <c r="CA14" s="74"/>
      <c r="CB14" s="74" t="str">
        <f t="shared" si="1"/>
        <v/>
      </c>
      <c r="CC14" s="74"/>
      <c r="CD14" s="74"/>
      <c r="CE14" s="74" t="str">
        <f t="shared" si="1"/>
        <v/>
      </c>
      <c r="CF14" s="74"/>
      <c r="CG14" s="74"/>
      <c r="CH14" s="74" t="str">
        <f t="shared" si="1"/>
        <v/>
      </c>
      <c r="CI14" s="74"/>
      <c r="CJ14" s="74"/>
      <c r="CK14" s="74" t="str">
        <f t="shared" si="1"/>
        <v/>
      </c>
      <c r="CL14" s="74"/>
      <c r="CM14" s="74"/>
      <c r="CN14" s="74" t="str">
        <f t="shared" si="1"/>
        <v/>
      </c>
      <c r="CO14" s="74"/>
      <c r="CP14" s="74"/>
      <c r="CQ14" s="74" t="str">
        <f t="shared" si="1"/>
        <v/>
      </c>
      <c r="CR14" s="74"/>
      <c r="CS14" s="74"/>
      <c r="CT14" s="74" t="str">
        <f t="shared" si="2"/>
        <v/>
      </c>
      <c r="CU14" s="74"/>
      <c r="CV14" s="74"/>
      <c r="CW14" s="74" t="str">
        <f t="shared" si="2"/>
        <v/>
      </c>
      <c r="CX14" s="74"/>
      <c r="CY14" s="74"/>
      <c r="CZ14" s="74" t="str">
        <f t="shared" si="2"/>
        <v/>
      </c>
      <c r="DA14" s="74"/>
      <c r="DB14" s="74"/>
      <c r="DC14" s="74" t="str">
        <f t="shared" si="2"/>
        <v/>
      </c>
      <c r="DD14" s="74"/>
      <c r="DE14" s="74"/>
      <c r="DF14" s="74" t="str">
        <f t="shared" si="2"/>
        <v/>
      </c>
      <c r="DG14" s="74"/>
      <c r="DH14" s="74"/>
    </row>
    <row r="15" spans="1:11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42</v>
      </c>
      <c r="B15" s="74" t="s">
        <v>298</v>
      </c>
      <c r="C15" s="74" t="s">
        <v>146</v>
      </c>
      <c r="D15" s="74" t="str">
        <f>IF(B15="MATIERE",VLOOKUP($C15,MATIERE!$B$2:$K$601,6,0),IF(B15="MOA",VLOOKUP($C15,ATELIER!$B$2:$K$291,3,0),IF(B15="MOC",VLOOKUP($C15,CHANTIER!$B$2:$K$291,3,0),IF(B15="MP",VLOOKUP($C15,MINIPELLE!$B$2:$K$291,3,0),""))))</f>
        <v>ml</v>
      </c>
      <c r="E15" s="74">
        <v>8.1999999999999993</v>
      </c>
      <c r="F15" s="75" t="s">
        <v>686</v>
      </c>
      <c r="G15" s="75" t="s">
        <v>629</v>
      </c>
      <c r="H15" s="74">
        <v>10</v>
      </c>
      <c r="I15" s="75" t="s">
        <v>686</v>
      </c>
      <c r="J15" s="75" t="s">
        <v>629</v>
      </c>
      <c r="K15" s="74">
        <v>12</v>
      </c>
      <c r="L15" s="75" t="s">
        <v>686</v>
      </c>
      <c r="M15" s="75" t="s">
        <v>629</v>
      </c>
      <c r="N15" s="74">
        <v>13</v>
      </c>
      <c r="O15" s="75" t="s">
        <v>686</v>
      </c>
      <c r="P15" s="75" t="s">
        <v>629</v>
      </c>
      <c r="Q15" s="74">
        <v>14</v>
      </c>
      <c r="R15" s="75" t="s">
        <v>686</v>
      </c>
      <c r="S15" s="75" t="s">
        <v>629</v>
      </c>
      <c r="T15" s="74">
        <v>15</v>
      </c>
      <c r="U15" s="75" t="s">
        <v>686</v>
      </c>
      <c r="V15" s="75" t="s">
        <v>629</v>
      </c>
      <c r="W15" s="74">
        <v>16</v>
      </c>
      <c r="X15" s="75" t="s">
        <v>686</v>
      </c>
      <c r="Y15" s="75" t="s">
        <v>629</v>
      </c>
      <c r="Z15" s="74">
        <v>17</v>
      </c>
      <c r="AA15" s="75" t="s">
        <v>686</v>
      </c>
      <c r="AB15" s="75" t="s">
        <v>629</v>
      </c>
      <c r="AC15" s="74">
        <v>18</v>
      </c>
      <c r="AD15" s="75" t="s">
        <v>686</v>
      </c>
      <c r="AE15" s="75" t="s">
        <v>629</v>
      </c>
      <c r="AF15" s="74">
        <v>20</v>
      </c>
      <c r="AG15" s="75" t="s">
        <v>686</v>
      </c>
      <c r="AH15" s="75" t="s">
        <v>629</v>
      </c>
      <c r="AI15" s="74">
        <v>22</v>
      </c>
      <c r="AJ15" s="75" t="s">
        <v>686</v>
      </c>
      <c r="AK15" s="75" t="s">
        <v>629</v>
      </c>
      <c r="AL15" s="74">
        <v>23</v>
      </c>
      <c r="AM15" s="75" t="s">
        <v>686</v>
      </c>
      <c r="AN15" s="75" t="s">
        <v>629</v>
      </c>
      <c r="AO15" s="74">
        <v>22</v>
      </c>
      <c r="AP15" s="75" t="s">
        <v>686</v>
      </c>
      <c r="AQ15" s="75" t="s">
        <v>629</v>
      </c>
      <c r="AR15" s="74">
        <v>24</v>
      </c>
      <c r="AS15" s="75" t="s">
        <v>686</v>
      </c>
      <c r="AT15" s="75" t="s">
        <v>629</v>
      </c>
      <c r="AU15" s="74">
        <v>25</v>
      </c>
      <c r="AV15" s="75" t="s">
        <v>686</v>
      </c>
      <c r="AW15" s="75" t="s">
        <v>629</v>
      </c>
      <c r="AX15" s="74">
        <v>26</v>
      </c>
      <c r="AY15" s="75" t="s">
        <v>686</v>
      </c>
      <c r="AZ15" s="75" t="s">
        <v>629</v>
      </c>
      <c r="BA15" s="74">
        <v>28</v>
      </c>
      <c r="BB15" s="75" t="s">
        <v>686</v>
      </c>
      <c r="BC15" s="75" t="s">
        <v>629</v>
      </c>
      <c r="BD15" s="74">
        <v>26</v>
      </c>
      <c r="BE15" s="75" t="s">
        <v>686</v>
      </c>
      <c r="BF15" s="75" t="s">
        <v>629</v>
      </c>
      <c r="BG15" s="74" t="str">
        <f t="shared" si="3"/>
        <v xml:space="preserve">INSERT INTO SC_SystemeProduits(RefDimension,NomSysteme,typePresta,ligne,Quantite,formule,cte1,DateModif) values (1,'FV2','MOC',42,null,'1*CTE1','PERIMETRE',now());
</v>
      </c>
      <c r="BH15" s="74"/>
      <c r="BI15" s="74"/>
      <c r="BJ15" s="74" t="str">
        <f t="shared" si="0"/>
        <v xml:space="preserve">INSERT INTO SC_SystemeProduits(RefDimension,NomSysteme,typePresta,ligne,Quantite,formule,cte1,DateModif) values (2,'FV2','MOC',42,null,'1*CTE1','PERIMETRE',now());
</v>
      </c>
      <c r="BK15" s="74"/>
      <c r="BL15" s="74"/>
      <c r="BM15" s="74" t="str">
        <f t="shared" si="0"/>
        <v xml:space="preserve">INSERT INTO SC_SystemeProduits(RefDimension,NomSysteme,typePresta,ligne,Quantite,formule,cte1,DateModif) values (3,'FV2','MOC',42,null,'1*CTE1','PERIMETRE',now());
</v>
      </c>
      <c r="BN15" s="74"/>
      <c r="BO15" s="74"/>
      <c r="BP15" s="74" t="str">
        <f t="shared" si="0"/>
        <v xml:space="preserve">INSERT INTO SC_SystemeProduits(RefDimension,NomSysteme,typePresta,ligne,Quantite,formule,cte1,DateModif) values (4,'FV2','MOC',42,null,'1*CTE1','PERIMETRE',now());
</v>
      </c>
      <c r="BQ15" s="74"/>
      <c r="BR15" s="74"/>
      <c r="BS15" s="74" t="str">
        <f t="shared" si="0"/>
        <v xml:space="preserve">INSERT INTO SC_SystemeProduits(RefDimension,NomSysteme,typePresta,ligne,Quantite,formule,cte1,DateModif) values (5,'FV2','MOC',42,null,'1*CTE1','PERIMETRE',now());
</v>
      </c>
      <c r="BT15" s="74"/>
      <c r="BU15" s="74"/>
      <c r="BV15" s="74" t="str">
        <f t="shared" si="0"/>
        <v xml:space="preserve">INSERT INTO SC_SystemeProduits(RefDimension,NomSysteme,typePresta,ligne,Quantite,formule,cte1,DateModif) values (6,'FV2','MOC',42,null,'1*CTE1','PERIMETRE',now());
</v>
      </c>
      <c r="BW15" s="74"/>
      <c r="BX15" s="74"/>
      <c r="BY15" s="74" t="str">
        <f t="shared" si="0"/>
        <v xml:space="preserve">INSERT INTO SC_SystemeProduits(RefDimension,NomSysteme,typePresta,ligne,Quantite,formule,cte1,DateModif) values (7,'FV2','MOC',42,null,'1*CTE1','PERIMETRE',now());
</v>
      </c>
      <c r="BZ15" s="74"/>
      <c r="CA15" s="74"/>
      <c r="CB15" s="74" t="str">
        <f t="shared" si="1"/>
        <v xml:space="preserve">INSERT INTO SC_SystemeProduits(RefDimension,NomSysteme,typePresta,ligne,Quantite,formule,cte1,DateModif) values (8,'FV2','MOC',42,null,'1*CTE1','PERIMETRE',now());
</v>
      </c>
      <c r="CC15" s="74"/>
      <c r="CD15" s="74"/>
      <c r="CE15" s="74" t="str">
        <f t="shared" si="1"/>
        <v xml:space="preserve">INSERT INTO SC_SystemeProduits(RefDimension,NomSysteme,typePresta,ligne,Quantite,formule,cte1,DateModif) values (9,'FV2','MOC',42,null,'1*CTE1','PERIMETRE',now());
</v>
      </c>
      <c r="CF15" s="74"/>
      <c r="CG15" s="74"/>
      <c r="CH15" s="74" t="str">
        <f t="shared" si="1"/>
        <v xml:space="preserve">INSERT INTO SC_SystemeProduits(RefDimension,NomSysteme,typePresta,ligne,Quantite,formule,cte1,DateModif) values (10,'FV2','MOC',42,null,'1*CTE1','PERIMETRE',now());
</v>
      </c>
      <c r="CI15" s="74"/>
      <c r="CJ15" s="74"/>
      <c r="CK15" s="74" t="str">
        <f t="shared" si="1"/>
        <v xml:space="preserve">INSERT INTO SC_SystemeProduits(RefDimension,NomSysteme,typePresta,ligne,Quantite,formule,cte1,DateModif) values (11,'FV2','MOC',42,null,'1*CTE1','PERIMETRE',now());
</v>
      </c>
      <c r="CL15" s="74"/>
      <c r="CM15" s="74"/>
      <c r="CN15" s="74" t="str">
        <f t="shared" si="1"/>
        <v xml:space="preserve">INSERT INTO SC_SystemeProduits(RefDimension,NomSysteme,typePresta,ligne,Quantite,formule,cte1,DateModif) values (12,'FV2','MOC',42,null,'1*CTE1','PERIMETRE',now());
</v>
      </c>
      <c r="CO15" s="74"/>
      <c r="CP15" s="74"/>
      <c r="CQ15" s="74" t="str">
        <f t="shared" si="1"/>
        <v xml:space="preserve">INSERT INTO SC_SystemeProduits(RefDimension,NomSysteme,typePresta,ligne,Quantite,formule,cte1,DateModif) values (13,'FV2','MOC',42,null,'1*CTE1','PERIMETRE',now());
</v>
      </c>
      <c r="CR15" s="74"/>
      <c r="CS15" s="74"/>
      <c r="CT15" s="74" t="str">
        <f t="shared" si="2"/>
        <v xml:space="preserve">INSERT INTO SC_SystemeProduits(RefDimension,NomSysteme,typePresta,ligne,Quantite,formule,cte1,DateModif) values (14,'FV2','MOC',42,null,'1*CTE1','PERIMETRE',now());
</v>
      </c>
      <c r="CU15" s="74"/>
      <c r="CV15" s="74"/>
      <c r="CW15" s="74" t="str">
        <f t="shared" si="2"/>
        <v xml:space="preserve">INSERT INTO SC_SystemeProduits(RefDimension,NomSysteme,typePresta,ligne,Quantite,formule,cte1,DateModif) values (15,'FV2','MOC',42,null,'1*CTE1','PERIMETRE',now());
</v>
      </c>
      <c r="CX15" s="74"/>
      <c r="CY15" s="74"/>
      <c r="CZ15" s="74" t="str">
        <f t="shared" si="2"/>
        <v xml:space="preserve">INSERT INTO SC_SystemeProduits(RefDimension,NomSysteme,typePresta,ligne,Quantite,formule,cte1,DateModif) values (16,'FV2','MOC',42,null,'1*CTE1','PERIMETRE',now());
</v>
      </c>
      <c r="DA15" s="74"/>
      <c r="DB15" s="74"/>
      <c r="DC15" s="74" t="str">
        <f t="shared" si="2"/>
        <v xml:space="preserve">INSERT INTO SC_SystemeProduits(RefDimension,NomSysteme,typePresta,ligne,Quantite,formule,cte1,DateModif) values (17,'FV2','MOC',42,null,'1*CTE1','PERIMETRE',now());
</v>
      </c>
      <c r="DD15" s="74"/>
      <c r="DE15" s="74"/>
      <c r="DF15" s="74" t="str">
        <f t="shared" si="2"/>
        <v xml:space="preserve">INSERT INTO SC_SystemeProduits(RefDimension,NomSysteme,typePresta,ligne,Quantite,formule,cte1,DateModif) values (18,'FV2','MOC',42,null,'1*CTE1','PERIMETRE',now());
</v>
      </c>
      <c r="DG15" s="74"/>
      <c r="DH15" s="74"/>
    </row>
    <row r="16" spans="1:112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47</v>
      </c>
      <c r="B16" s="74" t="s">
        <v>298</v>
      </c>
      <c r="C16" s="74" t="s">
        <v>154</v>
      </c>
      <c r="D16" s="74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74">
        <v>8.1999999999999993</v>
      </c>
      <c r="F16" s="75" t="s">
        <v>686</v>
      </c>
      <c r="G16" s="75" t="s">
        <v>629</v>
      </c>
      <c r="H16" s="74">
        <v>10</v>
      </c>
      <c r="I16" s="75" t="s">
        <v>686</v>
      </c>
      <c r="J16" s="75" t="s">
        <v>629</v>
      </c>
      <c r="K16" s="74">
        <v>12</v>
      </c>
      <c r="L16" s="75" t="s">
        <v>686</v>
      </c>
      <c r="M16" s="75" t="s">
        <v>629</v>
      </c>
      <c r="N16" s="74">
        <v>13</v>
      </c>
      <c r="O16" s="75" t="s">
        <v>686</v>
      </c>
      <c r="P16" s="75" t="s">
        <v>629</v>
      </c>
      <c r="Q16" s="74">
        <v>14</v>
      </c>
      <c r="R16" s="75" t="s">
        <v>686</v>
      </c>
      <c r="S16" s="75" t="s">
        <v>629</v>
      </c>
      <c r="T16" s="74">
        <v>15</v>
      </c>
      <c r="U16" s="75" t="s">
        <v>686</v>
      </c>
      <c r="V16" s="75" t="s">
        <v>629</v>
      </c>
      <c r="W16" s="74">
        <v>16</v>
      </c>
      <c r="X16" s="75" t="s">
        <v>686</v>
      </c>
      <c r="Y16" s="75" t="s">
        <v>629</v>
      </c>
      <c r="Z16" s="74">
        <v>17</v>
      </c>
      <c r="AA16" s="75" t="s">
        <v>686</v>
      </c>
      <c r="AB16" s="75" t="s">
        <v>629</v>
      </c>
      <c r="AC16" s="74">
        <v>18</v>
      </c>
      <c r="AD16" s="75" t="s">
        <v>686</v>
      </c>
      <c r="AE16" s="75" t="s">
        <v>629</v>
      </c>
      <c r="AF16" s="74">
        <v>20</v>
      </c>
      <c r="AG16" s="75" t="s">
        <v>686</v>
      </c>
      <c r="AH16" s="75" t="s">
        <v>629</v>
      </c>
      <c r="AI16" s="74">
        <v>22</v>
      </c>
      <c r="AJ16" s="75" t="s">
        <v>686</v>
      </c>
      <c r="AK16" s="75" t="s">
        <v>629</v>
      </c>
      <c r="AL16" s="74">
        <v>23</v>
      </c>
      <c r="AM16" s="75" t="s">
        <v>686</v>
      </c>
      <c r="AN16" s="75" t="s">
        <v>629</v>
      </c>
      <c r="AO16" s="74">
        <v>22</v>
      </c>
      <c r="AP16" s="75" t="s">
        <v>686</v>
      </c>
      <c r="AQ16" s="75" t="s">
        <v>629</v>
      </c>
      <c r="AR16" s="74">
        <v>24</v>
      </c>
      <c r="AS16" s="75" t="s">
        <v>686</v>
      </c>
      <c r="AT16" s="75" t="s">
        <v>629</v>
      </c>
      <c r="AU16" s="74">
        <v>25</v>
      </c>
      <c r="AV16" s="75" t="s">
        <v>686</v>
      </c>
      <c r="AW16" s="75" t="s">
        <v>629</v>
      </c>
      <c r="AX16" s="74">
        <v>26</v>
      </c>
      <c r="AY16" s="75" t="s">
        <v>686</v>
      </c>
      <c r="AZ16" s="75" t="s">
        <v>629</v>
      </c>
      <c r="BA16" s="74">
        <v>28</v>
      </c>
      <c r="BB16" s="75" t="s">
        <v>686</v>
      </c>
      <c r="BC16" s="75" t="s">
        <v>629</v>
      </c>
      <c r="BD16" s="74">
        <v>26</v>
      </c>
      <c r="BE16" s="75" t="s">
        <v>686</v>
      </c>
      <c r="BF16" s="75" t="s">
        <v>629</v>
      </c>
      <c r="BG16" s="74" t="str">
        <f t="shared" si="3"/>
        <v xml:space="preserve">INSERT INTO SC_SystemeProduits(RefDimension,NomSysteme,typePresta,ligne,Quantite,formule,cte1,DateModif) values (1,'FV2','MOC',47,null,'1*CTE1','PERIMETRE',now());
</v>
      </c>
      <c r="BH16" s="74"/>
      <c r="BI16" s="74"/>
      <c r="BJ16" s="74" t="str">
        <f t="shared" si="0"/>
        <v xml:space="preserve">INSERT INTO SC_SystemeProduits(RefDimension,NomSysteme,typePresta,ligne,Quantite,formule,cte1,DateModif) values (2,'FV2','MOC',47,null,'1*CTE1','PERIMETRE',now());
</v>
      </c>
      <c r="BK16" s="74"/>
      <c r="BL16" s="74"/>
      <c r="BM16" s="74" t="str">
        <f t="shared" si="0"/>
        <v xml:space="preserve">INSERT INTO SC_SystemeProduits(RefDimension,NomSysteme,typePresta,ligne,Quantite,formule,cte1,DateModif) values (3,'FV2','MOC',47,null,'1*CTE1','PERIMETRE',now());
</v>
      </c>
      <c r="BN16" s="74"/>
      <c r="BO16" s="74"/>
      <c r="BP16" s="74" t="str">
        <f t="shared" si="0"/>
        <v xml:space="preserve">INSERT INTO SC_SystemeProduits(RefDimension,NomSysteme,typePresta,ligne,Quantite,formule,cte1,DateModif) values (4,'FV2','MOC',47,null,'1*CTE1','PERIMETRE',now());
</v>
      </c>
      <c r="BQ16" s="74"/>
      <c r="BR16" s="74"/>
      <c r="BS16" s="74" t="str">
        <f t="shared" si="0"/>
        <v xml:space="preserve">INSERT INTO SC_SystemeProduits(RefDimension,NomSysteme,typePresta,ligne,Quantite,formule,cte1,DateModif) values (5,'FV2','MOC',47,null,'1*CTE1','PERIMETRE',now());
</v>
      </c>
      <c r="BT16" s="74"/>
      <c r="BU16" s="74"/>
      <c r="BV16" s="74" t="str">
        <f t="shared" si="0"/>
        <v xml:space="preserve">INSERT INTO SC_SystemeProduits(RefDimension,NomSysteme,typePresta,ligne,Quantite,formule,cte1,DateModif) values (6,'FV2','MOC',47,null,'1*CTE1','PERIMETRE',now());
</v>
      </c>
      <c r="BW16" s="74"/>
      <c r="BX16" s="74"/>
      <c r="BY16" s="74" t="str">
        <f t="shared" si="0"/>
        <v xml:space="preserve">INSERT INTO SC_SystemeProduits(RefDimension,NomSysteme,typePresta,ligne,Quantite,formule,cte1,DateModif) values (7,'FV2','MOC',47,null,'1*CTE1','PERIMETRE',now());
</v>
      </c>
      <c r="BZ16" s="74"/>
      <c r="CA16" s="74"/>
      <c r="CB16" s="74" t="str">
        <f t="shared" si="1"/>
        <v xml:space="preserve">INSERT INTO SC_SystemeProduits(RefDimension,NomSysteme,typePresta,ligne,Quantite,formule,cte1,DateModif) values (8,'FV2','MOC',47,null,'1*CTE1','PERIMETRE',now());
</v>
      </c>
      <c r="CC16" s="74"/>
      <c r="CD16" s="74"/>
      <c r="CE16" s="74" t="str">
        <f t="shared" si="1"/>
        <v xml:space="preserve">INSERT INTO SC_SystemeProduits(RefDimension,NomSysteme,typePresta,ligne,Quantite,formule,cte1,DateModif) values (9,'FV2','MOC',47,null,'1*CTE1','PERIMETRE',now());
</v>
      </c>
      <c r="CF16" s="74"/>
      <c r="CG16" s="74"/>
      <c r="CH16" s="74" t="str">
        <f t="shared" si="1"/>
        <v xml:space="preserve">INSERT INTO SC_SystemeProduits(RefDimension,NomSysteme,typePresta,ligne,Quantite,formule,cte1,DateModif) values (10,'FV2','MOC',47,null,'1*CTE1','PERIMETRE',now());
</v>
      </c>
      <c r="CI16" s="74"/>
      <c r="CJ16" s="74"/>
      <c r="CK16" s="74" t="str">
        <f t="shared" si="1"/>
        <v xml:space="preserve">INSERT INTO SC_SystemeProduits(RefDimension,NomSysteme,typePresta,ligne,Quantite,formule,cte1,DateModif) values (11,'FV2','MOC',47,null,'1*CTE1','PERIMETRE',now());
</v>
      </c>
      <c r="CL16" s="74"/>
      <c r="CM16" s="74"/>
      <c r="CN16" s="74" t="str">
        <f t="shared" si="1"/>
        <v xml:space="preserve">INSERT INTO SC_SystemeProduits(RefDimension,NomSysteme,typePresta,ligne,Quantite,formule,cte1,DateModif) values (12,'FV2','MOC',47,null,'1*CTE1','PERIMETRE',now());
</v>
      </c>
      <c r="CO16" s="74"/>
      <c r="CP16" s="74"/>
      <c r="CQ16" s="74" t="str">
        <f t="shared" si="1"/>
        <v xml:space="preserve">INSERT INTO SC_SystemeProduits(RefDimension,NomSysteme,typePresta,ligne,Quantite,formule,cte1,DateModif) values (13,'FV2','MOC',47,null,'1*CTE1','PERIMETRE',now());
</v>
      </c>
      <c r="CR16" s="74"/>
      <c r="CS16" s="74"/>
      <c r="CT16" s="74" t="str">
        <f t="shared" si="2"/>
        <v xml:space="preserve">INSERT INTO SC_SystemeProduits(RefDimension,NomSysteme,typePresta,ligne,Quantite,formule,cte1,DateModif) values (14,'FV2','MOC',47,null,'1*CTE1','PERIMETRE',now());
</v>
      </c>
      <c r="CU16" s="74"/>
      <c r="CV16" s="74"/>
      <c r="CW16" s="74" t="str">
        <f t="shared" si="2"/>
        <v xml:space="preserve">INSERT INTO SC_SystemeProduits(RefDimension,NomSysteme,typePresta,ligne,Quantite,formule,cte1,DateModif) values (15,'FV2','MOC',47,null,'1*CTE1','PERIMETRE',now());
</v>
      </c>
      <c r="CX16" s="74"/>
      <c r="CY16" s="74"/>
      <c r="CZ16" s="74" t="str">
        <f t="shared" si="2"/>
        <v xml:space="preserve">INSERT INTO SC_SystemeProduits(RefDimension,NomSysteme,typePresta,ligne,Quantite,formule,cte1,DateModif) values (16,'FV2','MOC',47,null,'1*CTE1','PERIMETRE',now());
</v>
      </c>
      <c r="DA16" s="74"/>
      <c r="DB16" s="74"/>
      <c r="DC16" s="74" t="str">
        <f t="shared" si="2"/>
        <v xml:space="preserve">INSERT INTO SC_SystemeProduits(RefDimension,NomSysteme,typePresta,ligne,Quantite,formule,cte1,DateModif) values (17,'FV2','MOC',47,null,'1*CTE1','PERIMETRE',now());
</v>
      </c>
      <c r="DD16" s="74"/>
      <c r="DE16" s="74"/>
      <c r="DF16" s="74" t="str">
        <f t="shared" si="2"/>
        <v xml:space="preserve">INSERT INTO SC_SystemeProduits(RefDimension,NomSysteme,typePresta,ligne,Quantite,formule,cte1,DateModif) values (18,'FV2','MOC',47,null,'1*CTE1','PERIMETRE',now());
</v>
      </c>
      <c r="DG16" s="74"/>
      <c r="DH16" s="74"/>
    </row>
    <row r="17" spans="1:112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40</v>
      </c>
      <c r="B17" s="74" t="s">
        <v>298</v>
      </c>
      <c r="C17" s="74" t="s">
        <v>142</v>
      </c>
      <c r="D17" s="74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 s="74">
        <v>8.5</v>
      </c>
      <c r="F17" s="75" t="s">
        <v>662</v>
      </c>
      <c r="G17" s="75" t="s">
        <v>629</v>
      </c>
      <c r="H17" s="74">
        <v>10.3</v>
      </c>
      <c r="I17" s="75" t="s">
        <v>662</v>
      </c>
      <c r="J17" s="75" t="s">
        <v>629</v>
      </c>
      <c r="K17" s="74">
        <v>12.3</v>
      </c>
      <c r="L17" s="75" t="s">
        <v>662</v>
      </c>
      <c r="M17" s="75" t="s">
        <v>629</v>
      </c>
      <c r="N17" s="74">
        <v>13.3</v>
      </c>
      <c r="O17" s="75" t="s">
        <v>662</v>
      </c>
      <c r="P17" s="75" t="s">
        <v>629</v>
      </c>
      <c r="Q17" s="74">
        <v>14.3</v>
      </c>
      <c r="R17" s="75" t="s">
        <v>662</v>
      </c>
      <c r="S17" s="75" t="s">
        <v>629</v>
      </c>
      <c r="T17" s="74">
        <v>15.3</v>
      </c>
      <c r="U17" s="75" t="s">
        <v>662</v>
      </c>
      <c r="V17" s="75" t="s">
        <v>629</v>
      </c>
      <c r="W17" s="74">
        <v>16.3</v>
      </c>
      <c r="X17" s="75" t="s">
        <v>662</v>
      </c>
      <c r="Y17" s="75" t="s">
        <v>629</v>
      </c>
      <c r="Z17" s="74">
        <v>17.3</v>
      </c>
      <c r="AA17" s="75" t="s">
        <v>662</v>
      </c>
      <c r="AB17" s="75" t="s">
        <v>629</v>
      </c>
      <c r="AC17" s="74">
        <v>18.3</v>
      </c>
      <c r="AD17" s="75" t="s">
        <v>662</v>
      </c>
      <c r="AE17" s="75" t="s">
        <v>629</v>
      </c>
      <c r="AF17" s="74">
        <v>20.3</v>
      </c>
      <c r="AG17" s="75" t="s">
        <v>662</v>
      </c>
      <c r="AH17" s="75" t="s">
        <v>629</v>
      </c>
      <c r="AI17" s="74">
        <v>22.3</v>
      </c>
      <c r="AJ17" s="75" t="s">
        <v>662</v>
      </c>
      <c r="AK17" s="75" t="s">
        <v>629</v>
      </c>
      <c r="AL17" s="74">
        <v>23.3</v>
      </c>
      <c r="AM17" s="75" t="s">
        <v>662</v>
      </c>
      <c r="AN17" s="75" t="s">
        <v>629</v>
      </c>
      <c r="AO17" s="74">
        <v>22.3</v>
      </c>
      <c r="AP17" s="75" t="s">
        <v>662</v>
      </c>
      <c r="AQ17" s="75" t="s">
        <v>629</v>
      </c>
      <c r="AR17" s="74">
        <v>24.3</v>
      </c>
      <c r="AS17" s="75" t="s">
        <v>662</v>
      </c>
      <c r="AT17" s="75" t="s">
        <v>629</v>
      </c>
      <c r="AU17" s="74">
        <v>25.3</v>
      </c>
      <c r="AV17" s="75" t="s">
        <v>662</v>
      </c>
      <c r="AW17" s="75" t="s">
        <v>629</v>
      </c>
      <c r="AX17" s="74">
        <v>26.3</v>
      </c>
      <c r="AY17" s="75" t="s">
        <v>662</v>
      </c>
      <c r="AZ17" s="75" t="s">
        <v>629</v>
      </c>
      <c r="BA17" s="74">
        <v>28.3</v>
      </c>
      <c r="BB17" s="75" t="s">
        <v>662</v>
      </c>
      <c r="BC17" s="75" t="s">
        <v>629</v>
      </c>
      <c r="BD17" s="74">
        <v>26.3</v>
      </c>
      <c r="BE17" s="75" t="s">
        <v>662</v>
      </c>
      <c r="BF17" s="75" t="s">
        <v>629</v>
      </c>
      <c r="BG17" s="74" t="str">
        <f t="shared" si="3"/>
        <v xml:space="preserve">INSERT INTO SC_SystemeProduits(RefDimension,NomSysteme,typePresta,ligne,Quantite,formule,cte1,DateModif) values (1,'FV2','MOC',40,null,'CTE1+0.3','PERIMETRE',now());
</v>
      </c>
      <c r="BH17" s="74"/>
      <c r="BI17" s="74"/>
      <c r="BJ17" s="74" t="str">
        <f t="shared" si="0"/>
        <v xml:space="preserve">INSERT INTO SC_SystemeProduits(RefDimension,NomSysteme,typePresta,ligne,Quantite,formule,cte1,DateModif) values (2,'FV2','MOC',40,null,'CTE1+0.3','PERIMETRE',now());
</v>
      </c>
      <c r="BK17" s="74"/>
      <c r="BL17" s="74"/>
      <c r="BM17" s="74" t="str">
        <f t="shared" si="0"/>
        <v xml:space="preserve">INSERT INTO SC_SystemeProduits(RefDimension,NomSysteme,typePresta,ligne,Quantite,formule,cte1,DateModif) values (3,'FV2','MOC',40,null,'CTE1+0.3','PERIMETRE',now());
</v>
      </c>
      <c r="BN17" s="74"/>
      <c r="BO17" s="74"/>
      <c r="BP17" s="74" t="str">
        <f t="shared" si="0"/>
        <v xml:space="preserve">INSERT INTO SC_SystemeProduits(RefDimension,NomSysteme,typePresta,ligne,Quantite,formule,cte1,DateModif) values (4,'FV2','MOC',40,null,'CTE1+0.3','PERIMETRE',now());
</v>
      </c>
      <c r="BQ17" s="74"/>
      <c r="BR17" s="74"/>
      <c r="BS17" s="74" t="str">
        <f t="shared" si="0"/>
        <v xml:space="preserve">INSERT INTO SC_SystemeProduits(RefDimension,NomSysteme,typePresta,ligne,Quantite,formule,cte1,DateModif) values (5,'FV2','MOC',40,null,'CTE1+0.3','PERIMETRE',now());
</v>
      </c>
      <c r="BT17" s="74"/>
      <c r="BU17" s="74"/>
      <c r="BV17" s="74" t="str">
        <f t="shared" si="0"/>
        <v xml:space="preserve">INSERT INTO SC_SystemeProduits(RefDimension,NomSysteme,typePresta,ligne,Quantite,formule,cte1,DateModif) values (6,'FV2','MOC',40,null,'CTE1+0.3','PERIMETRE',now());
</v>
      </c>
      <c r="BW17" s="74"/>
      <c r="BX17" s="74"/>
      <c r="BY17" s="74" t="str">
        <f t="shared" si="0"/>
        <v xml:space="preserve">INSERT INTO SC_SystemeProduits(RefDimension,NomSysteme,typePresta,ligne,Quantite,formule,cte1,DateModif) values (7,'FV2','MOC',40,null,'CTE1+0.3','PERIMETRE',now());
</v>
      </c>
      <c r="BZ17" s="74"/>
      <c r="CA17" s="74"/>
      <c r="CB17" s="74" t="str">
        <f t="shared" si="1"/>
        <v xml:space="preserve">INSERT INTO SC_SystemeProduits(RefDimension,NomSysteme,typePresta,ligne,Quantite,formule,cte1,DateModif) values (8,'FV2','MOC',40,null,'CTE1+0.3','PERIMETRE',now());
</v>
      </c>
      <c r="CC17" s="74"/>
      <c r="CD17" s="74"/>
      <c r="CE17" s="74" t="str">
        <f t="shared" si="1"/>
        <v xml:space="preserve">INSERT INTO SC_SystemeProduits(RefDimension,NomSysteme,typePresta,ligne,Quantite,formule,cte1,DateModif) values (9,'FV2','MOC',40,null,'CTE1+0.3','PERIMETRE',now());
</v>
      </c>
      <c r="CF17" s="74"/>
      <c r="CG17" s="74"/>
      <c r="CH17" s="74" t="str">
        <f t="shared" si="1"/>
        <v xml:space="preserve">INSERT INTO SC_SystemeProduits(RefDimension,NomSysteme,typePresta,ligne,Quantite,formule,cte1,DateModif) values (10,'FV2','MOC',40,null,'CTE1+0.3','PERIMETRE',now());
</v>
      </c>
      <c r="CI17" s="74"/>
      <c r="CJ17" s="74"/>
      <c r="CK17" s="74" t="str">
        <f t="shared" si="1"/>
        <v xml:space="preserve">INSERT INTO SC_SystemeProduits(RefDimension,NomSysteme,typePresta,ligne,Quantite,formule,cte1,DateModif) values (11,'FV2','MOC',40,null,'CTE1+0.3','PERIMETRE',now());
</v>
      </c>
      <c r="CL17" s="74"/>
      <c r="CM17" s="74"/>
      <c r="CN17" s="74" t="str">
        <f t="shared" si="1"/>
        <v xml:space="preserve">INSERT INTO SC_SystemeProduits(RefDimension,NomSysteme,typePresta,ligne,Quantite,formule,cte1,DateModif) values (12,'FV2','MOC',40,null,'CTE1+0.3','PERIMETRE',now());
</v>
      </c>
      <c r="CO17" s="74"/>
      <c r="CP17" s="74"/>
      <c r="CQ17" s="74" t="str">
        <f t="shared" si="1"/>
        <v xml:space="preserve">INSERT INTO SC_SystemeProduits(RefDimension,NomSysteme,typePresta,ligne,Quantite,formule,cte1,DateModif) values (13,'FV2','MOC',40,null,'CTE1+0.3','PERIMETRE',now());
</v>
      </c>
      <c r="CR17" s="74"/>
      <c r="CS17" s="74"/>
      <c r="CT17" s="74" t="str">
        <f t="shared" si="2"/>
        <v xml:space="preserve">INSERT INTO SC_SystemeProduits(RefDimension,NomSysteme,typePresta,ligne,Quantite,formule,cte1,DateModif) values (14,'FV2','MOC',40,null,'CTE1+0.3','PERIMETRE',now());
</v>
      </c>
      <c r="CU17" s="74"/>
      <c r="CV17" s="74"/>
      <c r="CW17" s="74" t="str">
        <f t="shared" si="2"/>
        <v xml:space="preserve">INSERT INTO SC_SystemeProduits(RefDimension,NomSysteme,typePresta,ligne,Quantite,formule,cte1,DateModif) values (15,'FV2','MOC',40,null,'CTE1+0.3','PERIMETRE',now());
</v>
      </c>
      <c r="CX17" s="74"/>
      <c r="CY17" s="74"/>
      <c r="CZ17" s="74" t="str">
        <f t="shared" si="2"/>
        <v xml:space="preserve">INSERT INTO SC_SystemeProduits(RefDimension,NomSysteme,typePresta,ligne,Quantite,formule,cte1,DateModif) values (16,'FV2','MOC',40,null,'CTE1+0.3','PERIMETRE',now());
</v>
      </c>
      <c r="DA17" s="74"/>
      <c r="DB17" s="74"/>
      <c r="DC17" s="74" t="str">
        <f t="shared" si="2"/>
        <v xml:space="preserve">INSERT INTO SC_SystemeProduits(RefDimension,NomSysteme,typePresta,ligne,Quantite,formule,cte1,DateModif) values (17,'FV2','MOC',40,null,'CTE1+0.3','PERIMETRE',now());
</v>
      </c>
      <c r="DD17" s="74"/>
      <c r="DE17" s="74"/>
      <c r="DF17" s="74" t="str">
        <f t="shared" si="2"/>
        <v xml:space="preserve">INSERT INTO SC_SystemeProduits(RefDimension,NomSysteme,typePresta,ligne,Quantite,formule,cte1,DateModif) values (18,'FV2','MOC',40,null,'CTE1+0.3','PERIMETRE',now());
</v>
      </c>
      <c r="DG17" s="74"/>
      <c r="DH17" s="74"/>
    </row>
    <row r="18" spans="1:112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51</v>
      </c>
      <c r="B18" s="74" t="s">
        <v>298</v>
      </c>
      <c r="C18" s="74" t="s">
        <v>162</v>
      </c>
      <c r="D18" s="74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74">
        <v>3.69</v>
      </c>
      <c r="F18" s="75" t="s">
        <v>689</v>
      </c>
      <c r="G18" s="75" t="s">
        <v>629</v>
      </c>
      <c r="H18" s="74">
        <v>4.5</v>
      </c>
      <c r="I18" s="75" t="s">
        <v>689</v>
      </c>
      <c r="J18" s="75" t="s">
        <v>629</v>
      </c>
      <c r="K18" s="74">
        <v>5.4</v>
      </c>
      <c r="L18" s="75" t="s">
        <v>689</v>
      </c>
      <c r="M18" s="75" t="s">
        <v>629</v>
      </c>
      <c r="N18" s="74">
        <v>5.8500000000000005</v>
      </c>
      <c r="O18" s="75" t="s">
        <v>689</v>
      </c>
      <c r="P18" s="75" t="s">
        <v>629</v>
      </c>
      <c r="Q18" s="74">
        <v>6.3</v>
      </c>
      <c r="R18" s="75" t="s">
        <v>689</v>
      </c>
      <c r="S18" s="75" t="s">
        <v>629</v>
      </c>
      <c r="T18" s="74">
        <v>6.75</v>
      </c>
      <c r="U18" s="75" t="s">
        <v>689</v>
      </c>
      <c r="V18" s="75" t="s">
        <v>629</v>
      </c>
      <c r="W18" s="74">
        <v>7.2</v>
      </c>
      <c r="X18" s="75" t="s">
        <v>689</v>
      </c>
      <c r="Y18" s="75" t="s">
        <v>629</v>
      </c>
      <c r="Z18" s="74">
        <v>7.65</v>
      </c>
      <c r="AA18" s="75" t="s">
        <v>689</v>
      </c>
      <c r="AB18" s="75" t="s">
        <v>629</v>
      </c>
      <c r="AC18" s="74">
        <v>8.1</v>
      </c>
      <c r="AD18" s="75" t="s">
        <v>689</v>
      </c>
      <c r="AE18" s="75" t="s">
        <v>629</v>
      </c>
      <c r="AF18" s="74">
        <v>9</v>
      </c>
      <c r="AG18" s="75" t="s">
        <v>689</v>
      </c>
      <c r="AH18" s="75" t="s">
        <v>629</v>
      </c>
      <c r="AI18" s="74">
        <v>9.9</v>
      </c>
      <c r="AJ18" s="75" t="s">
        <v>689</v>
      </c>
      <c r="AK18" s="75" t="s">
        <v>629</v>
      </c>
      <c r="AL18" s="74">
        <v>10.35</v>
      </c>
      <c r="AM18" s="75" t="s">
        <v>689</v>
      </c>
      <c r="AN18" s="75" t="s">
        <v>629</v>
      </c>
      <c r="AO18" s="74">
        <v>9.9</v>
      </c>
      <c r="AP18" s="75" t="s">
        <v>689</v>
      </c>
      <c r="AQ18" s="75" t="s">
        <v>629</v>
      </c>
      <c r="AR18" s="74">
        <v>10.8</v>
      </c>
      <c r="AS18" s="75" t="s">
        <v>689</v>
      </c>
      <c r="AT18" s="75" t="s">
        <v>629</v>
      </c>
      <c r="AU18" s="74">
        <v>11.25</v>
      </c>
      <c r="AV18" s="75" t="s">
        <v>689</v>
      </c>
      <c r="AW18" s="75" t="s">
        <v>629</v>
      </c>
      <c r="AX18" s="74">
        <v>11.700000000000001</v>
      </c>
      <c r="AY18" s="75" t="s">
        <v>689</v>
      </c>
      <c r="AZ18" s="75" t="s">
        <v>629</v>
      </c>
      <c r="BA18" s="74">
        <v>12.6</v>
      </c>
      <c r="BB18" s="75" t="s">
        <v>689</v>
      </c>
      <c r="BC18" s="75" t="s">
        <v>629</v>
      </c>
      <c r="BD18" s="74">
        <v>11.700000000000001</v>
      </c>
      <c r="BE18" s="75" t="s">
        <v>689</v>
      </c>
      <c r="BF18" s="75" t="s">
        <v>629</v>
      </c>
      <c r="BG18" s="74" t="str">
        <f t="shared" si="3"/>
        <v xml:space="preserve">INSERT INTO SC_SystemeProduits(RefDimension,NomSysteme,typePresta,ligne,Quantite,formule,cte1,DateModif) values (1,'FV2','MOC',51,null,'1.8*CTE1/4','PERIMETRE',now());
</v>
      </c>
      <c r="BH18" s="74"/>
      <c r="BI18" s="74"/>
      <c r="BJ18" s="74" t="str">
        <f t="shared" si="0"/>
        <v xml:space="preserve">INSERT INTO SC_SystemeProduits(RefDimension,NomSysteme,typePresta,ligne,Quantite,formule,cte1,DateModif) values (2,'FV2','MOC',51,null,'1.8*CTE1/4','PERIMETRE',now());
</v>
      </c>
      <c r="BK18" s="74"/>
      <c r="BL18" s="74"/>
      <c r="BM18" s="74" t="str">
        <f t="shared" si="0"/>
        <v xml:space="preserve">INSERT INTO SC_SystemeProduits(RefDimension,NomSysteme,typePresta,ligne,Quantite,formule,cte1,DateModif) values (3,'FV2','MOC',51,null,'1.8*CTE1/4','PERIMETRE',now());
</v>
      </c>
      <c r="BN18" s="74"/>
      <c r="BO18" s="74"/>
      <c r="BP18" s="74" t="str">
        <f t="shared" si="0"/>
        <v xml:space="preserve">INSERT INTO SC_SystemeProduits(RefDimension,NomSysteme,typePresta,ligne,Quantite,formule,cte1,DateModif) values (4,'FV2','MOC',51,null,'1.8*CTE1/4','PERIMETRE',now());
</v>
      </c>
      <c r="BQ18" s="74"/>
      <c r="BR18" s="74"/>
      <c r="BS18" s="74" t="str">
        <f t="shared" si="0"/>
        <v xml:space="preserve">INSERT INTO SC_SystemeProduits(RefDimension,NomSysteme,typePresta,ligne,Quantite,formule,cte1,DateModif) values (5,'FV2','MOC',51,null,'1.8*CTE1/4','PERIMETRE',now());
</v>
      </c>
      <c r="BT18" s="74"/>
      <c r="BU18" s="74"/>
      <c r="BV18" s="74" t="str">
        <f t="shared" si="0"/>
        <v xml:space="preserve">INSERT INTO SC_SystemeProduits(RefDimension,NomSysteme,typePresta,ligne,Quantite,formule,cte1,DateModif) values (6,'FV2','MOC',51,null,'1.8*CTE1/4','PERIMETRE',now());
</v>
      </c>
      <c r="BW18" s="74"/>
      <c r="BX18" s="74"/>
      <c r="BY18" s="74" t="str">
        <f t="shared" si="0"/>
        <v xml:space="preserve">INSERT INTO SC_SystemeProduits(RefDimension,NomSysteme,typePresta,ligne,Quantite,formule,cte1,DateModif) values (7,'FV2','MOC',51,null,'1.8*CTE1/4','PERIMETRE',now());
</v>
      </c>
      <c r="BZ18" s="74"/>
      <c r="CA18" s="74"/>
      <c r="CB18" s="74" t="str">
        <f t="shared" si="1"/>
        <v xml:space="preserve">INSERT INTO SC_SystemeProduits(RefDimension,NomSysteme,typePresta,ligne,Quantite,formule,cte1,DateModif) values (8,'FV2','MOC',51,null,'1.8*CTE1/4','PERIMETRE',now());
</v>
      </c>
      <c r="CC18" s="74"/>
      <c r="CD18" s="74"/>
      <c r="CE18" s="74" t="str">
        <f t="shared" si="1"/>
        <v xml:space="preserve">INSERT INTO SC_SystemeProduits(RefDimension,NomSysteme,typePresta,ligne,Quantite,formule,cte1,DateModif) values (9,'FV2','MOC',51,null,'1.8*CTE1/4','PERIMETRE',now());
</v>
      </c>
      <c r="CF18" s="74"/>
      <c r="CG18" s="74"/>
      <c r="CH18" s="74" t="str">
        <f t="shared" si="1"/>
        <v xml:space="preserve">INSERT INTO SC_SystemeProduits(RefDimension,NomSysteme,typePresta,ligne,Quantite,formule,cte1,DateModif) values (10,'FV2','MOC',51,null,'1.8*CTE1/4','PERIMETRE',now());
</v>
      </c>
      <c r="CI18" s="74"/>
      <c r="CJ18" s="74"/>
      <c r="CK18" s="74" t="str">
        <f t="shared" si="1"/>
        <v xml:space="preserve">INSERT INTO SC_SystemeProduits(RefDimension,NomSysteme,typePresta,ligne,Quantite,formule,cte1,DateModif) values (11,'FV2','MOC',51,null,'1.8*CTE1/4','PERIMETRE',now());
</v>
      </c>
      <c r="CL18" s="74"/>
      <c r="CM18" s="74"/>
      <c r="CN18" s="74" t="str">
        <f t="shared" si="1"/>
        <v xml:space="preserve">INSERT INTO SC_SystemeProduits(RefDimension,NomSysteme,typePresta,ligne,Quantite,formule,cte1,DateModif) values (12,'FV2','MOC',51,null,'1.8*CTE1/4','PERIMETRE',now());
</v>
      </c>
      <c r="CO18" s="74"/>
      <c r="CP18" s="74"/>
      <c r="CQ18" s="74" t="str">
        <f t="shared" si="1"/>
        <v xml:space="preserve">INSERT INTO SC_SystemeProduits(RefDimension,NomSysteme,typePresta,ligne,Quantite,formule,cte1,DateModif) values (13,'FV2','MOC',51,null,'1.8*CTE1/4','PERIMETRE',now());
</v>
      </c>
      <c r="CR18" s="74"/>
      <c r="CS18" s="74"/>
      <c r="CT18" s="74" t="str">
        <f t="shared" si="2"/>
        <v xml:space="preserve">INSERT INTO SC_SystemeProduits(RefDimension,NomSysteme,typePresta,ligne,Quantite,formule,cte1,DateModif) values (14,'FV2','MOC',51,null,'1.8*CTE1/4','PERIMETRE',now());
</v>
      </c>
      <c r="CU18" s="74"/>
      <c r="CV18" s="74"/>
      <c r="CW18" s="74" t="str">
        <f t="shared" si="2"/>
        <v xml:space="preserve">INSERT INTO SC_SystemeProduits(RefDimension,NomSysteme,typePresta,ligne,Quantite,formule,cte1,DateModif) values (15,'FV2','MOC',51,null,'1.8*CTE1/4','PERIMETRE',now());
</v>
      </c>
      <c r="CX18" s="74"/>
      <c r="CY18" s="74"/>
      <c r="CZ18" s="74" t="str">
        <f t="shared" si="2"/>
        <v xml:space="preserve">INSERT INTO SC_SystemeProduits(RefDimension,NomSysteme,typePresta,ligne,Quantite,formule,cte1,DateModif) values (16,'FV2','MOC',51,null,'1.8*CTE1/4','PERIMETRE',now());
</v>
      </c>
      <c r="DA18" s="74"/>
      <c r="DB18" s="74"/>
      <c r="DC18" s="74" t="str">
        <f t="shared" si="2"/>
        <v xml:space="preserve">INSERT INTO SC_SystemeProduits(RefDimension,NomSysteme,typePresta,ligne,Quantite,formule,cte1,DateModif) values (17,'FV2','MOC',51,null,'1.8*CTE1/4','PERIMETRE',now());
</v>
      </c>
      <c r="DD18" s="74"/>
      <c r="DE18" s="74"/>
      <c r="DF18" s="74" t="str">
        <f t="shared" si="2"/>
        <v xml:space="preserve">INSERT INTO SC_SystemeProduits(RefDimension,NomSysteme,typePresta,ligne,Quantite,formule,cte1,DateModif) values (18,'FV2','MOC',51,null,'1.8*CTE1/4','PERIMETRE',now());
</v>
      </c>
      <c r="DG18" s="74"/>
      <c r="DH18" s="74"/>
    </row>
    <row r="19" spans="1:112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53</v>
      </c>
      <c r="B19" s="74" t="s">
        <v>298</v>
      </c>
      <c r="C19" s="74" t="s">
        <v>166</v>
      </c>
      <c r="D19" s="74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4">
        <v>63.139999999999993</v>
      </c>
      <c r="F19" s="75" t="s">
        <v>684</v>
      </c>
      <c r="G19" s="75" t="s">
        <v>629</v>
      </c>
      <c r="H19" s="74">
        <v>77</v>
      </c>
      <c r="I19" s="75" t="s">
        <v>684</v>
      </c>
      <c r="J19" s="75" t="s">
        <v>629</v>
      </c>
      <c r="K19" s="74">
        <v>92.4</v>
      </c>
      <c r="L19" s="75" t="s">
        <v>684</v>
      </c>
      <c r="M19" s="75" t="s">
        <v>629</v>
      </c>
      <c r="N19" s="74">
        <v>100.10000000000001</v>
      </c>
      <c r="O19" s="75" t="s">
        <v>684</v>
      </c>
      <c r="P19" s="75" t="s">
        <v>629</v>
      </c>
      <c r="Q19" s="74">
        <v>107.80000000000001</v>
      </c>
      <c r="R19" s="75" t="s">
        <v>684</v>
      </c>
      <c r="S19" s="75" t="s">
        <v>629</v>
      </c>
      <c r="T19" s="74">
        <v>115.50000000000001</v>
      </c>
      <c r="U19" s="75" t="s">
        <v>684</v>
      </c>
      <c r="V19" s="75" t="s">
        <v>629</v>
      </c>
      <c r="W19" s="74">
        <v>123.20000000000002</v>
      </c>
      <c r="X19" s="75" t="s">
        <v>684</v>
      </c>
      <c r="Y19" s="75" t="s">
        <v>629</v>
      </c>
      <c r="Z19" s="74">
        <v>130.9</v>
      </c>
      <c r="AA19" s="75" t="s">
        <v>684</v>
      </c>
      <c r="AB19" s="75" t="s">
        <v>629</v>
      </c>
      <c r="AC19" s="74">
        <v>138.60000000000002</v>
      </c>
      <c r="AD19" s="75" t="s">
        <v>684</v>
      </c>
      <c r="AE19" s="75" t="s">
        <v>629</v>
      </c>
      <c r="AF19" s="74">
        <v>154</v>
      </c>
      <c r="AG19" s="75" t="s">
        <v>684</v>
      </c>
      <c r="AH19" s="75" t="s">
        <v>629</v>
      </c>
      <c r="AI19" s="74">
        <v>169.4</v>
      </c>
      <c r="AJ19" s="75" t="s">
        <v>684</v>
      </c>
      <c r="AK19" s="75" t="s">
        <v>629</v>
      </c>
      <c r="AL19" s="74">
        <v>177.10000000000002</v>
      </c>
      <c r="AM19" s="75" t="s">
        <v>684</v>
      </c>
      <c r="AN19" s="75" t="s">
        <v>629</v>
      </c>
      <c r="AO19" s="74">
        <v>169.4</v>
      </c>
      <c r="AP19" s="75" t="s">
        <v>684</v>
      </c>
      <c r="AQ19" s="75" t="s">
        <v>629</v>
      </c>
      <c r="AR19" s="74">
        <v>184.8</v>
      </c>
      <c r="AS19" s="75" t="s">
        <v>684</v>
      </c>
      <c r="AT19" s="75" t="s">
        <v>629</v>
      </c>
      <c r="AU19" s="74">
        <v>192.50000000000003</v>
      </c>
      <c r="AV19" s="75" t="s">
        <v>684</v>
      </c>
      <c r="AW19" s="75" t="s">
        <v>629</v>
      </c>
      <c r="AX19" s="74">
        <v>200.20000000000002</v>
      </c>
      <c r="AY19" s="75" t="s">
        <v>684</v>
      </c>
      <c r="AZ19" s="75" t="s">
        <v>629</v>
      </c>
      <c r="BA19" s="74">
        <v>215.60000000000002</v>
      </c>
      <c r="BB19" s="75" t="s">
        <v>684</v>
      </c>
      <c r="BC19" s="75" t="s">
        <v>629</v>
      </c>
      <c r="BD19" s="74">
        <v>200.20000000000002</v>
      </c>
      <c r="BE19" s="75" t="s">
        <v>684</v>
      </c>
      <c r="BF19" s="75" t="s">
        <v>629</v>
      </c>
      <c r="BG19" s="74" t="str">
        <f t="shared" si="3"/>
        <v xml:space="preserve">INSERT INTO SC_SystemeProduits(RefDimension,NomSysteme,typePresta,ligne,Quantite,formule,cte1,DateModif) values (1,'FV2','MOC',53,null,'7.7*CTE1','PERIMETRE',now());
</v>
      </c>
      <c r="BH19" s="74"/>
      <c r="BI19" s="74"/>
      <c r="BJ19" s="74" t="str">
        <f t="shared" si="0"/>
        <v xml:space="preserve">INSERT INTO SC_SystemeProduits(RefDimension,NomSysteme,typePresta,ligne,Quantite,formule,cte1,DateModif) values (2,'FV2','MOC',53,null,'7.7*CTE1','PERIMETRE',now());
</v>
      </c>
      <c r="BK19" s="74"/>
      <c r="BL19" s="74"/>
      <c r="BM19" s="74" t="str">
        <f t="shared" si="0"/>
        <v xml:space="preserve">INSERT INTO SC_SystemeProduits(RefDimension,NomSysteme,typePresta,ligne,Quantite,formule,cte1,DateModif) values (3,'FV2','MOC',53,null,'7.7*CTE1','PERIMETRE',now());
</v>
      </c>
      <c r="BN19" s="74"/>
      <c r="BO19" s="74"/>
      <c r="BP19" s="74" t="str">
        <f t="shared" si="0"/>
        <v xml:space="preserve">INSERT INTO SC_SystemeProduits(RefDimension,NomSysteme,typePresta,ligne,Quantite,formule,cte1,DateModif) values (4,'FV2','MOC',53,null,'7.7*CTE1','PERIMETRE',now());
</v>
      </c>
      <c r="BQ19" s="74"/>
      <c r="BR19" s="74"/>
      <c r="BS19" s="74" t="str">
        <f t="shared" si="0"/>
        <v xml:space="preserve">INSERT INTO SC_SystemeProduits(RefDimension,NomSysteme,typePresta,ligne,Quantite,formule,cte1,DateModif) values (5,'FV2','MOC',53,null,'7.7*CTE1','PERIMETRE',now());
</v>
      </c>
      <c r="BT19" s="74"/>
      <c r="BU19" s="74"/>
      <c r="BV19" s="74" t="str">
        <f t="shared" si="0"/>
        <v xml:space="preserve">INSERT INTO SC_SystemeProduits(RefDimension,NomSysteme,typePresta,ligne,Quantite,formule,cte1,DateModif) values (6,'FV2','MOC',53,null,'7.7*CTE1','PERIMETRE',now());
</v>
      </c>
      <c r="BW19" s="74"/>
      <c r="BX19" s="74"/>
      <c r="BY19" s="74" t="str">
        <f t="shared" si="0"/>
        <v xml:space="preserve">INSERT INTO SC_SystemeProduits(RefDimension,NomSysteme,typePresta,ligne,Quantite,formule,cte1,DateModif) values (7,'FV2','MOC',53,null,'7.7*CTE1','PERIMETRE',now());
</v>
      </c>
      <c r="BZ19" s="74"/>
      <c r="CA19" s="74"/>
      <c r="CB19" s="74" t="str">
        <f t="shared" si="1"/>
        <v xml:space="preserve">INSERT INTO SC_SystemeProduits(RefDimension,NomSysteme,typePresta,ligne,Quantite,formule,cte1,DateModif) values (8,'FV2','MOC',53,null,'7.7*CTE1','PERIMETRE',now());
</v>
      </c>
      <c r="CC19" s="74"/>
      <c r="CD19" s="74"/>
      <c r="CE19" s="74" t="str">
        <f t="shared" si="1"/>
        <v xml:space="preserve">INSERT INTO SC_SystemeProduits(RefDimension,NomSysteme,typePresta,ligne,Quantite,formule,cte1,DateModif) values (9,'FV2','MOC',53,null,'7.7*CTE1','PERIMETRE',now());
</v>
      </c>
      <c r="CF19" s="74"/>
      <c r="CG19" s="74"/>
      <c r="CH19" s="74" t="str">
        <f t="shared" si="1"/>
        <v xml:space="preserve">INSERT INTO SC_SystemeProduits(RefDimension,NomSysteme,typePresta,ligne,Quantite,formule,cte1,DateModif) values (10,'FV2','MOC',53,null,'7.7*CTE1','PERIMETRE',now());
</v>
      </c>
      <c r="CI19" s="74"/>
      <c r="CJ19" s="74"/>
      <c r="CK19" s="74" t="str">
        <f t="shared" si="1"/>
        <v xml:space="preserve">INSERT INTO SC_SystemeProduits(RefDimension,NomSysteme,typePresta,ligne,Quantite,formule,cte1,DateModif) values (11,'FV2','MOC',53,null,'7.7*CTE1','PERIMETRE',now());
</v>
      </c>
      <c r="CL19" s="74"/>
      <c r="CM19" s="74"/>
      <c r="CN19" s="74" t="str">
        <f t="shared" si="1"/>
        <v xml:space="preserve">INSERT INTO SC_SystemeProduits(RefDimension,NomSysteme,typePresta,ligne,Quantite,formule,cte1,DateModif) values (12,'FV2','MOC',53,null,'7.7*CTE1','PERIMETRE',now());
</v>
      </c>
      <c r="CO19" s="74"/>
      <c r="CP19" s="74"/>
      <c r="CQ19" s="74" t="str">
        <f t="shared" si="1"/>
        <v xml:space="preserve">INSERT INTO SC_SystemeProduits(RefDimension,NomSysteme,typePresta,ligne,Quantite,formule,cte1,DateModif) values (13,'FV2','MOC',53,null,'7.7*CTE1','PERIMETRE',now());
</v>
      </c>
      <c r="CR19" s="74"/>
      <c r="CS19" s="74"/>
      <c r="CT19" s="74" t="str">
        <f t="shared" si="2"/>
        <v xml:space="preserve">INSERT INTO SC_SystemeProduits(RefDimension,NomSysteme,typePresta,ligne,Quantite,formule,cte1,DateModif) values (14,'FV2','MOC',53,null,'7.7*CTE1','PERIMETRE',now());
</v>
      </c>
      <c r="CU19" s="74"/>
      <c r="CV19" s="74"/>
      <c r="CW19" s="74" t="str">
        <f t="shared" si="2"/>
        <v xml:space="preserve">INSERT INTO SC_SystemeProduits(RefDimension,NomSysteme,typePresta,ligne,Quantite,formule,cte1,DateModif) values (15,'FV2','MOC',53,null,'7.7*CTE1','PERIMETRE',now());
</v>
      </c>
      <c r="CX19" s="74"/>
      <c r="CY19" s="74"/>
      <c r="CZ19" s="74" t="str">
        <f t="shared" si="2"/>
        <v xml:space="preserve">INSERT INTO SC_SystemeProduits(RefDimension,NomSysteme,typePresta,ligne,Quantite,formule,cte1,DateModif) values (16,'FV2','MOC',53,null,'7.7*CTE1','PERIMETRE',now());
</v>
      </c>
      <c r="DA19" s="74"/>
      <c r="DB19" s="74"/>
      <c r="DC19" s="74" t="str">
        <f t="shared" si="2"/>
        <v xml:space="preserve">INSERT INTO SC_SystemeProduits(RefDimension,NomSysteme,typePresta,ligne,Quantite,formule,cte1,DateModif) values (17,'FV2','MOC',53,null,'7.7*CTE1','PERIMETRE',now());
</v>
      </c>
      <c r="DD19" s="74"/>
      <c r="DE19" s="74"/>
      <c r="DF19" s="74" t="str">
        <f t="shared" si="2"/>
        <v xml:space="preserve">INSERT INTO SC_SystemeProduits(RefDimension,NomSysteme,typePresta,ligne,Quantite,formule,cte1,DateModif) values (18,'FV2','MOC',53,null,'7.7*CTE1','PERIMETRE',now());
</v>
      </c>
      <c r="DG19" s="74"/>
      <c r="DH19" s="74"/>
    </row>
    <row r="20" spans="1:112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39</v>
      </c>
      <c r="B20" s="74" t="s">
        <v>298</v>
      </c>
      <c r="C20" s="74" t="s">
        <v>140</v>
      </c>
      <c r="D20" s="74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 s="74">
        <v>1.6</v>
      </c>
      <c r="F20" s="75" t="s">
        <v>686</v>
      </c>
      <c r="G20" s="75" t="s">
        <v>665</v>
      </c>
      <c r="H20" s="74">
        <v>2</v>
      </c>
      <c r="I20" s="75" t="s">
        <v>686</v>
      </c>
      <c r="J20" s="75" t="s">
        <v>665</v>
      </c>
      <c r="K20" s="74">
        <v>2</v>
      </c>
      <c r="L20" s="75" t="s">
        <v>686</v>
      </c>
      <c r="M20" s="75" t="s">
        <v>665</v>
      </c>
      <c r="N20" s="74">
        <v>2.5</v>
      </c>
      <c r="O20" s="75" t="s">
        <v>686</v>
      </c>
      <c r="P20" s="75" t="s">
        <v>665</v>
      </c>
      <c r="Q20" s="74">
        <v>3</v>
      </c>
      <c r="R20" s="75" t="s">
        <v>686</v>
      </c>
      <c r="S20" s="75" t="s">
        <v>665</v>
      </c>
      <c r="T20" s="74">
        <v>3.5</v>
      </c>
      <c r="U20" s="75" t="s">
        <v>686</v>
      </c>
      <c r="V20" s="75" t="s">
        <v>665</v>
      </c>
      <c r="W20" s="74">
        <v>4</v>
      </c>
      <c r="X20" s="75" t="s">
        <v>686</v>
      </c>
      <c r="Y20" s="75" t="s">
        <v>665</v>
      </c>
      <c r="Z20" s="74">
        <v>4</v>
      </c>
      <c r="AA20" s="75" t="s">
        <v>686</v>
      </c>
      <c r="AB20" s="75" t="s">
        <v>665</v>
      </c>
      <c r="AC20" s="74">
        <v>4</v>
      </c>
      <c r="AD20" s="75" t="s">
        <v>686</v>
      </c>
      <c r="AE20" s="75" t="s">
        <v>665</v>
      </c>
      <c r="AF20" s="74">
        <v>4</v>
      </c>
      <c r="AG20" s="75" t="s">
        <v>686</v>
      </c>
      <c r="AH20" s="75" t="s">
        <v>665</v>
      </c>
      <c r="AI20" s="74">
        <v>3</v>
      </c>
      <c r="AJ20" s="75" t="s">
        <v>686</v>
      </c>
      <c r="AK20" s="75" t="s">
        <v>665</v>
      </c>
      <c r="AL20" s="74">
        <v>3.5</v>
      </c>
      <c r="AM20" s="75" t="s">
        <v>686</v>
      </c>
      <c r="AN20" s="75" t="s">
        <v>665</v>
      </c>
      <c r="AO20" s="74">
        <v>4</v>
      </c>
      <c r="AP20" s="75" t="s">
        <v>686</v>
      </c>
      <c r="AQ20" s="75" t="s">
        <v>665</v>
      </c>
      <c r="AR20" s="74">
        <v>4</v>
      </c>
      <c r="AS20" s="75" t="s">
        <v>686</v>
      </c>
      <c r="AT20" s="75" t="s">
        <v>665</v>
      </c>
      <c r="AU20" s="74">
        <v>4.5</v>
      </c>
      <c r="AV20" s="75" t="s">
        <v>686</v>
      </c>
      <c r="AW20" s="75" t="s">
        <v>665</v>
      </c>
      <c r="AX20" s="74">
        <v>4</v>
      </c>
      <c r="AY20" s="75" t="s">
        <v>686</v>
      </c>
      <c r="AZ20" s="75" t="s">
        <v>665</v>
      </c>
      <c r="BA20" s="74">
        <v>4</v>
      </c>
      <c r="BB20" s="75" t="s">
        <v>686</v>
      </c>
      <c r="BC20" s="75" t="s">
        <v>665</v>
      </c>
      <c r="BD20" s="74">
        <v>5</v>
      </c>
      <c r="BE20" s="75" t="s">
        <v>686</v>
      </c>
      <c r="BF20" s="75" t="s">
        <v>665</v>
      </c>
      <c r="BG20" s="74" t="str">
        <f t="shared" si="3"/>
        <v xml:space="preserve">INSERT INTO SC_SystemeProduits(RefDimension,NomSysteme,typePresta,ligne,Quantite,formule,cte1,DateModif) values (1,'FV2','MOC',39,null,'1*CTE1','LONGUEUR',now());
</v>
      </c>
      <c r="BH20" s="74"/>
      <c r="BI20" s="74"/>
      <c r="BJ20" s="74" t="str">
        <f t="shared" ref="BJ20:BJ2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(2,'FV2','MOC',39,null,'1*CTE1','LONGUEUR',now());
</v>
      </c>
      <c r="BK20" s="74"/>
      <c r="BL20" s="74"/>
      <c r="BM20" s="74" t="str">
        <f t="shared" ref="BM20:BM2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(3,'FV2','MOC',39,null,'1*CTE1','LONGUEUR',now());
</v>
      </c>
      <c r="BN20" s="74"/>
      <c r="BO20" s="74"/>
      <c r="BP20" s="74" t="str">
        <f t="shared" ref="BP20:BP2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(4,'FV2','MOC',39,null,'1*CTE1','LONGUEUR',now());
</v>
      </c>
      <c r="BQ20" s="74"/>
      <c r="BR20" s="74"/>
      <c r="BS20" s="74" t="str">
        <f t="shared" ref="BS20:BS2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(5,'FV2','MOC',39,null,'1*CTE1','LONGUEUR',now());
</v>
      </c>
      <c r="BT20" s="74"/>
      <c r="BU20" s="74"/>
      <c r="BV20" s="74" t="str">
        <f t="shared" ref="BV20:BV2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(6,'FV2','MOC',39,null,'1*CTE1','LONGUEUR',now());
</v>
      </c>
      <c r="BW20" s="74"/>
      <c r="BX20" s="74"/>
      <c r="BY20" s="74" t="str">
        <f t="shared" ref="BY20:BY2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(7,'FV2','MOC',39,null,'1*CTE1','LONGUEUR',now());
</v>
      </c>
      <c r="BZ20" s="74"/>
      <c r="CA20" s="74"/>
      <c r="CB20" s="74" t="str">
        <f t="shared" ref="CB20:CB2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(8,'FV2','MOC',39,null,'1*CTE1','LONGUEUR',now());
</v>
      </c>
      <c r="CC20" s="74"/>
      <c r="CD20" s="74"/>
      <c r="CE20" s="74" t="str">
        <f t="shared" ref="CE20:CE2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(9,'FV2','MOC',39,null,'1*CTE1','LONGUEUR',now());
</v>
      </c>
      <c r="CF20" s="74"/>
      <c r="CG20" s="74"/>
      <c r="CH20" s="74" t="str">
        <f t="shared" ref="CH20:CH2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(10,'FV2','MOC',39,null,'1*CTE1','LONGUEUR',now());
</v>
      </c>
      <c r="CI20" s="74"/>
      <c r="CJ20" s="74"/>
      <c r="CK20" s="74" t="str">
        <f t="shared" ref="CK20:CK2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(11,'FV2','MOC',39,null,'1*CTE1','LONGUEUR',now());
</v>
      </c>
      <c r="CL20" s="74"/>
      <c r="CM20" s="74"/>
      <c r="CN20" s="74" t="str">
        <f t="shared" ref="CN20:CN2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(12,'FV2','MOC',39,null,'1*CTE1','LONGUEUR',now());
</v>
      </c>
      <c r="CO20" s="74"/>
      <c r="CP20" s="74"/>
      <c r="CQ20" s="74" t="str">
        <f t="shared" ref="CQ20:CQ2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(13,'FV2','MOC',39,null,'1*CTE1','LONGUEUR',now());
</v>
      </c>
      <c r="CR20" s="74"/>
      <c r="CS20" s="74"/>
      <c r="CT20" s="74" t="str">
        <f t="shared" ref="CT20:CT2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(14,'FV2','MOC',39,null,'1*CTE1','LONGUEUR',now());
</v>
      </c>
      <c r="CU20" s="74"/>
      <c r="CV20" s="74"/>
      <c r="CW20" s="74" t="str">
        <f t="shared" ref="CW20:CW2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(15,'FV2','MOC',39,null,'1*CTE1','LONGUEUR',now());
</v>
      </c>
      <c r="CX20" s="74"/>
      <c r="CY20" s="74"/>
      <c r="CZ20" s="74" t="str">
        <f t="shared" ref="CZ20:CZ2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(16,'FV2','MOC',39,null,'1*CTE1','LONGUEUR',now());
</v>
      </c>
      <c r="DA20" s="74"/>
      <c r="DB20" s="74"/>
      <c r="DC20" s="74" t="str">
        <f t="shared" ref="DC20:DC2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(17,'FV2','MOC',39,null,'1*CTE1','LONGUEUR',now());
</v>
      </c>
      <c r="DD20" s="74"/>
      <c r="DE20" s="74"/>
      <c r="DF20" s="74" t="str">
        <f t="shared" ref="DF20:DF2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(18,'FV2','MOC',39,null,'1*CTE1','LONGUEUR',now());
</v>
      </c>
      <c r="DG20" s="74"/>
      <c r="DH20" s="74"/>
    </row>
    <row r="21" spans="1:112" x14ac:dyDescent="0.3">
      <c r="A21" s="58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21" s="74"/>
      <c r="C21" s="74"/>
      <c r="D21" s="74" t="str">
        <f>IF(B21="MATIERE",VLOOKUP($C21,MATIERE!$B$2:$K$601,6,0),IF(B21="MOA",VLOOKUP($C21,ATELIER!$B$2:$K$291,3,0),IF(B21="MOC",VLOOKUP($C21,CHANTIER!$B$2:$K$291,3,0),IF(B21="MP",VLOOKUP($C21,MINIPELLE!$B$2:$K$291,3,0),""))))</f>
        <v/>
      </c>
      <c r="E21" s="74"/>
      <c r="F21" s="75"/>
      <c r="G21" s="75"/>
      <c r="H21" s="74"/>
      <c r="I21" s="75"/>
      <c r="J21" s="75"/>
      <c r="K21" s="74"/>
      <c r="L21" s="75"/>
      <c r="M21" s="75"/>
      <c r="N21" s="74"/>
      <c r="O21" s="75"/>
      <c r="P21" s="75"/>
      <c r="Q21" s="74"/>
      <c r="R21" s="75"/>
      <c r="S21" s="75"/>
      <c r="T21" s="74"/>
      <c r="U21" s="75"/>
      <c r="V21" s="75"/>
      <c r="W21" s="74"/>
      <c r="X21" s="75"/>
      <c r="Y21" s="75"/>
      <c r="Z21" s="74"/>
      <c r="AA21" s="75"/>
      <c r="AB21" s="75"/>
      <c r="AC21" s="74"/>
      <c r="AD21" s="75"/>
      <c r="AE21" s="75"/>
      <c r="AF21" s="74"/>
      <c r="AG21" s="75"/>
      <c r="AH21" s="75"/>
      <c r="AI21" s="74"/>
      <c r="AJ21" s="75"/>
      <c r="AK21" s="75"/>
      <c r="AL21" s="74"/>
      <c r="AM21" s="75"/>
      <c r="AN21" s="75"/>
      <c r="AO21" s="74"/>
      <c r="AP21" s="75"/>
      <c r="AQ21" s="75"/>
      <c r="AR21" s="74"/>
      <c r="AS21" s="75"/>
      <c r="AT21" s="75"/>
      <c r="AU21" s="74"/>
      <c r="AV21" s="75"/>
      <c r="AW21" s="75"/>
      <c r="AX21" s="74"/>
      <c r="AY21" s="75"/>
      <c r="AZ21" s="75"/>
      <c r="BA21" s="74"/>
      <c r="BB21" s="75"/>
      <c r="BC21" s="75"/>
      <c r="BD21" s="74"/>
      <c r="BE21" s="75"/>
      <c r="BF21" s="75"/>
      <c r="BG21" s="74" t="str">
        <f t="shared" si="3"/>
        <v/>
      </c>
      <c r="BH21" s="74"/>
      <c r="BI21" s="74"/>
      <c r="BJ21" s="74" t="str">
        <f t="shared" si="4"/>
        <v/>
      </c>
      <c r="BK21" s="74"/>
      <c r="BL21" s="74"/>
      <c r="BM21" s="74" t="str">
        <f t="shared" si="5"/>
        <v/>
      </c>
      <c r="BN21" s="74"/>
      <c r="BO21" s="74"/>
      <c r="BP21" s="74" t="str">
        <f t="shared" si="6"/>
        <v/>
      </c>
      <c r="BQ21" s="74"/>
      <c r="BR21" s="74"/>
      <c r="BS21" s="74" t="str">
        <f t="shared" si="7"/>
        <v/>
      </c>
      <c r="BT21" s="74"/>
      <c r="BU21" s="74"/>
      <c r="BV21" s="74" t="str">
        <f t="shared" si="8"/>
        <v/>
      </c>
      <c r="BW21" s="74"/>
      <c r="BX21" s="74"/>
      <c r="BY21" s="74" t="str">
        <f t="shared" si="9"/>
        <v/>
      </c>
      <c r="BZ21" s="74"/>
      <c r="CA21" s="74"/>
      <c r="CB21" s="74" t="str">
        <f t="shared" si="10"/>
        <v/>
      </c>
      <c r="CC21" s="74"/>
      <c r="CD21" s="74"/>
      <c r="CE21" s="74" t="str">
        <f t="shared" si="11"/>
        <v/>
      </c>
      <c r="CF21" s="74"/>
      <c r="CG21" s="74"/>
      <c r="CH21" s="74" t="str">
        <f t="shared" si="12"/>
        <v/>
      </c>
      <c r="CI21" s="74"/>
      <c r="CJ21" s="74"/>
      <c r="CK21" s="74" t="str">
        <f t="shared" si="13"/>
        <v/>
      </c>
      <c r="CL21" s="74"/>
      <c r="CM21" s="74"/>
      <c r="CN21" s="74" t="str">
        <f t="shared" si="14"/>
        <v/>
      </c>
      <c r="CO21" s="74"/>
      <c r="CP21" s="74"/>
      <c r="CQ21" s="74" t="str">
        <f t="shared" si="15"/>
        <v/>
      </c>
      <c r="CR21" s="74"/>
      <c r="CS21" s="74"/>
      <c r="CT21" s="74" t="str">
        <f t="shared" si="16"/>
        <v/>
      </c>
      <c r="CU21" s="74"/>
      <c r="CV21" s="74"/>
      <c r="CW21" s="74" t="str">
        <f t="shared" si="17"/>
        <v/>
      </c>
      <c r="CX21" s="74"/>
      <c r="CY21" s="74"/>
      <c r="CZ21" s="74" t="str">
        <f t="shared" si="18"/>
        <v/>
      </c>
      <c r="DA21" s="74"/>
      <c r="DB21" s="74"/>
      <c r="DC21" s="74" t="str">
        <f t="shared" si="19"/>
        <v/>
      </c>
      <c r="DD21" s="74"/>
      <c r="DE21" s="74"/>
      <c r="DF21" s="74" t="str">
        <f t="shared" si="20"/>
        <v/>
      </c>
      <c r="DG21" s="74"/>
      <c r="DH21" s="74"/>
    </row>
    <row r="22" spans="1:112" x14ac:dyDescent="0.3">
      <c r="A22" s="12">
        <f>IF(B22="MATIERE",VLOOKUP($C22,MATIERE!$B$2:$K$601,10,0),IF(B22="MOA",VLOOKUP($C22,ATELIER!$B$2:$K$291,10,0),IF(B22="MOC",VLOOKUP($C22,CHANTIER!$B$2:$K$291,10,0),IF(B22="MP",VLOOKUP($C22,MINIPELLE!$B$2:$K$291,10,0),""))))</f>
        <v>11</v>
      </c>
      <c r="B22" s="74" t="s">
        <v>299</v>
      </c>
      <c r="C22" s="74" t="s">
        <v>146</v>
      </c>
      <c r="D22" s="74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4">
        <v>8.1999999999999993</v>
      </c>
      <c r="F22" s="75" t="s">
        <v>686</v>
      </c>
      <c r="G22" s="75" t="s">
        <v>629</v>
      </c>
      <c r="H22" s="74">
        <v>10</v>
      </c>
      <c r="I22" s="75" t="s">
        <v>686</v>
      </c>
      <c r="J22" s="75" t="s">
        <v>629</v>
      </c>
      <c r="K22" s="74">
        <v>12</v>
      </c>
      <c r="L22" s="75" t="s">
        <v>686</v>
      </c>
      <c r="M22" s="75" t="s">
        <v>629</v>
      </c>
      <c r="N22" s="74">
        <v>13</v>
      </c>
      <c r="O22" s="75" t="s">
        <v>686</v>
      </c>
      <c r="P22" s="75" t="s">
        <v>629</v>
      </c>
      <c r="Q22" s="74">
        <v>14</v>
      </c>
      <c r="R22" s="75" t="s">
        <v>686</v>
      </c>
      <c r="S22" s="75" t="s">
        <v>629</v>
      </c>
      <c r="T22" s="74">
        <v>15</v>
      </c>
      <c r="U22" s="75" t="s">
        <v>686</v>
      </c>
      <c r="V22" s="75" t="s">
        <v>629</v>
      </c>
      <c r="W22" s="74">
        <v>16</v>
      </c>
      <c r="X22" s="75" t="s">
        <v>686</v>
      </c>
      <c r="Y22" s="75" t="s">
        <v>629</v>
      </c>
      <c r="Z22" s="74">
        <v>17</v>
      </c>
      <c r="AA22" s="75" t="s">
        <v>686</v>
      </c>
      <c r="AB22" s="75" t="s">
        <v>629</v>
      </c>
      <c r="AC22" s="74">
        <v>18</v>
      </c>
      <c r="AD22" s="75" t="s">
        <v>686</v>
      </c>
      <c r="AE22" s="75" t="s">
        <v>629</v>
      </c>
      <c r="AF22" s="74">
        <v>20</v>
      </c>
      <c r="AG22" s="75" t="s">
        <v>686</v>
      </c>
      <c r="AH22" s="75" t="s">
        <v>629</v>
      </c>
      <c r="AI22" s="74">
        <v>22</v>
      </c>
      <c r="AJ22" s="75" t="s">
        <v>686</v>
      </c>
      <c r="AK22" s="75" t="s">
        <v>629</v>
      </c>
      <c r="AL22" s="74">
        <v>23</v>
      </c>
      <c r="AM22" s="75" t="s">
        <v>686</v>
      </c>
      <c r="AN22" s="75" t="s">
        <v>629</v>
      </c>
      <c r="AO22" s="74">
        <v>22</v>
      </c>
      <c r="AP22" s="75" t="s">
        <v>686</v>
      </c>
      <c r="AQ22" s="75" t="s">
        <v>629</v>
      </c>
      <c r="AR22" s="74">
        <v>24</v>
      </c>
      <c r="AS22" s="75" t="s">
        <v>686</v>
      </c>
      <c r="AT22" s="75" t="s">
        <v>629</v>
      </c>
      <c r="AU22" s="74">
        <v>25</v>
      </c>
      <c r="AV22" s="75" t="s">
        <v>686</v>
      </c>
      <c r="AW22" s="75" t="s">
        <v>629</v>
      </c>
      <c r="AX22" s="74">
        <v>26</v>
      </c>
      <c r="AY22" s="75" t="s">
        <v>686</v>
      </c>
      <c r="AZ22" s="75" t="s">
        <v>629</v>
      </c>
      <c r="BA22" s="74">
        <v>28</v>
      </c>
      <c r="BB22" s="75" t="s">
        <v>686</v>
      </c>
      <c r="BC22" s="75" t="s">
        <v>629</v>
      </c>
      <c r="BD22" s="74">
        <v>26</v>
      </c>
      <c r="BE22" s="75" t="s">
        <v>686</v>
      </c>
      <c r="BF22" s="75" t="s">
        <v>629</v>
      </c>
      <c r="BG22" s="74" t="str">
        <f t="shared" si="3"/>
        <v xml:space="preserve">INSERT INTO SC_SystemeProduits(RefDimension,NomSysteme,typePresta,ligne,Quantite,formule,cte1,DateModif) values (1,'FV2','MP',11,null,'1*CTE1','PERIMETRE',now());
</v>
      </c>
      <c r="BH22" s="74"/>
      <c r="BI22" s="74"/>
      <c r="BJ22" s="74" t="str">
        <f t="shared" si="4"/>
        <v xml:space="preserve">INSERT INTO SC_SystemeProduits(RefDimension,NomSysteme,typePresta,ligne,Quantite,formule,cte1,DateModif) values (2,'FV2','MP',11,null,'1*CTE1','PERIMETRE',now());
</v>
      </c>
      <c r="BK22" s="74"/>
      <c r="BL22" s="74"/>
      <c r="BM22" s="74" t="str">
        <f t="shared" si="5"/>
        <v xml:space="preserve">INSERT INTO SC_SystemeProduits(RefDimension,NomSysteme,typePresta,ligne,Quantite,formule,cte1,DateModif) values (3,'FV2','MP',11,null,'1*CTE1','PERIMETRE',now());
</v>
      </c>
      <c r="BN22" s="74"/>
      <c r="BO22" s="74"/>
      <c r="BP22" s="74" t="str">
        <f t="shared" si="6"/>
        <v xml:space="preserve">INSERT INTO SC_SystemeProduits(RefDimension,NomSysteme,typePresta,ligne,Quantite,formule,cte1,DateModif) values (4,'FV2','MP',11,null,'1*CTE1','PERIMETRE',now());
</v>
      </c>
      <c r="BQ22" s="74"/>
      <c r="BR22" s="74"/>
      <c r="BS22" s="74" t="str">
        <f t="shared" si="7"/>
        <v xml:space="preserve">INSERT INTO SC_SystemeProduits(RefDimension,NomSysteme,typePresta,ligne,Quantite,formule,cte1,DateModif) values (5,'FV2','MP',11,null,'1*CTE1','PERIMETRE',now());
</v>
      </c>
      <c r="BT22" s="74"/>
      <c r="BU22" s="74"/>
      <c r="BV22" s="74" t="str">
        <f t="shared" si="8"/>
        <v xml:space="preserve">INSERT INTO SC_SystemeProduits(RefDimension,NomSysteme,typePresta,ligne,Quantite,formule,cte1,DateModif) values (6,'FV2','MP',11,null,'1*CTE1','PERIMETRE',now());
</v>
      </c>
      <c r="BW22" s="74"/>
      <c r="BX22" s="74"/>
      <c r="BY22" s="74" t="str">
        <f t="shared" si="9"/>
        <v xml:space="preserve">INSERT INTO SC_SystemeProduits(RefDimension,NomSysteme,typePresta,ligne,Quantite,formule,cte1,DateModif) values (7,'FV2','MP',11,null,'1*CTE1','PERIMETRE',now());
</v>
      </c>
      <c r="BZ22" s="74"/>
      <c r="CA22" s="74"/>
      <c r="CB22" s="74" t="str">
        <f t="shared" si="10"/>
        <v xml:space="preserve">INSERT INTO SC_SystemeProduits(RefDimension,NomSysteme,typePresta,ligne,Quantite,formule,cte1,DateModif) values (8,'FV2','MP',11,null,'1*CTE1','PERIMETRE',now());
</v>
      </c>
      <c r="CC22" s="74"/>
      <c r="CD22" s="74"/>
      <c r="CE22" s="74" t="str">
        <f t="shared" si="11"/>
        <v xml:space="preserve">INSERT INTO SC_SystemeProduits(RefDimension,NomSysteme,typePresta,ligne,Quantite,formule,cte1,DateModif) values (9,'FV2','MP',11,null,'1*CTE1','PERIMETRE',now());
</v>
      </c>
      <c r="CF22" s="74"/>
      <c r="CG22" s="74"/>
      <c r="CH22" s="74" t="str">
        <f t="shared" si="12"/>
        <v xml:space="preserve">INSERT INTO SC_SystemeProduits(RefDimension,NomSysteme,typePresta,ligne,Quantite,formule,cte1,DateModif) values (10,'FV2','MP',11,null,'1*CTE1','PERIMETRE',now());
</v>
      </c>
      <c r="CI22" s="74"/>
      <c r="CJ22" s="74"/>
      <c r="CK22" s="74" t="str">
        <f t="shared" si="13"/>
        <v xml:space="preserve">INSERT INTO SC_SystemeProduits(RefDimension,NomSysteme,typePresta,ligne,Quantite,formule,cte1,DateModif) values (11,'FV2','MP',11,null,'1*CTE1','PERIMETRE',now());
</v>
      </c>
      <c r="CL22" s="74"/>
      <c r="CM22" s="74"/>
      <c r="CN22" s="74" t="str">
        <f t="shared" si="14"/>
        <v xml:space="preserve">INSERT INTO SC_SystemeProduits(RefDimension,NomSysteme,typePresta,ligne,Quantite,formule,cte1,DateModif) values (12,'FV2','MP',11,null,'1*CTE1','PERIMETRE',now());
</v>
      </c>
      <c r="CO22" s="74"/>
      <c r="CP22" s="74"/>
      <c r="CQ22" s="74" t="str">
        <f t="shared" si="15"/>
        <v xml:space="preserve">INSERT INTO SC_SystemeProduits(RefDimension,NomSysteme,typePresta,ligne,Quantite,formule,cte1,DateModif) values (13,'FV2','MP',11,null,'1*CTE1','PERIMETRE',now());
</v>
      </c>
      <c r="CR22" s="74"/>
      <c r="CS22" s="74"/>
      <c r="CT22" s="74" t="str">
        <f t="shared" si="16"/>
        <v xml:space="preserve">INSERT INTO SC_SystemeProduits(RefDimension,NomSysteme,typePresta,ligne,Quantite,formule,cte1,DateModif) values (14,'FV2','MP',11,null,'1*CTE1','PERIMETRE',now());
</v>
      </c>
      <c r="CU22" s="74"/>
      <c r="CV22" s="74"/>
      <c r="CW22" s="74" t="str">
        <f t="shared" si="17"/>
        <v xml:space="preserve">INSERT INTO SC_SystemeProduits(RefDimension,NomSysteme,typePresta,ligne,Quantite,formule,cte1,DateModif) values (15,'FV2','MP',11,null,'1*CTE1','PERIMETRE',now());
</v>
      </c>
      <c r="CX22" s="74"/>
      <c r="CY22" s="74"/>
      <c r="CZ22" s="74" t="str">
        <f t="shared" si="18"/>
        <v xml:space="preserve">INSERT INTO SC_SystemeProduits(RefDimension,NomSysteme,typePresta,ligne,Quantite,formule,cte1,DateModif) values (16,'FV2','MP',11,null,'1*CTE1','PERIMETRE',now());
</v>
      </c>
      <c r="DA22" s="74"/>
      <c r="DB22" s="74"/>
      <c r="DC22" s="74" t="str">
        <f t="shared" si="19"/>
        <v xml:space="preserve">INSERT INTO SC_SystemeProduits(RefDimension,NomSysteme,typePresta,ligne,Quantite,formule,cte1,DateModif) values (17,'FV2','MP',11,null,'1*CTE1','PERIMETRE',now());
</v>
      </c>
      <c r="DD22" s="74"/>
      <c r="DE22" s="74"/>
      <c r="DF22" s="74" t="str">
        <f t="shared" si="20"/>
        <v xml:space="preserve">INSERT INTO SC_SystemeProduits(RefDimension,NomSysteme,typePresta,ligne,Quantite,formule,cte1,DateModif) values (18,'FV2','MP',11,null,'1*CTE1','PERIMETRE',now());
</v>
      </c>
      <c r="DG22" s="74"/>
      <c r="DH22" s="74"/>
    </row>
    <row r="23" spans="1:112" x14ac:dyDescent="0.3">
      <c r="A23" s="58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4"/>
      <c r="C23" s="74"/>
      <c r="D23" s="74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4"/>
      <c r="F23" s="75"/>
      <c r="G23" s="75"/>
      <c r="H23" s="74"/>
      <c r="I23" s="75"/>
      <c r="J23" s="75"/>
      <c r="K23" s="74"/>
      <c r="L23" s="75"/>
      <c r="M23" s="75"/>
      <c r="N23" s="74"/>
      <c r="O23" s="75"/>
      <c r="P23" s="75"/>
      <c r="Q23" s="74"/>
      <c r="R23" s="75"/>
      <c r="S23" s="75"/>
      <c r="T23" s="74"/>
      <c r="U23" s="75"/>
      <c r="V23" s="75"/>
      <c r="W23" s="74"/>
      <c r="X23" s="75"/>
      <c r="Y23" s="75"/>
      <c r="Z23" s="74"/>
      <c r="AA23" s="75"/>
      <c r="AB23" s="75"/>
      <c r="AC23" s="74"/>
      <c r="AD23" s="75"/>
      <c r="AE23" s="75"/>
      <c r="AF23" s="74"/>
      <c r="AG23" s="75"/>
      <c r="AH23" s="75"/>
      <c r="AI23" s="74"/>
      <c r="AJ23" s="75"/>
      <c r="AK23" s="75"/>
      <c r="AL23" s="74"/>
      <c r="AM23" s="75"/>
      <c r="AN23" s="75"/>
      <c r="AO23" s="74"/>
      <c r="AP23" s="75"/>
      <c r="AQ23" s="75"/>
      <c r="AR23" s="74"/>
      <c r="AS23" s="75"/>
      <c r="AT23" s="75"/>
      <c r="AU23" s="74"/>
      <c r="AV23" s="75"/>
      <c r="AW23" s="75"/>
      <c r="AX23" s="74"/>
      <c r="AY23" s="75"/>
      <c r="AZ23" s="75"/>
      <c r="BA23" s="74"/>
      <c r="BB23" s="75"/>
      <c r="BC23" s="75"/>
      <c r="BD23" s="74"/>
      <c r="BE23" s="75"/>
      <c r="BF23" s="75"/>
      <c r="BG23" s="74" t="str">
        <f t="shared" ref="BG23:BG41" si="21"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H23" s="74"/>
      <c r="BI23" s="74"/>
      <c r="BJ23" s="74" t="str">
        <f t="shared" ref="BJ23:BJ41" si="22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/>
      </c>
      <c r="BK23" s="74"/>
      <c r="BL23" s="74"/>
      <c r="BM23" s="74" t="str">
        <f t="shared" ref="BM23:BM41" si="23">IF(AND(K23="",L23=""),"",SUBSTITUTE(SUBSTITUTE(SUBSTITUTE(SUBSTITUTE(SUBSTITUTE(SUBSTITUTE(SUBSTITUTE($BG$1,"#SYSTEME#",$A$1),"#DIM#",K$1),"#TYPE#",$B23),"#LIGNE#",$A23),"#Q#",IF(L23="",SUBSTITUTE(K23,",","."),"null")),"#FORMULE#",IF(L23="","null",CONCATENATE("'",L23,"'"))),"#CTE#",IF(M23="","null",CONCATENATE("'",M23,"'"))))</f>
        <v/>
      </c>
      <c r="BN23" s="74"/>
      <c r="BO23" s="74"/>
      <c r="BP23" s="74" t="str">
        <f t="shared" ref="BP23:BP41" si="24">IF(AND(N23="",O23=""),"",SUBSTITUTE(SUBSTITUTE(SUBSTITUTE(SUBSTITUTE(SUBSTITUTE(SUBSTITUTE(SUBSTITUTE($BG$1,"#SYSTEME#",$A$1),"#DIM#",N$1),"#TYPE#",$B23),"#LIGNE#",$A23),"#Q#",IF(O23="",SUBSTITUTE(N23,",","."),"null")),"#FORMULE#",IF(O23="","null",CONCATENATE("'",O23,"'"))),"#CTE#",IF(P23="","null",CONCATENATE("'",P23,"'"))))</f>
        <v/>
      </c>
      <c r="BQ23" s="74"/>
      <c r="BR23" s="74"/>
      <c r="BS23" s="74" t="str">
        <f t="shared" ref="BS23:BS41" si="25">IF(AND(Q23="",R23=""),"",SUBSTITUTE(SUBSTITUTE(SUBSTITUTE(SUBSTITUTE(SUBSTITUTE(SUBSTITUTE(SUBSTITUTE($BG$1,"#SYSTEME#",$A$1),"#DIM#",Q$1),"#TYPE#",$B23),"#LIGNE#",$A23),"#Q#",IF(R23="",SUBSTITUTE(Q23,",","."),"null")),"#FORMULE#",IF(R23="","null",CONCATENATE("'",R23,"'"))),"#CTE#",IF(S23="","null",CONCATENATE("'",S23,"'"))))</f>
        <v/>
      </c>
      <c r="BT23" s="74"/>
      <c r="BU23" s="74"/>
      <c r="BV23" s="74" t="str">
        <f t="shared" ref="BV23:BV41" si="26">IF(AND(T23="",U23=""),"",SUBSTITUTE(SUBSTITUTE(SUBSTITUTE(SUBSTITUTE(SUBSTITUTE(SUBSTITUTE(SUBSTITUTE($BG$1,"#SYSTEME#",$A$1),"#DIM#",T$1),"#TYPE#",$B23),"#LIGNE#",$A23),"#Q#",IF(U23="",SUBSTITUTE(T23,",","."),"null")),"#FORMULE#",IF(U23="","null",CONCATENATE("'",U23,"'"))),"#CTE#",IF(V23="","null",CONCATENATE("'",V23,"'"))))</f>
        <v/>
      </c>
      <c r="BW23" s="74"/>
      <c r="BX23" s="74"/>
      <c r="BY23" s="74" t="str">
        <f t="shared" ref="BY23:BY41" si="27">IF(AND(W23="",X23=""),"",SUBSTITUTE(SUBSTITUTE(SUBSTITUTE(SUBSTITUTE(SUBSTITUTE(SUBSTITUTE(SUBSTITUTE($BG$1,"#SYSTEME#",$A$1),"#DIM#",W$1),"#TYPE#",$B23),"#LIGNE#",$A23),"#Q#",IF(X23="",SUBSTITUTE(W23,",","."),"null")),"#FORMULE#",IF(X23="","null",CONCATENATE("'",X23,"'"))),"#CTE#",IF(Y23="","null",CONCATENATE("'",Y23,"'"))))</f>
        <v/>
      </c>
      <c r="BZ23" s="74"/>
      <c r="CA23" s="74"/>
      <c r="CB23" s="74" t="str">
        <f t="shared" ref="CB23:CB41" si="28">IF(AND(Z23="",AA23=""),"",SUBSTITUTE(SUBSTITUTE(SUBSTITUTE(SUBSTITUTE(SUBSTITUTE(SUBSTITUTE(SUBSTITUTE($BG$1,"#SYSTEME#",$A$1),"#DIM#",Z$1),"#TYPE#",$B23),"#LIGNE#",$A23),"#Q#",IF(AA23="",SUBSTITUTE(Z23,",","."),"null")),"#FORMULE#",IF(AA23="","null",CONCATENATE("'",AA23,"'"))),"#CTE#",IF(AB23="","null",CONCATENATE("'",AB23,"'"))))</f>
        <v/>
      </c>
      <c r="CC23" s="74"/>
      <c r="CD23" s="74"/>
      <c r="CE23" s="74" t="str">
        <f t="shared" ref="CE23:CE41" si="29">IF(AND(AC23="",AD23=""),"",SUBSTITUTE(SUBSTITUTE(SUBSTITUTE(SUBSTITUTE(SUBSTITUTE(SUBSTITUTE(SUBSTITUTE($BG$1,"#SYSTEME#",$A$1),"#DIM#",AC$1),"#TYPE#",$B23),"#LIGNE#",$A23),"#Q#",IF(AD23="",SUBSTITUTE(AC23,",","."),"null")),"#FORMULE#",IF(AD23="","null",CONCATENATE("'",AD23,"'"))),"#CTE#",IF(AE23="","null",CONCATENATE("'",AE23,"'"))))</f>
        <v/>
      </c>
      <c r="CF23" s="74"/>
      <c r="CG23" s="74"/>
      <c r="CH23" s="74" t="str">
        <f t="shared" ref="CH23:CH41" si="30">IF(AND(AF23="",AG23=""),"",SUBSTITUTE(SUBSTITUTE(SUBSTITUTE(SUBSTITUTE(SUBSTITUTE(SUBSTITUTE(SUBSTITUTE($BG$1,"#SYSTEME#",$A$1),"#DIM#",AF$1),"#TYPE#",$B23),"#LIGNE#",$A23),"#Q#",IF(AG23="",SUBSTITUTE(AF23,",","."),"null")),"#FORMULE#",IF(AG23="","null",CONCATENATE("'",AG23,"'"))),"#CTE#",IF(AH23="","null",CONCATENATE("'",AH23,"'"))))</f>
        <v/>
      </c>
      <c r="CI23" s="74"/>
      <c r="CJ23" s="74"/>
      <c r="CK23" s="74" t="str">
        <f t="shared" ref="CK23:CK41" si="31">IF(AND(AI23="",AJ23=""),"",SUBSTITUTE(SUBSTITUTE(SUBSTITUTE(SUBSTITUTE(SUBSTITUTE(SUBSTITUTE(SUBSTITUTE($BG$1,"#SYSTEME#",$A$1),"#DIM#",AI$1),"#TYPE#",$B23),"#LIGNE#",$A23),"#Q#",IF(AJ23="",SUBSTITUTE(AI23,",","."),"null")),"#FORMULE#",IF(AJ23="","null",CONCATENATE("'",AJ23,"'"))),"#CTE#",IF(AK23="","null",CONCATENATE("'",AK23,"'"))))</f>
        <v/>
      </c>
      <c r="CL23" s="74"/>
      <c r="CM23" s="74"/>
      <c r="CN23" s="74" t="str">
        <f t="shared" ref="CN23:CN41" si="32">IF(AND(AL23="",AM23=""),"",SUBSTITUTE(SUBSTITUTE(SUBSTITUTE(SUBSTITUTE(SUBSTITUTE(SUBSTITUTE(SUBSTITUTE($BG$1,"#SYSTEME#",$A$1),"#DIM#",AL$1),"#TYPE#",$B23),"#LIGNE#",$A23),"#Q#",IF(AM23="",SUBSTITUTE(AL23,",","."),"null")),"#FORMULE#",IF(AM23="","null",CONCATENATE("'",AM23,"'"))),"#CTE#",IF(AN23="","null",CONCATENATE("'",AN23,"'"))))</f>
        <v/>
      </c>
      <c r="CO23" s="74"/>
      <c r="CP23" s="74"/>
      <c r="CQ23" s="74" t="str">
        <f t="shared" ref="CQ23:CQ41" si="33">IF(AND(AO23="",AP23=""),"",SUBSTITUTE(SUBSTITUTE(SUBSTITUTE(SUBSTITUTE(SUBSTITUTE(SUBSTITUTE(SUBSTITUTE($BG$1,"#SYSTEME#",$A$1),"#DIM#",AO$1),"#TYPE#",$B23),"#LIGNE#",$A23),"#Q#",IF(AP23="",SUBSTITUTE(AO23,",","."),"null")),"#FORMULE#",IF(AP23="","null",CONCATENATE("'",AP23,"'"))),"#CTE#",IF(AQ23="","null",CONCATENATE("'",AQ23,"'"))))</f>
        <v/>
      </c>
      <c r="CR23" s="74"/>
      <c r="CS23" s="74"/>
      <c r="CT23" s="74" t="str">
        <f t="shared" ref="CT23:CT41" si="34">IF(AND(AR23="",AS23=""),"",SUBSTITUTE(SUBSTITUTE(SUBSTITUTE(SUBSTITUTE(SUBSTITUTE(SUBSTITUTE(SUBSTITUTE($BG$1,"#SYSTEME#",$A$1),"#DIM#",AR$1),"#TYPE#",$B23),"#LIGNE#",$A23),"#Q#",IF(AS23="",SUBSTITUTE(AR23,",","."),"null")),"#FORMULE#",IF(AS23="","null",CONCATENATE("'",AS23,"'"))),"#CTE#",IF(AT23="","null",CONCATENATE("'",AT23,"'"))))</f>
        <v/>
      </c>
      <c r="CU23" s="74"/>
      <c r="CV23" s="74"/>
      <c r="CW23" s="74" t="str">
        <f t="shared" ref="CW23:CW41" si="35">IF(AND(AU23="",AV23=""),"",SUBSTITUTE(SUBSTITUTE(SUBSTITUTE(SUBSTITUTE(SUBSTITUTE(SUBSTITUTE(SUBSTITUTE($BG$1,"#SYSTEME#",$A$1),"#DIM#",AU$1),"#TYPE#",$B23),"#LIGNE#",$A23),"#Q#",IF(AV23="",SUBSTITUTE(AU23,",","."),"null")),"#FORMULE#",IF(AV23="","null",CONCATENATE("'",AV23,"'"))),"#CTE#",IF(AW23="","null",CONCATENATE("'",AW23,"'"))))</f>
        <v/>
      </c>
      <c r="CX23" s="74"/>
      <c r="CY23" s="74"/>
      <c r="CZ23" s="74" t="str">
        <f t="shared" ref="CZ23:CZ41" si="36">IF(AND(AX23="",AY23=""),"",SUBSTITUTE(SUBSTITUTE(SUBSTITUTE(SUBSTITUTE(SUBSTITUTE(SUBSTITUTE(SUBSTITUTE($BG$1,"#SYSTEME#",$A$1),"#DIM#",AX$1),"#TYPE#",$B23),"#LIGNE#",$A23),"#Q#",IF(AY23="",SUBSTITUTE(AX23,",","."),"null")),"#FORMULE#",IF(AY23="","null",CONCATENATE("'",AY23,"'"))),"#CTE#",IF(AZ23="","null",CONCATENATE("'",AZ23,"'"))))</f>
        <v/>
      </c>
      <c r="DA23" s="74"/>
      <c r="DB23" s="74"/>
      <c r="DC23" s="74" t="str">
        <f t="shared" ref="DC23:DC41" si="37">IF(AND(BA23="",BB23=""),"",SUBSTITUTE(SUBSTITUTE(SUBSTITUTE(SUBSTITUTE(SUBSTITUTE(SUBSTITUTE(SUBSTITUTE($BG$1,"#SYSTEME#",$A$1),"#DIM#",BA$1),"#TYPE#",$B23),"#LIGNE#",$A23),"#Q#",IF(BB23="",SUBSTITUTE(BA23,",","."),"null")),"#FORMULE#",IF(BB23="","null",CONCATENATE("'",BB23,"'"))),"#CTE#",IF(BC23="","null",CONCATENATE("'",BC23,"'"))))</f>
        <v/>
      </c>
      <c r="DD23" s="74"/>
      <c r="DE23" s="74"/>
      <c r="DF23" s="74" t="str">
        <f t="shared" ref="DF23:DF41" si="38">IF(AND(BD23="",BE23=""),"",SUBSTITUTE(SUBSTITUTE(SUBSTITUTE(SUBSTITUTE(SUBSTITUTE(SUBSTITUTE(SUBSTITUTE($BG$1,"#SYSTEME#",$A$1),"#DIM#",BD$1),"#TYPE#",$B23),"#LIGNE#",$A23),"#Q#",IF(BE23="",SUBSTITUTE(BD23,",","."),"null")),"#FORMULE#",IF(BE23="","null",CONCATENATE("'",BE23,"'"))),"#CTE#",IF(BF23="","null",CONCATENATE("'",BF23,"'"))))</f>
        <v/>
      </c>
      <c r="DG23" s="74"/>
      <c r="DH23" s="74"/>
    </row>
    <row r="24" spans="1:112" ht="55.2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94</v>
      </c>
      <c r="B24" s="74" t="s">
        <v>298</v>
      </c>
      <c r="C24" s="56" t="s">
        <v>1879</v>
      </c>
      <c r="D24" s="74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 s="74"/>
      <c r="F24" s="60" t="s">
        <v>686</v>
      </c>
      <c r="G24" s="60" t="s">
        <v>665</v>
      </c>
      <c r="H24" s="74"/>
      <c r="I24" s="60" t="s">
        <v>686</v>
      </c>
      <c r="J24" s="60" t="s">
        <v>665</v>
      </c>
      <c r="K24" s="74"/>
      <c r="L24" s="60" t="s">
        <v>686</v>
      </c>
      <c r="M24" s="60" t="s">
        <v>665</v>
      </c>
      <c r="N24" s="74"/>
      <c r="O24" s="60" t="s">
        <v>686</v>
      </c>
      <c r="P24" s="60" t="s">
        <v>665</v>
      </c>
      <c r="Q24" s="74"/>
      <c r="R24" s="60" t="s">
        <v>686</v>
      </c>
      <c r="S24" s="60" t="s">
        <v>665</v>
      </c>
      <c r="T24" s="74"/>
      <c r="U24" s="60" t="s">
        <v>686</v>
      </c>
      <c r="V24" s="60" t="s">
        <v>665</v>
      </c>
      <c r="W24" s="74"/>
      <c r="X24" s="60" t="s">
        <v>686</v>
      </c>
      <c r="Y24" s="60" t="s">
        <v>665</v>
      </c>
      <c r="Z24" s="74"/>
      <c r="AA24" s="60" t="s">
        <v>686</v>
      </c>
      <c r="AB24" s="60" t="s">
        <v>665</v>
      </c>
      <c r="AC24" s="74"/>
      <c r="AD24" s="60" t="s">
        <v>686</v>
      </c>
      <c r="AE24" s="60" t="s">
        <v>665</v>
      </c>
      <c r="AF24" s="74"/>
      <c r="AG24" s="60" t="s">
        <v>686</v>
      </c>
      <c r="AH24" s="60" t="s">
        <v>665</v>
      </c>
      <c r="AI24" s="74"/>
      <c r="AJ24" s="60" t="s">
        <v>686</v>
      </c>
      <c r="AK24" s="60" t="s">
        <v>665</v>
      </c>
      <c r="AL24" s="74"/>
      <c r="AM24" s="60" t="s">
        <v>686</v>
      </c>
      <c r="AN24" s="60" t="s">
        <v>665</v>
      </c>
      <c r="AO24" s="74"/>
      <c r="AP24" s="60" t="s">
        <v>686</v>
      </c>
      <c r="AQ24" s="60" t="s">
        <v>665</v>
      </c>
      <c r="AR24" s="74"/>
      <c r="AS24" s="60" t="s">
        <v>686</v>
      </c>
      <c r="AT24" s="60" t="s">
        <v>665</v>
      </c>
      <c r="AU24" s="74"/>
      <c r="AV24" s="60" t="s">
        <v>686</v>
      </c>
      <c r="AW24" s="60" t="s">
        <v>665</v>
      </c>
      <c r="AX24" s="74"/>
      <c r="AY24" s="60" t="s">
        <v>686</v>
      </c>
      <c r="AZ24" s="60" t="s">
        <v>665</v>
      </c>
      <c r="BA24" s="74"/>
      <c r="BB24" s="60" t="s">
        <v>686</v>
      </c>
      <c r="BC24" s="60" t="s">
        <v>665</v>
      </c>
      <c r="BD24" s="74"/>
      <c r="BE24" s="60" t="s">
        <v>686</v>
      </c>
      <c r="BF24" s="60" t="s">
        <v>665</v>
      </c>
      <c r="BG24" s="74" t="str">
        <f t="shared" si="21"/>
        <v xml:space="preserve">INSERT INTO SC_SystemeProduits(RefDimension,NomSysteme,typePresta,ligne,Quantite,formule,cte1,DateModif) values (1,'FV2','MOC',94,null,'1*CTE1','LONGUEUR',now());
</v>
      </c>
      <c r="BH24" s="74"/>
      <c r="BI24" s="74"/>
      <c r="BJ24" s="74" t="str">
        <f t="shared" si="22"/>
        <v xml:space="preserve">INSERT INTO SC_SystemeProduits(RefDimension,NomSysteme,typePresta,ligne,Quantite,formule,cte1,DateModif) values (2,'FV2','MOC',94,null,'1*CTE1','LONGUEUR',now());
</v>
      </c>
      <c r="BK24" s="74"/>
      <c r="BL24" s="74"/>
      <c r="BM24" s="74" t="str">
        <f t="shared" si="23"/>
        <v xml:space="preserve">INSERT INTO SC_SystemeProduits(RefDimension,NomSysteme,typePresta,ligne,Quantite,formule,cte1,DateModif) values (3,'FV2','MOC',94,null,'1*CTE1','LONGUEUR',now());
</v>
      </c>
      <c r="BN24" s="74"/>
      <c r="BO24" s="74"/>
      <c r="BP24" s="74" t="str">
        <f t="shared" si="24"/>
        <v xml:space="preserve">INSERT INTO SC_SystemeProduits(RefDimension,NomSysteme,typePresta,ligne,Quantite,formule,cte1,DateModif) values (4,'FV2','MOC',94,null,'1*CTE1','LONGUEUR',now());
</v>
      </c>
      <c r="BQ24" s="74"/>
      <c r="BR24" s="74"/>
      <c r="BS24" s="74" t="str">
        <f t="shared" si="25"/>
        <v xml:space="preserve">INSERT INTO SC_SystemeProduits(RefDimension,NomSysteme,typePresta,ligne,Quantite,formule,cte1,DateModif) values (5,'FV2','MOC',94,null,'1*CTE1','LONGUEUR',now());
</v>
      </c>
      <c r="BT24" s="74"/>
      <c r="BU24" s="74"/>
      <c r="BV24" s="74" t="str">
        <f t="shared" si="26"/>
        <v xml:space="preserve">INSERT INTO SC_SystemeProduits(RefDimension,NomSysteme,typePresta,ligne,Quantite,formule,cte1,DateModif) values (6,'FV2','MOC',94,null,'1*CTE1','LONGUEUR',now());
</v>
      </c>
      <c r="BW24" s="74"/>
      <c r="BX24" s="74"/>
      <c r="BY24" s="74" t="str">
        <f t="shared" si="27"/>
        <v xml:space="preserve">INSERT INTO SC_SystemeProduits(RefDimension,NomSysteme,typePresta,ligne,Quantite,formule,cte1,DateModif) values (7,'FV2','MOC',94,null,'1*CTE1','LONGUEUR',now());
</v>
      </c>
      <c r="BZ24" s="74"/>
      <c r="CA24" s="74"/>
      <c r="CB24" s="74" t="str">
        <f t="shared" si="28"/>
        <v xml:space="preserve">INSERT INTO SC_SystemeProduits(RefDimension,NomSysteme,typePresta,ligne,Quantite,formule,cte1,DateModif) values (8,'FV2','MOC',94,null,'1*CTE1','LONGUEUR',now());
</v>
      </c>
      <c r="CC24" s="74"/>
      <c r="CD24" s="74"/>
      <c r="CE24" s="74" t="str">
        <f t="shared" si="29"/>
        <v xml:space="preserve">INSERT INTO SC_SystemeProduits(RefDimension,NomSysteme,typePresta,ligne,Quantite,formule,cte1,DateModif) values (9,'FV2','MOC',94,null,'1*CTE1','LONGUEUR',now());
</v>
      </c>
      <c r="CF24" s="74"/>
      <c r="CG24" s="74"/>
      <c r="CH24" s="74" t="str">
        <f t="shared" si="30"/>
        <v xml:space="preserve">INSERT INTO SC_SystemeProduits(RefDimension,NomSysteme,typePresta,ligne,Quantite,formule,cte1,DateModif) values (10,'FV2','MOC',94,null,'1*CTE1','LONGUEUR',now());
</v>
      </c>
      <c r="CI24" s="74"/>
      <c r="CJ24" s="74"/>
      <c r="CK24" s="74" t="str">
        <f t="shared" si="31"/>
        <v xml:space="preserve">INSERT INTO SC_SystemeProduits(RefDimension,NomSysteme,typePresta,ligne,Quantite,formule,cte1,DateModif) values (11,'FV2','MOC',94,null,'1*CTE1','LONGUEUR',now());
</v>
      </c>
      <c r="CL24" s="74"/>
      <c r="CM24" s="74"/>
      <c r="CN24" s="74" t="str">
        <f t="shared" si="32"/>
        <v xml:space="preserve">INSERT INTO SC_SystemeProduits(RefDimension,NomSysteme,typePresta,ligne,Quantite,formule,cte1,DateModif) values (12,'FV2','MOC',94,null,'1*CTE1','LONGUEUR',now());
</v>
      </c>
      <c r="CO24" s="74"/>
      <c r="CP24" s="74"/>
      <c r="CQ24" s="74" t="str">
        <f t="shared" si="33"/>
        <v xml:space="preserve">INSERT INTO SC_SystemeProduits(RefDimension,NomSysteme,typePresta,ligne,Quantite,formule,cte1,DateModif) values (13,'FV2','MOC',94,null,'1*CTE1','LONGUEUR',now());
</v>
      </c>
      <c r="CR24" s="74"/>
      <c r="CS24" s="74"/>
      <c r="CT24" s="74" t="str">
        <f t="shared" si="34"/>
        <v xml:space="preserve">INSERT INTO SC_SystemeProduits(RefDimension,NomSysteme,typePresta,ligne,Quantite,formule,cte1,DateModif) values (14,'FV2','MOC',94,null,'1*CTE1','LONGUEUR',now());
</v>
      </c>
      <c r="CU24" s="74"/>
      <c r="CV24" s="74"/>
      <c r="CW24" s="74" t="str">
        <f t="shared" si="35"/>
        <v xml:space="preserve">INSERT INTO SC_SystemeProduits(RefDimension,NomSysteme,typePresta,ligne,Quantite,formule,cte1,DateModif) values (15,'FV2','MOC',94,null,'1*CTE1','LONGUEUR',now());
</v>
      </c>
      <c r="CX24" s="74"/>
      <c r="CY24" s="74"/>
      <c r="CZ24" s="74" t="str">
        <f t="shared" si="36"/>
        <v xml:space="preserve">INSERT INTO SC_SystemeProduits(RefDimension,NomSysteme,typePresta,ligne,Quantite,formule,cte1,DateModif) values (16,'FV2','MOC',94,null,'1*CTE1','LONGUEUR',now());
</v>
      </c>
      <c r="DA24" s="74"/>
      <c r="DB24" s="74"/>
      <c r="DC24" s="74" t="str">
        <f t="shared" si="37"/>
        <v xml:space="preserve">INSERT INTO SC_SystemeProduits(RefDimension,NomSysteme,typePresta,ligne,Quantite,formule,cte1,DateModif) values (17,'FV2','MOC',94,null,'1*CTE1','LONGUEUR',now());
</v>
      </c>
      <c r="DD24" s="74"/>
      <c r="DE24" s="74"/>
      <c r="DF24" s="74" t="str">
        <f t="shared" si="38"/>
        <v xml:space="preserve">INSERT INTO SC_SystemeProduits(RefDimension,NomSysteme,typePresta,ligne,Quantite,formule,cte1,DateModif) values (18,'FV2','MOC',94,null,'1*CTE1','LONGUEUR',now());
</v>
      </c>
      <c r="DG24" s="74"/>
      <c r="DH24" s="74"/>
    </row>
    <row r="25" spans="1:112" x14ac:dyDescent="0.3">
      <c r="A25" s="58" t="str">
        <f>IF(B25="MATIERE",VLOOKUP($C25,MATIERE!$B$2:$K$601,10,0),IF(B25="MOA",VLOOKUP($C25,ATELIER!$B$2:$K$291,10,0),IF(B25="MOC",VLOOKUP($C25,CHANTIER!$B$2:$K$291,10,0),IF(B25="MP",VLOOKUP($C25,MINIPELLE!$B$2:$K$291,10,0),""))))</f>
        <v/>
      </c>
      <c r="B25" s="74"/>
      <c r="C25" s="74"/>
      <c r="D25" s="74" t="str">
        <f>IF(B25="MATIERE",VLOOKUP($C25,MATIERE!$B$2:$K$601,6,0),IF(B25="MOA",VLOOKUP($C25,ATELIER!$B$2:$K$291,3,0),IF(B25="MOC",VLOOKUP($C25,CHANTIER!$B$2:$K$291,3,0),IF(B25="MP",VLOOKUP($C25,MINIPELLE!$B$2:$K$291,3,0),""))))</f>
        <v/>
      </c>
      <c r="E25" s="74"/>
      <c r="F25" s="75"/>
      <c r="G25" s="75"/>
      <c r="H25" s="74"/>
      <c r="I25" s="75"/>
      <c r="J25" s="75"/>
      <c r="K25" s="74"/>
      <c r="L25" s="75"/>
      <c r="M25" s="75"/>
      <c r="N25" s="74"/>
      <c r="O25" s="75"/>
      <c r="P25" s="75"/>
      <c r="Q25" s="74"/>
      <c r="R25" s="75"/>
      <c r="S25" s="75"/>
      <c r="T25" s="74"/>
      <c r="U25" s="75"/>
      <c r="V25" s="75"/>
      <c r="W25" s="74"/>
      <c r="X25" s="75"/>
      <c r="Y25" s="75"/>
      <c r="Z25" s="74"/>
      <c r="AA25" s="75"/>
      <c r="AB25" s="75"/>
      <c r="AC25" s="74"/>
      <c r="AD25" s="75"/>
      <c r="AE25" s="75"/>
      <c r="AF25" s="74"/>
      <c r="AG25" s="75"/>
      <c r="AH25" s="75"/>
      <c r="AI25" s="74"/>
      <c r="AJ25" s="75"/>
      <c r="AK25" s="75"/>
      <c r="AL25" s="74"/>
      <c r="AM25" s="75"/>
      <c r="AN25" s="75"/>
      <c r="AO25" s="74"/>
      <c r="AP25" s="75"/>
      <c r="AQ25" s="75"/>
      <c r="AR25" s="74"/>
      <c r="AS25" s="75"/>
      <c r="AT25" s="75"/>
      <c r="AU25" s="74"/>
      <c r="AV25" s="75"/>
      <c r="AW25" s="75"/>
      <c r="AX25" s="74"/>
      <c r="AY25" s="75"/>
      <c r="AZ25" s="75"/>
      <c r="BA25" s="74"/>
      <c r="BB25" s="75"/>
      <c r="BC25" s="75"/>
      <c r="BD25" s="74"/>
      <c r="BE25" s="75"/>
      <c r="BF25" s="75"/>
      <c r="BG25" s="74" t="str">
        <f t="shared" si="21"/>
        <v/>
      </c>
      <c r="BH25" s="74"/>
      <c r="BI25" s="74"/>
      <c r="BJ25" s="74" t="str">
        <f t="shared" si="22"/>
        <v/>
      </c>
      <c r="BK25" s="74"/>
      <c r="BL25" s="74"/>
      <c r="BM25" s="74" t="str">
        <f t="shared" si="23"/>
        <v/>
      </c>
      <c r="BN25" s="74"/>
      <c r="BO25" s="74"/>
      <c r="BP25" s="74" t="str">
        <f t="shared" si="24"/>
        <v/>
      </c>
      <c r="BQ25" s="74"/>
      <c r="BR25" s="74"/>
      <c r="BS25" s="74" t="str">
        <f t="shared" si="25"/>
        <v/>
      </c>
      <c r="BT25" s="74"/>
      <c r="BU25" s="74"/>
      <c r="BV25" s="74" t="str">
        <f t="shared" si="26"/>
        <v/>
      </c>
      <c r="BW25" s="74"/>
      <c r="BX25" s="74"/>
      <c r="BY25" s="74" t="str">
        <f t="shared" si="27"/>
        <v/>
      </c>
      <c r="BZ25" s="74"/>
      <c r="CA25" s="74"/>
      <c r="CB25" s="74" t="str">
        <f t="shared" si="28"/>
        <v/>
      </c>
      <c r="CC25" s="74"/>
      <c r="CD25" s="74"/>
      <c r="CE25" s="74" t="str">
        <f t="shared" si="29"/>
        <v/>
      </c>
      <c r="CF25" s="74"/>
      <c r="CG25" s="74"/>
      <c r="CH25" s="74" t="str">
        <f t="shared" si="30"/>
        <v/>
      </c>
      <c r="CI25" s="74"/>
      <c r="CJ25" s="74"/>
      <c r="CK25" s="74" t="str">
        <f t="shared" si="31"/>
        <v/>
      </c>
      <c r="CL25" s="74"/>
      <c r="CM25" s="74"/>
      <c r="CN25" s="74" t="str">
        <f t="shared" si="32"/>
        <v/>
      </c>
      <c r="CO25" s="74"/>
      <c r="CP25" s="74"/>
      <c r="CQ25" s="74" t="str">
        <f t="shared" si="33"/>
        <v/>
      </c>
      <c r="CR25" s="74"/>
      <c r="CS25" s="74"/>
      <c r="CT25" s="74" t="str">
        <f t="shared" si="34"/>
        <v/>
      </c>
      <c r="CU25" s="74"/>
      <c r="CV25" s="74"/>
      <c r="CW25" s="74" t="str">
        <f t="shared" si="35"/>
        <v/>
      </c>
      <c r="CX25" s="74"/>
      <c r="CY25" s="74"/>
      <c r="CZ25" s="74" t="str">
        <f t="shared" si="36"/>
        <v/>
      </c>
      <c r="DA25" s="74"/>
      <c r="DB25" s="74"/>
      <c r="DC25" s="74" t="str">
        <f t="shared" si="37"/>
        <v/>
      </c>
      <c r="DD25" s="74"/>
      <c r="DE25" s="74"/>
      <c r="DF25" s="74" t="str">
        <f t="shared" si="38"/>
        <v/>
      </c>
      <c r="DG25" s="74"/>
      <c r="DH25" s="74"/>
    </row>
    <row r="26" spans="1:112" x14ac:dyDescent="0.3">
      <c r="A26" s="58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4"/>
      <c r="C26" s="74"/>
      <c r="D26" s="74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4"/>
      <c r="F26" s="75"/>
      <c r="G26" s="75"/>
      <c r="H26" s="74"/>
      <c r="I26" s="75"/>
      <c r="J26" s="75"/>
      <c r="K26" s="74"/>
      <c r="L26" s="75"/>
      <c r="M26" s="75"/>
      <c r="N26" s="74"/>
      <c r="O26" s="75"/>
      <c r="P26" s="75"/>
      <c r="Q26" s="74"/>
      <c r="R26" s="75"/>
      <c r="S26" s="75"/>
      <c r="T26" s="74"/>
      <c r="U26" s="75"/>
      <c r="V26" s="75"/>
      <c r="W26" s="74"/>
      <c r="X26" s="75"/>
      <c r="Y26" s="75"/>
      <c r="Z26" s="74"/>
      <c r="AA26" s="75"/>
      <c r="AB26" s="75"/>
      <c r="AC26" s="74"/>
      <c r="AD26" s="75"/>
      <c r="AE26" s="75"/>
      <c r="AF26" s="74"/>
      <c r="AG26" s="75"/>
      <c r="AH26" s="75"/>
      <c r="AI26" s="74"/>
      <c r="AJ26" s="75"/>
      <c r="AK26" s="75"/>
      <c r="AL26" s="74"/>
      <c r="AM26" s="75"/>
      <c r="AN26" s="75"/>
      <c r="AO26" s="74"/>
      <c r="AP26" s="75"/>
      <c r="AQ26" s="75"/>
      <c r="AR26" s="74"/>
      <c r="AS26" s="75"/>
      <c r="AT26" s="75"/>
      <c r="AU26" s="74"/>
      <c r="AV26" s="75"/>
      <c r="AW26" s="75"/>
      <c r="AX26" s="74"/>
      <c r="AY26" s="75"/>
      <c r="AZ26" s="75"/>
      <c r="BA26" s="74"/>
      <c r="BB26" s="75"/>
      <c r="BC26" s="75"/>
      <c r="BD26" s="74"/>
      <c r="BE26" s="75"/>
      <c r="BF26" s="75"/>
      <c r="BG26" s="74" t="str">
        <f t="shared" si="21"/>
        <v/>
      </c>
      <c r="BH26" s="74"/>
      <c r="BI26" s="74"/>
      <c r="BJ26" s="74" t="str">
        <f t="shared" si="22"/>
        <v/>
      </c>
      <c r="BK26" s="74"/>
      <c r="BL26" s="74"/>
      <c r="BM26" s="74" t="str">
        <f t="shared" si="23"/>
        <v/>
      </c>
      <c r="BN26" s="74"/>
      <c r="BO26" s="74"/>
      <c r="BP26" s="74" t="str">
        <f t="shared" si="24"/>
        <v/>
      </c>
      <c r="BQ26" s="74"/>
      <c r="BR26" s="74"/>
      <c r="BS26" s="74" t="str">
        <f t="shared" si="25"/>
        <v/>
      </c>
      <c r="BT26" s="74"/>
      <c r="BU26" s="74"/>
      <c r="BV26" s="74" t="str">
        <f t="shared" si="26"/>
        <v/>
      </c>
      <c r="BW26" s="74"/>
      <c r="BX26" s="74"/>
      <c r="BY26" s="74" t="str">
        <f t="shared" si="27"/>
        <v/>
      </c>
      <c r="BZ26" s="74"/>
      <c r="CA26" s="74"/>
      <c r="CB26" s="74" t="str">
        <f t="shared" si="28"/>
        <v/>
      </c>
      <c r="CC26" s="74"/>
      <c r="CD26" s="74"/>
      <c r="CE26" s="74" t="str">
        <f t="shared" si="29"/>
        <v/>
      </c>
      <c r="CF26" s="74"/>
      <c r="CG26" s="74"/>
      <c r="CH26" s="74" t="str">
        <f t="shared" si="30"/>
        <v/>
      </c>
      <c r="CI26" s="74"/>
      <c r="CJ26" s="74"/>
      <c r="CK26" s="74" t="str">
        <f t="shared" si="31"/>
        <v/>
      </c>
      <c r="CL26" s="74"/>
      <c r="CM26" s="74"/>
      <c r="CN26" s="74" t="str">
        <f t="shared" si="32"/>
        <v/>
      </c>
      <c r="CO26" s="74"/>
      <c r="CP26" s="74"/>
      <c r="CQ26" s="74" t="str">
        <f t="shared" si="33"/>
        <v/>
      </c>
      <c r="CR26" s="74"/>
      <c r="CS26" s="74"/>
      <c r="CT26" s="74" t="str">
        <f t="shared" si="34"/>
        <v/>
      </c>
      <c r="CU26" s="74"/>
      <c r="CV26" s="74"/>
      <c r="CW26" s="74" t="str">
        <f t="shared" si="35"/>
        <v/>
      </c>
      <c r="CX26" s="74"/>
      <c r="CY26" s="74"/>
      <c r="CZ26" s="74" t="str">
        <f t="shared" si="36"/>
        <v/>
      </c>
      <c r="DA26" s="74"/>
      <c r="DB26" s="74"/>
      <c r="DC26" s="74" t="str">
        <f t="shared" si="37"/>
        <v/>
      </c>
      <c r="DD26" s="74"/>
      <c r="DE26" s="74"/>
      <c r="DF26" s="74" t="str">
        <f t="shared" si="38"/>
        <v/>
      </c>
      <c r="DG26" s="74"/>
      <c r="DH26" s="74"/>
    </row>
    <row r="27" spans="1:112" x14ac:dyDescent="0.3">
      <c r="A27" s="58">
        <f>IF(B27="MATIERE",VLOOKUP($C27,MATIERE!$B$2:$K$601,10,0),IF(B27="MOA",VLOOKUP($C27,ATELIER!$B$2:$K$291,10,0),IF(B27="MOC",VLOOKUP($C27,CHANTIER!$B$2:$K$291,10,0),IF(B27="MP",VLOOKUP($C27,MINIPELLE!$B$2:$K$291,10,0),""))))</f>
        <v>558</v>
      </c>
      <c r="B27" s="74" t="s">
        <v>294</v>
      </c>
      <c r="C27" s="115" t="s">
        <v>1797</v>
      </c>
      <c r="D27" s="74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6"/>
      <c r="F27" s="75"/>
      <c r="G27" s="75"/>
      <c r="H27" s="76">
        <v>1</v>
      </c>
      <c r="I27" s="75"/>
      <c r="J27" s="75"/>
      <c r="K27" s="76"/>
      <c r="L27" s="75"/>
      <c r="M27" s="75"/>
      <c r="N27" s="76"/>
      <c r="O27" s="75"/>
      <c r="P27" s="75"/>
      <c r="Q27" s="76"/>
      <c r="R27" s="75"/>
      <c r="S27" s="75"/>
      <c r="T27" s="76"/>
      <c r="U27" s="75"/>
      <c r="V27" s="75"/>
      <c r="W27" s="76"/>
      <c r="X27" s="75"/>
      <c r="Y27" s="75"/>
      <c r="Z27" s="76"/>
      <c r="AA27" s="75"/>
      <c r="AB27" s="75"/>
      <c r="AC27" s="76"/>
      <c r="AD27" s="75"/>
      <c r="AE27" s="75"/>
      <c r="AF27" s="76"/>
      <c r="AG27" s="75"/>
      <c r="AH27" s="75"/>
      <c r="AI27" s="76"/>
      <c r="AJ27" s="75"/>
      <c r="AK27" s="75"/>
      <c r="AL27" s="76"/>
      <c r="AM27" s="75"/>
      <c r="AN27" s="75"/>
      <c r="AO27" s="76"/>
      <c r="AP27" s="75"/>
      <c r="AQ27" s="75"/>
      <c r="AR27" s="76"/>
      <c r="AS27" s="75"/>
      <c r="AT27" s="75"/>
      <c r="AU27" s="76"/>
      <c r="AV27" s="75"/>
      <c r="AW27" s="75"/>
      <c r="AX27" s="76"/>
      <c r="AY27" s="75"/>
      <c r="AZ27" s="75"/>
      <c r="BA27" s="76"/>
      <c r="BB27" s="75"/>
      <c r="BC27" s="75"/>
      <c r="BD27" s="76"/>
      <c r="BE27" s="75"/>
      <c r="BF27" s="75"/>
      <c r="BG27" s="74" t="str">
        <f t="shared" si="21"/>
        <v/>
      </c>
      <c r="BH27" s="74"/>
      <c r="BI27" s="74"/>
      <c r="BJ27" s="74" t="str">
        <f t="shared" si="22"/>
        <v xml:space="preserve">INSERT INTO SC_SystemeProduits(RefDimension,NomSysteme,typePresta,ligne,Quantite,formule,cte1,DateModif) values (2,'FV2','MATIERE',558,1,null,null,now());
</v>
      </c>
      <c r="BK27" s="74"/>
      <c r="BL27" s="74"/>
      <c r="BM27" s="74" t="str">
        <f t="shared" si="23"/>
        <v/>
      </c>
      <c r="BN27" s="74"/>
      <c r="BO27" s="74"/>
      <c r="BP27" s="74" t="str">
        <f t="shared" si="24"/>
        <v/>
      </c>
      <c r="BQ27" s="74"/>
      <c r="BR27" s="74"/>
      <c r="BS27" s="74" t="str">
        <f t="shared" si="25"/>
        <v/>
      </c>
      <c r="BT27" s="74"/>
      <c r="BU27" s="74"/>
      <c r="BV27" s="74" t="str">
        <f t="shared" si="26"/>
        <v/>
      </c>
      <c r="BW27" s="74"/>
      <c r="BX27" s="74"/>
      <c r="BY27" s="74" t="str">
        <f t="shared" si="27"/>
        <v/>
      </c>
      <c r="BZ27" s="74"/>
      <c r="CA27" s="74"/>
      <c r="CB27" s="74" t="str">
        <f t="shared" si="28"/>
        <v/>
      </c>
      <c r="CC27" s="74"/>
      <c r="CD27" s="74"/>
      <c r="CE27" s="74" t="str">
        <f t="shared" si="29"/>
        <v/>
      </c>
      <c r="CF27" s="74"/>
      <c r="CG27" s="74"/>
      <c r="CH27" s="74" t="str">
        <f t="shared" si="30"/>
        <v/>
      </c>
      <c r="CI27" s="74"/>
      <c r="CJ27" s="74"/>
      <c r="CK27" s="74" t="str">
        <f t="shared" si="31"/>
        <v/>
      </c>
      <c r="CL27" s="74"/>
      <c r="CM27" s="74"/>
      <c r="CN27" s="74" t="str">
        <f t="shared" si="32"/>
        <v/>
      </c>
      <c r="CO27" s="74"/>
      <c r="CP27" s="74"/>
      <c r="CQ27" s="74" t="str">
        <f t="shared" si="33"/>
        <v/>
      </c>
      <c r="CR27" s="74"/>
      <c r="CS27" s="74"/>
      <c r="CT27" s="74" t="str">
        <f t="shared" si="34"/>
        <v/>
      </c>
      <c r="CU27" s="74"/>
      <c r="CV27" s="74"/>
      <c r="CW27" s="74" t="str">
        <f t="shared" si="35"/>
        <v/>
      </c>
      <c r="CX27" s="74"/>
      <c r="CY27" s="74"/>
      <c r="CZ27" s="74" t="str">
        <f t="shared" si="36"/>
        <v/>
      </c>
      <c r="DA27" s="74"/>
      <c r="DB27" s="74"/>
      <c r="DC27" s="74" t="str">
        <f t="shared" si="37"/>
        <v/>
      </c>
      <c r="DD27" s="74"/>
      <c r="DE27" s="74"/>
      <c r="DF27" s="74" t="str">
        <f t="shared" si="38"/>
        <v/>
      </c>
      <c r="DG27" s="74"/>
      <c r="DH27" s="74"/>
    </row>
    <row r="28" spans="1:112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559</v>
      </c>
      <c r="B28" s="74" t="s">
        <v>294</v>
      </c>
      <c r="C28" s="115" t="s">
        <v>1798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F28" s="75"/>
      <c r="G28" s="75"/>
      <c r="H28" s="76"/>
      <c r="I28" s="75"/>
      <c r="J28" s="75"/>
      <c r="K28" s="76">
        <v>1</v>
      </c>
      <c r="L28" s="75"/>
      <c r="M28" s="75"/>
      <c r="N28" s="76"/>
      <c r="O28" s="75"/>
      <c r="P28" s="75"/>
      <c r="Q28" s="76"/>
      <c r="R28" s="75"/>
      <c r="S28" s="75"/>
      <c r="T28" s="76"/>
      <c r="U28" s="75"/>
      <c r="V28" s="75"/>
      <c r="W28" s="76"/>
      <c r="X28" s="75"/>
      <c r="Y28" s="75"/>
      <c r="Z28" s="76"/>
      <c r="AA28" s="75"/>
      <c r="AB28" s="75"/>
      <c r="AC28" s="76"/>
      <c r="AD28" s="75"/>
      <c r="AE28" s="75"/>
      <c r="AF28" s="76"/>
      <c r="AG28" s="75"/>
      <c r="AH28" s="75"/>
      <c r="AI28" s="76"/>
      <c r="AJ28" s="75"/>
      <c r="AK28" s="75"/>
      <c r="AL28" s="76"/>
      <c r="AM28" s="75"/>
      <c r="AN28" s="75"/>
      <c r="AO28" s="76"/>
      <c r="AP28" s="75"/>
      <c r="AQ28" s="75"/>
      <c r="AR28" s="76"/>
      <c r="AS28" s="75"/>
      <c r="AT28" s="75"/>
      <c r="AU28" s="76"/>
      <c r="AV28" s="75"/>
      <c r="AW28" s="75"/>
      <c r="AX28" s="76"/>
      <c r="AY28" s="75"/>
      <c r="AZ28" s="75"/>
      <c r="BA28" s="76"/>
      <c r="BB28" s="75"/>
      <c r="BC28" s="75"/>
      <c r="BD28" s="76"/>
      <c r="BE28" s="75"/>
      <c r="BF28" s="75"/>
      <c r="BG28" s="74" t="str">
        <f t="shared" si="21"/>
        <v/>
      </c>
      <c r="BH28" s="74"/>
      <c r="BI28" s="74"/>
      <c r="BJ28" s="74" t="str">
        <f t="shared" si="22"/>
        <v/>
      </c>
      <c r="BK28" s="74"/>
      <c r="BL28" s="74"/>
      <c r="BM28" s="74" t="str">
        <f t="shared" si="23"/>
        <v xml:space="preserve">INSERT INTO SC_SystemeProduits(RefDimension,NomSysteme,typePresta,ligne,Quantite,formule,cte1,DateModif) values (3,'FV2','MATIERE',559,1,null,null,now());
</v>
      </c>
      <c r="BN28" s="74"/>
      <c r="BO28" s="74"/>
      <c r="BP28" s="74" t="str">
        <f t="shared" si="24"/>
        <v/>
      </c>
      <c r="BQ28" s="74"/>
      <c r="BR28" s="74"/>
      <c r="BS28" s="74" t="str">
        <f t="shared" si="25"/>
        <v/>
      </c>
      <c r="BT28" s="74"/>
      <c r="BU28" s="74"/>
      <c r="BV28" s="74" t="str">
        <f t="shared" si="26"/>
        <v/>
      </c>
      <c r="BW28" s="74"/>
      <c r="BX28" s="74"/>
      <c r="BY28" s="74" t="str">
        <f t="shared" si="27"/>
        <v/>
      </c>
      <c r="BZ28" s="74"/>
      <c r="CA28" s="74"/>
      <c r="CB28" s="74" t="str">
        <f t="shared" si="28"/>
        <v/>
      </c>
      <c r="CC28" s="74"/>
      <c r="CD28" s="74"/>
      <c r="CE28" s="74" t="str">
        <f t="shared" si="29"/>
        <v/>
      </c>
      <c r="CF28" s="74"/>
      <c r="CG28" s="74"/>
      <c r="CH28" s="74" t="str">
        <f t="shared" si="30"/>
        <v/>
      </c>
      <c r="CI28" s="74"/>
      <c r="CJ28" s="74"/>
      <c r="CK28" s="74" t="str">
        <f t="shared" si="31"/>
        <v/>
      </c>
      <c r="CL28" s="74"/>
      <c r="CM28" s="74"/>
      <c r="CN28" s="74" t="str">
        <f t="shared" si="32"/>
        <v/>
      </c>
      <c r="CO28" s="74"/>
      <c r="CP28" s="74"/>
      <c r="CQ28" s="74" t="str">
        <f t="shared" si="33"/>
        <v/>
      </c>
      <c r="CR28" s="74"/>
      <c r="CS28" s="74"/>
      <c r="CT28" s="74" t="str">
        <f t="shared" si="34"/>
        <v/>
      </c>
      <c r="CU28" s="74"/>
      <c r="CV28" s="74"/>
      <c r="CW28" s="74" t="str">
        <f t="shared" si="35"/>
        <v/>
      </c>
      <c r="CX28" s="74"/>
      <c r="CY28" s="74"/>
      <c r="CZ28" s="74" t="str">
        <f t="shared" si="36"/>
        <v/>
      </c>
      <c r="DA28" s="74"/>
      <c r="DB28" s="74"/>
      <c r="DC28" s="74" t="str">
        <f t="shared" si="37"/>
        <v/>
      </c>
      <c r="DD28" s="74"/>
      <c r="DE28" s="74"/>
      <c r="DF28" s="74" t="str">
        <f t="shared" si="38"/>
        <v/>
      </c>
      <c r="DG28" s="74"/>
      <c r="DH28" s="74"/>
    </row>
    <row r="29" spans="1:112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560</v>
      </c>
      <c r="B29" s="74" t="s">
        <v>294</v>
      </c>
      <c r="C29" s="115" t="s">
        <v>1799</v>
      </c>
      <c r="D29" s="74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F29" s="75"/>
      <c r="G29" s="75"/>
      <c r="H29" s="76"/>
      <c r="I29" s="75"/>
      <c r="J29" s="75"/>
      <c r="K29" s="76"/>
      <c r="L29" s="75"/>
      <c r="M29" s="75"/>
      <c r="N29" s="76">
        <v>1</v>
      </c>
      <c r="O29" s="75"/>
      <c r="P29" s="75"/>
      <c r="Q29" s="76"/>
      <c r="R29" s="75"/>
      <c r="S29" s="75"/>
      <c r="T29" s="76"/>
      <c r="U29" s="75"/>
      <c r="V29" s="75"/>
      <c r="W29" s="76"/>
      <c r="X29" s="75"/>
      <c r="Y29" s="75"/>
      <c r="Z29" s="76"/>
      <c r="AA29" s="75"/>
      <c r="AB29" s="75"/>
      <c r="AC29" s="76"/>
      <c r="AD29" s="75"/>
      <c r="AE29" s="75"/>
      <c r="AF29" s="76"/>
      <c r="AG29" s="75"/>
      <c r="AH29" s="75"/>
      <c r="AI29" s="76"/>
      <c r="AJ29" s="75"/>
      <c r="AK29" s="75"/>
      <c r="AL29" s="76"/>
      <c r="AM29" s="75"/>
      <c r="AN29" s="75"/>
      <c r="AO29" s="76"/>
      <c r="AP29" s="75"/>
      <c r="AQ29" s="75"/>
      <c r="AR29" s="76"/>
      <c r="AS29" s="75"/>
      <c r="AT29" s="75"/>
      <c r="AU29" s="76"/>
      <c r="AV29" s="75"/>
      <c r="AW29" s="75"/>
      <c r="AX29" s="76"/>
      <c r="AY29" s="75"/>
      <c r="AZ29" s="75"/>
      <c r="BA29" s="76"/>
      <c r="BB29" s="75"/>
      <c r="BC29" s="75"/>
      <c r="BD29" s="76"/>
      <c r="BE29" s="75"/>
      <c r="BF29" s="75"/>
      <c r="BG29" s="74" t="str">
        <f t="shared" si="21"/>
        <v/>
      </c>
      <c r="BH29" s="74"/>
      <c r="BI29" s="74"/>
      <c r="BJ29" s="74" t="str">
        <f t="shared" si="22"/>
        <v/>
      </c>
      <c r="BK29" s="74"/>
      <c r="BL29" s="74"/>
      <c r="BM29" s="74" t="str">
        <f t="shared" si="23"/>
        <v/>
      </c>
      <c r="BN29" s="74"/>
      <c r="BO29" s="74"/>
      <c r="BP29" s="74" t="str">
        <f t="shared" si="24"/>
        <v xml:space="preserve">INSERT INTO SC_SystemeProduits(RefDimension,NomSysteme,typePresta,ligne,Quantite,formule,cte1,DateModif) values (4,'FV2','MATIERE',560,1,null,null,now());
</v>
      </c>
      <c r="BQ29" s="74"/>
      <c r="BR29" s="74"/>
      <c r="BS29" s="74" t="str">
        <f t="shared" si="25"/>
        <v/>
      </c>
      <c r="BT29" s="74"/>
      <c r="BU29" s="74"/>
      <c r="BV29" s="74" t="str">
        <f t="shared" si="26"/>
        <v/>
      </c>
      <c r="BW29" s="74"/>
      <c r="BX29" s="74"/>
      <c r="BY29" s="74" t="str">
        <f t="shared" si="27"/>
        <v/>
      </c>
      <c r="BZ29" s="74"/>
      <c r="CA29" s="74"/>
      <c r="CB29" s="74" t="str">
        <f t="shared" si="28"/>
        <v/>
      </c>
      <c r="CC29" s="74"/>
      <c r="CD29" s="74"/>
      <c r="CE29" s="74" t="str">
        <f t="shared" si="29"/>
        <v/>
      </c>
      <c r="CF29" s="74"/>
      <c r="CG29" s="74"/>
      <c r="CH29" s="74" t="str">
        <f t="shared" si="30"/>
        <v/>
      </c>
      <c r="CI29" s="74"/>
      <c r="CJ29" s="74"/>
      <c r="CK29" s="74" t="str">
        <f t="shared" si="31"/>
        <v/>
      </c>
      <c r="CL29" s="74"/>
      <c r="CM29" s="74"/>
      <c r="CN29" s="74" t="str">
        <f t="shared" si="32"/>
        <v/>
      </c>
      <c r="CO29" s="74"/>
      <c r="CP29" s="74"/>
      <c r="CQ29" s="74" t="str">
        <f t="shared" si="33"/>
        <v/>
      </c>
      <c r="CR29" s="74"/>
      <c r="CS29" s="74"/>
      <c r="CT29" s="74" t="str">
        <f t="shared" si="34"/>
        <v/>
      </c>
      <c r="CU29" s="74"/>
      <c r="CV29" s="74"/>
      <c r="CW29" s="74" t="str">
        <f t="shared" si="35"/>
        <v/>
      </c>
      <c r="CX29" s="74"/>
      <c r="CY29" s="74"/>
      <c r="CZ29" s="74" t="str">
        <f t="shared" si="36"/>
        <v/>
      </c>
      <c r="DA29" s="74"/>
      <c r="DB29" s="74"/>
      <c r="DC29" s="74" t="str">
        <f t="shared" si="37"/>
        <v/>
      </c>
      <c r="DD29" s="74"/>
      <c r="DE29" s="74"/>
      <c r="DF29" s="74" t="str">
        <f t="shared" si="38"/>
        <v/>
      </c>
      <c r="DG29" s="74"/>
      <c r="DH29" s="74"/>
    </row>
    <row r="30" spans="1:112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561</v>
      </c>
      <c r="B30" s="74" t="s">
        <v>294</v>
      </c>
      <c r="C30" s="115" t="s">
        <v>1800</v>
      </c>
      <c r="D30" s="74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F30" s="75"/>
      <c r="G30" s="75"/>
      <c r="H30" s="76"/>
      <c r="I30" s="75"/>
      <c r="J30" s="75"/>
      <c r="K30" s="76"/>
      <c r="L30" s="75"/>
      <c r="M30" s="75"/>
      <c r="N30" s="76"/>
      <c r="O30" s="75"/>
      <c r="P30" s="75"/>
      <c r="Q30" s="76">
        <v>1</v>
      </c>
      <c r="R30" s="75"/>
      <c r="S30" s="75"/>
      <c r="T30" s="76"/>
      <c r="U30" s="75"/>
      <c r="V30" s="75"/>
      <c r="W30" s="76"/>
      <c r="X30" s="75"/>
      <c r="Y30" s="75"/>
      <c r="Z30" s="76"/>
      <c r="AA30" s="75"/>
      <c r="AB30" s="75"/>
      <c r="AC30" s="76"/>
      <c r="AD30" s="75"/>
      <c r="AE30" s="75"/>
      <c r="AF30" s="76"/>
      <c r="AG30" s="75"/>
      <c r="AH30" s="75"/>
      <c r="AI30" s="76"/>
      <c r="AJ30" s="75"/>
      <c r="AK30" s="75"/>
      <c r="AL30" s="76"/>
      <c r="AM30" s="75"/>
      <c r="AN30" s="75"/>
      <c r="AO30" s="76"/>
      <c r="AP30" s="75"/>
      <c r="AQ30" s="75"/>
      <c r="AR30" s="76"/>
      <c r="AS30" s="75"/>
      <c r="AT30" s="75"/>
      <c r="AU30" s="76"/>
      <c r="AV30" s="75"/>
      <c r="AW30" s="75"/>
      <c r="AX30" s="76"/>
      <c r="AY30" s="75"/>
      <c r="AZ30" s="75"/>
      <c r="BA30" s="76"/>
      <c r="BB30" s="75"/>
      <c r="BC30" s="75"/>
      <c r="BD30" s="76"/>
      <c r="BE30" s="75"/>
      <c r="BF30" s="75"/>
      <c r="BG30" s="74" t="str">
        <f t="shared" si="21"/>
        <v/>
      </c>
      <c r="BH30" s="74"/>
      <c r="BI30" s="74"/>
      <c r="BJ30" s="74" t="str">
        <f t="shared" si="22"/>
        <v/>
      </c>
      <c r="BK30" s="74"/>
      <c r="BL30" s="74"/>
      <c r="BM30" s="74" t="str">
        <f t="shared" si="23"/>
        <v/>
      </c>
      <c r="BN30" s="74"/>
      <c r="BO30" s="74"/>
      <c r="BP30" s="74" t="str">
        <f t="shared" si="24"/>
        <v/>
      </c>
      <c r="BQ30" s="74"/>
      <c r="BR30" s="74"/>
      <c r="BS30" s="74" t="str">
        <f t="shared" si="25"/>
        <v xml:space="preserve">INSERT INTO SC_SystemeProduits(RefDimension,NomSysteme,typePresta,ligne,Quantite,formule,cte1,DateModif) values (5,'FV2','MATIERE',561,1,null,null,now());
</v>
      </c>
      <c r="BT30" s="74"/>
      <c r="BU30" s="74"/>
      <c r="BV30" s="74" t="str">
        <f t="shared" si="26"/>
        <v/>
      </c>
      <c r="BW30" s="74"/>
      <c r="BX30" s="74"/>
      <c r="BY30" s="74" t="str">
        <f t="shared" si="27"/>
        <v/>
      </c>
      <c r="BZ30" s="74"/>
      <c r="CA30" s="74"/>
      <c r="CB30" s="74" t="str">
        <f t="shared" si="28"/>
        <v/>
      </c>
      <c r="CC30" s="74"/>
      <c r="CD30" s="74"/>
      <c r="CE30" s="74" t="str">
        <f t="shared" si="29"/>
        <v/>
      </c>
      <c r="CF30" s="74"/>
      <c r="CG30" s="74"/>
      <c r="CH30" s="74" t="str">
        <f t="shared" si="30"/>
        <v/>
      </c>
      <c r="CI30" s="74"/>
      <c r="CJ30" s="74"/>
      <c r="CK30" s="74" t="str">
        <f t="shared" si="31"/>
        <v/>
      </c>
      <c r="CL30" s="74"/>
      <c r="CM30" s="74"/>
      <c r="CN30" s="74" t="str">
        <f t="shared" si="32"/>
        <v/>
      </c>
      <c r="CO30" s="74"/>
      <c r="CP30" s="74"/>
      <c r="CQ30" s="74" t="str">
        <f t="shared" si="33"/>
        <v/>
      </c>
      <c r="CR30" s="74"/>
      <c r="CS30" s="74"/>
      <c r="CT30" s="74" t="str">
        <f t="shared" si="34"/>
        <v/>
      </c>
      <c r="CU30" s="74"/>
      <c r="CV30" s="74"/>
      <c r="CW30" s="74" t="str">
        <f t="shared" si="35"/>
        <v/>
      </c>
      <c r="CX30" s="74"/>
      <c r="CY30" s="74"/>
      <c r="CZ30" s="74" t="str">
        <f t="shared" si="36"/>
        <v/>
      </c>
      <c r="DA30" s="74"/>
      <c r="DB30" s="74"/>
      <c r="DC30" s="74" t="str">
        <f t="shared" si="37"/>
        <v/>
      </c>
      <c r="DD30" s="74"/>
      <c r="DE30" s="74"/>
      <c r="DF30" s="74" t="str">
        <f t="shared" si="38"/>
        <v/>
      </c>
      <c r="DG30" s="74"/>
      <c r="DH30" s="74"/>
    </row>
    <row r="31" spans="1:112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563</v>
      </c>
      <c r="B31" s="74" t="s">
        <v>294</v>
      </c>
      <c r="C31" s="115" t="s">
        <v>1802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F31" s="75"/>
      <c r="G31" s="75"/>
      <c r="H31" s="76"/>
      <c r="I31" s="75"/>
      <c r="J31" s="75"/>
      <c r="K31" s="76"/>
      <c r="L31" s="75"/>
      <c r="M31" s="75"/>
      <c r="N31" s="76"/>
      <c r="O31" s="75"/>
      <c r="P31" s="75"/>
      <c r="Q31" s="76"/>
      <c r="R31" s="75"/>
      <c r="S31" s="75"/>
      <c r="T31" s="76">
        <v>1</v>
      </c>
      <c r="U31" s="75"/>
      <c r="V31" s="75"/>
      <c r="W31" s="76"/>
      <c r="X31" s="75"/>
      <c r="Y31" s="75"/>
      <c r="Z31" s="76"/>
      <c r="AA31" s="75"/>
      <c r="AB31" s="75"/>
      <c r="AC31" s="76"/>
      <c r="AD31" s="75"/>
      <c r="AE31" s="75"/>
      <c r="AF31" s="76"/>
      <c r="AG31" s="75"/>
      <c r="AH31" s="75"/>
      <c r="AI31" s="76"/>
      <c r="AJ31" s="75"/>
      <c r="AK31" s="75"/>
      <c r="AL31" s="76"/>
      <c r="AM31" s="75"/>
      <c r="AN31" s="75"/>
      <c r="AO31" s="76"/>
      <c r="AP31" s="75"/>
      <c r="AQ31" s="75"/>
      <c r="AR31" s="76"/>
      <c r="AS31" s="75"/>
      <c r="AT31" s="75"/>
      <c r="AU31" s="76"/>
      <c r="AV31" s="75"/>
      <c r="AW31" s="75"/>
      <c r="AX31" s="76"/>
      <c r="AY31" s="75"/>
      <c r="AZ31" s="75"/>
      <c r="BA31" s="76"/>
      <c r="BB31" s="75"/>
      <c r="BC31" s="75"/>
      <c r="BD31" s="76"/>
      <c r="BE31" s="75"/>
      <c r="BF31" s="75"/>
      <c r="BG31" s="74" t="str">
        <f t="shared" si="21"/>
        <v/>
      </c>
      <c r="BH31" s="74"/>
      <c r="BI31" s="74"/>
      <c r="BJ31" s="74" t="str">
        <f t="shared" si="22"/>
        <v/>
      </c>
      <c r="BK31" s="74"/>
      <c r="BL31" s="74"/>
      <c r="BM31" s="74" t="str">
        <f t="shared" si="23"/>
        <v/>
      </c>
      <c r="BN31" s="74"/>
      <c r="BO31" s="74"/>
      <c r="BP31" s="74" t="str">
        <f t="shared" si="24"/>
        <v/>
      </c>
      <c r="BQ31" s="74"/>
      <c r="BR31" s="74"/>
      <c r="BS31" s="74" t="str">
        <f t="shared" si="25"/>
        <v/>
      </c>
      <c r="BT31" s="74"/>
      <c r="BU31" s="74"/>
      <c r="BV31" s="74" t="str">
        <f t="shared" si="26"/>
        <v xml:space="preserve">INSERT INTO SC_SystemeProduits(RefDimension,NomSysteme,typePresta,ligne,Quantite,formule,cte1,DateModif) values (6,'FV2','MATIERE',563,1,null,null,now());
</v>
      </c>
      <c r="BW31" s="74"/>
      <c r="BX31" s="74"/>
      <c r="BY31" s="74" t="str">
        <f t="shared" si="27"/>
        <v/>
      </c>
      <c r="BZ31" s="74"/>
      <c r="CA31" s="74"/>
      <c r="CB31" s="74" t="str">
        <f t="shared" si="28"/>
        <v/>
      </c>
      <c r="CC31" s="74"/>
      <c r="CD31" s="74"/>
      <c r="CE31" s="74" t="str">
        <f t="shared" si="29"/>
        <v/>
      </c>
      <c r="CF31" s="74"/>
      <c r="CG31" s="74"/>
      <c r="CH31" s="74" t="str">
        <f t="shared" si="30"/>
        <v/>
      </c>
      <c r="CI31" s="74"/>
      <c r="CJ31" s="74"/>
      <c r="CK31" s="74" t="str">
        <f t="shared" si="31"/>
        <v/>
      </c>
      <c r="CL31" s="74"/>
      <c r="CM31" s="74"/>
      <c r="CN31" s="74" t="str">
        <f t="shared" si="32"/>
        <v/>
      </c>
      <c r="CO31" s="74"/>
      <c r="CP31" s="74"/>
      <c r="CQ31" s="74" t="str">
        <f t="shared" si="33"/>
        <v/>
      </c>
      <c r="CR31" s="74"/>
      <c r="CS31" s="74"/>
      <c r="CT31" s="74" t="str">
        <f t="shared" si="34"/>
        <v/>
      </c>
      <c r="CU31" s="74"/>
      <c r="CV31" s="74"/>
      <c r="CW31" s="74" t="str">
        <f t="shared" si="35"/>
        <v/>
      </c>
      <c r="CX31" s="74"/>
      <c r="CY31" s="74"/>
      <c r="CZ31" s="74" t="str">
        <f t="shared" si="36"/>
        <v/>
      </c>
      <c r="DA31" s="74"/>
      <c r="DB31" s="74"/>
      <c r="DC31" s="74" t="str">
        <f t="shared" si="37"/>
        <v/>
      </c>
      <c r="DD31" s="74"/>
      <c r="DE31" s="74"/>
      <c r="DF31" s="74" t="str">
        <f t="shared" si="38"/>
        <v/>
      </c>
      <c r="DG31" s="74"/>
      <c r="DH31" s="74"/>
    </row>
    <row r="32" spans="1:112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564</v>
      </c>
      <c r="B32" s="74" t="s">
        <v>294</v>
      </c>
      <c r="C32" s="115" t="s">
        <v>1803</v>
      </c>
      <c r="D32" s="7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F32" s="75"/>
      <c r="G32" s="75"/>
      <c r="H32" s="76"/>
      <c r="I32" s="75"/>
      <c r="J32" s="75"/>
      <c r="K32" s="76"/>
      <c r="L32" s="75"/>
      <c r="M32" s="75"/>
      <c r="N32" s="76"/>
      <c r="O32" s="75"/>
      <c r="P32" s="75"/>
      <c r="Q32" s="76"/>
      <c r="R32" s="75"/>
      <c r="S32" s="75"/>
      <c r="T32" s="76"/>
      <c r="U32" s="75"/>
      <c r="V32" s="75"/>
      <c r="W32" s="76">
        <v>1</v>
      </c>
      <c r="X32" s="75"/>
      <c r="Y32" s="75"/>
      <c r="Z32" s="76"/>
      <c r="AA32" s="75"/>
      <c r="AB32" s="75"/>
      <c r="AC32" s="76"/>
      <c r="AD32" s="75"/>
      <c r="AE32" s="75"/>
      <c r="AF32" s="76"/>
      <c r="AG32" s="75"/>
      <c r="AH32" s="75"/>
      <c r="AI32" s="76"/>
      <c r="AJ32" s="75"/>
      <c r="AK32" s="75"/>
      <c r="AL32" s="76"/>
      <c r="AM32" s="75"/>
      <c r="AN32" s="75"/>
      <c r="AO32" s="76"/>
      <c r="AP32" s="75"/>
      <c r="AQ32" s="75"/>
      <c r="AR32" s="76"/>
      <c r="AS32" s="75"/>
      <c r="AT32" s="75"/>
      <c r="AU32" s="76"/>
      <c r="AV32" s="75"/>
      <c r="AW32" s="75"/>
      <c r="AX32" s="76"/>
      <c r="AY32" s="75"/>
      <c r="AZ32" s="75"/>
      <c r="BA32" s="76"/>
      <c r="BB32" s="75"/>
      <c r="BC32" s="75"/>
      <c r="BD32" s="76"/>
      <c r="BE32" s="75"/>
      <c r="BF32" s="75"/>
      <c r="BG32" s="74" t="str">
        <f t="shared" si="21"/>
        <v/>
      </c>
      <c r="BH32" s="74"/>
      <c r="BI32" s="74"/>
      <c r="BJ32" s="74" t="str">
        <f t="shared" si="22"/>
        <v/>
      </c>
      <c r="BK32" s="74"/>
      <c r="BL32" s="74"/>
      <c r="BM32" s="74" t="str">
        <f t="shared" si="23"/>
        <v/>
      </c>
      <c r="BN32" s="74"/>
      <c r="BO32" s="74"/>
      <c r="BP32" s="74" t="str">
        <f t="shared" si="24"/>
        <v/>
      </c>
      <c r="BQ32" s="74"/>
      <c r="BR32" s="74"/>
      <c r="BS32" s="74" t="str">
        <f t="shared" si="25"/>
        <v/>
      </c>
      <c r="BT32" s="74"/>
      <c r="BU32" s="74"/>
      <c r="BV32" s="74" t="str">
        <f t="shared" si="26"/>
        <v/>
      </c>
      <c r="BW32" s="74"/>
      <c r="BX32" s="74"/>
      <c r="BY32" s="74" t="str">
        <f t="shared" si="27"/>
        <v xml:space="preserve">INSERT INTO SC_SystemeProduits(RefDimension,NomSysteme,typePresta,ligne,Quantite,formule,cte1,DateModif) values (7,'FV2','MATIERE',564,1,null,null,now());
</v>
      </c>
      <c r="BZ32" s="74"/>
      <c r="CA32" s="74"/>
      <c r="CB32" s="74" t="str">
        <f t="shared" si="28"/>
        <v/>
      </c>
      <c r="CC32" s="74"/>
      <c r="CD32" s="74"/>
      <c r="CE32" s="74" t="str">
        <f t="shared" si="29"/>
        <v/>
      </c>
      <c r="CF32" s="74"/>
      <c r="CG32" s="74"/>
      <c r="CH32" s="74" t="str">
        <f t="shared" si="30"/>
        <v/>
      </c>
      <c r="CI32" s="74"/>
      <c r="CJ32" s="74"/>
      <c r="CK32" s="74" t="str">
        <f t="shared" si="31"/>
        <v/>
      </c>
      <c r="CL32" s="74"/>
      <c r="CM32" s="74"/>
      <c r="CN32" s="74" t="str">
        <f t="shared" si="32"/>
        <v/>
      </c>
      <c r="CO32" s="74"/>
      <c r="CP32" s="74"/>
      <c r="CQ32" s="74" t="str">
        <f t="shared" si="33"/>
        <v/>
      </c>
      <c r="CR32" s="74"/>
      <c r="CS32" s="74"/>
      <c r="CT32" s="74" t="str">
        <f t="shared" si="34"/>
        <v/>
      </c>
      <c r="CU32" s="74"/>
      <c r="CV32" s="74"/>
      <c r="CW32" s="74" t="str">
        <f t="shared" si="35"/>
        <v/>
      </c>
      <c r="CX32" s="74"/>
      <c r="CY32" s="74"/>
      <c r="CZ32" s="74" t="str">
        <f t="shared" si="36"/>
        <v/>
      </c>
      <c r="DA32" s="74"/>
      <c r="DB32" s="74"/>
      <c r="DC32" s="74" t="str">
        <f t="shared" si="37"/>
        <v/>
      </c>
      <c r="DD32" s="74"/>
      <c r="DE32" s="74"/>
      <c r="DF32" s="74" t="str">
        <f t="shared" si="38"/>
        <v/>
      </c>
      <c r="DG32" s="74"/>
      <c r="DH32" s="74"/>
    </row>
    <row r="33" spans="1:112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565</v>
      </c>
      <c r="B33" s="74" t="s">
        <v>294</v>
      </c>
      <c r="C33" s="115" t="s">
        <v>1804</v>
      </c>
      <c r="D33" s="7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F33" s="75"/>
      <c r="G33" s="75"/>
      <c r="H33" s="76"/>
      <c r="I33" s="75"/>
      <c r="J33" s="75"/>
      <c r="K33" s="76"/>
      <c r="L33" s="75"/>
      <c r="M33" s="75"/>
      <c r="N33" s="76"/>
      <c r="O33" s="75"/>
      <c r="P33" s="75"/>
      <c r="Q33" s="76"/>
      <c r="R33" s="75"/>
      <c r="S33" s="75"/>
      <c r="T33" s="76"/>
      <c r="U33" s="75"/>
      <c r="V33" s="75"/>
      <c r="W33" s="76"/>
      <c r="X33" s="75"/>
      <c r="Y33" s="75"/>
      <c r="Z33" s="76">
        <v>1</v>
      </c>
      <c r="AA33" s="75"/>
      <c r="AB33" s="75"/>
      <c r="AC33" s="76"/>
      <c r="AD33" s="75"/>
      <c r="AE33" s="75"/>
      <c r="AF33" s="76"/>
      <c r="AG33" s="75"/>
      <c r="AH33" s="75"/>
      <c r="AI33" s="76"/>
      <c r="AJ33" s="75"/>
      <c r="AK33" s="75"/>
      <c r="AL33" s="76"/>
      <c r="AM33" s="75"/>
      <c r="AN33" s="75"/>
      <c r="AO33" s="76"/>
      <c r="AP33" s="75"/>
      <c r="AQ33" s="75"/>
      <c r="AR33" s="76"/>
      <c r="AS33" s="75"/>
      <c r="AT33" s="75"/>
      <c r="AU33" s="76"/>
      <c r="AV33" s="75"/>
      <c r="AW33" s="75"/>
      <c r="AX33" s="76"/>
      <c r="AY33" s="75"/>
      <c r="AZ33" s="75"/>
      <c r="BA33" s="76"/>
      <c r="BB33" s="75"/>
      <c r="BC33" s="75"/>
      <c r="BD33" s="76"/>
      <c r="BE33" s="75"/>
      <c r="BF33" s="75"/>
      <c r="BG33" s="74" t="str">
        <f t="shared" si="21"/>
        <v/>
      </c>
      <c r="BH33" s="74"/>
      <c r="BI33" s="74"/>
      <c r="BJ33" s="74" t="str">
        <f t="shared" si="22"/>
        <v/>
      </c>
      <c r="BK33" s="74"/>
      <c r="BL33" s="74"/>
      <c r="BM33" s="74" t="str">
        <f t="shared" si="23"/>
        <v/>
      </c>
      <c r="BN33" s="74"/>
      <c r="BO33" s="74"/>
      <c r="BP33" s="74" t="str">
        <f t="shared" si="24"/>
        <v/>
      </c>
      <c r="BQ33" s="74"/>
      <c r="BR33" s="74"/>
      <c r="BS33" s="74" t="str">
        <f t="shared" si="25"/>
        <v/>
      </c>
      <c r="BT33" s="74"/>
      <c r="BU33" s="74"/>
      <c r="BV33" s="74" t="str">
        <f t="shared" si="26"/>
        <v/>
      </c>
      <c r="BW33" s="74"/>
      <c r="BX33" s="74"/>
      <c r="BY33" s="74" t="str">
        <f t="shared" si="27"/>
        <v/>
      </c>
      <c r="BZ33" s="74"/>
      <c r="CA33" s="74"/>
      <c r="CB33" s="74" t="str">
        <f t="shared" si="28"/>
        <v xml:space="preserve">INSERT INTO SC_SystemeProduits(RefDimension,NomSysteme,typePresta,ligne,Quantite,formule,cte1,DateModif) values (8,'FV2','MATIERE',565,1,null,null,now());
</v>
      </c>
      <c r="CC33" s="74"/>
      <c r="CD33" s="74"/>
      <c r="CE33" s="74" t="str">
        <f t="shared" si="29"/>
        <v/>
      </c>
      <c r="CF33" s="74"/>
      <c r="CG33" s="74"/>
      <c r="CH33" s="74" t="str">
        <f t="shared" si="30"/>
        <v/>
      </c>
      <c r="CI33" s="74"/>
      <c r="CJ33" s="74"/>
      <c r="CK33" s="74" t="str">
        <f t="shared" si="31"/>
        <v/>
      </c>
      <c r="CL33" s="74"/>
      <c r="CM33" s="74"/>
      <c r="CN33" s="74" t="str">
        <f t="shared" si="32"/>
        <v/>
      </c>
      <c r="CO33" s="74"/>
      <c r="CP33" s="74"/>
      <c r="CQ33" s="74" t="str">
        <f t="shared" si="33"/>
        <v/>
      </c>
      <c r="CR33" s="74"/>
      <c r="CS33" s="74"/>
      <c r="CT33" s="74" t="str">
        <f t="shared" si="34"/>
        <v/>
      </c>
      <c r="CU33" s="74"/>
      <c r="CV33" s="74"/>
      <c r="CW33" s="74" t="str">
        <f t="shared" si="35"/>
        <v/>
      </c>
      <c r="CX33" s="74"/>
      <c r="CY33" s="74"/>
      <c r="CZ33" s="74" t="str">
        <f t="shared" si="36"/>
        <v/>
      </c>
      <c r="DA33" s="74"/>
      <c r="DB33" s="74"/>
      <c r="DC33" s="74" t="str">
        <f t="shared" si="37"/>
        <v/>
      </c>
      <c r="DD33" s="74"/>
      <c r="DE33" s="74"/>
      <c r="DF33" s="74" t="str">
        <f t="shared" si="38"/>
        <v/>
      </c>
      <c r="DG33" s="74"/>
      <c r="DH33" s="74"/>
    </row>
    <row r="34" spans="1:112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566</v>
      </c>
      <c r="B34" s="74" t="s">
        <v>294</v>
      </c>
      <c r="C34" s="115" t="s">
        <v>1805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/>
      <c r="I34" s="75"/>
      <c r="J34" s="75"/>
      <c r="K34" s="76"/>
      <c r="L34" s="75"/>
      <c r="M34" s="75"/>
      <c r="N34" s="76"/>
      <c r="O34" s="75"/>
      <c r="P34" s="75"/>
      <c r="Q34" s="76"/>
      <c r="R34" s="75"/>
      <c r="S34" s="75"/>
      <c r="T34" s="76"/>
      <c r="U34" s="75"/>
      <c r="V34" s="75"/>
      <c r="W34" s="76"/>
      <c r="X34" s="75"/>
      <c r="Y34" s="75"/>
      <c r="Z34" s="76"/>
      <c r="AA34" s="75"/>
      <c r="AB34" s="75"/>
      <c r="AC34" s="76">
        <v>1</v>
      </c>
      <c r="AD34" s="75"/>
      <c r="AE34" s="75"/>
      <c r="AF34" s="76"/>
      <c r="AG34" s="75"/>
      <c r="AH34" s="75"/>
      <c r="AI34" s="76"/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21"/>
        <v/>
      </c>
      <c r="BH34" s="74"/>
      <c r="BI34" s="74"/>
      <c r="BJ34" s="74" t="str">
        <f t="shared" si="22"/>
        <v/>
      </c>
      <c r="BK34" s="74"/>
      <c r="BL34" s="74"/>
      <c r="BM34" s="74" t="str">
        <f t="shared" si="23"/>
        <v/>
      </c>
      <c r="BN34" s="74"/>
      <c r="BO34" s="74"/>
      <c r="BP34" s="74" t="str">
        <f t="shared" si="24"/>
        <v/>
      </c>
      <c r="BQ34" s="74"/>
      <c r="BR34" s="74"/>
      <c r="BS34" s="74" t="str">
        <f t="shared" si="25"/>
        <v/>
      </c>
      <c r="BT34" s="74"/>
      <c r="BU34" s="74"/>
      <c r="BV34" s="74" t="str">
        <f t="shared" si="26"/>
        <v/>
      </c>
      <c r="BW34" s="74"/>
      <c r="BX34" s="74"/>
      <c r="BY34" s="74" t="str">
        <f t="shared" si="27"/>
        <v/>
      </c>
      <c r="BZ34" s="74"/>
      <c r="CA34" s="74"/>
      <c r="CB34" s="74" t="str">
        <f t="shared" si="28"/>
        <v/>
      </c>
      <c r="CC34" s="74"/>
      <c r="CD34" s="74"/>
      <c r="CE34" s="74" t="str">
        <f t="shared" si="29"/>
        <v xml:space="preserve">INSERT INTO SC_SystemeProduits(RefDimension,NomSysteme,typePresta,ligne,Quantite,formule,cte1,DateModif) values (9,'FV2','MATIERE',566,1,null,null,now());
</v>
      </c>
      <c r="CF34" s="74"/>
      <c r="CG34" s="74"/>
      <c r="CH34" s="74" t="str">
        <f t="shared" si="30"/>
        <v/>
      </c>
      <c r="CI34" s="74"/>
      <c r="CJ34" s="74"/>
      <c r="CK34" s="74" t="str">
        <f t="shared" si="31"/>
        <v/>
      </c>
      <c r="CL34" s="74"/>
      <c r="CM34" s="74"/>
      <c r="CN34" s="74" t="str">
        <f t="shared" si="32"/>
        <v/>
      </c>
      <c r="CO34" s="74"/>
      <c r="CP34" s="74"/>
      <c r="CQ34" s="74" t="str">
        <f t="shared" si="33"/>
        <v/>
      </c>
      <c r="CR34" s="74"/>
      <c r="CS34" s="74"/>
      <c r="CT34" s="74" t="str">
        <f t="shared" si="34"/>
        <v/>
      </c>
      <c r="CU34" s="74"/>
      <c r="CV34" s="74"/>
      <c r="CW34" s="74" t="str">
        <f t="shared" si="35"/>
        <v/>
      </c>
      <c r="CX34" s="74"/>
      <c r="CY34" s="74"/>
      <c r="CZ34" s="74" t="str">
        <f t="shared" si="36"/>
        <v/>
      </c>
      <c r="DA34" s="74"/>
      <c r="DB34" s="74"/>
      <c r="DC34" s="74" t="str">
        <f t="shared" si="37"/>
        <v/>
      </c>
      <c r="DD34" s="74"/>
      <c r="DE34" s="74"/>
      <c r="DF34" s="74" t="str">
        <f t="shared" si="38"/>
        <v/>
      </c>
      <c r="DG34" s="74"/>
      <c r="DH34" s="74"/>
    </row>
    <row r="35" spans="1:112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567</v>
      </c>
      <c r="B35" s="74" t="s">
        <v>294</v>
      </c>
      <c r="C35" s="115" t="s">
        <v>1806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/>
      <c r="L35" s="75"/>
      <c r="M35" s="75"/>
      <c r="N35" s="76"/>
      <c r="O35" s="75"/>
      <c r="P35" s="75"/>
      <c r="Q35" s="76"/>
      <c r="R35" s="75"/>
      <c r="S35" s="75"/>
      <c r="T35" s="76"/>
      <c r="U35" s="75"/>
      <c r="V35" s="75"/>
      <c r="W35" s="76"/>
      <c r="X35" s="75"/>
      <c r="Y35" s="75"/>
      <c r="Z35" s="76"/>
      <c r="AA35" s="75"/>
      <c r="AB35" s="75"/>
      <c r="AC35" s="76"/>
      <c r="AD35" s="75"/>
      <c r="AE35" s="75"/>
      <c r="AF35" s="76">
        <v>1</v>
      </c>
      <c r="AG35" s="75"/>
      <c r="AH35" s="75"/>
      <c r="AI35" s="76"/>
      <c r="AJ35" s="75"/>
      <c r="AK35" s="75"/>
      <c r="AL35" s="76"/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21"/>
        <v/>
      </c>
      <c r="BH35" s="74"/>
      <c r="BI35" s="74"/>
      <c r="BJ35" s="74" t="str">
        <f t="shared" si="22"/>
        <v/>
      </c>
      <c r="BK35" s="74"/>
      <c r="BL35" s="74"/>
      <c r="BM35" s="74" t="str">
        <f t="shared" si="23"/>
        <v/>
      </c>
      <c r="BN35" s="74"/>
      <c r="BO35" s="74"/>
      <c r="BP35" s="74" t="str">
        <f t="shared" si="24"/>
        <v/>
      </c>
      <c r="BQ35" s="74"/>
      <c r="BR35" s="74"/>
      <c r="BS35" s="74" t="str">
        <f t="shared" si="25"/>
        <v/>
      </c>
      <c r="BT35" s="74"/>
      <c r="BU35" s="74"/>
      <c r="BV35" s="74" t="str">
        <f t="shared" si="26"/>
        <v/>
      </c>
      <c r="BW35" s="74"/>
      <c r="BX35" s="74"/>
      <c r="BY35" s="74" t="str">
        <f t="shared" si="27"/>
        <v/>
      </c>
      <c r="BZ35" s="74"/>
      <c r="CA35" s="74"/>
      <c r="CB35" s="74" t="str">
        <f t="shared" si="28"/>
        <v/>
      </c>
      <c r="CC35" s="74"/>
      <c r="CD35" s="74"/>
      <c r="CE35" s="74" t="str">
        <f t="shared" si="29"/>
        <v/>
      </c>
      <c r="CF35" s="74"/>
      <c r="CG35" s="74"/>
      <c r="CH35" s="74" t="str">
        <f t="shared" si="30"/>
        <v xml:space="preserve">INSERT INTO SC_SystemeProduits(RefDimension,NomSysteme,typePresta,ligne,Quantite,formule,cte1,DateModif) values (10,'FV2','MATIERE',567,1,null,null,now());
</v>
      </c>
      <c r="CI35" s="74"/>
      <c r="CJ35" s="74"/>
      <c r="CK35" s="74" t="str">
        <f t="shared" si="31"/>
        <v/>
      </c>
      <c r="CL35" s="74"/>
      <c r="CM35" s="74"/>
      <c r="CN35" s="74" t="str">
        <f t="shared" si="32"/>
        <v/>
      </c>
      <c r="CO35" s="74"/>
      <c r="CP35" s="74"/>
      <c r="CQ35" s="74" t="str">
        <f t="shared" si="33"/>
        <v/>
      </c>
      <c r="CR35" s="74"/>
      <c r="CS35" s="74"/>
      <c r="CT35" s="74" t="str">
        <f t="shared" si="34"/>
        <v/>
      </c>
      <c r="CU35" s="74"/>
      <c r="CV35" s="74"/>
      <c r="CW35" s="74" t="str">
        <f t="shared" si="35"/>
        <v/>
      </c>
      <c r="CX35" s="74"/>
      <c r="CY35" s="74"/>
      <c r="CZ35" s="74" t="str">
        <f t="shared" si="36"/>
        <v/>
      </c>
      <c r="DA35" s="74"/>
      <c r="DB35" s="74"/>
      <c r="DC35" s="74" t="str">
        <f t="shared" si="37"/>
        <v/>
      </c>
      <c r="DD35" s="74"/>
      <c r="DE35" s="74"/>
      <c r="DF35" s="74" t="str">
        <f t="shared" si="38"/>
        <v/>
      </c>
      <c r="DG35" s="74"/>
      <c r="DH35" s="74"/>
    </row>
    <row r="36" spans="1:112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568</v>
      </c>
      <c r="B36" s="74" t="s">
        <v>294</v>
      </c>
      <c r="C36" s="115" t="s">
        <v>1807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/>
      <c r="O36" s="75"/>
      <c r="P36" s="75"/>
      <c r="Q36" s="76"/>
      <c r="R36" s="75"/>
      <c r="S36" s="75"/>
      <c r="T36" s="76"/>
      <c r="U36" s="75"/>
      <c r="V36" s="75"/>
      <c r="W36" s="76"/>
      <c r="X36" s="75"/>
      <c r="Y36" s="75"/>
      <c r="Z36" s="76"/>
      <c r="AA36" s="75"/>
      <c r="AB36" s="75"/>
      <c r="AC36" s="76"/>
      <c r="AD36" s="75"/>
      <c r="AE36" s="75"/>
      <c r="AF36" s="76"/>
      <c r="AG36" s="75"/>
      <c r="AH36" s="75"/>
      <c r="AI36" s="76">
        <v>1</v>
      </c>
      <c r="AJ36" s="75"/>
      <c r="AK36" s="75"/>
      <c r="AL36" s="76"/>
      <c r="AM36" s="75"/>
      <c r="AN36" s="75"/>
      <c r="AO36" s="76"/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21"/>
        <v/>
      </c>
      <c r="BH36" s="74"/>
      <c r="BI36" s="74"/>
      <c r="BJ36" s="74" t="str">
        <f t="shared" si="22"/>
        <v/>
      </c>
      <c r="BK36" s="74"/>
      <c r="BL36" s="74"/>
      <c r="BM36" s="74" t="str">
        <f t="shared" si="23"/>
        <v/>
      </c>
      <c r="BN36" s="74"/>
      <c r="BO36" s="74"/>
      <c r="BP36" s="74" t="str">
        <f t="shared" si="24"/>
        <v/>
      </c>
      <c r="BQ36" s="74"/>
      <c r="BR36" s="74"/>
      <c r="BS36" s="74" t="str">
        <f t="shared" si="25"/>
        <v/>
      </c>
      <c r="BT36" s="74"/>
      <c r="BU36" s="74"/>
      <c r="BV36" s="74" t="str">
        <f t="shared" si="26"/>
        <v/>
      </c>
      <c r="BW36" s="74"/>
      <c r="BX36" s="74"/>
      <c r="BY36" s="74" t="str">
        <f t="shared" si="27"/>
        <v/>
      </c>
      <c r="BZ36" s="74"/>
      <c r="CA36" s="74"/>
      <c r="CB36" s="74" t="str">
        <f t="shared" si="28"/>
        <v/>
      </c>
      <c r="CC36" s="74"/>
      <c r="CD36" s="74"/>
      <c r="CE36" s="74" t="str">
        <f t="shared" si="29"/>
        <v/>
      </c>
      <c r="CF36" s="74"/>
      <c r="CG36" s="74"/>
      <c r="CH36" s="74" t="str">
        <f t="shared" si="30"/>
        <v/>
      </c>
      <c r="CI36" s="74"/>
      <c r="CJ36" s="74"/>
      <c r="CK36" s="74" t="str">
        <f t="shared" si="31"/>
        <v xml:space="preserve">INSERT INTO SC_SystemeProduits(RefDimension,NomSysteme,typePresta,ligne,Quantite,formule,cte1,DateModif) values (11,'FV2','MATIERE',568,1,null,null,now());
</v>
      </c>
      <c r="CL36" s="74"/>
      <c r="CM36" s="74"/>
      <c r="CN36" s="74" t="str">
        <f t="shared" si="32"/>
        <v/>
      </c>
      <c r="CO36" s="74"/>
      <c r="CP36" s="74"/>
      <c r="CQ36" s="74" t="str">
        <f t="shared" si="33"/>
        <v/>
      </c>
      <c r="CR36" s="74"/>
      <c r="CS36" s="74"/>
      <c r="CT36" s="74" t="str">
        <f t="shared" si="34"/>
        <v/>
      </c>
      <c r="CU36" s="74"/>
      <c r="CV36" s="74"/>
      <c r="CW36" s="74" t="str">
        <f t="shared" si="35"/>
        <v/>
      </c>
      <c r="CX36" s="74"/>
      <c r="CY36" s="74"/>
      <c r="CZ36" s="74" t="str">
        <f t="shared" si="36"/>
        <v/>
      </c>
      <c r="DA36" s="74"/>
      <c r="DB36" s="74"/>
      <c r="DC36" s="74" t="str">
        <f t="shared" si="37"/>
        <v/>
      </c>
      <c r="DD36" s="74"/>
      <c r="DE36" s="74"/>
      <c r="DF36" s="74" t="str">
        <f t="shared" si="38"/>
        <v/>
      </c>
      <c r="DG36" s="74"/>
      <c r="DH36" s="74"/>
    </row>
    <row r="37" spans="1:112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569</v>
      </c>
      <c r="B37" s="74" t="s">
        <v>294</v>
      </c>
      <c r="C37" s="115" t="s">
        <v>1808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/>
      <c r="R37" s="75"/>
      <c r="S37" s="75"/>
      <c r="T37" s="76"/>
      <c r="U37" s="75"/>
      <c r="V37" s="75"/>
      <c r="W37" s="76"/>
      <c r="X37" s="75"/>
      <c r="Y37" s="75"/>
      <c r="Z37" s="76"/>
      <c r="AA37" s="75"/>
      <c r="AB37" s="75"/>
      <c r="AC37" s="76"/>
      <c r="AD37" s="75"/>
      <c r="AE37" s="75"/>
      <c r="AF37" s="76"/>
      <c r="AG37" s="75"/>
      <c r="AH37" s="75"/>
      <c r="AI37" s="76"/>
      <c r="AJ37" s="75"/>
      <c r="AK37" s="75"/>
      <c r="AL37" s="76">
        <v>1</v>
      </c>
      <c r="AM37" s="75"/>
      <c r="AN37" s="75"/>
      <c r="AO37" s="76"/>
      <c r="AP37" s="75"/>
      <c r="AQ37" s="75"/>
      <c r="AR37" s="76"/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21"/>
        <v/>
      </c>
      <c r="BH37" s="74"/>
      <c r="BI37" s="74"/>
      <c r="BJ37" s="74" t="str">
        <f t="shared" si="22"/>
        <v/>
      </c>
      <c r="BK37" s="74"/>
      <c r="BL37" s="74"/>
      <c r="BM37" s="74" t="str">
        <f t="shared" si="23"/>
        <v/>
      </c>
      <c r="BN37" s="74"/>
      <c r="BO37" s="74"/>
      <c r="BP37" s="74" t="str">
        <f t="shared" si="24"/>
        <v/>
      </c>
      <c r="BQ37" s="74"/>
      <c r="BR37" s="74"/>
      <c r="BS37" s="74" t="str">
        <f t="shared" si="25"/>
        <v/>
      </c>
      <c r="BT37" s="74"/>
      <c r="BU37" s="74"/>
      <c r="BV37" s="74" t="str">
        <f t="shared" si="26"/>
        <v/>
      </c>
      <c r="BW37" s="74"/>
      <c r="BX37" s="74"/>
      <c r="BY37" s="74" t="str">
        <f t="shared" si="27"/>
        <v/>
      </c>
      <c r="BZ37" s="74"/>
      <c r="CA37" s="74"/>
      <c r="CB37" s="74" t="str">
        <f t="shared" si="28"/>
        <v/>
      </c>
      <c r="CC37" s="74"/>
      <c r="CD37" s="74"/>
      <c r="CE37" s="74" t="str">
        <f t="shared" si="29"/>
        <v/>
      </c>
      <c r="CF37" s="74"/>
      <c r="CG37" s="74"/>
      <c r="CH37" s="74" t="str">
        <f t="shared" si="30"/>
        <v/>
      </c>
      <c r="CI37" s="74"/>
      <c r="CJ37" s="74"/>
      <c r="CK37" s="74" t="str">
        <f t="shared" si="31"/>
        <v/>
      </c>
      <c r="CL37" s="74"/>
      <c r="CM37" s="74"/>
      <c r="CN37" s="74" t="str">
        <f t="shared" si="32"/>
        <v xml:space="preserve">INSERT INTO SC_SystemeProduits(RefDimension,NomSysteme,typePresta,ligne,Quantite,formule,cte1,DateModif) values (12,'FV2','MATIERE',569,1,null,null,now());
</v>
      </c>
      <c r="CO37" s="74"/>
      <c r="CP37" s="74"/>
      <c r="CQ37" s="74" t="str">
        <f t="shared" si="33"/>
        <v/>
      </c>
      <c r="CR37" s="74"/>
      <c r="CS37" s="74"/>
      <c r="CT37" s="74" t="str">
        <f t="shared" si="34"/>
        <v/>
      </c>
      <c r="CU37" s="74"/>
      <c r="CV37" s="74"/>
      <c r="CW37" s="74" t="str">
        <f t="shared" si="35"/>
        <v/>
      </c>
      <c r="CX37" s="74"/>
      <c r="CY37" s="74"/>
      <c r="CZ37" s="74" t="str">
        <f t="shared" si="36"/>
        <v/>
      </c>
      <c r="DA37" s="74"/>
      <c r="DB37" s="74"/>
      <c r="DC37" s="74" t="str">
        <f t="shared" si="37"/>
        <v/>
      </c>
      <c r="DD37" s="74"/>
      <c r="DE37" s="74"/>
      <c r="DF37" s="74" t="str">
        <f t="shared" si="38"/>
        <v/>
      </c>
      <c r="DG37" s="74"/>
      <c r="DH37" s="74"/>
    </row>
    <row r="38" spans="1:112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570</v>
      </c>
      <c r="B38" s="74" t="s">
        <v>294</v>
      </c>
      <c r="C38" s="115" t="s">
        <v>1809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/>
      <c r="U38" s="75"/>
      <c r="V38" s="75"/>
      <c r="W38" s="76"/>
      <c r="X38" s="75"/>
      <c r="Y38" s="75"/>
      <c r="Z38" s="76"/>
      <c r="AA38" s="75"/>
      <c r="AB38" s="75"/>
      <c r="AC38" s="76"/>
      <c r="AD38" s="75"/>
      <c r="AE38" s="75"/>
      <c r="AF38" s="76"/>
      <c r="AG38" s="75"/>
      <c r="AH38" s="75"/>
      <c r="AI38" s="76"/>
      <c r="AJ38" s="75"/>
      <c r="AK38" s="75"/>
      <c r="AL38" s="76"/>
      <c r="AM38" s="75"/>
      <c r="AN38" s="75"/>
      <c r="AO38" s="76">
        <v>1</v>
      </c>
      <c r="AP38" s="75"/>
      <c r="AQ38" s="75"/>
      <c r="AR38" s="76"/>
      <c r="AS38" s="75"/>
      <c r="AT38" s="75"/>
      <c r="AU38" s="76"/>
      <c r="AV38" s="75"/>
      <c r="AW38" s="75"/>
      <c r="AX38" s="76"/>
      <c r="AY38" s="75"/>
      <c r="AZ38" s="75"/>
      <c r="BA38" s="76"/>
      <c r="BB38" s="75"/>
      <c r="BC38" s="75"/>
      <c r="BD38" s="76"/>
      <c r="BE38" s="75"/>
      <c r="BF38" s="75"/>
      <c r="BG38" s="74" t="str">
        <f t="shared" si="21"/>
        <v/>
      </c>
      <c r="BH38" s="74"/>
      <c r="BI38" s="74"/>
      <c r="BJ38" s="74" t="str">
        <f t="shared" si="22"/>
        <v/>
      </c>
      <c r="BK38" s="74"/>
      <c r="BL38" s="74"/>
      <c r="BM38" s="74" t="str">
        <f t="shared" si="23"/>
        <v/>
      </c>
      <c r="BN38" s="74"/>
      <c r="BO38" s="74"/>
      <c r="BP38" s="74" t="str">
        <f t="shared" si="24"/>
        <v/>
      </c>
      <c r="BQ38" s="74"/>
      <c r="BR38" s="74"/>
      <c r="BS38" s="74" t="str">
        <f t="shared" si="25"/>
        <v/>
      </c>
      <c r="BT38" s="74"/>
      <c r="BU38" s="74"/>
      <c r="BV38" s="74" t="str">
        <f t="shared" si="26"/>
        <v/>
      </c>
      <c r="BW38" s="74"/>
      <c r="BX38" s="74"/>
      <c r="BY38" s="74" t="str">
        <f t="shared" si="27"/>
        <v/>
      </c>
      <c r="BZ38" s="74"/>
      <c r="CA38" s="74"/>
      <c r="CB38" s="74" t="str">
        <f t="shared" si="28"/>
        <v/>
      </c>
      <c r="CC38" s="74"/>
      <c r="CD38" s="74"/>
      <c r="CE38" s="74" t="str">
        <f t="shared" si="29"/>
        <v/>
      </c>
      <c r="CF38" s="74"/>
      <c r="CG38" s="74"/>
      <c r="CH38" s="74" t="str">
        <f t="shared" si="30"/>
        <v/>
      </c>
      <c r="CI38" s="74"/>
      <c r="CJ38" s="74"/>
      <c r="CK38" s="74" t="str">
        <f t="shared" si="31"/>
        <v/>
      </c>
      <c r="CL38" s="74"/>
      <c r="CM38" s="74"/>
      <c r="CN38" s="74" t="str">
        <f t="shared" si="32"/>
        <v/>
      </c>
      <c r="CO38" s="74"/>
      <c r="CP38" s="74"/>
      <c r="CQ38" s="74" t="str">
        <f t="shared" si="33"/>
        <v xml:space="preserve">INSERT INTO SC_SystemeProduits(RefDimension,NomSysteme,typePresta,ligne,Quantite,formule,cte1,DateModif) values (13,'FV2','MATIERE',570,1,null,null,now());
</v>
      </c>
      <c r="CR38" s="74"/>
      <c r="CS38" s="74"/>
      <c r="CT38" s="74" t="str">
        <f t="shared" si="34"/>
        <v/>
      </c>
      <c r="CU38" s="74"/>
      <c r="CV38" s="74"/>
      <c r="CW38" s="74" t="str">
        <f t="shared" si="35"/>
        <v/>
      </c>
      <c r="CX38" s="74"/>
      <c r="CY38" s="74"/>
      <c r="CZ38" s="74" t="str">
        <f t="shared" si="36"/>
        <v/>
      </c>
      <c r="DA38" s="74"/>
      <c r="DB38" s="74"/>
      <c r="DC38" s="74" t="str">
        <f t="shared" si="37"/>
        <v/>
      </c>
      <c r="DD38" s="74"/>
      <c r="DE38" s="74"/>
      <c r="DF38" s="74" t="str">
        <f t="shared" si="38"/>
        <v/>
      </c>
      <c r="DG38" s="74"/>
      <c r="DH38" s="74"/>
    </row>
    <row r="39" spans="1:112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571</v>
      </c>
      <c r="B39" s="74" t="s">
        <v>294</v>
      </c>
      <c r="C39" s="115" t="s">
        <v>1810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/>
      <c r="X39" s="75"/>
      <c r="Y39" s="75"/>
      <c r="Z39" s="76"/>
      <c r="AA39" s="75"/>
      <c r="AB39" s="75"/>
      <c r="AC39" s="76"/>
      <c r="AD39" s="75"/>
      <c r="AE39" s="75"/>
      <c r="AF39" s="76"/>
      <c r="AG39" s="75"/>
      <c r="AH39" s="75"/>
      <c r="AI39" s="76"/>
      <c r="AJ39" s="75"/>
      <c r="AK39" s="75"/>
      <c r="AL39" s="76"/>
      <c r="AM39" s="75"/>
      <c r="AN39" s="75"/>
      <c r="AO39" s="76"/>
      <c r="AP39" s="75"/>
      <c r="AQ39" s="75"/>
      <c r="AR39" s="76">
        <v>1</v>
      </c>
      <c r="AS39" s="75"/>
      <c r="AT39" s="75"/>
      <c r="AU39" s="76"/>
      <c r="AV39" s="75"/>
      <c r="AW39" s="75"/>
      <c r="AX39" s="76"/>
      <c r="AY39" s="75"/>
      <c r="AZ39" s="75"/>
      <c r="BA39" s="76"/>
      <c r="BB39" s="75"/>
      <c r="BC39" s="75"/>
      <c r="BD39" s="76"/>
      <c r="BE39" s="75"/>
      <c r="BF39" s="75"/>
      <c r="BG39" s="74" t="str">
        <f t="shared" si="21"/>
        <v/>
      </c>
      <c r="BH39" s="74"/>
      <c r="BI39" s="74"/>
      <c r="BJ39" s="74" t="str">
        <f t="shared" si="22"/>
        <v/>
      </c>
      <c r="BK39" s="74"/>
      <c r="BL39" s="74"/>
      <c r="BM39" s="74" t="str">
        <f t="shared" si="23"/>
        <v/>
      </c>
      <c r="BN39" s="74"/>
      <c r="BO39" s="74"/>
      <c r="BP39" s="74" t="str">
        <f t="shared" si="24"/>
        <v/>
      </c>
      <c r="BQ39" s="74"/>
      <c r="BR39" s="74"/>
      <c r="BS39" s="74" t="str">
        <f t="shared" si="25"/>
        <v/>
      </c>
      <c r="BT39" s="74"/>
      <c r="BU39" s="74"/>
      <c r="BV39" s="74" t="str">
        <f t="shared" si="26"/>
        <v/>
      </c>
      <c r="BW39" s="74"/>
      <c r="BX39" s="74"/>
      <c r="BY39" s="74" t="str">
        <f t="shared" si="27"/>
        <v/>
      </c>
      <c r="BZ39" s="74"/>
      <c r="CA39" s="74"/>
      <c r="CB39" s="74" t="str">
        <f t="shared" si="28"/>
        <v/>
      </c>
      <c r="CC39" s="74"/>
      <c r="CD39" s="74"/>
      <c r="CE39" s="74" t="str">
        <f t="shared" si="29"/>
        <v/>
      </c>
      <c r="CF39" s="74"/>
      <c r="CG39" s="74"/>
      <c r="CH39" s="74" t="str">
        <f t="shared" si="30"/>
        <v/>
      </c>
      <c r="CI39" s="74"/>
      <c r="CJ39" s="74"/>
      <c r="CK39" s="74" t="str">
        <f t="shared" si="31"/>
        <v/>
      </c>
      <c r="CL39" s="74"/>
      <c r="CM39" s="74"/>
      <c r="CN39" s="74" t="str">
        <f t="shared" si="32"/>
        <v/>
      </c>
      <c r="CO39" s="74"/>
      <c r="CP39" s="74"/>
      <c r="CQ39" s="74" t="str">
        <f t="shared" si="33"/>
        <v/>
      </c>
      <c r="CR39" s="74"/>
      <c r="CS39" s="74"/>
      <c r="CT39" s="74" t="str">
        <f t="shared" si="34"/>
        <v xml:space="preserve">INSERT INTO SC_SystemeProduits(RefDimension,NomSysteme,typePresta,ligne,Quantite,formule,cte1,DateModif) values (14,'FV2','MATIERE',571,1,null,null,now());
</v>
      </c>
      <c r="CU39" s="74"/>
      <c r="CV39" s="74"/>
      <c r="CW39" s="74" t="str">
        <f t="shared" si="35"/>
        <v/>
      </c>
      <c r="CX39" s="74"/>
      <c r="CY39" s="74"/>
      <c r="CZ39" s="74" t="str">
        <f t="shared" si="36"/>
        <v/>
      </c>
      <c r="DA39" s="74"/>
      <c r="DB39" s="74"/>
      <c r="DC39" s="74" t="str">
        <f t="shared" si="37"/>
        <v/>
      </c>
      <c r="DD39" s="74"/>
      <c r="DE39" s="74"/>
      <c r="DF39" s="74" t="str">
        <f t="shared" si="38"/>
        <v/>
      </c>
      <c r="DG39" s="74"/>
      <c r="DH39" s="74"/>
    </row>
    <row r="40" spans="1:112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572</v>
      </c>
      <c r="B40" s="74" t="s">
        <v>294</v>
      </c>
      <c r="C40" s="115" t="s">
        <v>1811</v>
      </c>
      <c r="D40" s="7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6"/>
      <c r="F40" s="75"/>
      <c r="G40" s="75"/>
      <c r="H40" s="76"/>
      <c r="I40" s="75"/>
      <c r="J40" s="75"/>
      <c r="K40" s="76"/>
      <c r="L40" s="75"/>
      <c r="M40" s="75"/>
      <c r="N40" s="76"/>
      <c r="O40" s="75"/>
      <c r="P40" s="75"/>
      <c r="Q40" s="76"/>
      <c r="R40" s="75"/>
      <c r="S40" s="75"/>
      <c r="T40" s="76"/>
      <c r="U40" s="75"/>
      <c r="V40" s="75"/>
      <c r="W40" s="76"/>
      <c r="X40" s="75"/>
      <c r="Y40" s="75"/>
      <c r="Z40" s="76"/>
      <c r="AA40" s="75"/>
      <c r="AB40" s="75"/>
      <c r="AC40" s="76"/>
      <c r="AD40" s="75"/>
      <c r="AE40" s="75"/>
      <c r="AF40" s="76"/>
      <c r="AG40" s="75"/>
      <c r="AH40" s="75"/>
      <c r="AI40" s="76"/>
      <c r="AJ40" s="75"/>
      <c r="AK40" s="75"/>
      <c r="AL40" s="76"/>
      <c r="AM40" s="75"/>
      <c r="AN40" s="75"/>
      <c r="AO40" s="76"/>
      <c r="AP40" s="75"/>
      <c r="AQ40" s="75"/>
      <c r="AR40" s="76"/>
      <c r="AS40" s="75"/>
      <c r="AT40" s="75"/>
      <c r="AU40" s="76">
        <v>1</v>
      </c>
      <c r="AV40" s="75"/>
      <c r="AW40" s="75"/>
      <c r="AX40" s="76">
        <v>1</v>
      </c>
      <c r="AY40" s="75"/>
      <c r="AZ40" s="75"/>
      <c r="BA40" s="76"/>
      <c r="BB40" s="75"/>
      <c r="BC40" s="75"/>
      <c r="BD40" s="76"/>
      <c r="BE40" s="75"/>
      <c r="BF40" s="75"/>
      <c r="BG40" s="74" t="str">
        <f t="shared" si="21"/>
        <v/>
      </c>
      <c r="BH40" s="74"/>
      <c r="BI40" s="74"/>
      <c r="BJ40" s="74" t="str">
        <f t="shared" si="22"/>
        <v/>
      </c>
      <c r="BK40" s="74"/>
      <c r="BL40" s="74"/>
      <c r="BM40" s="74" t="str">
        <f t="shared" si="23"/>
        <v/>
      </c>
      <c r="BN40" s="74"/>
      <c r="BO40" s="74"/>
      <c r="BP40" s="74" t="str">
        <f t="shared" si="24"/>
        <v/>
      </c>
      <c r="BQ40" s="74"/>
      <c r="BR40" s="74"/>
      <c r="BS40" s="74" t="str">
        <f t="shared" si="25"/>
        <v/>
      </c>
      <c r="BT40" s="74"/>
      <c r="BU40" s="74"/>
      <c r="BV40" s="74" t="str">
        <f t="shared" si="26"/>
        <v/>
      </c>
      <c r="BW40" s="74"/>
      <c r="BX40" s="74"/>
      <c r="BY40" s="74" t="str">
        <f t="shared" si="27"/>
        <v/>
      </c>
      <c r="BZ40" s="74"/>
      <c r="CA40" s="74"/>
      <c r="CB40" s="74" t="str">
        <f t="shared" si="28"/>
        <v/>
      </c>
      <c r="CC40" s="74"/>
      <c r="CD40" s="74"/>
      <c r="CE40" s="74" t="str">
        <f t="shared" si="29"/>
        <v/>
      </c>
      <c r="CF40" s="74"/>
      <c r="CG40" s="74"/>
      <c r="CH40" s="74" t="str">
        <f t="shared" si="30"/>
        <v/>
      </c>
      <c r="CI40" s="74"/>
      <c r="CJ40" s="74"/>
      <c r="CK40" s="74" t="str">
        <f t="shared" si="31"/>
        <v/>
      </c>
      <c r="CL40" s="74"/>
      <c r="CM40" s="74"/>
      <c r="CN40" s="74" t="str">
        <f t="shared" si="32"/>
        <v/>
      </c>
      <c r="CO40" s="74"/>
      <c r="CP40" s="74"/>
      <c r="CQ40" s="74" t="str">
        <f t="shared" si="33"/>
        <v/>
      </c>
      <c r="CR40" s="74"/>
      <c r="CS40" s="74"/>
      <c r="CT40" s="74" t="str">
        <f t="shared" si="34"/>
        <v/>
      </c>
      <c r="CU40" s="74"/>
      <c r="CV40" s="74"/>
      <c r="CW40" s="74" t="str">
        <f t="shared" si="35"/>
        <v xml:space="preserve">INSERT INTO SC_SystemeProduits(RefDimension,NomSysteme,typePresta,ligne,Quantite,formule,cte1,DateModif) values (15,'FV2','MATIERE',572,1,null,null,now());
</v>
      </c>
      <c r="CX40" s="74"/>
      <c r="CY40" s="74"/>
      <c r="CZ40" s="74" t="str">
        <f t="shared" si="36"/>
        <v xml:space="preserve">INSERT INTO SC_SystemeProduits(RefDimension,NomSysteme,typePresta,ligne,Quantite,formule,cte1,DateModif) values (16,'FV2','MATIERE',572,1,null,null,now());
</v>
      </c>
      <c r="DA40" s="74"/>
      <c r="DB40" s="74"/>
      <c r="DC40" s="74" t="str">
        <f t="shared" si="37"/>
        <v/>
      </c>
      <c r="DD40" s="74"/>
      <c r="DE40" s="74"/>
      <c r="DF40" s="74" t="str">
        <f t="shared" si="38"/>
        <v/>
      </c>
      <c r="DG40" s="74"/>
      <c r="DH40" s="74"/>
    </row>
    <row r="41" spans="1:112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573</v>
      </c>
      <c r="B41" s="74" t="s">
        <v>294</v>
      </c>
      <c r="C41" s="115" t="s">
        <v>1812</v>
      </c>
      <c r="D41" s="74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6"/>
      <c r="F41" s="75"/>
      <c r="G41" s="75"/>
      <c r="H41" s="76"/>
      <c r="I41" s="75"/>
      <c r="J41" s="75"/>
      <c r="K41" s="76"/>
      <c r="L41" s="75"/>
      <c r="M41" s="75"/>
      <c r="N41" s="76"/>
      <c r="O41" s="75"/>
      <c r="P41" s="75"/>
      <c r="Q41" s="76"/>
      <c r="R41" s="75"/>
      <c r="S41" s="75"/>
      <c r="T41" s="76"/>
      <c r="U41" s="75"/>
      <c r="V41" s="75"/>
      <c r="W41" s="76"/>
      <c r="X41" s="75"/>
      <c r="Y41" s="75"/>
      <c r="Z41" s="76"/>
      <c r="AA41" s="75"/>
      <c r="AB41" s="75"/>
      <c r="AC41" s="76"/>
      <c r="AD41" s="75"/>
      <c r="AE41" s="75"/>
      <c r="AF41" s="76"/>
      <c r="AG41" s="75"/>
      <c r="AH41" s="75"/>
      <c r="AI41" s="76"/>
      <c r="AJ41" s="75"/>
      <c r="AK41" s="75"/>
      <c r="AL41" s="76"/>
      <c r="AM41" s="75"/>
      <c r="AN41" s="75"/>
      <c r="AO41" s="76"/>
      <c r="AP41" s="75"/>
      <c r="AQ41" s="75"/>
      <c r="AR41" s="76"/>
      <c r="AS41" s="75"/>
      <c r="AT41" s="75"/>
      <c r="AU41" s="76"/>
      <c r="AV41" s="75"/>
      <c r="AW41" s="75"/>
      <c r="AX41" s="76"/>
      <c r="AY41" s="75"/>
      <c r="AZ41" s="75"/>
      <c r="BA41" s="76">
        <v>1</v>
      </c>
      <c r="BB41" s="75"/>
      <c r="BC41" s="75"/>
      <c r="BD41" s="76">
        <v>1</v>
      </c>
      <c r="BE41" s="75"/>
      <c r="BF41" s="75"/>
      <c r="BG41" s="74" t="str">
        <f t="shared" si="21"/>
        <v/>
      </c>
      <c r="BH41" s="74"/>
      <c r="BI41" s="74"/>
      <c r="BJ41" s="74" t="str">
        <f t="shared" si="22"/>
        <v/>
      </c>
      <c r="BK41" s="74"/>
      <c r="BL41" s="74"/>
      <c r="BM41" s="74" t="str">
        <f t="shared" si="23"/>
        <v/>
      </c>
      <c r="BN41" s="74"/>
      <c r="BO41" s="74"/>
      <c r="BP41" s="74" t="str">
        <f t="shared" si="24"/>
        <v/>
      </c>
      <c r="BQ41" s="74"/>
      <c r="BR41" s="74"/>
      <c r="BS41" s="74" t="str">
        <f t="shared" si="25"/>
        <v/>
      </c>
      <c r="BT41" s="74"/>
      <c r="BU41" s="74"/>
      <c r="BV41" s="74" t="str">
        <f t="shared" si="26"/>
        <v/>
      </c>
      <c r="BW41" s="74"/>
      <c r="BX41" s="74"/>
      <c r="BY41" s="74" t="str">
        <f t="shared" si="27"/>
        <v/>
      </c>
      <c r="BZ41" s="74"/>
      <c r="CA41" s="74"/>
      <c r="CB41" s="74" t="str">
        <f t="shared" si="28"/>
        <v/>
      </c>
      <c r="CC41" s="74"/>
      <c r="CD41" s="74"/>
      <c r="CE41" s="74" t="str">
        <f t="shared" si="29"/>
        <v/>
      </c>
      <c r="CF41" s="74"/>
      <c r="CG41" s="74"/>
      <c r="CH41" s="74" t="str">
        <f t="shared" si="30"/>
        <v/>
      </c>
      <c r="CI41" s="74"/>
      <c r="CJ41" s="74"/>
      <c r="CK41" s="74" t="str">
        <f t="shared" si="31"/>
        <v/>
      </c>
      <c r="CL41" s="74"/>
      <c r="CM41" s="74"/>
      <c r="CN41" s="74" t="str">
        <f t="shared" si="32"/>
        <v/>
      </c>
      <c r="CO41" s="74"/>
      <c r="CP41" s="74"/>
      <c r="CQ41" s="74" t="str">
        <f t="shared" si="33"/>
        <v/>
      </c>
      <c r="CR41" s="74"/>
      <c r="CS41" s="74"/>
      <c r="CT41" s="74" t="str">
        <f t="shared" si="34"/>
        <v/>
      </c>
      <c r="CU41" s="74"/>
      <c r="CV41" s="74"/>
      <c r="CW41" s="74" t="str">
        <f t="shared" si="35"/>
        <v/>
      </c>
      <c r="CX41" s="74"/>
      <c r="CY41" s="74"/>
      <c r="CZ41" s="74" t="str">
        <f t="shared" si="36"/>
        <v/>
      </c>
      <c r="DA41" s="74"/>
      <c r="DB41" s="74"/>
      <c r="DC41" s="74" t="str">
        <f t="shared" si="37"/>
        <v xml:space="preserve">INSERT INTO SC_SystemeProduits(RefDimension,NomSysteme,typePresta,ligne,Quantite,formule,cte1,DateModif) values (17,'FV2','MATIERE',573,1,null,null,now());
</v>
      </c>
      <c r="DD41" s="74"/>
      <c r="DE41" s="74"/>
      <c r="DF41" s="74" t="str">
        <f t="shared" si="38"/>
        <v xml:space="preserve">INSERT INTO SC_SystemeProduits(RefDimension,NomSysteme,typePresta,ligne,Quantite,formule,cte1,DateModif) values (18,'FV2','MATIERE',573,1,null,null,now());
</v>
      </c>
      <c r="DG41" s="74"/>
      <c r="DH41" s="7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9"/>
  <dimension ref="A1:DH58"/>
  <sheetViews>
    <sheetView topLeftCell="AW1" workbookViewId="0">
      <selection activeCell="DF42" sqref="BG4:DF42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674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58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4" t="s">
        <v>294</v>
      </c>
      <c r="C4" s="74" t="s">
        <v>333</v>
      </c>
      <c r="D4" s="7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4">
        <v>5.2</v>
      </c>
      <c r="F4" s="75"/>
      <c r="G4" s="75"/>
      <c r="H4" s="74">
        <v>5.2</v>
      </c>
      <c r="I4" s="75"/>
      <c r="J4" s="75"/>
      <c r="K4" s="74">
        <v>5.2</v>
      </c>
      <c r="L4" s="75"/>
      <c r="M4" s="75"/>
      <c r="N4" s="74">
        <v>5.2</v>
      </c>
      <c r="O4" s="75"/>
      <c r="P4" s="75"/>
      <c r="Q4" s="74">
        <v>5.2</v>
      </c>
      <c r="R4" s="75"/>
      <c r="S4" s="75"/>
      <c r="T4" s="74">
        <v>5.2</v>
      </c>
      <c r="U4" s="75"/>
      <c r="V4" s="75"/>
      <c r="W4" s="74">
        <v>5.2</v>
      </c>
      <c r="X4" s="75"/>
      <c r="Y4" s="75"/>
      <c r="Z4" s="74">
        <v>5.2</v>
      </c>
      <c r="AA4" s="75"/>
      <c r="AB4" s="75"/>
      <c r="AC4" s="74">
        <v>5.2</v>
      </c>
      <c r="AD4" s="75"/>
      <c r="AE4" s="75"/>
      <c r="AF4" s="74">
        <v>5.2</v>
      </c>
      <c r="AG4" s="75"/>
      <c r="AH4" s="75"/>
      <c r="AI4" s="74">
        <v>5.2</v>
      </c>
      <c r="AJ4" s="75"/>
      <c r="AK4" s="75"/>
      <c r="AL4" s="74">
        <v>5.2</v>
      </c>
      <c r="AM4" s="75"/>
      <c r="AN4" s="75"/>
      <c r="AO4" s="74">
        <v>5.2</v>
      </c>
      <c r="AP4" s="75"/>
      <c r="AQ4" s="75"/>
      <c r="AR4" s="74">
        <v>5.2</v>
      </c>
      <c r="AS4" s="75"/>
      <c r="AT4" s="75"/>
      <c r="AU4" s="74">
        <v>5.2</v>
      </c>
      <c r="AV4" s="75"/>
      <c r="AW4" s="75"/>
      <c r="AX4" s="74">
        <v>5.2</v>
      </c>
      <c r="AY4" s="75"/>
      <c r="AZ4" s="75"/>
      <c r="BA4" s="74">
        <v>5.2</v>
      </c>
      <c r="BB4" s="75"/>
      <c r="BC4" s="75"/>
      <c r="BD4" s="74">
        <v>5.2</v>
      </c>
      <c r="BE4" s="75"/>
      <c r="BF4" s="75"/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 s="74"/>
      <c r="BI4" s="74"/>
      <c r="BJ4" s="74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 s="74"/>
      <c r="BL4" s="74"/>
      <c r="BM4" s="74" t="str">
        <f t="shared" si="0"/>
        <v xml:space="preserve">INSERT INTO SC_SystemeProduits(RefDimension,NomSysteme,typePresta,ligne,Quantite,formule,cte1,DateModif) values (3,'FV3','MATIERE',66,5.2,null,null,now());
</v>
      </c>
      <c r="BN4" s="74"/>
      <c r="BO4" s="74"/>
      <c r="BP4" s="74" t="str">
        <f t="shared" si="0"/>
        <v xml:space="preserve">INSERT INTO SC_SystemeProduits(RefDimension,NomSysteme,typePresta,ligne,Quantite,formule,cte1,DateModif) values (4,'FV3','MATIERE',66,5.2,null,null,now());
</v>
      </c>
      <c r="BQ4" s="74"/>
      <c r="BR4" s="74"/>
      <c r="BS4" s="74" t="str">
        <f t="shared" si="0"/>
        <v xml:space="preserve">INSERT INTO SC_SystemeProduits(RefDimension,NomSysteme,typePresta,ligne,Quantite,formule,cte1,DateModif) values (5,'FV3','MATIERE',66,5.2,null,null,now());
</v>
      </c>
      <c r="BT4" s="74"/>
      <c r="BU4" s="74"/>
      <c r="BV4" s="74" t="str">
        <f t="shared" si="0"/>
        <v xml:space="preserve">INSERT INTO SC_SystemeProduits(RefDimension,NomSysteme,typePresta,ligne,Quantite,formule,cte1,DateModif) values (6,'FV3','MATIERE',66,5.2,null,null,now());
</v>
      </c>
      <c r="BW4" s="74"/>
      <c r="BX4" s="74"/>
      <c r="BY4" s="74" t="str">
        <f t="shared" si="0"/>
        <v xml:space="preserve">INSERT INTO SC_SystemeProduits(RefDimension,NomSysteme,typePresta,ligne,Quantite,formule,cte1,DateModif) values (7,'FV3','MATIERE',66,5.2,null,null,now());
</v>
      </c>
      <c r="BZ4" s="74"/>
      <c r="CA4" s="74"/>
      <c r="CB4" s="74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(8,'FV3','MATIERE',66,5.2,null,null,now());
</v>
      </c>
      <c r="CC4" s="74"/>
      <c r="CD4" s="74"/>
      <c r="CE4" s="74" t="str">
        <f t="shared" si="1"/>
        <v xml:space="preserve">INSERT INTO SC_SystemeProduits(RefDimension,NomSysteme,typePresta,ligne,Quantite,formule,cte1,DateModif) values (9,'FV3','MATIERE',66,5.2,null,null,now());
</v>
      </c>
      <c r="CF4" s="74"/>
      <c r="CG4" s="74"/>
      <c r="CH4" s="74" t="str">
        <f t="shared" si="1"/>
        <v xml:space="preserve">INSERT INTO SC_SystemeProduits(RefDimension,NomSysteme,typePresta,ligne,Quantite,formule,cte1,DateModif) values (10,'FV3','MATIERE',66,5.2,null,null,now());
</v>
      </c>
      <c r="CI4" s="74"/>
      <c r="CJ4" s="74"/>
      <c r="CK4" s="74" t="str">
        <f t="shared" si="1"/>
        <v xml:space="preserve">INSERT INTO SC_SystemeProduits(RefDimension,NomSysteme,typePresta,ligne,Quantite,formule,cte1,DateModif) values (11,'FV3','MATIERE',66,5.2,null,null,now());
</v>
      </c>
      <c r="CL4" s="74"/>
      <c r="CM4" s="74"/>
      <c r="CN4" s="74" t="str">
        <f t="shared" si="1"/>
        <v xml:space="preserve">INSERT INTO SC_SystemeProduits(RefDimension,NomSysteme,typePresta,ligne,Quantite,formule,cte1,DateModif) values (12,'FV3','MATIERE',66,5.2,null,null,now());
</v>
      </c>
      <c r="CO4" s="74"/>
      <c r="CP4" s="74"/>
      <c r="CQ4" s="74" t="str">
        <f t="shared" si="1"/>
        <v xml:space="preserve">INSERT INTO SC_SystemeProduits(RefDimension,NomSysteme,typePresta,ligne,Quantite,formule,cte1,DateModif) values (13,'FV3','MATIERE',66,5.2,null,null,now());
</v>
      </c>
      <c r="CR4" s="74"/>
      <c r="CS4" s="74"/>
      <c r="CT4" s="74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(14,'FV3','MATIERE',66,5.2,null,null,now());
</v>
      </c>
      <c r="CU4" s="74"/>
      <c r="CV4" s="74"/>
      <c r="CW4" s="74" t="str">
        <f t="shared" si="2"/>
        <v xml:space="preserve">INSERT INTO SC_SystemeProduits(RefDimension,NomSysteme,typePresta,ligne,Quantite,formule,cte1,DateModif) values (15,'FV3','MATIERE',66,5.2,null,null,now());
</v>
      </c>
      <c r="CX4" s="74"/>
      <c r="CY4" s="74"/>
      <c r="CZ4" s="74" t="str">
        <f t="shared" si="2"/>
        <v xml:space="preserve">INSERT INTO SC_SystemeProduits(RefDimension,NomSysteme,typePresta,ligne,Quantite,formule,cte1,DateModif) values (16,'FV3','MATIERE',66,5.2,null,null,now());
</v>
      </c>
      <c r="DA4" s="74"/>
      <c r="DB4" s="74"/>
      <c r="DC4" s="74" t="str">
        <f t="shared" si="2"/>
        <v xml:space="preserve">INSERT INTO SC_SystemeProduits(RefDimension,NomSysteme,typePresta,ligne,Quantite,formule,cte1,DateModif) values (17,'FV3','MATIERE',66,5.2,null,null,now());
</v>
      </c>
      <c r="DD4" s="74"/>
      <c r="DE4" s="74"/>
      <c r="DF4" s="74" t="str">
        <f t="shared" si="2"/>
        <v xml:space="preserve">INSERT INTO SC_SystemeProduits(RefDimension,NomSysteme,typePresta,ligne,Quantite,formule,cte1,DateModif) values (18,'FV3','MATIERE',66,5.2,null,null,now());
</v>
      </c>
      <c r="DG4" s="74"/>
      <c r="DH4" s="74"/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65</v>
      </c>
      <c r="B5" s="74" t="s">
        <v>294</v>
      </c>
      <c r="C5" s="74" t="s">
        <v>342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4">
        <v>9.02</v>
      </c>
      <c r="F5" s="75" t="s">
        <v>641</v>
      </c>
      <c r="G5" s="75" t="s">
        <v>629</v>
      </c>
      <c r="H5" s="74">
        <v>11</v>
      </c>
      <c r="I5" s="75" t="s">
        <v>641</v>
      </c>
      <c r="J5" s="75" t="s">
        <v>629</v>
      </c>
      <c r="K5" s="74">
        <v>13.200000000000001</v>
      </c>
      <c r="L5" s="75" t="s">
        <v>641</v>
      </c>
      <c r="M5" s="75" t="s">
        <v>629</v>
      </c>
      <c r="N5" s="74">
        <v>14.3</v>
      </c>
      <c r="O5" s="75" t="s">
        <v>641</v>
      </c>
      <c r="P5" s="75" t="s">
        <v>629</v>
      </c>
      <c r="Q5" s="74">
        <v>15.400000000000002</v>
      </c>
      <c r="R5" s="75" t="s">
        <v>641</v>
      </c>
      <c r="S5" s="75" t="s">
        <v>629</v>
      </c>
      <c r="T5" s="74">
        <v>16.5</v>
      </c>
      <c r="U5" s="75" t="s">
        <v>641</v>
      </c>
      <c r="V5" s="75" t="s">
        <v>629</v>
      </c>
      <c r="W5" s="74">
        <v>17.600000000000001</v>
      </c>
      <c r="X5" s="75" t="s">
        <v>641</v>
      </c>
      <c r="Y5" s="75" t="s">
        <v>629</v>
      </c>
      <c r="Z5" s="74">
        <v>18.700000000000003</v>
      </c>
      <c r="AA5" s="75" t="s">
        <v>641</v>
      </c>
      <c r="AB5" s="75" t="s">
        <v>629</v>
      </c>
      <c r="AC5" s="74">
        <v>19.8</v>
      </c>
      <c r="AD5" s="75" t="s">
        <v>641</v>
      </c>
      <c r="AE5" s="75" t="s">
        <v>629</v>
      </c>
      <c r="AF5" s="74">
        <v>22</v>
      </c>
      <c r="AG5" s="75" t="s">
        <v>641</v>
      </c>
      <c r="AH5" s="75" t="s">
        <v>629</v>
      </c>
      <c r="AI5" s="74">
        <v>24.200000000000003</v>
      </c>
      <c r="AJ5" s="75" t="s">
        <v>641</v>
      </c>
      <c r="AK5" s="75" t="s">
        <v>629</v>
      </c>
      <c r="AL5" s="74">
        <v>25.3</v>
      </c>
      <c r="AM5" s="75" t="s">
        <v>641</v>
      </c>
      <c r="AN5" s="75" t="s">
        <v>629</v>
      </c>
      <c r="AO5" s="74">
        <v>24.200000000000003</v>
      </c>
      <c r="AP5" s="75" t="s">
        <v>641</v>
      </c>
      <c r="AQ5" s="75" t="s">
        <v>629</v>
      </c>
      <c r="AR5" s="74">
        <v>26.400000000000002</v>
      </c>
      <c r="AS5" s="75" t="s">
        <v>641</v>
      </c>
      <c r="AT5" s="75" t="s">
        <v>629</v>
      </c>
      <c r="AU5" s="74">
        <v>27.500000000000004</v>
      </c>
      <c r="AV5" s="75" t="s">
        <v>641</v>
      </c>
      <c r="AW5" s="75" t="s">
        <v>629</v>
      </c>
      <c r="AX5" s="74">
        <v>28.6</v>
      </c>
      <c r="AY5" s="75" t="s">
        <v>641</v>
      </c>
      <c r="AZ5" s="75" t="s">
        <v>629</v>
      </c>
      <c r="BA5" s="74">
        <v>30.800000000000004</v>
      </c>
      <c r="BB5" s="75" t="s">
        <v>641</v>
      </c>
      <c r="BC5" s="75" t="s">
        <v>629</v>
      </c>
      <c r="BD5" s="74">
        <v>28.6</v>
      </c>
      <c r="BE5" s="75" t="s">
        <v>641</v>
      </c>
      <c r="BF5" s="75" t="s">
        <v>629</v>
      </c>
      <c r="BG5" s="74" t="str">
        <f t="shared" ref="BG5:BG23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 s="74"/>
      <c r="BI5" s="74"/>
      <c r="BJ5" s="74" t="str">
        <f t="shared" si="0"/>
        <v xml:space="preserve">INSERT INTO SC_SystemeProduits(RefDimension,NomSysteme,typePresta,ligne,Quantite,formule,cte1,DateModif) values (2,'FV3','MATIERE',65,null,'1.1*CTE1','PERIMETRE',now());
</v>
      </c>
      <c r="BK5" s="74"/>
      <c r="BL5" s="74"/>
      <c r="BM5" s="74" t="str">
        <f t="shared" si="0"/>
        <v xml:space="preserve">INSERT INTO SC_SystemeProduits(RefDimension,NomSysteme,typePresta,ligne,Quantite,formule,cte1,DateModif) values (3,'FV3','MATIERE',65,null,'1.1*CTE1','PERIMETRE',now());
</v>
      </c>
      <c r="BN5" s="74"/>
      <c r="BO5" s="74"/>
      <c r="BP5" s="74" t="str">
        <f t="shared" si="0"/>
        <v xml:space="preserve">INSERT INTO SC_SystemeProduits(RefDimension,NomSysteme,typePresta,ligne,Quantite,formule,cte1,DateModif) values (4,'FV3','MATIERE',65,null,'1.1*CTE1','PERIMETRE',now());
</v>
      </c>
      <c r="BQ5" s="74"/>
      <c r="BR5" s="74"/>
      <c r="BS5" s="74" t="str">
        <f t="shared" si="0"/>
        <v xml:space="preserve">INSERT INTO SC_SystemeProduits(RefDimension,NomSysteme,typePresta,ligne,Quantite,formule,cte1,DateModif) values (5,'FV3','MATIERE',65,null,'1.1*CTE1','PERIMETRE',now());
</v>
      </c>
      <c r="BT5" s="74"/>
      <c r="BU5" s="74"/>
      <c r="BV5" s="74" t="str">
        <f t="shared" si="0"/>
        <v xml:space="preserve">INSERT INTO SC_SystemeProduits(RefDimension,NomSysteme,typePresta,ligne,Quantite,formule,cte1,DateModif) values (6,'FV3','MATIERE',65,null,'1.1*CTE1','PERIMETRE',now());
</v>
      </c>
      <c r="BW5" s="74"/>
      <c r="BX5" s="74"/>
      <c r="BY5" s="74" t="str">
        <f t="shared" si="0"/>
        <v xml:space="preserve">INSERT INTO SC_SystemeProduits(RefDimension,NomSysteme,typePresta,ligne,Quantite,formule,cte1,DateModif) values (7,'FV3','MATIERE',65,null,'1.1*CTE1','PERIMETRE',now());
</v>
      </c>
      <c r="BZ5" s="74"/>
      <c r="CA5" s="74"/>
      <c r="CB5" s="74" t="str">
        <f t="shared" si="1"/>
        <v xml:space="preserve">INSERT INTO SC_SystemeProduits(RefDimension,NomSysteme,typePresta,ligne,Quantite,formule,cte1,DateModif) values (8,'FV3','MATIERE',65,null,'1.1*CTE1','PERIMETRE',now());
</v>
      </c>
      <c r="CC5" s="74"/>
      <c r="CD5" s="74"/>
      <c r="CE5" s="74" t="str">
        <f t="shared" si="1"/>
        <v xml:space="preserve">INSERT INTO SC_SystemeProduits(RefDimension,NomSysteme,typePresta,ligne,Quantite,formule,cte1,DateModif) values (9,'FV3','MATIERE',65,null,'1.1*CTE1','PERIMETRE',now());
</v>
      </c>
      <c r="CF5" s="74"/>
      <c r="CG5" s="74"/>
      <c r="CH5" s="74" t="str">
        <f t="shared" si="1"/>
        <v xml:space="preserve">INSERT INTO SC_SystemeProduits(RefDimension,NomSysteme,typePresta,ligne,Quantite,formule,cte1,DateModif) values (10,'FV3','MATIERE',65,null,'1.1*CTE1','PERIMETRE',now());
</v>
      </c>
      <c r="CI5" s="74"/>
      <c r="CJ5" s="74"/>
      <c r="CK5" s="74" t="str">
        <f t="shared" si="1"/>
        <v xml:space="preserve">INSERT INTO SC_SystemeProduits(RefDimension,NomSysteme,typePresta,ligne,Quantite,formule,cte1,DateModif) values (11,'FV3','MATIERE',65,null,'1.1*CTE1','PERIMETRE',now());
</v>
      </c>
      <c r="CL5" s="74"/>
      <c r="CM5" s="74"/>
      <c r="CN5" s="74" t="str">
        <f t="shared" si="1"/>
        <v xml:space="preserve">INSERT INTO SC_SystemeProduits(RefDimension,NomSysteme,typePresta,ligne,Quantite,formule,cte1,DateModif) values (12,'FV3','MATIERE',65,null,'1.1*CTE1','PERIMETRE',now());
</v>
      </c>
      <c r="CO5" s="74"/>
      <c r="CP5" s="74"/>
      <c r="CQ5" s="74" t="str">
        <f t="shared" si="1"/>
        <v xml:space="preserve">INSERT INTO SC_SystemeProduits(RefDimension,NomSysteme,typePresta,ligne,Quantite,formule,cte1,DateModif) values (13,'FV3','MATIERE',65,null,'1.1*CTE1','PERIMETRE',now());
</v>
      </c>
      <c r="CR5" s="74"/>
      <c r="CS5" s="74"/>
      <c r="CT5" s="74" t="str">
        <f t="shared" si="2"/>
        <v xml:space="preserve">INSERT INTO SC_SystemeProduits(RefDimension,NomSysteme,typePresta,ligne,Quantite,formule,cte1,DateModif) values (14,'FV3','MATIERE',65,null,'1.1*CTE1','PERIMETRE',now());
</v>
      </c>
      <c r="CU5" s="74"/>
      <c r="CV5" s="74"/>
      <c r="CW5" s="74" t="str">
        <f t="shared" si="2"/>
        <v xml:space="preserve">INSERT INTO SC_SystemeProduits(RefDimension,NomSysteme,typePresta,ligne,Quantite,formule,cte1,DateModif) values (15,'FV3','MATIERE',65,null,'1.1*CTE1','PERIMETRE',now());
</v>
      </c>
      <c r="CX5" s="74"/>
      <c r="CY5" s="74"/>
      <c r="CZ5" s="74" t="str">
        <f t="shared" si="2"/>
        <v xml:space="preserve">INSERT INTO SC_SystemeProduits(RefDimension,NomSysteme,typePresta,ligne,Quantite,formule,cte1,DateModif) values (16,'FV3','MATIERE',65,null,'1.1*CTE1','PERIMETRE',now());
</v>
      </c>
      <c r="DA5" s="74"/>
      <c r="DB5" s="74"/>
      <c r="DC5" s="74" t="str">
        <f t="shared" si="2"/>
        <v xml:space="preserve">INSERT INTO SC_SystemeProduits(RefDimension,NomSysteme,typePresta,ligne,Quantite,formule,cte1,DateModif) values (17,'FV3','MATIERE',65,null,'1.1*CTE1','PERIMETRE',now());
</v>
      </c>
      <c r="DD5" s="74"/>
      <c r="DE5" s="74"/>
      <c r="DF5" s="74" t="str">
        <f t="shared" si="2"/>
        <v xml:space="preserve">INSERT INTO SC_SystemeProduits(RefDimension,NomSysteme,typePresta,ligne,Quantite,formule,cte1,DateModif) values (18,'FV3','MATIERE',65,null,'1.1*CTE1','PERIMETRE',now());
</v>
      </c>
      <c r="DG5" s="74"/>
      <c r="DH5" s="74"/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168</v>
      </c>
      <c r="B6" s="74" t="s">
        <v>294</v>
      </c>
      <c r="C6" s="74" t="s">
        <v>281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4">
        <v>15.743999999999998</v>
      </c>
      <c r="F6" s="75" t="s">
        <v>691</v>
      </c>
      <c r="G6" s="75" t="s">
        <v>629</v>
      </c>
      <c r="H6" s="74">
        <v>19.2</v>
      </c>
      <c r="I6" s="75" t="s">
        <v>691</v>
      </c>
      <c r="J6" s="75" t="s">
        <v>629</v>
      </c>
      <c r="K6" s="74">
        <v>23.04</v>
      </c>
      <c r="L6" s="75" t="s">
        <v>691</v>
      </c>
      <c r="M6" s="75" t="s">
        <v>629</v>
      </c>
      <c r="N6" s="74">
        <v>24.96</v>
      </c>
      <c r="O6" s="75" t="s">
        <v>691</v>
      </c>
      <c r="P6" s="75" t="s">
        <v>629</v>
      </c>
      <c r="Q6" s="74">
        <v>26.88</v>
      </c>
      <c r="R6" s="75" t="s">
        <v>691</v>
      </c>
      <c r="S6" s="75" t="s">
        <v>629</v>
      </c>
      <c r="T6" s="74">
        <v>28.799999999999997</v>
      </c>
      <c r="U6" s="75" t="s">
        <v>691</v>
      </c>
      <c r="V6" s="75" t="s">
        <v>629</v>
      </c>
      <c r="W6" s="74">
        <v>30.72</v>
      </c>
      <c r="X6" s="75" t="s">
        <v>691</v>
      </c>
      <c r="Y6" s="75" t="s">
        <v>629</v>
      </c>
      <c r="Z6" s="74">
        <v>32.64</v>
      </c>
      <c r="AA6" s="75" t="s">
        <v>691</v>
      </c>
      <c r="AB6" s="75" t="s">
        <v>629</v>
      </c>
      <c r="AC6" s="74">
        <v>34.56</v>
      </c>
      <c r="AD6" s="75" t="s">
        <v>691</v>
      </c>
      <c r="AE6" s="75" t="s">
        <v>629</v>
      </c>
      <c r="AF6" s="74">
        <v>38.4</v>
      </c>
      <c r="AG6" s="75" t="s">
        <v>691</v>
      </c>
      <c r="AH6" s="75" t="s">
        <v>629</v>
      </c>
      <c r="AI6" s="74">
        <v>42.239999999999995</v>
      </c>
      <c r="AJ6" s="75" t="s">
        <v>691</v>
      </c>
      <c r="AK6" s="75" t="s">
        <v>629</v>
      </c>
      <c r="AL6" s="74">
        <v>44.16</v>
      </c>
      <c r="AM6" s="75" t="s">
        <v>691</v>
      </c>
      <c r="AN6" s="75" t="s">
        <v>629</v>
      </c>
      <c r="AO6" s="74">
        <v>42.239999999999995</v>
      </c>
      <c r="AP6" s="75" t="s">
        <v>691</v>
      </c>
      <c r="AQ6" s="75" t="s">
        <v>629</v>
      </c>
      <c r="AR6" s="74">
        <v>46.08</v>
      </c>
      <c r="AS6" s="75" t="s">
        <v>691</v>
      </c>
      <c r="AT6" s="75" t="s">
        <v>629</v>
      </c>
      <c r="AU6" s="74">
        <v>48</v>
      </c>
      <c r="AV6" s="75" t="s">
        <v>691</v>
      </c>
      <c r="AW6" s="75" t="s">
        <v>629</v>
      </c>
      <c r="AX6" s="74">
        <v>49.92</v>
      </c>
      <c r="AY6" s="75" t="s">
        <v>691</v>
      </c>
      <c r="AZ6" s="75" t="s">
        <v>629</v>
      </c>
      <c r="BA6" s="74">
        <v>53.76</v>
      </c>
      <c r="BB6" s="75" t="s">
        <v>691</v>
      </c>
      <c r="BC6" s="75" t="s">
        <v>629</v>
      </c>
      <c r="BD6" s="74">
        <v>49.92</v>
      </c>
      <c r="BE6" s="75" t="s">
        <v>691</v>
      </c>
      <c r="BF6" s="75" t="s">
        <v>629</v>
      </c>
      <c r="BG6" s="74" t="str">
        <f t="shared" si="3"/>
        <v xml:space="preserve">INSERT INTO SC_SystemeProduits(RefDimension,NomSysteme,typePresta,ligne,Quantite,formule,cte1,DateModif) values (1,'FV3','MATIERE',168,null,'1.92*CTE1','PERIMETRE',now());
</v>
      </c>
      <c r="BH6" s="74"/>
      <c r="BI6" s="74"/>
      <c r="BJ6" s="74" t="str">
        <f t="shared" si="0"/>
        <v xml:space="preserve">INSERT INTO SC_SystemeProduits(RefDimension,NomSysteme,typePresta,ligne,Quantite,formule,cte1,DateModif) values (2,'FV3','MATIERE',168,null,'1.92*CTE1','PERIMETRE',now());
</v>
      </c>
      <c r="BK6" s="74"/>
      <c r="BL6" s="74"/>
      <c r="BM6" s="74" t="str">
        <f t="shared" si="0"/>
        <v xml:space="preserve">INSERT INTO SC_SystemeProduits(RefDimension,NomSysteme,typePresta,ligne,Quantite,formule,cte1,DateModif) values (3,'FV3','MATIERE',168,null,'1.92*CTE1','PERIMETRE',now());
</v>
      </c>
      <c r="BN6" s="74"/>
      <c r="BO6" s="74"/>
      <c r="BP6" s="74" t="str">
        <f t="shared" si="0"/>
        <v xml:space="preserve">INSERT INTO SC_SystemeProduits(RefDimension,NomSysteme,typePresta,ligne,Quantite,formule,cte1,DateModif) values (4,'FV3','MATIERE',168,null,'1.92*CTE1','PERIMETRE',now());
</v>
      </c>
      <c r="BQ6" s="74"/>
      <c r="BR6" s="74"/>
      <c r="BS6" s="74" t="str">
        <f t="shared" si="0"/>
        <v xml:space="preserve">INSERT INTO SC_SystemeProduits(RefDimension,NomSysteme,typePresta,ligne,Quantite,formule,cte1,DateModif) values (5,'FV3','MATIERE',168,null,'1.92*CTE1','PERIMETRE',now());
</v>
      </c>
      <c r="BT6" s="74"/>
      <c r="BU6" s="74"/>
      <c r="BV6" s="74" t="str">
        <f t="shared" si="0"/>
        <v xml:space="preserve">INSERT INTO SC_SystemeProduits(RefDimension,NomSysteme,typePresta,ligne,Quantite,formule,cte1,DateModif) values (6,'FV3','MATIERE',168,null,'1.92*CTE1','PERIMETRE',now());
</v>
      </c>
      <c r="BW6" s="74"/>
      <c r="BX6" s="74"/>
      <c r="BY6" s="74" t="str">
        <f t="shared" si="0"/>
        <v xml:space="preserve">INSERT INTO SC_SystemeProduits(RefDimension,NomSysteme,typePresta,ligne,Quantite,formule,cte1,DateModif) values (7,'FV3','MATIERE',168,null,'1.92*CTE1','PERIMETRE',now());
</v>
      </c>
      <c r="BZ6" s="74"/>
      <c r="CA6" s="74"/>
      <c r="CB6" s="74" t="str">
        <f t="shared" si="1"/>
        <v xml:space="preserve">INSERT INTO SC_SystemeProduits(RefDimension,NomSysteme,typePresta,ligne,Quantite,formule,cte1,DateModif) values (8,'FV3','MATIERE',168,null,'1.92*CTE1','PERIMETRE',now());
</v>
      </c>
      <c r="CC6" s="74"/>
      <c r="CD6" s="74"/>
      <c r="CE6" s="74" t="str">
        <f t="shared" si="1"/>
        <v xml:space="preserve">INSERT INTO SC_SystemeProduits(RefDimension,NomSysteme,typePresta,ligne,Quantite,formule,cte1,DateModif) values (9,'FV3','MATIERE',168,null,'1.92*CTE1','PERIMETRE',now());
</v>
      </c>
      <c r="CF6" s="74"/>
      <c r="CG6" s="74"/>
      <c r="CH6" s="74" t="str">
        <f t="shared" si="1"/>
        <v xml:space="preserve">INSERT INTO SC_SystemeProduits(RefDimension,NomSysteme,typePresta,ligne,Quantite,formule,cte1,DateModif) values (10,'FV3','MATIERE',168,null,'1.92*CTE1','PERIMETRE',now());
</v>
      </c>
      <c r="CI6" s="74"/>
      <c r="CJ6" s="74"/>
      <c r="CK6" s="74" t="str">
        <f t="shared" si="1"/>
        <v xml:space="preserve">INSERT INTO SC_SystemeProduits(RefDimension,NomSysteme,typePresta,ligne,Quantite,formule,cte1,DateModif) values (11,'FV3','MATIERE',168,null,'1.92*CTE1','PERIMETRE',now());
</v>
      </c>
      <c r="CL6" s="74"/>
      <c r="CM6" s="74"/>
      <c r="CN6" s="74" t="str">
        <f t="shared" si="1"/>
        <v xml:space="preserve">INSERT INTO SC_SystemeProduits(RefDimension,NomSysteme,typePresta,ligne,Quantite,formule,cte1,DateModif) values (12,'FV3','MATIERE',168,null,'1.92*CTE1','PERIMETRE',now());
</v>
      </c>
      <c r="CO6" s="74"/>
      <c r="CP6" s="74"/>
      <c r="CQ6" s="74" t="str">
        <f t="shared" si="1"/>
        <v xml:space="preserve">INSERT INTO SC_SystemeProduits(RefDimension,NomSysteme,typePresta,ligne,Quantite,formule,cte1,DateModif) values (13,'FV3','MATIERE',168,null,'1.92*CTE1','PERIMETRE',now());
</v>
      </c>
      <c r="CR6" s="74"/>
      <c r="CS6" s="74"/>
      <c r="CT6" s="74" t="str">
        <f t="shared" si="2"/>
        <v xml:space="preserve">INSERT INTO SC_SystemeProduits(RefDimension,NomSysteme,typePresta,ligne,Quantite,formule,cte1,DateModif) values (14,'FV3','MATIERE',168,null,'1.92*CTE1','PERIMETRE',now());
</v>
      </c>
      <c r="CU6" s="74"/>
      <c r="CV6" s="74"/>
      <c r="CW6" s="74" t="str">
        <f t="shared" si="2"/>
        <v xml:space="preserve">INSERT INTO SC_SystemeProduits(RefDimension,NomSysteme,typePresta,ligne,Quantite,formule,cte1,DateModif) values (15,'FV3','MATIERE',168,null,'1.92*CTE1','PERIMETRE',now());
</v>
      </c>
      <c r="CX6" s="74"/>
      <c r="CY6" s="74"/>
      <c r="CZ6" s="74" t="str">
        <f t="shared" si="2"/>
        <v xml:space="preserve">INSERT INTO SC_SystemeProduits(RefDimension,NomSysteme,typePresta,ligne,Quantite,formule,cte1,DateModif) values (16,'FV3','MATIERE',168,null,'1.92*CTE1','PERIMETRE',now());
</v>
      </c>
      <c r="DA6" s="74"/>
      <c r="DB6" s="74"/>
      <c r="DC6" s="74" t="str">
        <f t="shared" si="2"/>
        <v xml:space="preserve">INSERT INTO SC_SystemeProduits(RefDimension,NomSysteme,typePresta,ligne,Quantite,formule,cte1,DateModif) values (17,'FV3','MATIERE',168,null,'1.92*CTE1','PERIMETRE',now());
</v>
      </c>
      <c r="DD6" s="74"/>
      <c r="DE6" s="74"/>
      <c r="DF6" s="74" t="str">
        <f t="shared" si="2"/>
        <v xml:space="preserve">INSERT INTO SC_SystemeProduits(RefDimension,NomSysteme,typePresta,ligne,Quantite,formule,cte1,DateModif) values (18,'FV3','MATIERE',168,null,'1.92*CTE1','PERIMETRE',now());
</v>
      </c>
      <c r="DG6" s="74"/>
      <c r="DH6" s="74"/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300</v>
      </c>
      <c r="B7" s="74" t="s">
        <v>294</v>
      </c>
      <c r="C7" s="74" t="s">
        <v>343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4">
        <v>12</v>
      </c>
      <c r="F7" s="75"/>
      <c r="G7" s="75"/>
      <c r="H7" s="74">
        <v>12</v>
      </c>
      <c r="I7" s="75"/>
      <c r="J7" s="75"/>
      <c r="K7" s="74">
        <v>12</v>
      </c>
      <c r="L7" s="75"/>
      <c r="M7" s="75"/>
      <c r="N7" s="74">
        <v>12</v>
      </c>
      <c r="O7" s="75"/>
      <c r="P7" s="75"/>
      <c r="Q7" s="74">
        <v>12</v>
      </c>
      <c r="R7" s="75"/>
      <c r="S7" s="75"/>
      <c r="T7" s="74">
        <v>12</v>
      </c>
      <c r="U7" s="75"/>
      <c r="V7" s="75"/>
      <c r="W7" s="74">
        <v>12</v>
      </c>
      <c r="X7" s="75"/>
      <c r="Y7" s="75"/>
      <c r="Z7" s="74">
        <v>12</v>
      </c>
      <c r="AA7" s="75"/>
      <c r="AB7" s="75"/>
      <c r="AC7" s="74">
        <v>12</v>
      </c>
      <c r="AD7" s="75"/>
      <c r="AE7" s="75"/>
      <c r="AF7" s="74">
        <v>12</v>
      </c>
      <c r="AG7" s="75"/>
      <c r="AH7" s="75"/>
      <c r="AI7" s="74">
        <v>12</v>
      </c>
      <c r="AJ7" s="75"/>
      <c r="AK7" s="75"/>
      <c r="AL7" s="74">
        <v>12</v>
      </c>
      <c r="AM7" s="75"/>
      <c r="AN7" s="75"/>
      <c r="AO7" s="74">
        <v>12</v>
      </c>
      <c r="AP7" s="75"/>
      <c r="AQ7" s="75"/>
      <c r="AR7" s="74">
        <v>12</v>
      </c>
      <c r="AS7" s="75"/>
      <c r="AT7" s="75"/>
      <c r="AU7" s="74">
        <v>12</v>
      </c>
      <c r="AV7" s="75"/>
      <c r="AW7" s="75"/>
      <c r="AX7" s="74">
        <v>12</v>
      </c>
      <c r="AY7" s="75"/>
      <c r="AZ7" s="75"/>
      <c r="BA7" s="74">
        <v>12</v>
      </c>
      <c r="BB7" s="75"/>
      <c r="BC7" s="75"/>
      <c r="BD7" s="74">
        <v>12</v>
      </c>
      <c r="BE7" s="75"/>
      <c r="BF7" s="75"/>
      <c r="BG7" s="74" t="str">
        <f t="shared" si="3"/>
        <v xml:space="preserve">INSERT INTO SC_SystemeProduits(RefDimension,NomSysteme,typePresta,ligne,Quantite,formule,cte1,DateModif) values (1,'FV3','MATIERE',300,12,null,null,now());
</v>
      </c>
      <c r="BH7" s="74"/>
      <c r="BI7" s="74"/>
      <c r="BJ7" s="74" t="str">
        <f t="shared" si="0"/>
        <v xml:space="preserve">INSERT INTO SC_SystemeProduits(RefDimension,NomSysteme,typePresta,ligne,Quantite,formule,cte1,DateModif) values (2,'FV3','MATIERE',300,12,null,null,now());
</v>
      </c>
      <c r="BK7" s="74"/>
      <c r="BL7" s="74"/>
      <c r="BM7" s="74" t="str">
        <f t="shared" si="0"/>
        <v xml:space="preserve">INSERT INTO SC_SystemeProduits(RefDimension,NomSysteme,typePresta,ligne,Quantite,formule,cte1,DateModif) values (3,'FV3','MATIERE',300,12,null,null,now());
</v>
      </c>
      <c r="BN7" s="74"/>
      <c r="BO7" s="74"/>
      <c r="BP7" s="74" t="str">
        <f t="shared" si="0"/>
        <v xml:space="preserve">INSERT INTO SC_SystemeProduits(RefDimension,NomSysteme,typePresta,ligne,Quantite,formule,cte1,DateModif) values (4,'FV3','MATIERE',300,12,null,null,now());
</v>
      </c>
      <c r="BQ7" s="74"/>
      <c r="BR7" s="74"/>
      <c r="BS7" s="74" t="str">
        <f t="shared" si="0"/>
        <v xml:space="preserve">INSERT INTO SC_SystemeProduits(RefDimension,NomSysteme,typePresta,ligne,Quantite,formule,cte1,DateModif) values (5,'FV3','MATIERE',300,12,null,null,now());
</v>
      </c>
      <c r="BT7" s="74"/>
      <c r="BU7" s="74"/>
      <c r="BV7" s="74" t="str">
        <f t="shared" si="0"/>
        <v xml:space="preserve">INSERT INTO SC_SystemeProduits(RefDimension,NomSysteme,typePresta,ligne,Quantite,formule,cte1,DateModif) values (6,'FV3','MATIERE',300,12,null,null,now());
</v>
      </c>
      <c r="BW7" s="74"/>
      <c r="BX7" s="74"/>
      <c r="BY7" s="74" t="str">
        <f t="shared" si="0"/>
        <v xml:space="preserve">INSERT INTO SC_SystemeProduits(RefDimension,NomSysteme,typePresta,ligne,Quantite,formule,cte1,DateModif) values (7,'FV3','MATIERE',300,12,null,null,now());
</v>
      </c>
      <c r="BZ7" s="74"/>
      <c r="CA7" s="74"/>
      <c r="CB7" s="74" t="str">
        <f t="shared" si="1"/>
        <v xml:space="preserve">INSERT INTO SC_SystemeProduits(RefDimension,NomSysteme,typePresta,ligne,Quantite,formule,cte1,DateModif) values (8,'FV3','MATIERE',300,12,null,null,now());
</v>
      </c>
      <c r="CC7" s="74"/>
      <c r="CD7" s="74"/>
      <c r="CE7" s="74" t="str">
        <f t="shared" si="1"/>
        <v xml:space="preserve">INSERT INTO SC_SystemeProduits(RefDimension,NomSysteme,typePresta,ligne,Quantite,formule,cte1,DateModif) values (9,'FV3','MATIERE',300,12,null,null,now());
</v>
      </c>
      <c r="CF7" s="74"/>
      <c r="CG7" s="74"/>
      <c r="CH7" s="74" t="str">
        <f t="shared" si="1"/>
        <v xml:space="preserve">INSERT INTO SC_SystemeProduits(RefDimension,NomSysteme,typePresta,ligne,Quantite,formule,cte1,DateModif) values (10,'FV3','MATIERE',300,12,null,null,now());
</v>
      </c>
      <c r="CI7" s="74"/>
      <c r="CJ7" s="74"/>
      <c r="CK7" s="74" t="str">
        <f t="shared" si="1"/>
        <v xml:space="preserve">INSERT INTO SC_SystemeProduits(RefDimension,NomSysteme,typePresta,ligne,Quantite,formule,cte1,DateModif) values (11,'FV3','MATIERE',300,12,null,null,now());
</v>
      </c>
      <c r="CL7" s="74"/>
      <c r="CM7" s="74"/>
      <c r="CN7" s="74" t="str">
        <f t="shared" si="1"/>
        <v xml:space="preserve">INSERT INTO SC_SystemeProduits(RefDimension,NomSysteme,typePresta,ligne,Quantite,formule,cte1,DateModif) values (12,'FV3','MATIERE',300,12,null,null,now());
</v>
      </c>
      <c r="CO7" s="74"/>
      <c r="CP7" s="74"/>
      <c r="CQ7" s="74" t="str">
        <f t="shared" si="1"/>
        <v xml:space="preserve">INSERT INTO SC_SystemeProduits(RefDimension,NomSysteme,typePresta,ligne,Quantite,formule,cte1,DateModif) values (13,'FV3','MATIERE',300,12,null,null,now());
</v>
      </c>
      <c r="CR7" s="74"/>
      <c r="CS7" s="74"/>
      <c r="CT7" s="74" t="str">
        <f t="shared" si="2"/>
        <v xml:space="preserve">INSERT INTO SC_SystemeProduits(RefDimension,NomSysteme,typePresta,ligne,Quantite,formule,cte1,DateModif) values (14,'FV3','MATIERE',300,12,null,null,now());
</v>
      </c>
      <c r="CU7" s="74"/>
      <c r="CV7" s="74"/>
      <c r="CW7" s="74" t="str">
        <f t="shared" si="2"/>
        <v xml:space="preserve">INSERT INTO SC_SystemeProduits(RefDimension,NomSysteme,typePresta,ligne,Quantite,formule,cte1,DateModif) values (15,'FV3','MATIERE',300,12,null,null,now());
</v>
      </c>
      <c r="CX7" s="74"/>
      <c r="CY7" s="74"/>
      <c r="CZ7" s="74" t="str">
        <f t="shared" si="2"/>
        <v xml:space="preserve">INSERT INTO SC_SystemeProduits(RefDimension,NomSysteme,typePresta,ligne,Quantite,formule,cte1,DateModif) values (16,'FV3','MATIERE',300,12,null,null,now());
</v>
      </c>
      <c r="DA7" s="74"/>
      <c r="DB7" s="74"/>
      <c r="DC7" s="74" t="str">
        <f t="shared" si="2"/>
        <v xml:space="preserve">INSERT INTO SC_SystemeProduits(RefDimension,NomSysteme,typePresta,ligne,Quantite,formule,cte1,DateModif) values (17,'FV3','MATIERE',300,12,null,null,now());
</v>
      </c>
      <c r="DD7" s="74"/>
      <c r="DE7" s="74"/>
      <c r="DF7" s="74" t="str">
        <f t="shared" si="2"/>
        <v xml:space="preserve">INSERT INTO SC_SystemeProduits(RefDimension,NomSysteme,typePresta,ligne,Quantite,formule,cte1,DateModif) values (18,'FV3','MATIERE',300,12,null,null,now());
</v>
      </c>
      <c r="DG7" s="74"/>
      <c r="DH7" s="74"/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297</v>
      </c>
      <c r="B8" s="74" t="s">
        <v>294</v>
      </c>
      <c r="C8" s="74" t="s">
        <v>344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4">
        <v>62.975999999999992</v>
      </c>
      <c r="F8" s="75" t="s">
        <v>692</v>
      </c>
      <c r="G8" s="75" t="s">
        <v>629</v>
      </c>
      <c r="H8" s="74">
        <v>76.8</v>
      </c>
      <c r="I8" s="75" t="s">
        <v>692</v>
      </c>
      <c r="J8" s="75" t="s">
        <v>629</v>
      </c>
      <c r="K8" s="74">
        <v>92.16</v>
      </c>
      <c r="L8" s="75" t="s">
        <v>692</v>
      </c>
      <c r="M8" s="75" t="s">
        <v>629</v>
      </c>
      <c r="N8" s="74">
        <v>99.84</v>
      </c>
      <c r="O8" s="75" t="s">
        <v>692</v>
      </c>
      <c r="P8" s="75" t="s">
        <v>629</v>
      </c>
      <c r="Q8" s="74">
        <v>107.52</v>
      </c>
      <c r="R8" s="75" t="s">
        <v>692</v>
      </c>
      <c r="S8" s="75" t="s">
        <v>629</v>
      </c>
      <c r="T8" s="74">
        <v>115.19999999999999</v>
      </c>
      <c r="U8" s="75" t="s">
        <v>692</v>
      </c>
      <c r="V8" s="75" t="s">
        <v>629</v>
      </c>
      <c r="W8" s="74">
        <v>122.88</v>
      </c>
      <c r="X8" s="75" t="s">
        <v>692</v>
      </c>
      <c r="Y8" s="75" t="s">
        <v>629</v>
      </c>
      <c r="Z8" s="74">
        <v>130.56</v>
      </c>
      <c r="AA8" s="75" t="s">
        <v>692</v>
      </c>
      <c r="AB8" s="75" t="s">
        <v>629</v>
      </c>
      <c r="AC8" s="74">
        <v>138.24</v>
      </c>
      <c r="AD8" s="75" t="s">
        <v>692</v>
      </c>
      <c r="AE8" s="75" t="s">
        <v>629</v>
      </c>
      <c r="AF8" s="74">
        <v>153.6</v>
      </c>
      <c r="AG8" s="75" t="s">
        <v>692</v>
      </c>
      <c r="AH8" s="75" t="s">
        <v>629</v>
      </c>
      <c r="AI8" s="74">
        <v>168.95999999999998</v>
      </c>
      <c r="AJ8" s="75" t="s">
        <v>692</v>
      </c>
      <c r="AK8" s="75" t="s">
        <v>629</v>
      </c>
      <c r="AL8" s="74">
        <v>176.64</v>
      </c>
      <c r="AM8" s="75" t="s">
        <v>692</v>
      </c>
      <c r="AN8" s="75" t="s">
        <v>629</v>
      </c>
      <c r="AO8" s="74">
        <v>168.95999999999998</v>
      </c>
      <c r="AP8" s="75" t="s">
        <v>692</v>
      </c>
      <c r="AQ8" s="75" t="s">
        <v>629</v>
      </c>
      <c r="AR8" s="74">
        <v>184.32</v>
      </c>
      <c r="AS8" s="75" t="s">
        <v>692</v>
      </c>
      <c r="AT8" s="75" t="s">
        <v>629</v>
      </c>
      <c r="AU8" s="74">
        <v>192</v>
      </c>
      <c r="AV8" s="75" t="s">
        <v>692</v>
      </c>
      <c r="AW8" s="75" t="s">
        <v>629</v>
      </c>
      <c r="AX8" s="74">
        <v>199.68</v>
      </c>
      <c r="AY8" s="75" t="s">
        <v>692</v>
      </c>
      <c r="AZ8" s="75" t="s">
        <v>629</v>
      </c>
      <c r="BA8" s="74">
        <v>215.04</v>
      </c>
      <c r="BB8" s="75" t="s">
        <v>692</v>
      </c>
      <c r="BC8" s="75" t="s">
        <v>629</v>
      </c>
      <c r="BD8" s="74">
        <v>199.68</v>
      </c>
      <c r="BE8" s="75" t="s">
        <v>692</v>
      </c>
      <c r="BF8" s="75" t="s">
        <v>629</v>
      </c>
      <c r="BG8" s="74" t="str">
        <f t="shared" si="3"/>
        <v xml:space="preserve">INSERT INTO SC_SystemeProduits(RefDimension,NomSysteme,typePresta,ligne,Quantite,formule,cte1,DateModif) values (1,'FV3','MATIERE',297,null,'1.92*4*CTE1','PERIMETRE',now());
</v>
      </c>
      <c r="BH8" s="74"/>
      <c r="BI8" s="74"/>
      <c r="BJ8" s="74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 s="74"/>
      <c r="BL8" s="74"/>
      <c r="BM8" s="74" t="str">
        <f t="shared" si="0"/>
        <v xml:space="preserve">INSERT INTO SC_SystemeProduits(RefDimension,NomSysteme,typePresta,ligne,Quantite,formule,cte1,DateModif) values (3,'FV3','MATIERE',297,null,'1.92*4*CTE1','PERIMETRE',now());
</v>
      </c>
      <c r="BN8" s="74"/>
      <c r="BO8" s="74"/>
      <c r="BP8" s="74" t="str">
        <f t="shared" si="0"/>
        <v xml:space="preserve">INSERT INTO SC_SystemeProduits(RefDimension,NomSysteme,typePresta,ligne,Quantite,formule,cte1,DateModif) values (4,'FV3','MATIERE',297,null,'1.92*4*CTE1','PERIMETRE',now());
</v>
      </c>
      <c r="BQ8" s="74"/>
      <c r="BR8" s="74"/>
      <c r="BS8" s="74" t="str">
        <f t="shared" si="0"/>
        <v xml:space="preserve">INSERT INTO SC_SystemeProduits(RefDimension,NomSysteme,typePresta,ligne,Quantite,formule,cte1,DateModif) values (5,'FV3','MATIERE',297,null,'1.92*4*CTE1','PERIMETRE',now());
</v>
      </c>
      <c r="BT8" s="74"/>
      <c r="BU8" s="74"/>
      <c r="BV8" s="74" t="str">
        <f t="shared" si="0"/>
        <v xml:space="preserve">INSERT INTO SC_SystemeProduits(RefDimension,NomSysteme,typePresta,ligne,Quantite,formule,cte1,DateModif) values (6,'FV3','MATIERE',297,null,'1.92*4*CTE1','PERIMETRE',now());
</v>
      </c>
      <c r="BW8" s="74"/>
      <c r="BX8" s="74"/>
      <c r="BY8" s="74" t="str">
        <f t="shared" si="0"/>
        <v xml:space="preserve">INSERT INTO SC_SystemeProduits(RefDimension,NomSysteme,typePresta,ligne,Quantite,formule,cte1,DateModif) values (7,'FV3','MATIERE',297,null,'1.92*4*CTE1','PERIMETRE',now());
</v>
      </c>
      <c r="BZ8" s="74"/>
      <c r="CA8" s="74"/>
      <c r="CB8" s="74" t="str">
        <f t="shared" si="1"/>
        <v xml:space="preserve">INSERT INTO SC_SystemeProduits(RefDimension,NomSysteme,typePresta,ligne,Quantite,formule,cte1,DateModif) values (8,'FV3','MATIERE',297,null,'1.92*4*CTE1','PERIMETRE',now());
</v>
      </c>
      <c r="CC8" s="74"/>
      <c r="CD8" s="74"/>
      <c r="CE8" s="74" t="str">
        <f t="shared" si="1"/>
        <v xml:space="preserve">INSERT INTO SC_SystemeProduits(RefDimension,NomSysteme,typePresta,ligne,Quantite,formule,cte1,DateModif) values (9,'FV3','MATIERE',297,null,'1.92*4*CTE1','PERIMETRE',now());
</v>
      </c>
      <c r="CF8" s="74"/>
      <c r="CG8" s="74"/>
      <c r="CH8" s="74" t="str">
        <f t="shared" si="1"/>
        <v xml:space="preserve">INSERT INTO SC_SystemeProduits(RefDimension,NomSysteme,typePresta,ligne,Quantite,formule,cte1,DateModif) values (10,'FV3','MATIERE',297,null,'1.92*4*CTE1','PERIMETRE',now());
</v>
      </c>
      <c r="CI8" s="74"/>
      <c r="CJ8" s="74"/>
      <c r="CK8" s="74" t="str">
        <f t="shared" si="1"/>
        <v xml:space="preserve">INSERT INTO SC_SystemeProduits(RefDimension,NomSysteme,typePresta,ligne,Quantite,formule,cte1,DateModif) values (11,'FV3','MATIERE',297,null,'1.92*4*CTE1','PERIMETRE',now());
</v>
      </c>
      <c r="CL8" s="74"/>
      <c r="CM8" s="74"/>
      <c r="CN8" s="74" t="str">
        <f t="shared" si="1"/>
        <v xml:space="preserve">INSERT INTO SC_SystemeProduits(RefDimension,NomSysteme,typePresta,ligne,Quantite,formule,cte1,DateModif) values (12,'FV3','MATIERE',297,null,'1.92*4*CTE1','PERIMETRE',now());
</v>
      </c>
      <c r="CO8" s="74"/>
      <c r="CP8" s="74"/>
      <c r="CQ8" s="74" t="str">
        <f t="shared" si="1"/>
        <v xml:space="preserve">INSERT INTO SC_SystemeProduits(RefDimension,NomSysteme,typePresta,ligne,Quantite,formule,cte1,DateModif) values (13,'FV3','MATIERE',297,null,'1.92*4*CTE1','PERIMETRE',now());
</v>
      </c>
      <c r="CR8" s="74"/>
      <c r="CS8" s="74"/>
      <c r="CT8" s="74" t="str">
        <f t="shared" si="2"/>
        <v xml:space="preserve">INSERT INTO SC_SystemeProduits(RefDimension,NomSysteme,typePresta,ligne,Quantite,formule,cte1,DateModif) values (14,'FV3','MATIERE',297,null,'1.92*4*CTE1','PERIMETRE',now());
</v>
      </c>
      <c r="CU8" s="74"/>
      <c r="CV8" s="74"/>
      <c r="CW8" s="74" t="str">
        <f t="shared" si="2"/>
        <v xml:space="preserve">INSERT INTO SC_SystemeProduits(RefDimension,NomSysteme,typePresta,ligne,Quantite,formule,cte1,DateModif) values (15,'FV3','MATIERE',297,null,'1.92*4*CTE1','PERIMETRE',now());
</v>
      </c>
      <c r="CX8" s="74"/>
      <c r="CY8" s="74"/>
      <c r="CZ8" s="74" t="str">
        <f t="shared" si="2"/>
        <v xml:space="preserve">INSERT INTO SC_SystemeProduits(RefDimension,NomSysteme,typePresta,ligne,Quantite,formule,cte1,DateModif) values (16,'FV3','MATIERE',297,null,'1.92*4*CTE1','PERIMETRE',now());
</v>
      </c>
      <c r="DA8" s="74"/>
      <c r="DB8" s="74"/>
      <c r="DC8" s="74" t="str">
        <f t="shared" si="2"/>
        <v xml:space="preserve">INSERT INTO SC_SystemeProduits(RefDimension,NomSysteme,typePresta,ligne,Quantite,formule,cte1,DateModif) values (17,'FV3','MATIERE',297,null,'1.92*4*CTE1','PERIMETRE',now());
</v>
      </c>
      <c r="DD8" s="74"/>
      <c r="DE8" s="74"/>
      <c r="DF8" s="74" t="str">
        <f t="shared" si="2"/>
        <v xml:space="preserve">INSERT INTO SC_SystemeProduits(RefDimension,NomSysteme,typePresta,ligne,Quantite,formule,cte1,DateModif) values (18,'FV3','MATIERE',297,null,'1.92*4*CTE1','PERIMETRE',now());
</v>
      </c>
      <c r="DG8" s="74"/>
      <c r="DH8" s="74"/>
    </row>
    <row r="9" spans="1:112" x14ac:dyDescent="0.3">
      <c r="A9" s="58" t="str">
        <f>IF(B9="MATIERE",VLOOKUP($C9,MATIERE!$B$2:$K$601,10,0),IF(B9="MOA",VLOOKUP($C9,ATELIER!$B$2:$K$291,10,0),IF(B9="MOC",VLOOKUP($C9,CHANTIER!$B$2:$K$291,10,0),IF(B9="MP",VLOOKUP($C9,MINIPELLE!$B$2:$K$291,10,0),""))))</f>
        <v/>
      </c>
      <c r="B9" s="74"/>
      <c r="C9" s="74"/>
      <c r="D9" s="74" t="str">
        <f>IF(B9="MATIERE",VLOOKUP($C9,MATIERE!$B$2:$K$601,6,0),IF(B9="MOA",VLOOKUP($C9,ATELIER!$B$2:$K$291,3,0),IF(B9="MOC",VLOOKUP($C9,CHANTIER!$B$2:$K$291,3,0),IF(B9="MP",VLOOKUP($C9,MINIPELLE!$B$2:$K$291,3,0),""))))</f>
        <v/>
      </c>
      <c r="E9" s="74"/>
      <c r="F9" s="75"/>
      <c r="G9" s="75"/>
      <c r="H9" s="74"/>
      <c r="I9" s="75"/>
      <c r="J9" s="75"/>
      <c r="K9" s="74"/>
      <c r="L9" s="75"/>
      <c r="M9" s="75"/>
      <c r="N9" s="74"/>
      <c r="O9" s="75"/>
      <c r="P9" s="75"/>
      <c r="Q9" s="74"/>
      <c r="R9" s="75"/>
      <c r="S9" s="75"/>
      <c r="T9" s="74"/>
      <c r="U9" s="75"/>
      <c r="V9" s="75"/>
      <c r="W9" s="74"/>
      <c r="X9" s="75"/>
      <c r="Y9" s="75"/>
      <c r="Z9" s="74"/>
      <c r="AA9" s="75"/>
      <c r="AB9" s="75"/>
      <c r="AC9" s="74"/>
      <c r="AD9" s="75"/>
      <c r="AE9" s="75"/>
      <c r="AF9" s="74"/>
      <c r="AG9" s="75"/>
      <c r="AH9" s="75"/>
      <c r="AI9" s="74"/>
      <c r="AJ9" s="75"/>
      <c r="AK9" s="75"/>
      <c r="AL9" s="74"/>
      <c r="AM9" s="75"/>
      <c r="AN9" s="75"/>
      <c r="AO9" s="74"/>
      <c r="AP9" s="75"/>
      <c r="AQ9" s="75"/>
      <c r="AR9" s="74"/>
      <c r="AS9" s="75"/>
      <c r="AT9" s="75"/>
      <c r="AU9" s="74"/>
      <c r="AV9" s="75"/>
      <c r="AW9" s="75"/>
      <c r="AX9" s="74"/>
      <c r="AY9" s="75"/>
      <c r="AZ9" s="75"/>
      <c r="BA9" s="74"/>
      <c r="BB9" s="75"/>
      <c r="BC9" s="75"/>
      <c r="BD9" s="74"/>
      <c r="BE9" s="75"/>
      <c r="BF9" s="75"/>
      <c r="BG9" s="74" t="str">
        <f t="shared" si="3"/>
        <v/>
      </c>
      <c r="BH9" s="74"/>
      <c r="BI9" s="74"/>
      <c r="BJ9" s="74" t="str">
        <f t="shared" si="0"/>
        <v/>
      </c>
      <c r="BK9" s="74"/>
      <c r="BL9" s="74"/>
      <c r="BM9" s="74" t="str">
        <f t="shared" si="0"/>
        <v/>
      </c>
      <c r="BN9" s="74"/>
      <c r="BO9" s="74"/>
      <c r="BP9" s="74" t="str">
        <f t="shared" si="0"/>
        <v/>
      </c>
      <c r="BQ9" s="74"/>
      <c r="BR9" s="74"/>
      <c r="BS9" s="74" t="str">
        <f t="shared" si="0"/>
        <v/>
      </c>
      <c r="BT9" s="74"/>
      <c r="BU9" s="74"/>
      <c r="BV9" s="74" t="str">
        <f t="shared" si="0"/>
        <v/>
      </c>
      <c r="BW9" s="74"/>
      <c r="BX9" s="74"/>
      <c r="BY9" s="74" t="str">
        <f t="shared" si="0"/>
        <v/>
      </c>
      <c r="BZ9" s="74"/>
      <c r="CA9" s="74"/>
      <c r="CB9" s="74" t="str">
        <f t="shared" si="1"/>
        <v/>
      </c>
      <c r="CC9" s="74"/>
      <c r="CD9" s="74"/>
      <c r="CE9" s="74" t="str">
        <f t="shared" si="1"/>
        <v/>
      </c>
      <c r="CF9" s="74"/>
      <c r="CG9" s="74"/>
      <c r="CH9" s="74" t="str">
        <f t="shared" si="1"/>
        <v/>
      </c>
      <c r="CI9" s="74"/>
      <c r="CJ9" s="74"/>
      <c r="CK9" s="74" t="str">
        <f t="shared" si="1"/>
        <v/>
      </c>
      <c r="CL9" s="74"/>
      <c r="CM9" s="74"/>
      <c r="CN9" s="74" t="str">
        <f t="shared" si="1"/>
        <v/>
      </c>
      <c r="CO9" s="74"/>
      <c r="CP9" s="74"/>
      <c r="CQ9" s="74" t="str">
        <f t="shared" si="1"/>
        <v/>
      </c>
      <c r="CR9" s="74"/>
      <c r="CS9" s="74"/>
      <c r="CT9" s="74" t="str">
        <f t="shared" si="2"/>
        <v/>
      </c>
      <c r="CU9" s="74"/>
      <c r="CV9" s="74"/>
      <c r="CW9" s="74" t="str">
        <f t="shared" si="2"/>
        <v/>
      </c>
      <c r="CX9" s="74"/>
      <c r="CY9" s="74"/>
      <c r="CZ9" s="74" t="str">
        <f t="shared" si="2"/>
        <v/>
      </c>
      <c r="DA9" s="74"/>
      <c r="DB9" s="74"/>
      <c r="DC9" s="74" t="str">
        <f t="shared" si="2"/>
        <v/>
      </c>
      <c r="DD9" s="74"/>
      <c r="DE9" s="74"/>
      <c r="DF9" s="74" t="str">
        <f t="shared" si="2"/>
        <v/>
      </c>
      <c r="DG9" s="74"/>
      <c r="DH9" s="74"/>
    </row>
    <row r="10" spans="1:112" x14ac:dyDescent="0.3">
      <c r="A10" s="58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4"/>
      <c r="C10" s="74"/>
      <c r="D10" s="74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4"/>
      <c r="F10" s="75"/>
      <c r="G10" s="75"/>
      <c r="H10" s="74"/>
      <c r="I10" s="75"/>
      <c r="J10" s="75"/>
      <c r="K10" s="74"/>
      <c r="L10" s="75"/>
      <c r="M10" s="75"/>
      <c r="N10" s="74"/>
      <c r="O10" s="75"/>
      <c r="P10" s="75"/>
      <c r="Q10" s="74"/>
      <c r="R10" s="75"/>
      <c r="S10" s="75"/>
      <c r="T10" s="74"/>
      <c r="U10" s="75"/>
      <c r="V10" s="75"/>
      <c r="W10" s="74"/>
      <c r="X10" s="75"/>
      <c r="Y10" s="75"/>
      <c r="Z10" s="74"/>
      <c r="AA10" s="75"/>
      <c r="AB10" s="75"/>
      <c r="AC10" s="74"/>
      <c r="AD10" s="75"/>
      <c r="AE10" s="75"/>
      <c r="AF10" s="74"/>
      <c r="AG10" s="75"/>
      <c r="AH10" s="75"/>
      <c r="AI10" s="74"/>
      <c r="AJ10" s="75"/>
      <c r="AK10" s="75"/>
      <c r="AL10" s="74"/>
      <c r="AM10" s="75"/>
      <c r="AN10" s="75"/>
      <c r="AO10" s="74"/>
      <c r="AP10" s="75"/>
      <c r="AQ10" s="75"/>
      <c r="AR10" s="74"/>
      <c r="AS10" s="75"/>
      <c r="AT10" s="75"/>
      <c r="AU10" s="74"/>
      <c r="AV10" s="75"/>
      <c r="AW10" s="75"/>
      <c r="AX10" s="74"/>
      <c r="AY10" s="75"/>
      <c r="AZ10" s="75"/>
      <c r="BA10" s="74"/>
      <c r="BB10" s="75"/>
      <c r="BC10" s="75"/>
      <c r="BD10" s="74"/>
      <c r="BE10" s="75"/>
      <c r="BF10" s="75"/>
      <c r="BG10" s="74" t="str">
        <f t="shared" si="3"/>
        <v/>
      </c>
      <c r="BH10" s="74"/>
      <c r="BI10" s="74"/>
      <c r="BJ10" s="74" t="str">
        <f t="shared" si="0"/>
        <v/>
      </c>
      <c r="BK10" s="74"/>
      <c r="BL10" s="74"/>
      <c r="BM10" s="74" t="str">
        <f t="shared" si="0"/>
        <v/>
      </c>
      <c r="BN10" s="74"/>
      <c r="BO10" s="74"/>
      <c r="BP10" s="74" t="str">
        <f t="shared" si="0"/>
        <v/>
      </c>
      <c r="BQ10" s="74"/>
      <c r="BR10" s="74"/>
      <c r="BS10" s="74" t="str">
        <f t="shared" si="0"/>
        <v/>
      </c>
      <c r="BT10" s="74"/>
      <c r="BU10" s="74"/>
      <c r="BV10" s="74" t="str">
        <f t="shared" si="0"/>
        <v/>
      </c>
      <c r="BW10" s="74"/>
      <c r="BX10" s="74"/>
      <c r="BY10" s="74" t="str">
        <f t="shared" si="0"/>
        <v/>
      </c>
      <c r="BZ10" s="74"/>
      <c r="CA10" s="74"/>
      <c r="CB10" s="74" t="str">
        <f t="shared" si="1"/>
        <v/>
      </c>
      <c r="CC10" s="74"/>
      <c r="CD10" s="74"/>
      <c r="CE10" s="74" t="str">
        <f t="shared" si="1"/>
        <v/>
      </c>
      <c r="CF10" s="74"/>
      <c r="CG10" s="74"/>
      <c r="CH10" s="74" t="str">
        <f t="shared" si="1"/>
        <v/>
      </c>
      <c r="CI10" s="74"/>
      <c r="CJ10" s="74"/>
      <c r="CK10" s="74" t="str">
        <f t="shared" si="1"/>
        <v/>
      </c>
      <c r="CL10" s="74"/>
      <c r="CM10" s="74"/>
      <c r="CN10" s="74" t="str">
        <f t="shared" si="1"/>
        <v/>
      </c>
      <c r="CO10" s="74"/>
      <c r="CP10" s="74"/>
      <c r="CQ10" s="74" t="str">
        <f t="shared" si="1"/>
        <v/>
      </c>
      <c r="CR10" s="74"/>
      <c r="CS10" s="74"/>
      <c r="CT10" s="74" t="str">
        <f t="shared" si="2"/>
        <v/>
      </c>
      <c r="CU10" s="74"/>
      <c r="CV10" s="74"/>
      <c r="CW10" s="74" t="str">
        <f t="shared" si="2"/>
        <v/>
      </c>
      <c r="CX10" s="74"/>
      <c r="CY10" s="74"/>
      <c r="CZ10" s="74" t="str">
        <f t="shared" si="2"/>
        <v/>
      </c>
      <c r="DA10" s="74"/>
      <c r="DB10" s="74"/>
      <c r="DC10" s="74" t="str">
        <f t="shared" si="2"/>
        <v/>
      </c>
      <c r="DD10" s="74"/>
      <c r="DE10" s="74"/>
      <c r="DF10" s="74" t="str">
        <f t="shared" si="2"/>
        <v/>
      </c>
      <c r="DG10" s="74"/>
      <c r="DH10" s="74"/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s="74" t="s">
        <v>297</v>
      </c>
      <c r="C11" s="74" t="s">
        <v>32</v>
      </c>
      <c r="D11" s="74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74">
        <v>4</v>
      </c>
      <c r="F11" s="75"/>
      <c r="G11" s="75"/>
      <c r="H11" s="74">
        <v>4</v>
      </c>
      <c r="I11" s="75"/>
      <c r="J11" s="75"/>
      <c r="K11" s="74">
        <v>4</v>
      </c>
      <c r="L11" s="75"/>
      <c r="M11" s="75"/>
      <c r="N11" s="74">
        <v>4</v>
      </c>
      <c r="O11" s="75"/>
      <c r="P11" s="75"/>
      <c r="Q11" s="74">
        <v>4</v>
      </c>
      <c r="R11" s="75"/>
      <c r="S11" s="75"/>
      <c r="T11" s="74">
        <v>4</v>
      </c>
      <c r="U11" s="75"/>
      <c r="V11" s="75"/>
      <c r="W11" s="74">
        <v>4</v>
      </c>
      <c r="X11" s="75"/>
      <c r="Y11" s="75"/>
      <c r="Z11" s="74">
        <v>4</v>
      </c>
      <c r="AA11" s="75"/>
      <c r="AB11" s="75"/>
      <c r="AC11" s="74">
        <v>4</v>
      </c>
      <c r="AD11" s="75"/>
      <c r="AE11" s="75"/>
      <c r="AF11" s="74">
        <v>4</v>
      </c>
      <c r="AG11" s="75"/>
      <c r="AH11" s="75"/>
      <c r="AI11" s="74">
        <v>4</v>
      </c>
      <c r="AJ11" s="75"/>
      <c r="AK11" s="75"/>
      <c r="AL11" s="74">
        <v>4</v>
      </c>
      <c r="AM11" s="75"/>
      <c r="AN11" s="75"/>
      <c r="AO11" s="74">
        <v>4</v>
      </c>
      <c r="AP11" s="75"/>
      <c r="AQ11" s="75"/>
      <c r="AR11" s="74">
        <v>4</v>
      </c>
      <c r="AS11" s="75"/>
      <c r="AT11" s="75"/>
      <c r="AU11" s="74">
        <v>4</v>
      </c>
      <c r="AV11" s="75"/>
      <c r="AW11" s="75"/>
      <c r="AX11" s="74">
        <v>4</v>
      </c>
      <c r="AY11" s="75"/>
      <c r="AZ11" s="75"/>
      <c r="BA11" s="74">
        <v>4</v>
      </c>
      <c r="BB11" s="75"/>
      <c r="BC11" s="75"/>
      <c r="BD11" s="74">
        <v>4</v>
      </c>
      <c r="BE11" s="75"/>
      <c r="BF11" s="75"/>
      <c r="BG11" s="74" t="str">
        <f t="shared" si="3"/>
        <v xml:space="preserve">INSERT INTO SC_SystemeProduits(RefDimension,NomSysteme,typePresta,ligne,Quantite,formule,cte1,DateModif) values (1,'FV3','MOA',14,4,null,null,now());
</v>
      </c>
      <c r="BH11" s="74"/>
      <c r="BI11" s="74"/>
      <c r="BJ11" s="74" t="str">
        <f t="shared" si="0"/>
        <v xml:space="preserve">INSERT INTO SC_SystemeProduits(RefDimension,NomSysteme,typePresta,ligne,Quantite,formule,cte1,DateModif) values (2,'FV3','MOA',14,4,null,null,now());
</v>
      </c>
      <c r="BK11" s="74"/>
      <c r="BL11" s="74"/>
      <c r="BM11" s="74" t="str">
        <f t="shared" si="0"/>
        <v xml:space="preserve">INSERT INTO SC_SystemeProduits(RefDimension,NomSysteme,typePresta,ligne,Quantite,formule,cte1,DateModif) values (3,'FV3','MOA',14,4,null,null,now());
</v>
      </c>
      <c r="BN11" s="74"/>
      <c r="BO11" s="74"/>
      <c r="BP11" s="74" t="str">
        <f t="shared" si="0"/>
        <v xml:space="preserve">INSERT INTO SC_SystemeProduits(RefDimension,NomSysteme,typePresta,ligne,Quantite,formule,cte1,DateModif) values (4,'FV3','MOA',14,4,null,null,now());
</v>
      </c>
      <c r="BQ11" s="74"/>
      <c r="BR11" s="74"/>
      <c r="BS11" s="74" t="str">
        <f t="shared" si="0"/>
        <v xml:space="preserve">INSERT INTO SC_SystemeProduits(RefDimension,NomSysteme,typePresta,ligne,Quantite,formule,cte1,DateModif) values (5,'FV3','MOA',14,4,null,null,now());
</v>
      </c>
      <c r="BT11" s="74"/>
      <c r="BU11" s="74"/>
      <c r="BV11" s="74" t="str">
        <f t="shared" si="0"/>
        <v xml:space="preserve">INSERT INTO SC_SystemeProduits(RefDimension,NomSysteme,typePresta,ligne,Quantite,formule,cte1,DateModif) values (6,'FV3','MOA',14,4,null,null,now());
</v>
      </c>
      <c r="BW11" s="74"/>
      <c r="BX11" s="74"/>
      <c r="BY11" s="74" t="str">
        <f t="shared" si="0"/>
        <v xml:space="preserve">INSERT INTO SC_SystemeProduits(RefDimension,NomSysteme,typePresta,ligne,Quantite,formule,cte1,DateModif) values (7,'FV3','MOA',14,4,null,null,now());
</v>
      </c>
      <c r="BZ11" s="74"/>
      <c r="CA11" s="74"/>
      <c r="CB11" s="74" t="str">
        <f t="shared" si="1"/>
        <v xml:space="preserve">INSERT INTO SC_SystemeProduits(RefDimension,NomSysteme,typePresta,ligne,Quantite,formule,cte1,DateModif) values (8,'FV3','MOA',14,4,null,null,now());
</v>
      </c>
      <c r="CC11" s="74"/>
      <c r="CD11" s="74"/>
      <c r="CE11" s="74" t="str">
        <f t="shared" si="1"/>
        <v xml:space="preserve">INSERT INTO SC_SystemeProduits(RefDimension,NomSysteme,typePresta,ligne,Quantite,formule,cte1,DateModif) values (9,'FV3','MOA',14,4,null,null,now());
</v>
      </c>
      <c r="CF11" s="74"/>
      <c r="CG11" s="74"/>
      <c r="CH11" s="74" t="str">
        <f t="shared" si="1"/>
        <v xml:space="preserve">INSERT INTO SC_SystemeProduits(RefDimension,NomSysteme,typePresta,ligne,Quantite,formule,cte1,DateModif) values (10,'FV3','MOA',14,4,null,null,now());
</v>
      </c>
      <c r="CI11" s="74"/>
      <c r="CJ11" s="74"/>
      <c r="CK11" s="74" t="str">
        <f t="shared" si="1"/>
        <v xml:space="preserve">INSERT INTO SC_SystemeProduits(RefDimension,NomSysteme,typePresta,ligne,Quantite,formule,cte1,DateModif) values (11,'FV3','MOA',14,4,null,null,now());
</v>
      </c>
      <c r="CL11" s="74"/>
      <c r="CM11" s="74"/>
      <c r="CN11" s="74" t="str">
        <f t="shared" si="1"/>
        <v xml:space="preserve">INSERT INTO SC_SystemeProduits(RefDimension,NomSysteme,typePresta,ligne,Quantite,formule,cte1,DateModif) values (12,'FV3','MOA',14,4,null,null,now());
</v>
      </c>
      <c r="CO11" s="74"/>
      <c r="CP11" s="74"/>
      <c r="CQ11" s="74" t="str">
        <f t="shared" si="1"/>
        <v xml:space="preserve">INSERT INTO SC_SystemeProduits(RefDimension,NomSysteme,typePresta,ligne,Quantite,formule,cte1,DateModif) values (13,'FV3','MOA',14,4,null,null,now());
</v>
      </c>
      <c r="CR11" s="74"/>
      <c r="CS11" s="74"/>
      <c r="CT11" s="74" t="str">
        <f t="shared" si="2"/>
        <v xml:space="preserve">INSERT INTO SC_SystemeProduits(RefDimension,NomSysteme,typePresta,ligne,Quantite,formule,cte1,DateModif) values (14,'FV3','MOA',14,4,null,null,now());
</v>
      </c>
      <c r="CU11" s="74"/>
      <c r="CV11" s="74"/>
      <c r="CW11" s="74" t="str">
        <f t="shared" si="2"/>
        <v xml:space="preserve">INSERT INTO SC_SystemeProduits(RefDimension,NomSysteme,typePresta,ligne,Quantite,formule,cte1,DateModif) values (15,'FV3','MOA',14,4,null,null,now());
</v>
      </c>
      <c r="CX11" s="74"/>
      <c r="CY11" s="74"/>
      <c r="CZ11" s="74" t="str">
        <f t="shared" si="2"/>
        <v xml:space="preserve">INSERT INTO SC_SystemeProduits(RefDimension,NomSysteme,typePresta,ligne,Quantite,formule,cte1,DateModif) values (16,'FV3','MOA',14,4,null,null,now());
</v>
      </c>
      <c r="DA11" s="74"/>
      <c r="DB11" s="74"/>
      <c r="DC11" s="74" t="str">
        <f t="shared" si="2"/>
        <v xml:space="preserve">INSERT INTO SC_SystemeProduits(RefDimension,NomSysteme,typePresta,ligne,Quantite,formule,cte1,DateModif) values (17,'FV3','MOA',14,4,null,null,now());
</v>
      </c>
      <c r="DD11" s="74"/>
      <c r="DE11" s="74"/>
      <c r="DF11" s="74" t="str">
        <f t="shared" si="2"/>
        <v xml:space="preserve">INSERT INTO SC_SystemeProduits(RefDimension,NomSysteme,typePresta,ligne,Quantite,formule,cte1,DateModif) values (18,'FV3','MOA',14,4,null,null,now());
</v>
      </c>
      <c r="DG11" s="74"/>
      <c r="DH11" s="74"/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s="74" t="s">
        <v>297</v>
      </c>
      <c r="C12" s="74" t="s">
        <v>33</v>
      </c>
      <c r="D12" s="7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4">
        <v>4</v>
      </c>
      <c r="F12" s="75"/>
      <c r="G12" s="75"/>
      <c r="H12" s="74">
        <v>4</v>
      </c>
      <c r="I12" s="75"/>
      <c r="J12" s="75"/>
      <c r="K12" s="74">
        <v>4</v>
      </c>
      <c r="L12" s="75"/>
      <c r="M12" s="75"/>
      <c r="N12" s="74">
        <v>4</v>
      </c>
      <c r="O12" s="75"/>
      <c r="P12" s="75"/>
      <c r="Q12" s="74">
        <v>4</v>
      </c>
      <c r="R12" s="75"/>
      <c r="S12" s="75"/>
      <c r="T12" s="74">
        <v>4</v>
      </c>
      <c r="U12" s="75"/>
      <c r="V12" s="75"/>
      <c r="W12" s="74">
        <v>4</v>
      </c>
      <c r="X12" s="75"/>
      <c r="Y12" s="75"/>
      <c r="Z12" s="74">
        <v>4</v>
      </c>
      <c r="AA12" s="75"/>
      <c r="AB12" s="75"/>
      <c r="AC12" s="74">
        <v>4</v>
      </c>
      <c r="AD12" s="75"/>
      <c r="AE12" s="75"/>
      <c r="AF12" s="74">
        <v>4</v>
      </c>
      <c r="AG12" s="75"/>
      <c r="AH12" s="75"/>
      <c r="AI12" s="74">
        <v>4</v>
      </c>
      <c r="AJ12" s="75"/>
      <c r="AK12" s="75"/>
      <c r="AL12" s="74">
        <v>4</v>
      </c>
      <c r="AM12" s="75"/>
      <c r="AN12" s="75"/>
      <c r="AO12" s="74">
        <v>4</v>
      </c>
      <c r="AP12" s="75"/>
      <c r="AQ12" s="75"/>
      <c r="AR12" s="74">
        <v>4</v>
      </c>
      <c r="AS12" s="75"/>
      <c r="AT12" s="75"/>
      <c r="AU12" s="74">
        <v>4</v>
      </c>
      <c r="AV12" s="75"/>
      <c r="AW12" s="75"/>
      <c r="AX12" s="74">
        <v>4</v>
      </c>
      <c r="AY12" s="75"/>
      <c r="AZ12" s="75"/>
      <c r="BA12" s="74">
        <v>4</v>
      </c>
      <c r="BB12" s="75"/>
      <c r="BC12" s="75"/>
      <c r="BD12" s="74">
        <v>4</v>
      </c>
      <c r="BE12" s="75"/>
      <c r="BF12" s="75"/>
      <c r="BG12" s="74" t="str">
        <f t="shared" si="3"/>
        <v xml:space="preserve">INSERT INTO SC_SystemeProduits(RefDimension,NomSysteme,typePresta,ligne,Quantite,formule,cte1,DateModif) values (1,'FV3','MOA',16,4,null,null,now());
</v>
      </c>
      <c r="BH12" s="74"/>
      <c r="BI12" s="74"/>
      <c r="BJ12" s="74" t="str">
        <f t="shared" si="0"/>
        <v xml:space="preserve">INSERT INTO SC_SystemeProduits(RefDimension,NomSysteme,typePresta,ligne,Quantite,formule,cte1,DateModif) values (2,'FV3','MOA',16,4,null,null,now());
</v>
      </c>
      <c r="BK12" s="74"/>
      <c r="BL12" s="74"/>
      <c r="BM12" s="74" t="str">
        <f t="shared" si="0"/>
        <v xml:space="preserve">INSERT INTO SC_SystemeProduits(RefDimension,NomSysteme,typePresta,ligne,Quantite,formule,cte1,DateModif) values (3,'FV3','MOA',16,4,null,null,now());
</v>
      </c>
      <c r="BN12" s="74"/>
      <c r="BO12" s="74"/>
      <c r="BP12" s="74" t="str">
        <f t="shared" si="0"/>
        <v xml:space="preserve">INSERT INTO SC_SystemeProduits(RefDimension,NomSysteme,typePresta,ligne,Quantite,formule,cte1,DateModif) values (4,'FV3','MOA',16,4,null,null,now());
</v>
      </c>
      <c r="BQ12" s="74"/>
      <c r="BR12" s="74"/>
      <c r="BS12" s="74" t="str">
        <f t="shared" si="0"/>
        <v xml:space="preserve">INSERT INTO SC_SystemeProduits(RefDimension,NomSysteme,typePresta,ligne,Quantite,formule,cte1,DateModif) values (5,'FV3','MOA',16,4,null,null,now());
</v>
      </c>
      <c r="BT12" s="74"/>
      <c r="BU12" s="74"/>
      <c r="BV12" s="74" t="str">
        <f t="shared" si="0"/>
        <v xml:space="preserve">INSERT INTO SC_SystemeProduits(RefDimension,NomSysteme,typePresta,ligne,Quantite,formule,cte1,DateModif) values (6,'FV3','MOA',16,4,null,null,now());
</v>
      </c>
      <c r="BW12" s="74"/>
      <c r="BX12" s="74"/>
      <c r="BY12" s="74" t="str">
        <f t="shared" si="0"/>
        <v xml:space="preserve">INSERT INTO SC_SystemeProduits(RefDimension,NomSysteme,typePresta,ligne,Quantite,formule,cte1,DateModif) values (7,'FV3','MOA',16,4,null,null,now());
</v>
      </c>
      <c r="BZ12" s="74"/>
      <c r="CA12" s="74"/>
      <c r="CB12" s="74" t="str">
        <f t="shared" si="1"/>
        <v xml:space="preserve">INSERT INTO SC_SystemeProduits(RefDimension,NomSysteme,typePresta,ligne,Quantite,formule,cte1,DateModif) values (8,'FV3','MOA',16,4,null,null,now());
</v>
      </c>
      <c r="CC12" s="74"/>
      <c r="CD12" s="74"/>
      <c r="CE12" s="74" t="str">
        <f t="shared" si="1"/>
        <v xml:space="preserve">INSERT INTO SC_SystemeProduits(RefDimension,NomSysteme,typePresta,ligne,Quantite,formule,cte1,DateModif) values (9,'FV3','MOA',16,4,null,null,now());
</v>
      </c>
      <c r="CF12" s="74"/>
      <c r="CG12" s="74"/>
      <c r="CH12" s="74" t="str">
        <f t="shared" si="1"/>
        <v xml:space="preserve">INSERT INTO SC_SystemeProduits(RefDimension,NomSysteme,typePresta,ligne,Quantite,formule,cte1,DateModif) values (10,'FV3','MOA',16,4,null,null,now());
</v>
      </c>
      <c r="CI12" s="74"/>
      <c r="CJ12" s="74"/>
      <c r="CK12" s="74" t="str">
        <f t="shared" si="1"/>
        <v xml:space="preserve">INSERT INTO SC_SystemeProduits(RefDimension,NomSysteme,typePresta,ligne,Quantite,formule,cte1,DateModif) values (11,'FV3','MOA',16,4,null,null,now());
</v>
      </c>
      <c r="CL12" s="74"/>
      <c r="CM12" s="74"/>
      <c r="CN12" s="74" t="str">
        <f t="shared" si="1"/>
        <v xml:space="preserve">INSERT INTO SC_SystemeProduits(RefDimension,NomSysteme,typePresta,ligne,Quantite,formule,cte1,DateModif) values (12,'FV3','MOA',16,4,null,null,now());
</v>
      </c>
      <c r="CO12" s="74"/>
      <c r="CP12" s="74"/>
      <c r="CQ12" s="74" t="str">
        <f t="shared" si="1"/>
        <v xml:space="preserve">INSERT INTO SC_SystemeProduits(RefDimension,NomSysteme,typePresta,ligne,Quantite,formule,cte1,DateModif) values (13,'FV3','MOA',16,4,null,null,now());
</v>
      </c>
      <c r="CR12" s="74"/>
      <c r="CS12" s="74"/>
      <c r="CT12" s="74" t="str">
        <f t="shared" si="2"/>
        <v xml:space="preserve">INSERT INTO SC_SystemeProduits(RefDimension,NomSysteme,typePresta,ligne,Quantite,formule,cte1,DateModif) values (14,'FV3','MOA',16,4,null,null,now());
</v>
      </c>
      <c r="CU12" s="74"/>
      <c r="CV12" s="74"/>
      <c r="CW12" s="74" t="str">
        <f t="shared" si="2"/>
        <v xml:space="preserve">INSERT INTO SC_SystemeProduits(RefDimension,NomSysteme,typePresta,ligne,Quantite,formule,cte1,DateModif) values (15,'FV3','MOA',16,4,null,null,now());
</v>
      </c>
      <c r="CX12" s="74"/>
      <c r="CY12" s="74"/>
      <c r="CZ12" s="74" t="str">
        <f t="shared" si="2"/>
        <v xml:space="preserve">INSERT INTO SC_SystemeProduits(RefDimension,NomSysteme,typePresta,ligne,Quantite,formule,cte1,DateModif) values (16,'FV3','MOA',16,4,null,null,now());
</v>
      </c>
      <c r="DA12" s="74"/>
      <c r="DB12" s="74"/>
      <c r="DC12" s="74" t="str">
        <f t="shared" si="2"/>
        <v xml:space="preserve">INSERT INTO SC_SystemeProduits(RefDimension,NomSysteme,typePresta,ligne,Quantite,formule,cte1,DateModif) values (17,'FV3','MOA',16,4,null,null,now());
</v>
      </c>
      <c r="DD12" s="74"/>
      <c r="DE12" s="74"/>
      <c r="DF12" s="74" t="str">
        <f t="shared" si="2"/>
        <v xml:space="preserve">INSERT INTO SC_SystemeProduits(RefDimension,NomSysteme,typePresta,ligne,Quantite,formule,cte1,DateModif) values (18,'FV3','MOA',16,4,null,null,now());
</v>
      </c>
      <c r="DG12" s="74"/>
      <c r="DH12" s="74"/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s="74" t="s">
        <v>297</v>
      </c>
      <c r="C13" s="74" t="s">
        <v>22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4">
        <v>8.1999999999999993</v>
      </c>
      <c r="F13" s="75" t="s">
        <v>686</v>
      </c>
      <c r="G13" s="75" t="s">
        <v>629</v>
      </c>
      <c r="H13" s="74">
        <v>10</v>
      </c>
      <c r="I13" s="75" t="s">
        <v>686</v>
      </c>
      <c r="J13" s="75" t="s">
        <v>629</v>
      </c>
      <c r="K13" s="74">
        <v>12</v>
      </c>
      <c r="L13" s="75" t="s">
        <v>686</v>
      </c>
      <c r="M13" s="75" t="s">
        <v>629</v>
      </c>
      <c r="N13" s="74">
        <v>13.000000000000002</v>
      </c>
      <c r="O13" s="75" t="s">
        <v>686</v>
      </c>
      <c r="P13" s="75" t="s">
        <v>629</v>
      </c>
      <c r="Q13" s="74">
        <v>14</v>
      </c>
      <c r="R13" s="75" t="s">
        <v>686</v>
      </c>
      <c r="S13" s="75" t="s">
        <v>629</v>
      </c>
      <c r="T13" s="74">
        <v>14.999999999999998</v>
      </c>
      <c r="U13" s="75" t="s">
        <v>686</v>
      </c>
      <c r="V13" s="75" t="s">
        <v>629</v>
      </c>
      <c r="W13" s="74">
        <v>16</v>
      </c>
      <c r="X13" s="75" t="s">
        <v>686</v>
      </c>
      <c r="Y13" s="75" t="s">
        <v>629</v>
      </c>
      <c r="Z13" s="74">
        <v>17</v>
      </c>
      <c r="AA13" s="75" t="s">
        <v>686</v>
      </c>
      <c r="AB13" s="75" t="s">
        <v>629</v>
      </c>
      <c r="AC13" s="74">
        <v>18.000000000000004</v>
      </c>
      <c r="AD13" s="75" t="s">
        <v>686</v>
      </c>
      <c r="AE13" s="75" t="s">
        <v>629</v>
      </c>
      <c r="AF13" s="74">
        <v>20</v>
      </c>
      <c r="AG13" s="75" t="s">
        <v>686</v>
      </c>
      <c r="AH13" s="75" t="s">
        <v>629</v>
      </c>
      <c r="AI13" s="74">
        <v>21.999999999999996</v>
      </c>
      <c r="AJ13" s="75" t="s">
        <v>686</v>
      </c>
      <c r="AK13" s="75" t="s">
        <v>629</v>
      </c>
      <c r="AL13" s="74">
        <v>23</v>
      </c>
      <c r="AM13" s="75" t="s">
        <v>686</v>
      </c>
      <c r="AN13" s="75" t="s">
        <v>629</v>
      </c>
      <c r="AO13" s="74">
        <v>21.999999999999996</v>
      </c>
      <c r="AP13" s="75" t="s">
        <v>686</v>
      </c>
      <c r="AQ13" s="75" t="s">
        <v>629</v>
      </c>
      <c r="AR13" s="74">
        <v>24</v>
      </c>
      <c r="AS13" s="75" t="s">
        <v>686</v>
      </c>
      <c r="AT13" s="75" t="s">
        <v>629</v>
      </c>
      <c r="AU13" s="74">
        <v>25</v>
      </c>
      <c r="AV13" s="75" t="s">
        <v>686</v>
      </c>
      <c r="AW13" s="75" t="s">
        <v>629</v>
      </c>
      <c r="AX13" s="74">
        <v>26.000000000000004</v>
      </c>
      <c r="AY13" s="75" t="s">
        <v>686</v>
      </c>
      <c r="AZ13" s="75" t="s">
        <v>629</v>
      </c>
      <c r="BA13" s="74">
        <v>28</v>
      </c>
      <c r="BB13" s="75" t="s">
        <v>686</v>
      </c>
      <c r="BC13" s="75" t="s">
        <v>629</v>
      </c>
      <c r="BD13" s="74">
        <v>26.000000000000004</v>
      </c>
      <c r="BE13" s="75" t="s">
        <v>686</v>
      </c>
      <c r="BF13" s="75" t="s">
        <v>629</v>
      </c>
      <c r="BG13" s="74" t="str">
        <f t="shared" si="3"/>
        <v xml:space="preserve">INSERT INTO SC_SystemeProduits(RefDimension,NomSysteme,typePresta,ligne,Quantite,formule,cte1,DateModif) values (1,'FV3','MOA',9,null,'1*CTE1','PERIMETRE',now());
</v>
      </c>
      <c r="BH13" s="74"/>
      <c r="BI13" s="74"/>
      <c r="BJ13" s="74" t="str">
        <f t="shared" si="0"/>
        <v xml:space="preserve">INSERT INTO SC_SystemeProduits(RefDimension,NomSysteme,typePresta,ligne,Quantite,formule,cte1,DateModif) values (2,'FV3','MOA',9,null,'1*CTE1','PERIMETRE',now());
</v>
      </c>
      <c r="BK13" s="74"/>
      <c r="BL13" s="74"/>
      <c r="BM13" s="74" t="str">
        <f t="shared" si="0"/>
        <v xml:space="preserve">INSERT INTO SC_SystemeProduits(RefDimension,NomSysteme,typePresta,ligne,Quantite,formule,cte1,DateModif) values (3,'FV3','MOA',9,null,'1*CTE1','PERIMETRE',now());
</v>
      </c>
      <c r="BN13" s="74"/>
      <c r="BO13" s="74"/>
      <c r="BP13" s="74" t="str">
        <f t="shared" si="0"/>
        <v xml:space="preserve">INSERT INTO SC_SystemeProduits(RefDimension,NomSysteme,typePresta,ligne,Quantite,formule,cte1,DateModif) values (4,'FV3','MOA',9,null,'1*CTE1','PERIMETRE',now());
</v>
      </c>
      <c r="BQ13" s="74"/>
      <c r="BR13" s="74"/>
      <c r="BS13" s="74" t="str">
        <f t="shared" si="0"/>
        <v xml:space="preserve">INSERT INTO SC_SystemeProduits(RefDimension,NomSysteme,typePresta,ligne,Quantite,formule,cte1,DateModif) values (5,'FV3','MOA',9,null,'1*CTE1','PERIMETRE',now());
</v>
      </c>
      <c r="BT13" s="74"/>
      <c r="BU13" s="74"/>
      <c r="BV13" s="74" t="str">
        <f t="shared" si="0"/>
        <v xml:space="preserve">INSERT INTO SC_SystemeProduits(RefDimension,NomSysteme,typePresta,ligne,Quantite,formule,cte1,DateModif) values (6,'FV3','MOA',9,null,'1*CTE1','PERIMETRE',now());
</v>
      </c>
      <c r="BW13" s="74"/>
      <c r="BX13" s="74"/>
      <c r="BY13" s="74" t="str">
        <f t="shared" si="0"/>
        <v xml:space="preserve">INSERT INTO SC_SystemeProduits(RefDimension,NomSysteme,typePresta,ligne,Quantite,formule,cte1,DateModif) values (7,'FV3','MOA',9,null,'1*CTE1','PERIMETRE',now());
</v>
      </c>
      <c r="BZ13" s="74"/>
      <c r="CA13" s="74"/>
      <c r="CB13" s="74" t="str">
        <f t="shared" si="1"/>
        <v xml:space="preserve">INSERT INTO SC_SystemeProduits(RefDimension,NomSysteme,typePresta,ligne,Quantite,formule,cte1,DateModif) values (8,'FV3','MOA',9,null,'1*CTE1','PERIMETRE',now());
</v>
      </c>
      <c r="CC13" s="74"/>
      <c r="CD13" s="74"/>
      <c r="CE13" s="74" t="str">
        <f t="shared" si="1"/>
        <v xml:space="preserve">INSERT INTO SC_SystemeProduits(RefDimension,NomSysteme,typePresta,ligne,Quantite,formule,cte1,DateModif) values (9,'FV3','MOA',9,null,'1*CTE1','PERIMETRE',now());
</v>
      </c>
      <c r="CF13" s="74"/>
      <c r="CG13" s="74"/>
      <c r="CH13" s="74" t="str">
        <f t="shared" si="1"/>
        <v xml:space="preserve">INSERT INTO SC_SystemeProduits(RefDimension,NomSysteme,typePresta,ligne,Quantite,formule,cte1,DateModif) values (10,'FV3','MOA',9,null,'1*CTE1','PERIMETRE',now());
</v>
      </c>
      <c r="CI13" s="74"/>
      <c r="CJ13" s="74"/>
      <c r="CK13" s="74" t="str">
        <f t="shared" si="1"/>
        <v xml:space="preserve">INSERT INTO SC_SystemeProduits(RefDimension,NomSysteme,typePresta,ligne,Quantite,formule,cte1,DateModif) values (11,'FV3','MOA',9,null,'1*CTE1','PERIMETRE',now());
</v>
      </c>
      <c r="CL13" s="74"/>
      <c r="CM13" s="74"/>
      <c r="CN13" s="74" t="str">
        <f t="shared" si="1"/>
        <v xml:space="preserve">INSERT INTO SC_SystemeProduits(RefDimension,NomSysteme,typePresta,ligne,Quantite,formule,cte1,DateModif) values (12,'FV3','MOA',9,null,'1*CTE1','PERIMETRE',now());
</v>
      </c>
      <c r="CO13" s="74"/>
      <c r="CP13" s="74"/>
      <c r="CQ13" s="74" t="str">
        <f t="shared" si="1"/>
        <v xml:space="preserve">INSERT INTO SC_SystemeProduits(RefDimension,NomSysteme,typePresta,ligne,Quantite,formule,cte1,DateModif) values (13,'FV3','MOA',9,null,'1*CTE1','PERIMETRE',now());
</v>
      </c>
      <c r="CR13" s="74"/>
      <c r="CS13" s="74"/>
      <c r="CT13" s="74" t="str">
        <f t="shared" si="2"/>
        <v xml:space="preserve">INSERT INTO SC_SystemeProduits(RefDimension,NomSysteme,typePresta,ligne,Quantite,formule,cte1,DateModif) values (14,'FV3','MOA',9,null,'1*CTE1','PERIMETRE',now());
</v>
      </c>
      <c r="CU13" s="74"/>
      <c r="CV13" s="74"/>
      <c r="CW13" s="74" t="str">
        <f t="shared" si="2"/>
        <v xml:space="preserve">INSERT INTO SC_SystemeProduits(RefDimension,NomSysteme,typePresta,ligne,Quantite,formule,cte1,DateModif) values (15,'FV3','MOA',9,null,'1*CTE1','PERIMETRE',now());
</v>
      </c>
      <c r="CX13" s="74"/>
      <c r="CY13" s="74"/>
      <c r="CZ13" s="74" t="str">
        <f t="shared" si="2"/>
        <v xml:space="preserve">INSERT INTO SC_SystemeProduits(RefDimension,NomSysteme,typePresta,ligne,Quantite,formule,cte1,DateModif) values (16,'FV3','MOA',9,null,'1*CTE1','PERIMETRE',now());
</v>
      </c>
      <c r="DA13" s="74"/>
      <c r="DB13" s="74"/>
      <c r="DC13" s="74" t="str">
        <f t="shared" si="2"/>
        <v xml:space="preserve">INSERT INTO SC_SystemeProduits(RefDimension,NomSysteme,typePresta,ligne,Quantite,formule,cte1,DateModif) values (17,'FV3','MOA',9,null,'1*CTE1','PERIMETRE',now());
</v>
      </c>
      <c r="DD13" s="74"/>
      <c r="DE13" s="74"/>
      <c r="DF13" s="74" t="str">
        <f t="shared" si="2"/>
        <v xml:space="preserve">INSERT INTO SC_SystemeProduits(RefDimension,NomSysteme,typePresta,ligne,Quantite,formule,cte1,DateModif) values (18,'FV3','MOA',9,null,'1*CTE1','PERIMETRE',now());
</v>
      </c>
      <c r="DG13" s="74"/>
      <c r="DH13" s="74"/>
    </row>
    <row r="14" spans="1:11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s="74" t="s">
        <v>297</v>
      </c>
      <c r="C14" s="74" t="s">
        <v>26</v>
      </c>
      <c r="D14" s="7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4">
        <v>32.799999999999997</v>
      </c>
      <c r="F14" s="75" t="s">
        <v>693</v>
      </c>
      <c r="G14" s="75" t="s">
        <v>629</v>
      </c>
      <c r="H14" s="74">
        <v>40</v>
      </c>
      <c r="I14" s="75" t="s">
        <v>693</v>
      </c>
      <c r="J14" s="75" t="s">
        <v>629</v>
      </c>
      <c r="K14" s="74">
        <v>48</v>
      </c>
      <c r="L14" s="75" t="s">
        <v>693</v>
      </c>
      <c r="M14" s="75" t="s">
        <v>629</v>
      </c>
      <c r="N14" s="74">
        <v>52.000000000000007</v>
      </c>
      <c r="O14" s="75" t="s">
        <v>693</v>
      </c>
      <c r="P14" s="75" t="s">
        <v>629</v>
      </c>
      <c r="Q14" s="74">
        <v>56</v>
      </c>
      <c r="R14" s="75" t="s">
        <v>693</v>
      </c>
      <c r="S14" s="75" t="s">
        <v>629</v>
      </c>
      <c r="T14" s="74">
        <v>59.999999999999993</v>
      </c>
      <c r="U14" s="75" t="s">
        <v>693</v>
      </c>
      <c r="V14" s="75" t="s">
        <v>629</v>
      </c>
      <c r="W14" s="74">
        <v>64</v>
      </c>
      <c r="X14" s="75" t="s">
        <v>693</v>
      </c>
      <c r="Y14" s="75" t="s">
        <v>629</v>
      </c>
      <c r="Z14" s="74">
        <v>68</v>
      </c>
      <c r="AA14" s="75" t="s">
        <v>693</v>
      </c>
      <c r="AB14" s="75" t="s">
        <v>629</v>
      </c>
      <c r="AC14" s="74">
        <v>72.000000000000014</v>
      </c>
      <c r="AD14" s="75" t="s">
        <v>693</v>
      </c>
      <c r="AE14" s="75" t="s">
        <v>629</v>
      </c>
      <c r="AF14" s="74">
        <v>80</v>
      </c>
      <c r="AG14" s="75" t="s">
        <v>693</v>
      </c>
      <c r="AH14" s="75" t="s">
        <v>629</v>
      </c>
      <c r="AI14" s="74">
        <v>87.999999999999986</v>
      </c>
      <c r="AJ14" s="75" t="s">
        <v>693</v>
      </c>
      <c r="AK14" s="75" t="s">
        <v>629</v>
      </c>
      <c r="AL14" s="74">
        <v>92</v>
      </c>
      <c r="AM14" s="75" t="s">
        <v>693</v>
      </c>
      <c r="AN14" s="75" t="s">
        <v>629</v>
      </c>
      <c r="AO14" s="74">
        <v>87.999999999999986</v>
      </c>
      <c r="AP14" s="75" t="s">
        <v>693</v>
      </c>
      <c r="AQ14" s="75" t="s">
        <v>629</v>
      </c>
      <c r="AR14" s="74">
        <v>96</v>
      </c>
      <c r="AS14" s="75" t="s">
        <v>693</v>
      </c>
      <c r="AT14" s="75" t="s">
        <v>629</v>
      </c>
      <c r="AU14" s="74">
        <v>100</v>
      </c>
      <c r="AV14" s="75" t="s">
        <v>693</v>
      </c>
      <c r="AW14" s="75" t="s">
        <v>629</v>
      </c>
      <c r="AX14" s="74">
        <v>104.00000000000001</v>
      </c>
      <c r="AY14" s="75" t="s">
        <v>693</v>
      </c>
      <c r="AZ14" s="75" t="s">
        <v>629</v>
      </c>
      <c r="BA14" s="74">
        <v>112</v>
      </c>
      <c r="BB14" s="75" t="s">
        <v>693</v>
      </c>
      <c r="BC14" s="75" t="s">
        <v>629</v>
      </c>
      <c r="BD14" s="74">
        <v>104.00000000000001</v>
      </c>
      <c r="BE14" s="75" t="s">
        <v>693</v>
      </c>
      <c r="BF14" s="75" t="s">
        <v>629</v>
      </c>
      <c r="BG14" s="74" t="str">
        <f t="shared" si="3"/>
        <v xml:space="preserve">INSERT INTO SC_SystemeProduits(RefDimension,NomSysteme,typePresta,ligne,Quantite,formule,cte1,DateModif) values (1,'FV3','MOA',11,null,'4*CTE1','PERIMETRE',now());
</v>
      </c>
      <c r="BH14" s="74"/>
      <c r="BI14" s="74"/>
      <c r="BJ14" s="74" t="str">
        <f t="shared" si="0"/>
        <v xml:space="preserve">INSERT INTO SC_SystemeProduits(RefDimension,NomSysteme,typePresta,ligne,Quantite,formule,cte1,DateModif) values (2,'FV3','MOA',11,null,'4*CTE1','PERIMETRE',now());
</v>
      </c>
      <c r="BK14" s="74"/>
      <c r="BL14" s="74"/>
      <c r="BM14" s="74" t="str">
        <f t="shared" si="0"/>
        <v xml:space="preserve">INSERT INTO SC_SystemeProduits(RefDimension,NomSysteme,typePresta,ligne,Quantite,formule,cte1,DateModif) values (3,'FV3','MOA',11,null,'4*CTE1','PERIMETRE',now());
</v>
      </c>
      <c r="BN14" s="74"/>
      <c r="BO14" s="74"/>
      <c r="BP14" s="74" t="str">
        <f t="shared" si="0"/>
        <v xml:space="preserve">INSERT INTO SC_SystemeProduits(RefDimension,NomSysteme,typePresta,ligne,Quantite,formule,cte1,DateModif) values (4,'FV3','MOA',11,null,'4*CTE1','PERIMETRE',now());
</v>
      </c>
      <c r="BQ14" s="74"/>
      <c r="BR14" s="74"/>
      <c r="BS14" s="74" t="str">
        <f t="shared" si="0"/>
        <v xml:space="preserve">INSERT INTO SC_SystemeProduits(RefDimension,NomSysteme,typePresta,ligne,Quantite,formule,cte1,DateModif) values (5,'FV3','MOA',11,null,'4*CTE1','PERIMETRE',now());
</v>
      </c>
      <c r="BT14" s="74"/>
      <c r="BU14" s="74"/>
      <c r="BV14" s="74" t="str">
        <f t="shared" si="0"/>
        <v xml:space="preserve">INSERT INTO SC_SystemeProduits(RefDimension,NomSysteme,typePresta,ligne,Quantite,formule,cte1,DateModif) values (6,'FV3','MOA',11,null,'4*CTE1','PERIMETRE',now());
</v>
      </c>
      <c r="BW14" s="74"/>
      <c r="BX14" s="74"/>
      <c r="BY14" s="74" t="str">
        <f t="shared" si="0"/>
        <v xml:space="preserve">INSERT INTO SC_SystemeProduits(RefDimension,NomSysteme,typePresta,ligne,Quantite,formule,cte1,DateModif) values (7,'FV3','MOA',11,null,'4*CTE1','PERIMETRE',now());
</v>
      </c>
      <c r="BZ14" s="74"/>
      <c r="CA14" s="74"/>
      <c r="CB14" s="74" t="str">
        <f t="shared" si="1"/>
        <v xml:space="preserve">INSERT INTO SC_SystemeProduits(RefDimension,NomSysteme,typePresta,ligne,Quantite,formule,cte1,DateModif) values (8,'FV3','MOA',11,null,'4*CTE1','PERIMETRE',now());
</v>
      </c>
      <c r="CC14" s="74"/>
      <c r="CD14" s="74"/>
      <c r="CE14" s="74" t="str">
        <f t="shared" si="1"/>
        <v xml:space="preserve">INSERT INTO SC_SystemeProduits(RefDimension,NomSysteme,typePresta,ligne,Quantite,formule,cte1,DateModif) values (9,'FV3','MOA',11,null,'4*CTE1','PERIMETRE',now());
</v>
      </c>
      <c r="CF14" s="74"/>
      <c r="CG14" s="74"/>
      <c r="CH14" s="74" t="str">
        <f t="shared" si="1"/>
        <v xml:space="preserve">INSERT INTO SC_SystemeProduits(RefDimension,NomSysteme,typePresta,ligne,Quantite,formule,cte1,DateModif) values (10,'FV3','MOA',11,null,'4*CTE1','PERIMETRE',now());
</v>
      </c>
      <c r="CI14" s="74"/>
      <c r="CJ14" s="74"/>
      <c r="CK14" s="74" t="str">
        <f t="shared" si="1"/>
        <v xml:space="preserve">INSERT INTO SC_SystemeProduits(RefDimension,NomSysteme,typePresta,ligne,Quantite,formule,cte1,DateModif) values (11,'FV3','MOA',11,null,'4*CTE1','PERIMETRE',now());
</v>
      </c>
      <c r="CL14" s="74"/>
      <c r="CM14" s="74"/>
      <c r="CN14" s="74" t="str">
        <f t="shared" si="1"/>
        <v xml:space="preserve">INSERT INTO SC_SystemeProduits(RefDimension,NomSysteme,typePresta,ligne,Quantite,formule,cte1,DateModif) values (12,'FV3','MOA',11,null,'4*CTE1','PERIMETRE',now());
</v>
      </c>
      <c r="CO14" s="74"/>
      <c r="CP14" s="74"/>
      <c r="CQ14" s="74" t="str">
        <f t="shared" si="1"/>
        <v xml:space="preserve">INSERT INTO SC_SystemeProduits(RefDimension,NomSysteme,typePresta,ligne,Quantite,formule,cte1,DateModif) values (13,'FV3','MOA',11,null,'4*CTE1','PERIMETRE',now());
</v>
      </c>
      <c r="CR14" s="74"/>
      <c r="CS14" s="74"/>
      <c r="CT14" s="74" t="str">
        <f t="shared" si="2"/>
        <v xml:space="preserve">INSERT INTO SC_SystemeProduits(RefDimension,NomSysteme,typePresta,ligne,Quantite,formule,cte1,DateModif) values (14,'FV3','MOA',11,null,'4*CTE1','PERIMETRE',now());
</v>
      </c>
      <c r="CU14" s="74"/>
      <c r="CV14" s="74"/>
      <c r="CW14" s="74" t="str">
        <f t="shared" si="2"/>
        <v xml:space="preserve">INSERT INTO SC_SystemeProduits(RefDimension,NomSysteme,typePresta,ligne,Quantite,formule,cte1,DateModif) values (15,'FV3','MOA',11,null,'4*CTE1','PERIMETRE',now());
</v>
      </c>
      <c r="CX14" s="74"/>
      <c r="CY14" s="74"/>
      <c r="CZ14" s="74" t="str">
        <f t="shared" si="2"/>
        <v xml:space="preserve">INSERT INTO SC_SystemeProduits(RefDimension,NomSysteme,typePresta,ligne,Quantite,formule,cte1,DateModif) values (16,'FV3','MOA',11,null,'4*CTE1','PERIMETRE',now());
</v>
      </c>
      <c r="DA14" s="74"/>
      <c r="DB14" s="74"/>
      <c r="DC14" s="74" t="str">
        <f t="shared" si="2"/>
        <v xml:space="preserve">INSERT INTO SC_SystemeProduits(RefDimension,NomSysteme,typePresta,ligne,Quantite,formule,cte1,DateModif) values (17,'FV3','MOA',11,null,'4*CTE1','PERIMETRE',now());
</v>
      </c>
      <c r="DD14" s="74"/>
      <c r="DE14" s="74"/>
      <c r="DF14" s="74" t="str">
        <f t="shared" si="2"/>
        <v xml:space="preserve">INSERT INTO SC_SystemeProduits(RefDimension,NomSysteme,typePresta,ligne,Quantite,formule,cte1,DateModif) values (18,'FV3','MOA',11,null,'4*CTE1','PERIMETRE',now());
</v>
      </c>
      <c r="DG14" s="74"/>
      <c r="DH14" s="74"/>
    </row>
    <row r="15" spans="1:112" x14ac:dyDescent="0.3">
      <c r="A15" s="58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15" s="74"/>
      <c r="C15" s="74"/>
      <c r="D15" s="74" t="str">
        <f>IF(B15="MATIERE",VLOOKUP($C15,MATIERE!$B$2:$K$601,6,0),IF(B15="MOA",VLOOKUP($C15,ATELIER!$B$2:$K$291,3,0),IF(B15="MOC",VLOOKUP($C15,CHANTIER!$B$2:$K$291,3,0),IF(B15="MP",VLOOKUP($C15,MINIPELLE!$B$2:$K$291,3,0),""))))</f>
        <v/>
      </c>
      <c r="E15" s="74"/>
      <c r="F15" s="75"/>
      <c r="G15" s="75"/>
      <c r="H15" s="74"/>
      <c r="I15" s="75"/>
      <c r="J15" s="75"/>
      <c r="K15" s="74"/>
      <c r="L15" s="75"/>
      <c r="M15" s="75"/>
      <c r="N15" s="74"/>
      <c r="O15" s="75"/>
      <c r="P15" s="75"/>
      <c r="Q15" s="74"/>
      <c r="R15" s="75"/>
      <c r="S15" s="75"/>
      <c r="T15" s="74"/>
      <c r="U15" s="75"/>
      <c r="V15" s="75"/>
      <c r="W15" s="74"/>
      <c r="X15" s="75"/>
      <c r="Y15" s="75"/>
      <c r="Z15" s="74"/>
      <c r="AA15" s="75"/>
      <c r="AB15" s="75"/>
      <c r="AC15" s="74"/>
      <c r="AD15" s="75"/>
      <c r="AE15" s="75"/>
      <c r="AF15" s="74"/>
      <c r="AG15" s="75"/>
      <c r="AH15" s="75"/>
      <c r="AI15" s="74"/>
      <c r="AJ15" s="75"/>
      <c r="AK15" s="75"/>
      <c r="AL15" s="74"/>
      <c r="AM15" s="75"/>
      <c r="AN15" s="75"/>
      <c r="AO15" s="74"/>
      <c r="AP15" s="75"/>
      <c r="AQ15" s="75"/>
      <c r="AR15" s="74"/>
      <c r="AS15" s="75"/>
      <c r="AT15" s="75"/>
      <c r="AU15" s="74"/>
      <c r="AV15" s="75"/>
      <c r="AW15" s="75"/>
      <c r="AX15" s="74"/>
      <c r="AY15" s="75"/>
      <c r="AZ15" s="75"/>
      <c r="BA15" s="74"/>
      <c r="BB15" s="75"/>
      <c r="BC15" s="75"/>
      <c r="BD15" s="74"/>
      <c r="BE15" s="75"/>
      <c r="BF15" s="75"/>
      <c r="BG15" s="74" t="str">
        <f t="shared" si="3"/>
        <v/>
      </c>
      <c r="BH15" s="74"/>
      <c r="BI15" s="74"/>
      <c r="BJ15" s="74" t="str">
        <f t="shared" si="0"/>
        <v/>
      </c>
      <c r="BK15" s="74"/>
      <c r="BL15" s="74"/>
      <c r="BM15" s="74" t="str">
        <f t="shared" si="0"/>
        <v/>
      </c>
      <c r="BN15" s="74"/>
      <c r="BO15" s="74"/>
      <c r="BP15" s="74" t="str">
        <f t="shared" si="0"/>
        <v/>
      </c>
      <c r="BQ15" s="74"/>
      <c r="BR15" s="74"/>
      <c r="BS15" s="74" t="str">
        <f t="shared" si="0"/>
        <v/>
      </c>
      <c r="BT15" s="74"/>
      <c r="BU15" s="74"/>
      <c r="BV15" s="74" t="str">
        <f t="shared" si="0"/>
        <v/>
      </c>
      <c r="BW15" s="74"/>
      <c r="BX15" s="74"/>
      <c r="BY15" s="74" t="str">
        <f t="shared" si="0"/>
        <v/>
      </c>
      <c r="BZ15" s="74"/>
      <c r="CA15" s="74"/>
      <c r="CB15" s="74" t="str">
        <f t="shared" si="1"/>
        <v/>
      </c>
      <c r="CC15" s="74"/>
      <c r="CD15" s="74"/>
      <c r="CE15" s="74" t="str">
        <f t="shared" si="1"/>
        <v/>
      </c>
      <c r="CF15" s="74"/>
      <c r="CG15" s="74"/>
      <c r="CH15" s="74" t="str">
        <f t="shared" si="1"/>
        <v/>
      </c>
      <c r="CI15" s="74"/>
      <c r="CJ15" s="74"/>
      <c r="CK15" s="74" t="str">
        <f t="shared" si="1"/>
        <v/>
      </c>
      <c r="CL15" s="74"/>
      <c r="CM15" s="74"/>
      <c r="CN15" s="74" t="str">
        <f t="shared" si="1"/>
        <v/>
      </c>
      <c r="CO15" s="74"/>
      <c r="CP15" s="74"/>
      <c r="CQ15" s="74" t="str">
        <f t="shared" si="1"/>
        <v/>
      </c>
      <c r="CR15" s="74"/>
      <c r="CS15" s="74"/>
      <c r="CT15" s="74" t="str">
        <f t="shared" si="2"/>
        <v/>
      </c>
      <c r="CU15" s="74"/>
      <c r="CV15" s="74"/>
      <c r="CW15" s="74" t="str">
        <f t="shared" si="2"/>
        <v/>
      </c>
      <c r="CX15" s="74"/>
      <c r="CY15" s="74"/>
      <c r="CZ15" s="74" t="str">
        <f t="shared" si="2"/>
        <v/>
      </c>
      <c r="DA15" s="74"/>
      <c r="DB15" s="74"/>
      <c r="DC15" s="74" t="str">
        <f t="shared" si="2"/>
        <v/>
      </c>
      <c r="DD15" s="74"/>
      <c r="DE15" s="74"/>
      <c r="DF15" s="74" t="str">
        <f t="shared" si="2"/>
        <v/>
      </c>
      <c r="DG15" s="74"/>
      <c r="DH15" s="74"/>
    </row>
    <row r="16" spans="1:112" x14ac:dyDescent="0.3">
      <c r="A16" s="58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74"/>
      <c r="C16" s="74"/>
      <c r="D16" s="74" t="str">
        <f>IF(B16="MATIERE",VLOOKUP($C16,MATIERE!$B$2:$K$601,6,0),IF(B16="MOA",VLOOKUP($C16,ATELIER!$B$2:$K$291,3,0),IF(B16="MOC",VLOOKUP($C16,CHANTIER!$B$2:$K$291,3,0),IF(B16="MP",VLOOKUP($C16,MINIPELLE!$B$2:$K$291,3,0),""))))</f>
        <v/>
      </c>
      <c r="E16" s="74"/>
      <c r="F16" s="75"/>
      <c r="G16" s="75"/>
      <c r="H16" s="74"/>
      <c r="I16" s="75"/>
      <c r="J16" s="75"/>
      <c r="K16" s="74"/>
      <c r="L16" s="75"/>
      <c r="M16" s="75"/>
      <c r="N16" s="74"/>
      <c r="O16" s="75"/>
      <c r="P16" s="75"/>
      <c r="Q16" s="74"/>
      <c r="R16" s="75"/>
      <c r="S16" s="75"/>
      <c r="T16" s="74"/>
      <c r="U16" s="75"/>
      <c r="V16" s="75"/>
      <c r="W16" s="74"/>
      <c r="X16" s="75"/>
      <c r="Y16" s="75"/>
      <c r="Z16" s="74"/>
      <c r="AA16" s="75"/>
      <c r="AB16" s="75"/>
      <c r="AC16" s="74"/>
      <c r="AD16" s="75"/>
      <c r="AE16" s="75"/>
      <c r="AF16" s="74"/>
      <c r="AG16" s="75"/>
      <c r="AH16" s="75"/>
      <c r="AI16" s="74"/>
      <c r="AJ16" s="75"/>
      <c r="AK16" s="75"/>
      <c r="AL16" s="74"/>
      <c r="AM16" s="75"/>
      <c r="AN16" s="75"/>
      <c r="AO16" s="74"/>
      <c r="AP16" s="75"/>
      <c r="AQ16" s="75"/>
      <c r="AR16" s="74"/>
      <c r="AS16" s="75"/>
      <c r="AT16" s="75"/>
      <c r="AU16" s="74"/>
      <c r="AV16" s="75"/>
      <c r="AW16" s="75"/>
      <c r="AX16" s="74"/>
      <c r="AY16" s="75"/>
      <c r="AZ16" s="75"/>
      <c r="BA16" s="74"/>
      <c r="BB16" s="75"/>
      <c r="BC16" s="75"/>
      <c r="BD16" s="74"/>
      <c r="BE16" s="75"/>
      <c r="BF16" s="75"/>
      <c r="BG16" s="74" t="str">
        <f t="shared" si="3"/>
        <v/>
      </c>
      <c r="BH16" s="74"/>
      <c r="BI16" s="74"/>
      <c r="BJ16" s="74" t="str">
        <f t="shared" si="0"/>
        <v/>
      </c>
      <c r="BK16" s="74"/>
      <c r="BL16" s="74"/>
      <c r="BM16" s="74" t="str">
        <f t="shared" si="0"/>
        <v/>
      </c>
      <c r="BN16" s="74"/>
      <c r="BO16" s="74"/>
      <c r="BP16" s="74" t="str">
        <f t="shared" si="0"/>
        <v/>
      </c>
      <c r="BQ16" s="74"/>
      <c r="BR16" s="74"/>
      <c r="BS16" s="74" t="str">
        <f t="shared" si="0"/>
        <v/>
      </c>
      <c r="BT16" s="74"/>
      <c r="BU16" s="74"/>
      <c r="BV16" s="74" t="str">
        <f t="shared" si="0"/>
        <v/>
      </c>
      <c r="BW16" s="74"/>
      <c r="BX16" s="74"/>
      <c r="BY16" s="74" t="str">
        <f t="shared" si="0"/>
        <v/>
      </c>
      <c r="BZ16" s="74"/>
      <c r="CA16" s="74"/>
      <c r="CB16" s="74" t="str">
        <f t="shared" si="1"/>
        <v/>
      </c>
      <c r="CC16" s="74"/>
      <c r="CD16" s="74"/>
      <c r="CE16" s="74" t="str">
        <f t="shared" si="1"/>
        <v/>
      </c>
      <c r="CF16" s="74"/>
      <c r="CG16" s="74"/>
      <c r="CH16" s="74" t="str">
        <f t="shared" si="1"/>
        <v/>
      </c>
      <c r="CI16" s="74"/>
      <c r="CJ16" s="74"/>
      <c r="CK16" s="74" t="str">
        <f t="shared" si="1"/>
        <v/>
      </c>
      <c r="CL16" s="74"/>
      <c r="CM16" s="74"/>
      <c r="CN16" s="74" t="str">
        <f t="shared" si="1"/>
        <v/>
      </c>
      <c r="CO16" s="74"/>
      <c r="CP16" s="74"/>
      <c r="CQ16" s="74" t="str">
        <f t="shared" si="1"/>
        <v/>
      </c>
      <c r="CR16" s="74"/>
      <c r="CS16" s="74"/>
      <c r="CT16" s="74" t="str">
        <f t="shared" si="2"/>
        <v/>
      </c>
      <c r="CU16" s="74"/>
      <c r="CV16" s="74"/>
      <c r="CW16" s="74" t="str">
        <f t="shared" si="2"/>
        <v/>
      </c>
      <c r="CX16" s="74"/>
      <c r="CY16" s="74"/>
      <c r="CZ16" s="74" t="str">
        <f t="shared" si="2"/>
        <v/>
      </c>
      <c r="DA16" s="74"/>
      <c r="DB16" s="74"/>
      <c r="DC16" s="74" t="str">
        <f t="shared" si="2"/>
        <v/>
      </c>
      <c r="DD16" s="74"/>
      <c r="DE16" s="74"/>
      <c r="DF16" s="74" t="str">
        <f t="shared" si="2"/>
        <v/>
      </c>
      <c r="DG16" s="74"/>
      <c r="DH16" s="74"/>
    </row>
    <row r="17" spans="1:112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37</v>
      </c>
      <c r="B17" s="74" t="s">
        <v>298</v>
      </c>
      <c r="C17" s="74" t="s">
        <v>138</v>
      </c>
      <c r="D17" s="74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 s="74">
        <v>9.02</v>
      </c>
      <c r="F17" s="75" t="s">
        <v>641</v>
      </c>
      <c r="G17" s="75" t="s">
        <v>629</v>
      </c>
      <c r="H17" s="74">
        <v>11</v>
      </c>
      <c r="I17" s="75" t="s">
        <v>641</v>
      </c>
      <c r="J17" s="75" t="s">
        <v>629</v>
      </c>
      <c r="K17" s="74">
        <v>13.200000000000001</v>
      </c>
      <c r="L17" s="75" t="s">
        <v>641</v>
      </c>
      <c r="M17" s="75" t="s">
        <v>629</v>
      </c>
      <c r="N17" s="74">
        <v>14.3</v>
      </c>
      <c r="O17" s="75" t="s">
        <v>641</v>
      </c>
      <c r="P17" s="75" t="s">
        <v>629</v>
      </c>
      <c r="Q17" s="74">
        <v>15.400000000000002</v>
      </c>
      <c r="R17" s="75" t="s">
        <v>641</v>
      </c>
      <c r="S17" s="75" t="s">
        <v>629</v>
      </c>
      <c r="T17" s="74">
        <v>16.5</v>
      </c>
      <c r="U17" s="75" t="s">
        <v>641</v>
      </c>
      <c r="V17" s="75" t="s">
        <v>629</v>
      </c>
      <c r="W17" s="74">
        <v>17.600000000000001</v>
      </c>
      <c r="X17" s="75" t="s">
        <v>641</v>
      </c>
      <c r="Y17" s="75" t="s">
        <v>629</v>
      </c>
      <c r="Z17" s="74">
        <v>18.700000000000003</v>
      </c>
      <c r="AA17" s="75" t="s">
        <v>641</v>
      </c>
      <c r="AB17" s="75" t="s">
        <v>629</v>
      </c>
      <c r="AC17" s="74">
        <v>19.8</v>
      </c>
      <c r="AD17" s="75" t="s">
        <v>641</v>
      </c>
      <c r="AE17" s="75" t="s">
        <v>629</v>
      </c>
      <c r="AF17" s="74">
        <v>22</v>
      </c>
      <c r="AG17" s="75" t="s">
        <v>641</v>
      </c>
      <c r="AH17" s="75" t="s">
        <v>629</v>
      </c>
      <c r="AI17" s="74">
        <v>24.200000000000003</v>
      </c>
      <c r="AJ17" s="75" t="s">
        <v>641</v>
      </c>
      <c r="AK17" s="75" t="s">
        <v>629</v>
      </c>
      <c r="AL17" s="74">
        <v>25.3</v>
      </c>
      <c r="AM17" s="75" t="s">
        <v>641</v>
      </c>
      <c r="AN17" s="75" t="s">
        <v>629</v>
      </c>
      <c r="AO17" s="74">
        <v>24.200000000000003</v>
      </c>
      <c r="AP17" s="75" t="s">
        <v>641</v>
      </c>
      <c r="AQ17" s="75" t="s">
        <v>629</v>
      </c>
      <c r="AR17" s="74">
        <v>26.400000000000002</v>
      </c>
      <c r="AS17" s="75" t="s">
        <v>641</v>
      </c>
      <c r="AT17" s="75" t="s">
        <v>629</v>
      </c>
      <c r="AU17" s="74">
        <v>27.500000000000004</v>
      </c>
      <c r="AV17" s="75" t="s">
        <v>641</v>
      </c>
      <c r="AW17" s="75" t="s">
        <v>629</v>
      </c>
      <c r="AX17" s="74">
        <v>28.6</v>
      </c>
      <c r="AY17" s="75" t="s">
        <v>641</v>
      </c>
      <c r="AZ17" s="75" t="s">
        <v>629</v>
      </c>
      <c r="BA17" s="74">
        <v>30.800000000000004</v>
      </c>
      <c r="BB17" s="75" t="s">
        <v>641</v>
      </c>
      <c r="BC17" s="75" t="s">
        <v>629</v>
      </c>
      <c r="BD17" s="74">
        <v>28.6</v>
      </c>
      <c r="BE17" s="75" t="s">
        <v>641</v>
      </c>
      <c r="BF17" s="75" t="s">
        <v>629</v>
      </c>
      <c r="BG17" s="74" t="str">
        <f t="shared" si="3"/>
        <v xml:space="preserve">INSERT INTO SC_SystemeProduits(RefDimension,NomSysteme,typePresta,ligne,Quantite,formule,cte1,DateModif) values (1,'FV3','MOC',37,null,'1.1*CTE1','PERIMETRE',now());
</v>
      </c>
      <c r="BH17" s="74"/>
      <c r="BI17" s="74"/>
      <c r="BJ17" s="74" t="str">
        <f t="shared" si="0"/>
        <v xml:space="preserve">INSERT INTO SC_SystemeProduits(RefDimension,NomSysteme,typePresta,ligne,Quantite,formule,cte1,DateModif) values (2,'FV3','MOC',37,null,'1.1*CTE1','PERIMETRE',now());
</v>
      </c>
      <c r="BK17" s="74"/>
      <c r="BL17" s="74"/>
      <c r="BM17" s="74" t="str">
        <f t="shared" si="0"/>
        <v xml:space="preserve">INSERT INTO SC_SystemeProduits(RefDimension,NomSysteme,typePresta,ligne,Quantite,formule,cte1,DateModif) values (3,'FV3','MOC',37,null,'1.1*CTE1','PERIMETRE',now());
</v>
      </c>
      <c r="BN17" s="74"/>
      <c r="BO17" s="74"/>
      <c r="BP17" s="74" t="str">
        <f t="shared" si="0"/>
        <v xml:space="preserve">INSERT INTO SC_SystemeProduits(RefDimension,NomSysteme,typePresta,ligne,Quantite,formule,cte1,DateModif) values (4,'FV3','MOC',37,null,'1.1*CTE1','PERIMETRE',now());
</v>
      </c>
      <c r="BQ17" s="74"/>
      <c r="BR17" s="74"/>
      <c r="BS17" s="74" t="str">
        <f t="shared" si="0"/>
        <v xml:space="preserve">INSERT INTO SC_SystemeProduits(RefDimension,NomSysteme,typePresta,ligne,Quantite,formule,cte1,DateModif) values (5,'FV3','MOC',37,null,'1.1*CTE1','PERIMETRE',now());
</v>
      </c>
      <c r="BT17" s="74"/>
      <c r="BU17" s="74"/>
      <c r="BV17" s="74" t="str">
        <f t="shared" si="0"/>
        <v xml:space="preserve">INSERT INTO SC_SystemeProduits(RefDimension,NomSysteme,typePresta,ligne,Quantite,formule,cte1,DateModif) values (6,'FV3','MOC',37,null,'1.1*CTE1','PERIMETRE',now());
</v>
      </c>
      <c r="BW17" s="74"/>
      <c r="BX17" s="74"/>
      <c r="BY17" s="74" t="str">
        <f t="shared" si="0"/>
        <v xml:space="preserve">INSERT INTO SC_SystemeProduits(RefDimension,NomSysteme,typePresta,ligne,Quantite,formule,cte1,DateModif) values (7,'FV3','MOC',37,null,'1.1*CTE1','PERIMETRE',now());
</v>
      </c>
      <c r="BZ17" s="74"/>
      <c r="CA17" s="74"/>
      <c r="CB17" s="74" t="str">
        <f t="shared" si="1"/>
        <v xml:space="preserve">INSERT INTO SC_SystemeProduits(RefDimension,NomSysteme,typePresta,ligne,Quantite,formule,cte1,DateModif) values (8,'FV3','MOC',37,null,'1.1*CTE1','PERIMETRE',now());
</v>
      </c>
      <c r="CC17" s="74"/>
      <c r="CD17" s="74"/>
      <c r="CE17" s="74" t="str">
        <f t="shared" si="1"/>
        <v xml:space="preserve">INSERT INTO SC_SystemeProduits(RefDimension,NomSysteme,typePresta,ligne,Quantite,formule,cte1,DateModif) values (9,'FV3','MOC',37,null,'1.1*CTE1','PERIMETRE',now());
</v>
      </c>
      <c r="CF17" s="74"/>
      <c r="CG17" s="74"/>
      <c r="CH17" s="74" t="str">
        <f t="shared" si="1"/>
        <v xml:space="preserve">INSERT INTO SC_SystemeProduits(RefDimension,NomSysteme,typePresta,ligne,Quantite,formule,cte1,DateModif) values (10,'FV3','MOC',37,null,'1.1*CTE1','PERIMETRE',now());
</v>
      </c>
      <c r="CI17" s="74"/>
      <c r="CJ17" s="74"/>
      <c r="CK17" s="74" t="str">
        <f t="shared" si="1"/>
        <v xml:space="preserve">INSERT INTO SC_SystemeProduits(RefDimension,NomSysteme,typePresta,ligne,Quantite,formule,cte1,DateModif) values (11,'FV3','MOC',37,null,'1.1*CTE1','PERIMETRE',now());
</v>
      </c>
      <c r="CL17" s="74"/>
      <c r="CM17" s="74"/>
      <c r="CN17" s="74" t="str">
        <f t="shared" si="1"/>
        <v xml:space="preserve">INSERT INTO SC_SystemeProduits(RefDimension,NomSysteme,typePresta,ligne,Quantite,formule,cte1,DateModif) values (12,'FV3','MOC',37,null,'1.1*CTE1','PERIMETRE',now());
</v>
      </c>
      <c r="CO17" s="74"/>
      <c r="CP17" s="74"/>
      <c r="CQ17" s="74" t="str">
        <f t="shared" si="1"/>
        <v xml:space="preserve">INSERT INTO SC_SystemeProduits(RefDimension,NomSysteme,typePresta,ligne,Quantite,formule,cte1,DateModif) values (13,'FV3','MOC',37,null,'1.1*CTE1','PERIMETRE',now());
</v>
      </c>
      <c r="CR17" s="74"/>
      <c r="CS17" s="74"/>
      <c r="CT17" s="74" t="str">
        <f t="shared" si="2"/>
        <v xml:space="preserve">INSERT INTO SC_SystemeProduits(RefDimension,NomSysteme,typePresta,ligne,Quantite,formule,cte1,DateModif) values (14,'FV3','MOC',37,null,'1.1*CTE1','PERIMETRE',now());
</v>
      </c>
      <c r="CU17" s="74"/>
      <c r="CV17" s="74"/>
      <c r="CW17" s="74" t="str">
        <f t="shared" si="2"/>
        <v xml:space="preserve">INSERT INTO SC_SystemeProduits(RefDimension,NomSysteme,typePresta,ligne,Quantite,formule,cte1,DateModif) values (15,'FV3','MOC',37,null,'1.1*CTE1','PERIMETRE',now());
</v>
      </c>
      <c r="CX17" s="74"/>
      <c r="CY17" s="74"/>
      <c r="CZ17" s="74" t="str">
        <f t="shared" si="2"/>
        <v xml:space="preserve">INSERT INTO SC_SystemeProduits(RefDimension,NomSysteme,typePresta,ligne,Quantite,formule,cte1,DateModif) values (16,'FV3','MOC',37,null,'1.1*CTE1','PERIMETRE',now());
</v>
      </c>
      <c r="DA17" s="74"/>
      <c r="DB17" s="74"/>
      <c r="DC17" s="74" t="str">
        <f t="shared" si="2"/>
        <v xml:space="preserve">INSERT INTO SC_SystemeProduits(RefDimension,NomSysteme,typePresta,ligne,Quantite,formule,cte1,DateModif) values (17,'FV3','MOC',37,null,'1.1*CTE1','PERIMETRE',now());
</v>
      </c>
      <c r="DD17" s="74"/>
      <c r="DE17" s="74"/>
      <c r="DF17" s="74" t="str">
        <f t="shared" si="2"/>
        <v xml:space="preserve">INSERT INTO SC_SystemeProduits(RefDimension,NomSysteme,typePresta,ligne,Quantite,formule,cte1,DateModif) values (18,'FV3','MOC',37,null,'1.1*CTE1','PERIMETRE',now());
</v>
      </c>
      <c r="DG17" s="74"/>
      <c r="DH17" s="74"/>
    </row>
    <row r="18" spans="1:112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39</v>
      </c>
      <c r="B18" s="74" t="s">
        <v>298</v>
      </c>
      <c r="C18" s="74" t="s">
        <v>140</v>
      </c>
      <c r="D18" s="74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 s="74">
        <v>1</v>
      </c>
      <c r="F18" s="75"/>
      <c r="G18" s="75"/>
      <c r="H18" s="74">
        <v>1</v>
      </c>
      <c r="I18" s="75"/>
      <c r="J18" s="75"/>
      <c r="K18" s="74">
        <v>1</v>
      </c>
      <c r="L18" s="75"/>
      <c r="M18" s="75"/>
      <c r="N18" s="74">
        <v>1</v>
      </c>
      <c r="O18" s="75"/>
      <c r="P18" s="75"/>
      <c r="Q18" s="74">
        <v>1</v>
      </c>
      <c r="R18" s="75"/>
      <c r="S18" s="75"/>
      <c r="T18" s="74">
        <v>1</v>
      </c>
      <c r="U18" s="75"/>
      <c r="V18" s="75"/>
      <c r="W18" s="74">
        <v>1</v>
      </c>
      <c r="X18" s="75"/>
      <c r="Y18" s="75"/>
      <c r="Z18" s="74">
        <v>1</v>
      </c>
      <c r="AA18" s="75"/>
      <c r="AB18" s="75"/>
      <c r="AC18" s="74">
        <v>1</v>
      </c>
      <c r="AD18" s="75"/>
      <c r="AE18" s="75"/>
      <c r="AF18" s="74">
        <v>1</v>
      </c>
      <c r="AG18" s="75"/>
      <c r="AH18" s="75"/>
      <c r="AI18" s="74">
        <v>1</v>
      </c>
      <c r="AJ18" s="75"/>
      <c r="AK18" s="75"/>
      <c r="AL18" s="74">
        <v>1</v>
      </c>
      <c r="AM18" s="75"/>
      <c r="AN18" s="75"/>
      <c r="AO18" s="74">
        <v>1</v>
      </c>
      <c r="AP18" s="75"/>
      <c r="AQ18" s="75"/>
      <c r="AR18" s="74">
        <v>1</v>
      </c>
      <c r="AS18" s="75"/>
      <c r="AT18" s="75"/>
      <c r="AU18" s="74">
        <v>1</v>
      </c>
      <c r="AV18" s="75"/>
      <c r="AW18" s="75"/>
      <c r="AX18" s="74">
        <v>1</v>
      </c>
      <c r="AY18" s="75"/>
      <c r="AZ18" s="75"/>
      <c r="BA18" s="74">
        <v>1</v>
      </c>
      <c r="BB18" s="75"/>
      <c r="BC18" s="75"/>
      <c r="BD18" s="74">
        <v>1</v>
      </c>
      <c r="BE18" s="75"/>
      <c r="BF18" s="75"/>
      <c r="BG18" s="74" t="str">
        <f t="shared" si="3"/>
        <v xml:space="preserve">INSERT INTO SC_SystemeProduits(RefDimension,NomSysteme,typePresta,ligne,Quantite,formule,cte1,DateModif) values (1,'FV3','MOC',39,1,null,null,now());
</v>
      </c>
      <c r="BH18" s="74"/>
      <c r="BI18" s="74"/>
      <c r="BJ18" s="74" t="str">
        <f t="shared" si="0"/>
        <v xml:space="preserve">INSERT INTO SC_SystemeProduits(RefDimension,NomSysteme,typePresta,ligne,Quantite,formule,cte1,DateModif) values (2,'FV3','MOC',39,1,null,null,now());
</v>
      </c>
      <c r="BK18" s="74"/>
      <c r="BL18" s="74"/>
      <c r="BM18" s="74" t="str">
        <f t="shared" si="0"/>
        <v xml:space="preserve">INSERT INTO SC_SystemeProduits(RefDimension,NomSysteme,typePresta,ligne,Quantite,formule,cte1,DateModif) values (3,'FV3','MOC',39,1,null,null,now());
</v>
      </c>
      <c r="BN18" s="74"/>
      <c r="BO18" s="74"/>
      <c r="BP18" s="74" t="str">
        <f t="shared" si="0"/>
        <v xml:space="preserve">INSERT INTO SC_SystemeProduits(RefDimension,NomSysteme,typePresta,ligne,Quantite,formule,cte1,DateModif) values (4,'FV3','MOC',39,1,null,null,now());
</v>
      </c>
      <c r="BQ18" s="74"/>
      <c r="BR18" s="74"/>
      <c r="BS18" s="74" t="str">
        <f t="shared" si="0"/>
        <v xml:space="preserve">INSERT INTO SC_SystemeProduits(RefDimension,NomSysteme,typePresta,ligne,Quantite,formule,cte1,DateModif) values (5,'FV3','MOC',39,1,null,null,now());
</v>
      </c>
      <c r="BT18" s="74"/>
      <c r="BU18" s="74"/>
      <c r="BV18" s="74" t="str">
        <f t="shared" si="0"/>
        <v xml:space="preserve">INSERT INTO SC_SystemeProduits(RefDimension,NomSysteme,typePresta,ligne,Quantite,formule,cte1,DateModif) values (6,'FV3','MOC',39,1,null,null,now());
</v>
      </c>
      <c r="BW18" s="74"/>
      <c r="BX18" s="74"/>
      <c r="BY18" s="74" t="str">
        <f t="shared" si="0"/>
        <v xml:space="preserve">INSERT INTO SC_SystemeProduits(RefDimension,NomSysteme,typePresta,ligne,Quantite,formule,cte1,DateModif) values (7,'FV3','MOC',39,1,null,null,now());
</v>
      </c>
      <c r="BZ18" s="74"/>
      <c r="CA18" s="74"/>
      <c r="CB18" s="74" t="str">
        <f t="shared" si="1"/>
        <v xml:space="preserve">INSERT INTO SC_SystemeProduits(RefDimension,NomSysteme,typePresta,ligne,Quantite,formule,cte1,DateModif) values (8,'FV3','MOC',39,1,null,null,now());
</v>
      </c>
      <c r="CC18" s="74"/>
      <c r="CD18" s="74"/>
      <c r="CE18" s="74" t="str">
        <f t="shared" si="1"/>
        <v xml:space="preserve">INSERT INTO SC_SystemeProduits(RefDimension,NomSysteme,typePresta,ligne,Quantite,formule,cte1,DateModif) values (9,'FV3','MOC',39,1,null,null,now());
</v>
      </c>
      <c r="CF18" s="74"/>
      <c r="CG18" s="74"/>
      <c r="CH18" s="74" t="str">
        <f t="shared" si="1"/>
        <v xml:space="preserve">INSERT INTO SC_SystemeProduits(RefDimension,NomSysteme,typePresta,ligne,Quantite,formule,cte1,DateModif) values (10,'FV3','MOC',39,1,null,null,now());
</v>
      </c>
      <c r="CI18" s="74"/>
      <c r="CJ18" s="74"/>
      <c r="CK18" s="74" t="str">
        <f t="shared" si="1"/>
        <v xml:space="preserve">INSERT INTO SC_SystemeProduits(RefDimension,NomSysteme,typePresta,ligne,Quantite,formule,cte1,DateModif) values (11,'FV3','MOC',39,1,null,null,now());
</v>
      </c>
      <c r="CL18" s="74"/>
      <c r="CM18" s="74"/>
      <c r="CN18" s="74" t="str">
        <f t="shared" si="1"/>
        <v xml:space="preserve">INSERT INTO SC_SystemeProduits(RefDimension,NomSysteme,typePresta,ligne,Quantite,formule,cte1,DateModif) values (12,'FV3','MOC',39,1,null,null,now());
</v>
      </c>
      <c r="CO18" s="74"/>
      <c r="CP18" s="74"/>
      <c r="CQ18" s="74" t="str">
        <f t="shared" si="1"/>
        <v xml:space="preserve">INSERT INTO SC_SystemeProduits(RefDimension,NomSysteme,typePresta,ligne,Quantite,formule,cte1,DateModif) values (13,'FV3','MOC',39,1,null,null,now());
</v>
      </c>
      <c r="CR18" s="74"/>
      <c r="CS18" s="74"/>
      <c r="CT18" s="74" t="str">
        <f t="shared" si="2"/>
        <v xml:space="preserve">INSERT INTO SC_SystemeProduits(RefDimension,NomSysteme,typePresta,ligne,Quantite,formule,cte1,DateModif) values (14,'FV3','MOC',39,1,null,null,now());
</v>
      </c>
      <c r="CU18" s="74"/>
      <c r="CV18" s="74"/>
      <c r="CW18" s="74" t="str">
        <f t="shared" si="2"/>
        <v xml:space="preserve">INSERT INTO SC_SystemeProduits(RefDimension,NomSysteme,typePresta,ligne,Quantite,formule,cte1,DateModif) values (15,'FV3','MOC',39,1,null,null,now());
</v>
      </c>
      <c r="CX18" s="74"/>
      <c r="CY18" s="74"/>
      <c r="CZ18" s="74" t="str">
        <f t="shared" si="2"/>
        <v xml:space="preserve">INSERT INTO SC_SystemeProduits(RefDimension,NomSysteme,typePresta,ligne,Quantite,formule,cte1,DateModif) values (16,'FV3','MOC',39,1,null,null,now());
</v>
      </c>
      <c r="DA18" s="74"/>
      <c r="DB18" s="74"/>
      <c r="DC18" s="74" t="str">
        <f t="shared" si="2"/>
        <v xml:space="preserve">INSERT INTO SC_SystemeProduits(RefDimension,NomSysteme,typePresta,ligne,Quantite,formule,cte1,DateModif) values (17,'FV3','MOC',39,1,null,null,now());
</v>
      </c>
      <c r="DD18" s="74"/>
      <c r="DE18" s="74"/>
      <c r="DF18" s="74" t="str">
        <f t="shared" si="2"/>
        <v xml:space="preserve">INSERT INTO SC_SystemeProduits(RefDimension,NomSysteme,typePresta,ligne,Quantite,formule,cte1,DateModif) values (18,'FV3','MOC',39,1,null,null,now());
</v>
      </c>
      <c r="DG18" s="74"/>
      <c r="DH18" s="74"/>
    </row>
    <row r="19" spans="1:112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44</v>
      </c>
      <c r="B19" s="74" t="s">
        <v>298</v>
      </c>
      <c r="C19" s="74" t="s">
        <v>149</v>
      </c>
      <c r="D19" s="74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74">
        <v>4</v>
      </c>
      <c r="F19" s="75"/>
      <c r="G19" s="75"/>
      <c r="H19" s="74">
        <v>4</v>
      </c>
      <c r="I19" s="75"/>
      <c r="J19" s="75"/>
      <c r="K19" s="74">
        <v>4</v>
      </c>
      <c r="L19" s="75"/>
      <c r="M19" s="75"/>
      <c r="N19" s="74">
        <v>4</v>
      </c>
      <c r="O19" s="75"/>
      <c r="P19" s="75"/>
      <c r="Q19" s="74">
        <v>4</v>
      </c>
      <c r="R19" s="75"/>
      <c r="S19" s="75"/>
      <c r="T19" s="74">
        <v>4</v>
      </c>
      <c r="U19" s="75"/>
      <c r="V19" s="75"/>
      <c r="W19" s="74">
        <v>4</v>
      </c>
      <c r="X19" s="75"/>
      <c r="Y19" s="75"/>
      <c r="Z19" s="74">
        <v>4</v>
      </c>
      <c r="AA19" s="75"/>
      <c r="AB19" s="75"/>
      <c r="AC19" s="74">
        <v>4</v>
      </c>
      <c r="AD19" s="75"/>
      <c r="AE19" s="75"/>
      <c r="AF19" s="74">
        <v>4</v>
      </c>
      <c r="AG19" s="75"/>
      <c r="AH19" s="75"/>
      <c r="AI19" s="74">
        <v>4</v>
      </c>
      <c r="AJ19" s="75"/>
      <c r="AK19" s="75"/>
      <c r="AL19" s="74">
        <v>4</v>
      </c>
      <c r="AM19" s="75"/>
      <c r="AN19" s="75"/>
      <c r="AO19" s="74">
        <v>4</v>
      </c>
      <c r="AP19" s="75"/>
      <c r="AQ19" s="75"/>
      <c r="AR19" s="74">
        <v>4</v>
      </c>
      <c r="AS19" s="75"/>
      <c r="AT19" s="75"/>
      <c r="AU19" s="74">
        <v>4</v>
      </c>
      <c r="AV19" s="75"/>
      <c r="AW19" s="75"/>
      <c r="AX19" s="74">
        <v>4</v>
      </c>
      <c r="AY19" s="75"/>
      <c r="AZ19" s="75"/>
      <c r="BA19" s="74">
        <v>4</v>
      </c>
      <c r="BB19" s="75"/>
      <c r="BC19" s="75"/>
      <c r="BD19" s="74">
        <v>4</v>
      </c>
      <c r="BE19" s="75"/>
      <c r="BF19" s="75"/>
      <c r="BG19" s="74" t="str">
        <f t="shared" si="3"/>
        <v xml:space="preserve">INSERT INTO SC_SystemeProduits(RefDimension,NomSysteme,typePresta,ligne,Quantite,formule,cte1,DateModif) values (1,'FV3','MOC',44,4,null,null,now());
</v>
      </c>
      <c r="BH19" s="74"/>
      <c r="BI19" s="74"/>
      <c r="BJ19" s="74" t="str">
        <f t="shared" si="0"/>
        <v xml:space="preserve">INSERT INTO SC_SystemeProduits(RefDimension,NomSysteme,typePresta,ligne,Quantite,formule,cte1,DateModif) values (2,'FV3','MOC',44,4,null,null,now());
</v>
      </c>
      <c r="BK19" s="74"/>
      <c r="BL19" s="74"/>
      <c r="BM19" s="74" t="str">
        <f t="shared" si="0"/>
        <v xml:space="preserve">INSERT INTO SC_SystemeProduits(RefDimension,NomSysteme,typePresta,ligne,Quantite,formule,cte1,DateModif) values (3,'FV3','MOC',44,4,null,null,now());
</v>
      </c>
      <c r="BN19" s="74"/>
      <c r="BO19" s="74"/>
      <c r="BP19" s="74" t="str">
        <f t="shared" si="0"/>
        <v xml:space="preserve">INSERT INTO SC_SystemeProduits(RefDimension,NomSysteme,typePresta,ligne,Quantite,formule,cte1,DateModif) values (4,'FV3','MOC',44,4,null,null,now());
</v>
      </c>
      <c r="BQ19" s="74"/>
      <c r="BR19" s="74"/>
      <c r="BS19" s="74" t="str">
        <f t="shared" si="0"/>
        <v xml:space="preserve">INSERT INTO SC_SystemeProduits(RefDimension,NomSysteme,typePresta,ligne,Quantite,formule,cte1,DateModif) values (5,'FV3','MOC',44,4,null,null,now());
</v>
      </c>
      <c r="BT19" s="74"/>
      <c r="BU19" s="74"/>
      <c r="BV19" s="74" t="str">
        <f t="shared" si="0"/>
        <v xml:space="preserve">INSERT INTO SC_SystemeProduits(RefDimension,NomSysteme,typePresta,ligne,Quantite,formule,cte1,DateModif) values (6,'FV3','MOC',44,4,null,null,now());
</v>
      </c>
      <c r="BW19" s="74"/>
      <c r="BX19" s="74"/>
      <c r="BY19" s="74" t="str">
        <f t="shared" si="0"/>
        <v xml:space="preserve">INSERT INTO SC_SystemeProduits(RefDimension,NomSysteme,typePresta,ligne,Quantite,formule,cte1,DateModif) values (7,'FV3','MOC',44,4,null,null,now());
</v>
      </c>
      <c r="BZ19" s="74"/>
      <c r="CA19" s="74"/>
      <c r="CB19" s="74" t="str">
        <f t="shared" si="1"/>
        <v xml:space="preserve">INSERT INTO SC_SystemeProduits(RefDimension,NomSysteme,typePresta,ligne,Quantite,formule,cte1,DateModif) values (8,'FV3','MOC',44,4,null,null,now());
</v>
      </c>
      <c r="CC19" s="74"/>
      <c r="CD19" s="74"/>
      <c r="CE19" s="74" t="str">
        <f t="shared" si="1"/>
        <v xml:space="preserve">INSERT INTO SC_SystemeProduits(RefDimension,NomSysteme,typePresta,ligne,Quantite,formule,cte1,DateModif) values (9,'FV3','MOC',44,4,null,null,now());
</v>
      </c>
      <c r="CF19" s="74"/>
      <c r="CG19" s="74"/>
      <c r="CH19" s="74" t="str">
        <f t="shared" si="1"/>
        <v xml:space="preserve">INSERT INTO SC_SystemeProduits(RefDimension,NomSysteme,typePresta,ligne,Quantite,formule,cte1,DateModif) values (10,'FV3','MOC',44,4,null,null,now());
</v>
      </c>
      <c r="CI19" s="74"/>
      <c r="CJ19" s="74"/>
      <c r="CK19" s="74" t="str">
        <f t="shared" si="1"/>
        <v xml:space="preserve">INSERT INTO SC_SystemeProduits(RefDimension,NomSysteme,typePresta,ligne,Quantite,formule,cte1,DateModif) values (11,'FV3','MOC',44,4,null,null,now());
</v>
      </c>
      <c r="CL19" s="74"/>
      <c r="CM19" s="74"/>
      <c r="CN19" s="74" t="str">
        <f t="shared" si="1"/>
        <v xml:space="preserve">INSERT INTO SC_SystemeProduits(RefDimension,NomSysteme,typePresta,ligne,Quantite,formule,cte1,DateModif) values (12,'FV3','MOC',44,4,null,null,now());
</v>
      </c>
      <c r="CO19" s="74"/>
      <c r="CP19" s="74"/>
      <c r="CQ19" s="74" t="str">
        <f t="shared" si="1"/>
        <v xml:space="preserve">INSERT INTO SC_SystemeProduits(RefDimension,NomSysteme,typePresta,ligne,Quantite,formule,cte1,DateModif) values (13,'FV3','MOC',44,4,null,null,now());
</v>
      </c>
      <c r="CR19" s="74"/>
      <c r="CS19" s="74"/>
      <c r="CT19" s="74" t="str">
        <f t="shared" si="2"/>
        <v xml:space="preserve">INSERT INTO SC_SystemeProduits(RefDimension,NomSysteme,typePresta,ligne,Quantite,formule,cte1,DateModif) values (14,'FV3','MOC',44,4,null,null,now());
</v>
      </c>
      <c r="CU19" s="74"/>
      <c r="CV19" s="74"/>
      <c r="CW19" s="74" t="str">
        <f t="shared" si="2"/>
        <v xml:space="preserve">INSERT INTO SC_SystemeProduits(RefDimension,NomSysteme,typePresta,ligne,Quantite,formule,cte1,DateModif) values (15,'FV3','MOC',44,4,null,null,now());
</v>
      </c>
      <c r="CX19" s="74"/>
      <c r="CY19" s="74"/>
      <c r="CZ19" s="74" t="str">
        <f t="shared" si="2"/>
        <v xml:space="preserve">INSERT INTO SC_SystemeProduits(RefDimension,NomSysteme,typePresta,ligne,Quantite,formule,cte1,DateModif) values (16,'FV3','MOC',44,4,null,null,now());
</v>
      </c>
      <c r="DA19" s="74"/>
      <c r="DB19" s="74"/>
      <c r="DC19" s="74" t="str">
        <f t="shared" si="2"/>
        <v xml:space="preserve">INSERT INTO SC_SystemeProduits(RefDimension,NomSysteme,typePresta,ligne,Quantite,formule,cte1,DateModif) values (17,'FV3','MOC',44,4,null,null,now());
</v>
      </c>
      <c r="DD19" s="74"/>
      <c r="DE19" s="74"/>
      <c r="DF19" s="74" t="str">
        <f t="shared" si="2"/>
        <v xml:space="preserve">INSERT INTO SC_SystemeProduits(RefDimension,NomSysteme,typePresta,ligne,Quantite,formule,cte1,DateModif) values (18,'FV3','MOC',44,4,null,null,now());
</v>
      </c>
      <c r="DG19" s="74"/>
      <c r="DH19" s="74"/>
    </row>
    <row r="20" spans="1:112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46</v>
      </c>
      <c r="B20" s="74" t="s">
        <v>298</v>
      </c>
      <c r="C20" s="74" t="s">
        <v>153</v>
      </c>
      <c r="D20" s="74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 s="74">
        <v>15.743999999999998</v>
      </c>
      <c r="F20" s="75" t="s">
        <v>691</v>
      </c>
      <c r="G20" s="75" t="s">
        <v>629</v>
      </c>
      <c r="H20" s="74">
        <v>19.2</v>
      </c>
      <c r="I20" s="75" t="s">
        <v>691</v>
      </c>
      <c r="J20" s="75" t="s">
        <v>629</v>
      </c>
      <c r="K20" s="74">
        <v>23.04</v>
      </c>
      <c r="L20" s="75" t="s">
        <v>691</v>
      </c>
      <c r="M20" s="75" t="s">
        <v>629</v>
      </c>
      <c r="N20" s="74">
        <v>24.96</v>
      </c>
      <c r="O20" s="75" t="s">
        <v>691</v>
      </c>
      <c r="P20" s="75" t="s">
        <v>629</v>
      </c>
      <c r="Q20" s="74">
        <v>26.88</v>
      </c>
      <c r="R20" s="75" t="s">
        <v>691</v>
      </c>
      <c r="S20" s="75" t="s">
        <v>629</v>
      </c>
      <c r="T20" s="74">
        <v>28.799999999999997</v>
      </c>
      <c r="U20" s="75" t="s">
        <v>691</v>
      </c>
      <c r="V20" s="75" t="s">
        <v>629</v>
      </c>
      <c r="W20" s="74">
        <v>30.72</v>
      </c>
      <c r="X20" s="75" t="s">
        <v>691</v>
      </c>
      <c r="Y20" s="75" t="s">
        <v>629</v>
      </c>
      <c r="Z20" s="74">
        <v>32.64</v>
      </c>
      <c r="AA20" s="75" t="s">
        <v>691</v>
      </c>
      <c r="AB20" s="75" t="s">
        <v>629</v>
      </c>
      <c r="AC20" s="74">
        <v>34.56</v>
      </c>
      <c r="AD20" s="75" t="s">
        <v>691</v>
      </c>
      <c r="AE20" s="75" t="s">
        <v>629</v>
      </c>
      <c r="AF20" s="74">
        <v>38.4</v>
      </c>
      <c r="AG20" s="75" t="s">
        <v>691</v>
      </c>
      <c r="AH20" s="75" t="s">
        <v>629</v>
      </c>
      <c r="AI20" s="74">
        <v>42.239999999999995</v>
      </c>
      <c r="AJ20" s="75" t="s">
        <v>691</v>
      </c>
      <c r="AK20" s="75" t="s">
        <v>629</v>
      </c>
      <c r="AL20" s="74">
        <v>44.16</v>
      </c>
      <c r="AM20" s="75" t="s">
        <v>691</v>
      </c>
      <c r="AN20" s="75" t="s">
        <v>629</v>
      </c>
      <c r="AO20" s="74">
        <v>42.239999999999995</v>
      </c>
      <c r="AP20" s="75" t="s">
        <v>691</v>
      </c>
      <c r="AQ20" s="75" t="s">
        <v>629</v>
      </c>
      <c r="AR20" s="74">
        <v>46.08</v>
      </c>
      <c r="AS20" s="75" t="s">
        <v>691</v>
      </c>
      <c r="AT20" s="75" t="s">
        <v>629</v>
      </c>
      <c r="AU20" s="74">
        <v>48</v>
      </c>
      <c r="AV20" s="75" t="s">
        <v>691</v>
      </c>
      <c r="AW20" s="75" t="s">
        <v>629</v>
      </c>
      <c r="AX20" s="74">
        <v>49.92</v>
      </c>
      <c r="AY20" s="75" t="s">
        <v>691</v>
      </c>
      <c r="AZ20" s="75" t="s">
        <v>629</v>
      </c>
      <c r="BA20" s="74">
        <v>53.76</v>
      </c>
      <c r="BB20" s="75" t="s">
        <v>691</v>
      </c>
      <c r="BC20" s="75" t="s">
        <v>629</v>
      </c>
      <c r="BD20" s="74">
        <v>49.92</v>
      </c>
      <c r="BE20" s="75" t="s">
        <v>691</v>
      </c>
      <c r="BF20" s="75" t="s">
        <v>629</v>
      </c>
      <c r="BG20" s="74" t="str">
        <f t="shared" si="3"/>
        <v xml:space="preserve">INSERT INTO SC_SystemeProduits(RefDimension,NomSysteme,typePresta,ligne,Quantite,formule,cte1,DateModif) values (1,'FV3','MOC',46,null,'1.92*CTE1','PERIMETRE',now());
</v>
      </c>
      <c r="BH20" s="74"/>
      <c r="BI20" s="74"/>
      <c r="BJ20" s="74" t="str">
        <f t="shared" ref="BJ20:BJ23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(2,'FV3','MOC',46,null,'1.92*CTE1','PERIMETRE',now());
</v>
      </c>
      <c r="BK20" s="74"/>
      <c r="BL20" s="74"/>
      <c r="BM20" s="74" t="str">
        <f t="shared" ref="BM20:BM23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(3,'FV3','MOC',46,null,'1.92*CTE1','PERIMETRE',now());
</v>
      </c>
      <c r="BN20" s="74"/>
      <c r="BO20" s="74"/>
      <c r="BP20" s="74" t="str">
        <f t="shared" ref="BP20:BP23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(4,'FV3','MOC',46,null,'1.92*CTE1','PERIMETRE',now());
</v>
      </c>
      <c r="BQ20" s="74"/>
      <c r="BR20" s="74"/>
      <c r="BS20" s="74" t="str">
        <f t="shared" ref="BS20:BS23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(5,'FV3','MOC',46,null,'1.92*CTE1','PERIMETRE',now());
</v>
      </c>
      <c r="BT20" s="74"/>
      <c r="BU20" s="74"/>
      <c r="BV20" s="74" t="str">
        <f t="shared" ref="BV20:BV23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(6,'FV3','MOC',46,null,'1.92*CTE1','PERIMETRE',now());
</v>
      </c>
      <c r="BW20" s="74"/>
      <c r="BX20" s="74"/>
      <c r="BY20" s="74" t="str">
        <f t="shared" ref="BY20:BY23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(7,'FV3','MOC',46,null,'1.92*CTE1','PERIMETRE',now());
</v>
      </c>
      <c r="BZ20" s="74"/>
      <c r="CA20" s="74"/>
      <c r="CB20" s="74" t="str">
        <f t="shared" ref="CB20:CB23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(8,'FV3','MOC',46,null,'1.92*CTE1','PERIMETRE',now());
</v>
      </c>
      <c r="CC20" s="74"/>
      <c r="CD20" s="74"/>
      <c r="CE20" s="74" t="str">
        <f t="shared" ref="CE20:CE23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(9,'FV3','MOC',46,null,'1.92*CTE1','PERIMETRE',now());
</v>
      </c>
      <c r="CF20" s="74"/>
      <c r="CG20" s="74"/>
      <c r="CH20" s="74" t="str">
        <f t="shared" ref="CH20:CH23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(10,'FV3','MOC',46,null,'1.92*CTE1','PERIMETRE',now());
</v>
      </c>
      <c r="CI20" s="74"/>
      <c r="CJ20" s="74"/>
      <c r="CK20" s="74" t="str">
        <f t="shared" ref="CK20:CK23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(11,'FV3','MOC',46,null,'1.92*CTE1','PERIMETRE',now());
</v>
      </c>
      <c r="CL20" s="74"/>
      <c r="CM20" s="74"/>
      <c r="CN20" s="74" t="str">
        <f t="shared" ref="CN20:CN23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(12,'FV3','MOC',46,null,'1.92*CTE1','PERIMETRE',now());
</v>
      </c>
      <c r="CO20" s="74"/>
      <c r="CP20" s="74"/>
      <c r="CQ20" s="74" t="str">
        <f t="shared" ref="CQ20:CQ23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(13,'FV3','MOC',46,null,'1.92*CTE1','PERIMETRE',now());
</v>
      </c>
      <c r="CR20" s="74"/>
      <c r="CS20" s="74"/>
      <c r="CT20" s="74" t="str">
        <f t="shared" ref="CT20:CT23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(14,'FV3','MOC',46,null,'1.92*CTE1','PERIMETRE',now());
</v>
      </c>
      <c r="CU20" s="74"/>
      <c r="CV20" s="74"/>
      <c r="CW20" s="74" t="str">
        <f t="shared" ref="CW20:CW23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(15,'FV3','MOC',46,null,'1.92*CTE1','PERIMETRE',now());
</v>
      </c>
      <c r="CX20" s="74"/>
      <c r="CY20" s="74"/>
      <c r="CZ20" s="74" t="str">
        <f t="shared" ref="CZ20:CZ23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(16,'FV3','MOC',46,null,'1.92*CTE1','PERIMETRE',now());
</v>
      </c>
      <c r="DA20" s="74"/>
      <c r="DB20" s="74"/>
      <c r="DC20" s="74" t="str">
        <f t="shared" ref="DC20:DC23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(17,'FV3','MOC',46,null,'1.92*CTE1','PERIMETRE',now());
</v>
      </c>
      <c r="DD20" s="74"/>
      <c r="DE20" s="74"/>
      <c r="DF20" s="74" t="str">
        <f t="shared" ref="DF20:DF23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(18,'FV3','MOC',46,null,'1.92*CTE1','PERIMETRE',now());
</v>
      </c>
      <c r="DG20" s="74"/>
      <c r="DH20" s="74"/>
    </row>
    <row r="21" spans="1:112" x14ac:dyDescent="0.3">
      <c r="A21" s="58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21" s="74"/>
      <c r="C21" s="74"/>
      <c r="D21" s="74" t="str">
        <f>IF(B21="MATIERE",VLOOKUP($C21,MATIERE!$B$2:$K$601,6,0),IF(B21="MOA",VLOOKUP($C21,ATELIER!$B$2:$K$291,3,0),IF(B21="MOC",VLOOKUP($C21,CHANTIER!$B$2:$K$291,3,0),IF(B21="MP",VLOOKUP($C21,MINIPELLE!$B$2:$K$291,3,0),""))))</f>
        <v/>
      </c>
      <c r="E21" s="74"/>
      <c r="F21" s="75"/>
      <c r="G21" s="75"/>
      <c r="H21" s="74"/>
      <c r="I21" s="75"/>
      <c r="J21" s="75"/>
      <c r="K21" s="74"/>
      <c r="L21" s="75"/>
      <c r="M21" s="75"/>
      <c r="N21" s="74"/>
      <c r="O21" s="75"/>
      <c r="P21" s="75"/>
      <c r="Q21" s="74"/>
      <c r="R21" s="75"/>
      <c r="S21" s="75"/>
      <c r="T21" s="74"/>
      <c r="U21" s="75"/>
      <c r="V21" s="75"/>
      <c r="W21" s="74"/>
      <c r="X21" s="75"/>
      <c r="Y21" s="75"/>
      <c r="Z21" s="74"/>
      <c r="AA21" s="75"/>
      <c r="AB21" s="75"/>
      <c r="AC21" s="74"/>
      <c r="AD21" s="75"/>
      <c r="AE21" s="75"/>
      <c r="AF21" s="74"/>
      <c r="AG21" s="75"/>
      <c r="AH21" s="75"/>
      <c r="AI21" s="74"/>
      <c r="AJ21" s="75"/>
      <c r="AK21" s="75"/>
      <c r="AL21" s="74"/>
      <c r="AM21" s="75"/>
      <c r="AN21" s="75"/>
      <c r="AO21" s="74"/>
      <c r="AP21" s="75"/>
      <c r="AQ21" s="75"/>
      <c r="AR21" s="74"/>
      <c r="AS21" s="75"/>
      <c r="AT21" s="75"/>
      <c r="AU21" s="74"/>
      <c r="AV21" s="75"/>
      <c r="AW21" s="75"/>
      <c r="AX21" s="74"/>
      <c r="AY21" s="75"/>
      <c r="AZ21" s="75"/>
      <c r="BA21" s="74"/>
      <c r="BB21" s="75"/>
      <c r="BC21" s="75"/>
      <c r="BD21" s="74"/>
      <c r="BE21" s="75"/>
      <c r="BF21" s="75"/>
      <c r="BG21" s="74" t="str">
        <f t="shared" si="3"/>
        <v/>
      </c>
      <c r="BH21" s="74"/>
      <c r="BI21" s="74"/>
      <c r="BJ21" s="74" t="str">
        <f t="shared" si="4"/>
        <v/>
      </c>
      <c r="BK21" s="74"/>
      <c r="BL21" s="74"/>
      <c r="BM21" s="74" t="str">
        <f t="shared" si="5"/>
        <v/>
      </c>
      <c r="BN21" s="74"/>
      <c r="BO21" s="74"/>
      <c r="BP21" s="74" t="str">
        <f t="shared" si="6"/>
        <v/>
      </c>
      <c r="BQ21" s="74"/>
      <c r="BR21" s="74"/>
      <c r="BS21" s="74" t="str">
        <f t="shared" si="7"/>
        <v/>
      </c>
      <c r="BT21" s="74"/>
      <c r="BU21" s="74"/>
      <c r="BV21" s="74" t="str">
        <f t="shared" si="8"/>
        <v/>
      </c>
      <c r="BW21" s="74"/>
      <c r="BX21" s="74"/>
      <c r="BY21" s="74" t="str">
        <f t="shared" si="9"/>
        <v/>
      </c>
      <c r="BZ21" s="74"/>
      <c r="CA21" s="74"/>
      <c r="CB21" s="74" t="str">
        <f t="shared" si="10"/>
        <v/>
      </c>
      <c r="CC21" s="74"/>
      <c r="CD21" s="74"/>
      <c r="CE21" s="74" t="str">
        <f t="shared" si="11"/>
        <v/>
      </c>
      <c r="CF21" s="74"/>
      <c r="CG21" s="74"/>
      <c r="CH21" s="74" t="str">
        <f t="shared" si="12"/>
        <v/>
      </c>
      <c r="CI21" s="74"/>
      <c r="CJ21" s="74"/>
      <c r="CK21" s="74" t="str">
        <f t="shared" si="13"/>
        <v/>
      </c>
      <c r="CL21" s="74"/>
      <c r="CM21" s="74"/>
      <c r="CN21" s="74" t="str">
        <f t="shared" si="14"/>
        <v/>
      </c>
      <c r="CO21" s="74"/>
      <c r="CP21" s="74"/>
      <c r="CQ21" s="74" t="str">
        <f t="shared" si="15"/>
        <v/>
      </c>
      <c r="CR21" s="74"/>
      <c r="CS21" s="74"/>
      <c r="CT21" s="74" t="str">
        <f t="shared" si="16"/>
        <v/>
      </c>
      <c r="CU21" s="74"/>
      <c r="CV21" s="74"/>
      <c r="CW21" s="74" t="str">
        <f t="shared" si="17"/>
        <v/>
      </c>
      <c r="CX21" s="74"/>
      <c r="CY21" s="74"/>
      <c r="CZ21" s="74" t="str">
        <f t="shared" si="18"/>
        <v/>
      </c>
      <c r="DA21" s="74"/>
      <c r="DB21" s="74"/>
      <c r="DC21" s="74" t="str">
        <f t="shared" si="19"/>
        <v/>
      </c>
      <c r="DD21" s="74"/>
      <c r="DE21" s="74"/>
      <c r="DF21" s="74" t="str">
        <f t="shared" si="20"/>
        <v/>
      </c>
      <c r="DG21" s="74"/>
      <c r="DH21" s="74"/>
    </row>
    <row r="22" spans="1:112" x14ac:dyDescent="0.3">
      <c r="A22" s="58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22" s="74"/>
      <c r="C22" s="74"/>
      <c r="D22" s="74" t="str">
        <f>IF(B22="MATIERE",VLOOKUP($C22,MATIERE!$B$2:$K$601,6,0),IF(B22="MOA",VLOOKUP($C22,ATELIER!$B$2:$K$291,3,0),IF(B22="MOC",VLOOKUP($C22,CHANTIER!$B$2:$K$291,3,0),IF(B22="MP",VLOOKUP($C22,MINIPELLE!$B$2:$K$291,3,0),""))))</f>
        <v/>
      </c>
      <c r="E22" s="74"/>
      <c r="F22" s="75"/>
      <c r="G22" s="75"/>
      <c r="H22" s="74"/>
      <c r="I22" s="75"/>
      <c r="J22" s="75"/>
      <c r="K22" s="74"/>
      <c r="L22" s="75"/>
      <c r="M22" s="75"/>
      <c r="N22" s="74"/>
      <c r="O22" s="75"/>
      <c r="P22" s="75"/>
      <c r="Q22" s="74"/>
      <c r="R22" s="75"/>
      <c r="S22" s="75"/>
      <c r="T22" s="74"/>
      <c r="U22" s="75"/>
      <c r="V22" s="75"/>
      <c r="W22" s="74"/>
      <c r="X22" s="75"/>
      <c r="Y22" s="75"/>
      <c r="Z22" s="74"/>
      <c r="AA22" s="75"/>
      <c r="AB22" s="75"/>
      <c r="AC22" s="74"/>
      <c r="AD22" s="75"/>
      <c r="AE22" s="75"/>
      <c r="AF22" s="74"/>
      <c r="AG22" s="75"/>
      <c r="AH22" s="75"/>
      <c r="AI22" s="74"/>
      <c r="AJ22" s="75"/>
      <c r="AK22" s="75"/>
      <c r="AL22" s="74"/>
      <c r="AM22" s="75"/>
      <c r="AN22" s="75"/>
      <c r="AO22" s="74"/>
      <c r="AP22" s="75"/>
      <c r="AQ22" s="75"/>
      <c r="AR22" s="74"/>
      <c r="AS22" s="75"/>
      <c r="AT22" s="75"/>
      <c r="AU22" s="74"/>
      <c r="AV22" s="75"/>
      <c r="AW22" s="75"/>
      <c r="AX22" s="74"/>
      <c r="AY22" s="75"/>
      <c r="AZ22" s="75"/>
      <c r="BA22" s="74"/>
      <c r="BB22" s="75"/>
      <c r="BC22" s="75"/>
      <c r="BD22" s="74"/>
      <c r="BE22" s="75"/>
      <c r="BF22" s="75"/>
      <c r="BG22" s="74" t="str">
        <f t="shared" si="3"/>
        <v/>
      </c>
      <c r="BH22" s="74"/>
      <c r="BI22" s="74"/>
      <c r="BJ22" s="74" t="str">
        <f t="shared" si="4"/>
        <v/>
      </c>
      <c r="BK22" s="74"/>
      <c r="BL22" s="74"/>
      <c r="BM22" s="74" t="str">
        <f t="shared" si="5"/>
        <v/>
      </c>
      <c r="BN22" s="74"/>
      <c r="BO22" s="74"/>
      <c r="BP22" s="74" t="str">
        <f t="shared" si="6"/>
        <v/>
      </c>
      <c r="BQ22" s="74"/>
      <c r="BR22" s="74"/>
      <c r="BS22" s="74" t="str">
        <f t="shared" si="7"/>
        <v/>
      </c>
      <c r="BT22" s="74"/>
      <c r="BU22" s="74"/>
      <c r="BV22" s="74" t="str">
        <f t="shared" si="8"/>
        <v/>
      </c>
      <c r="BW22" s="74"/>
      <c r="BX22" s="74"/>
      <c r="BY22" s="74" t="str">
        <f t="shared" si="9"/>
        <v/>
      </c>
      <c r="BZ22" s="74"/>
      <c r="CA22" s="74"/>
      <c r="CB22" s="74" t="str">
        <f t="shared" si="10"/>
        <v/>
      </c>
      <c r="CC22" s="74"/>
      <c r="CD22" s="74"/>
      <c r="CE22" s="74" t="str">
        <f t="shared" si="11"/>
        <v/>
      </c>
      <c r="CF22" s="74"/>
      <c r="CG22" s="74"/>
      <c r="CH22" s="74" t="str">
        <f t="shared" si="12"/>
        <v/>
      </c>
      <c r="CI22" s="74"/>
      <c r="CJ22" s="74"/>
      <c r="CK22" s="74" t="str">
        <f t="shared" si="13"/>
        <v/>
      </c>
      <c r="CL22" s="74"/>
      <c r="CM22" s="74"/>
      <c r="CN22" s="74" t="str">
        <f t="shared" si="14"/>
        <v/>
      </c>
      <c r="CO22" s="74"/>
      <c r="CP22" s="74"/>
      <c r="CQ22" s="74" t="str">
        <f t="shared" si="15"/>
        <v/>
      </c>
      <c r="CR22" s="74"/>
      <c r="CS22" s="74"/>
      <c r="CT22" s="74" t="str">
        <f t="shared" si="16"/>
        <v/>
      </c>
      <c r="CU22" s="74"/>
      <c r="CV22" s="74"/>
      <c r="CW22" s="74" t="str">
        <f t="shared" si="17"/>
        <v/>
      </c>
      <c r="CX22" s="74"/>
      <c r="CY22" s="74"/>
      <c r="CZ22" s="74" t="str">
        <f t="shared" si="18"/>
        <v/>
      </c>
      <c r="DA22" s="74"/>
      <c r="DB22" s="74"/>
      <c r="DC22" s="74" t="str">
        <f t="shared" si="19"/>
        <v/>
      </c>
      <c r="DD22" s="74"/>
      <c r="DE22" s="74"/>
      <c r="DF22" s="74" t="str">
        <f t="shared" si="20"/>
        <v/>
      </c>
      <c r="DG22" s="74"/>
      <c r="DH22" s="74"/>
    </row>
    <row r="23" spans="1:112" x14ac:dyDescent="0.3">
      <c r="A23" s="58">
        <f>IF(B23="MATIERE",VLOOKUP($C23,MATIERE!$B$2:$K$601,10,0),IF(B23="MOA",VLOOKUP($C23,ATELIER!$B$2:$K$291,10,0),IF(B23="MOC",VLOOKUP($C23,CHANTIER!$B$2:$K$291,10,0),IF(B23="MP",VLOOKUP($C23,MINIPELLE!$B$2:$K$291,10,0),""))))</f>
        <v>9</v>
      </c>
      <c r="B23" s="74" t="s">
        <v>299</v>
      </c>
      <c r="C23" s="74" t="s">
        <v>215</v>
      </c>
      <c r="D23" s="74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 s="74">
        <v>15.743999999999998</v>
      </c>
      <c r="F23" s="75" t="s">
        <v>691</v>
      </c>
      <c r="G23" s="75" t="s">
        <v>629</v>
      </c>
      <c r="H23" s="74">
        <v>19.2</v>
      </c>
      <c r="I23" s="75" t="s">
        <v>691</v>
      </c>
      <c r="J23" s="75" t="s">
        <v>629</v>
      </c>
      <c r="K23" s="74">
        <v>23.04</v>
      </c>
      <c r="L23" s="75" t="s">
        <v>691</v>
      </c>
      <c r="M23" s="75" t="s">
        <v>629</v>
      </c>
      <c r="N23" s="74">
        <v>24.96</v>
      </c>
      <c r="O23" s="75" t="s">
        <v>691</v>
      </c>
      <c r="P23" s="75" t="s">
        <v>629</v>
      </c>
      <c r="Q23" s="74">
        <v>26.88</v>
      </c>
      <c r="R23" s="75" t="s">
        <v>691</v>
      </c>
      <c r="S23" s="75" t="s">
        <v>629</v>
      </c>
      <c r="T23" s="74">
        <v>28.799999999999997</v>
      </c>
      <c r="U23" s="75" t="s">
        <v>691</v>
      </c>
      <c r="V23" s="75" t="s">
        <v>629</v>
      </c>
      <c r="W23" s="74">
        <v>30.72</v>
      </c>
      <c r="X23" s="75" t="s">
        <v>691</v>
      </c>
      <c r="Y23" s="75" t="s">
        <v>629</v>
      </c>
      <c r="Z23" s="74">
        <v>32.64</v>
      </c>
      <c r="AA23" s="75" t="s">
        <v>691</v>
      </c>
      <c r="AB23" s="75" t="s">
        <v>629</v>
      </c>
      <c r="AC23" s="74">
        <v>34.56</v>
      </c>
      <c r="AD23" s="75" t="s">
        <v>691</v>
      </c>
      <c r="AE23" s="75" t="s">
        <v>629</v>
      </c>
      <c r="AF23" s="74">
        <v>38.4</v>
      </c>
      <c r="AG23" s="75" t="s">
        <v>691</v>
      </c>
      <c r="AH23" s="75" t="s">
        <v>629</v>
      </c>
      <c r="AI23" s="74">
        <v>42.239999999999995</v>
      </c>
      <c r="AJ23" s="75" t="s">
        <v>691</v>
      </c>
      <c r="AK23" s="75" t="s">
        <v>629</v>
      </c>
      <c r="AL23" s="74">
        <v>44.16</v>
      </c>
      <c r="AM23" s="75" t="s">
        <v>691</v>
      </c>
      <c r="AN23" s="75" t="s">
        <v>629</v>
      </c>
      <c r="AO23" s="74">
        <v>42.239999999999995</v>
      </c>
      <c r="AP23" s="75" t="s">
        <v>691</v>
      </c>
      <c r="AQ23" s="75" t="s">
        <v>629</v>
      </c>
      <c r="AR23" s="74">
        <v>46.08</v>
      </c>
      <c r="AS23" s="75" t="s">
        <v>691</v>
      </c>
      <c r="AT23" s="75" t="s">
        <v>629</v>
      </c>
      <c r="AU23" s="74">
        <v>48</v>
      </c>
      <c r="AV23" s="75" t="s">
        <v>691</v>
      </c>
      <c r="AW23" s="75" t="s">
        <v>629</v>
      </c>
      <c r="AX23" s="74">
        <v>49.92</v>
      </c>
      <c r="AY23" s="75" t="s">
        <v>691</v>
      </c>
      <c r="AZ23" s="75" t="s">
        <v>629</v>
      </c>
      <c r="BA23" s="74">
        <v>53.76</v>
      </c>
      <c r="BB23" s="75" t="s">
        <v>691</v>
      </c>
      <c r="BC23" s="75" t="s">
        <v>629</v>
      </c>
      <c r="BD23" s="74">
        <v>49.92</v>
      </c>
      <c r="BE23" s="75" t="s">
        <v>691</v>
      </c>
      <c r="BF23" s="75" t="s">
        <v>629</v>
      </c>
      <c r="BG23" s="74" t="str">
        <f t="shared" si="3"/>
        <v xml:space="preserve">INSERT INTO SC_SystemeProduits(RefDimension,NomSysteme,typePresta,ligne,Quantite,formule,cte1,DateModif) values (1,'FV3','MP',9,null,'1.92*CTE1','PERIMETRE',now());
</v>
      </c>
      <c r="BH23" s="74"/>
      <c r="BI23" s="74"/>
      <c r="BJ23" s="74" t="str">
        <f t="shared" si="4"/>
        <v xml:space="preserve">INSERT INTO SC_SystemeProduits(RefDimension,NomSysteme,typePresta,ligne,Quantite,formule,cte1,DateModif) values (2,'FV3','MP',9,null,'1.92*CTE1','PERIMETRE',now());
</v>
      </c>
      <c r="BK23" s="74"/>
      <c r="BL23" s="74"/>
      <c r="BM23" s="74" t="str">
        <f t="shared" si="5"/>
        <v xml:space="preserve">INSERT INTO SC_SystemeProduits(RefDimension,NomSysteme,typePresta,ligne,Quantite,formule,cte1,DateModif) values (3,'FV3','MP',9,null,'1.92*CTE1','PERIMETRE',now());
</v>
      </c>
      <c r="BN23" s="74"/>
      <c r="BO23" s="74"/>
      <c r="BP23" s="74" t="str">
        <f t="shared" si="6"/>
        <v xml:space="preserve">INSERT INTO SC_SystemeProduits(RefDimension,NomSysteme,typePresta,ligne,Quantite,formule,cte1,DateModif) values (4,'FV3','MP',9,null,'1.92*CTE1','PERIMETRE',now());
</v>
      </c>
      <c r="BQ23" s="74"/>
      <c r="BR23" s="74"/>
      <c r="BS23" s="74" t="str">
        <f t="shared" si="7"/>
        <v xml:space="preserve">INSERT INTO SC_SystemeProduits(RefDimension,NomSysteme,typePresta,ligne,Quantite,formule,cte1,DateModif) values (5,'FV3','MP',9,null,'1.92*CTE1','PERIMETRE',now());
</v>
      </c>
      <c r="BT23" s="74"/>
      <c r="BU23" s="74"/>
      <c r="BV23" s="74" t="str">
        <f t="shared" si="8"/>
        <v xml:space="preserve">INSERT INTO SC_SystemeProduits(RefDimension,NomSysteme,typePresta,ligne,Quantite,formule,cte1,DateModif) values (6,'FV3','MP',9,null,'1.92*CTE1','PERIMETRE',now());
</v>
      </c>
      <c r="BW23" s="74"/>
      <c r="BX23" s="74"/>
      <c r="BY23" s="74" t="str">
        <f t="shared" si="9"/>
        <v xml:space="preserve">INSERT INTO SC_SystemeProduits(RefDimension,NomSysteme,typePresta,ligne,Quantite,formule,cte1,DateModif) values (7,'FV3','MP',9,null,'1.92*CTE1','PERIMETRE',now());
</v>
      </c>
      <c r="BZ23" s="74"/>
      <c r="CA23" s="74"/>
      <c r="CB23" s="74" t="str">
        <f t="shared" si="10"/>
        <v xml:space="preserve">INSERT INTO SC_SystemeProduits(RefDimension,NomSysteme,typePresta,ligne,Quantite,formule,cte1,DateModif) values (8,'FV3','MP',9,null,'1.92*CTE1','PERIMETRE',now());
</v>
      </c>
      <c r="CC23" s="74"/>
      <c r="CD23" s="74"/>
      <c r="CE23" s="74" t="str">
        <f t="shared" si="11"/>
        <v xml:space="preserve">INSERT INTO SC_SystemeProduits(RefDimension,NomSysteme,typePresta,ligne,Quantite,formule,cte1,DateModif) values (9,'FV3','MP',9,null,'1.92*CTE1','PERIMETRE',now());
</v>
      </c>
      <c r="CF23" s="74"/>
      <c r="CG23" s="74"/>
      <c r="CH23" s="74" t="str">
        <f t="shared" si="12"/>
        <v xml:space="preserve">INSERT INTO SC_SystemeProduits(RefDimension,NomSysteme,typePresta,ligne,Quantite,formule,cte1,DateModif) values (10,'FV3','MP',9,null,'1.92*CTE1','PERIMETRE',now());
</v>
      </c>
      <c r="CI23" s="74"/>
      <c r="CJ23" s="74"/>
      <c r="CK23" s="74" t="str">
        <f t="shared" si="13"/>
        <v xml:space="preserve">INSERT INTO SC_SystemeProduits(RefDimension,NomSysteme,typePresta,ligne,Quantite,formule,cte1,DateModif) values (11,'FV3','MP',9,null,'1.92*CTE1','PERIMETRE',now());
</v>
      </c>
      <c r="CL23" s="74"/>
      <c r="CM23" s="74"/>
      <c r="CN23" s="74" t="str">
        <f t="shared" si="14"/>
        <v xml:space="preserve">INSERT INTO SC_SystemeProduits(RefDimension,NomSysteme,typePresta,ligne,Quantite,formule,cte1,DateModif) values (12,'FV3','MP',9,null,'1.92*CTE1','PERIMETRE',now());
</v>
      </c>
      <c r="CO23" s="74"/>
      <c r="CP23" s="74"/>
      <c r="CQ23" s="74" t="str">
        <f t="shared" si="15"/>
        <v xml:space="preserve">INSERT INTO SC_SystemeProduits(RefDimension,NomSysteme,typePresta,ligne,Quantite,formule,cte1,DateModif) values (13,'FV3','MP',9,null,'1.92*CTE1','PERIMETRE',now());
</v>
      </c>
      <c r="CR23" s="74"/>
      <c r="CS23" s="74"/>
      <c r="CT23" s="74" t="str">
        <f t="shared" si="16"/>
        <v xml:space="preserve">INSERT INTO SC_SystemeProduits(RefDimension,NomSysteme,typePresta,ligne,Quantite,formule,cte1,DateModif) values (14,'FV3','MP',9,null,'1.92*CTE1','PERIMETRE',now());
</v>
      </c>
      <c r="CU23" s="74"/>
      <c r="CV23" s="74"/>
      <c r="CW23" s="74" t="str">
        <f t="shared" si="17"/>
        <v xml:space="preserve">INSERT INTO SC_SystemeProduits(RefDimension,NomSysteme,typePresta,ligne,Quantite,formule,cte1,DateModif) values (15,'FV3','MP',9,null,'1.92*CTE1','PERIMETRE',now());
</v>
      </c>
      <c r="CX23" s="74"/>
      <c r="CY23" s="74"/>
      <c r="CZ23" s="74" t="str">
        <f t="shared" si="18"/>
        <v xml:space="preserve">INSERT INTO SC_SystemeProduits(RefDimension,NomSysteme,typePresta,ligne,Quantite,formule,cte1,DateModif) values (16,'FV3','MP',9,null,'1.92*CTE1','PERIMETRE',now());
</v>
      </c>
      <c r="DA23" s="74"/>
      <c r="DB23" s="74"/>
      <c r="DC23" s="74" t="str">
        <f t="shared" si="19"/>
        <v xml:space="preserve">INSERT INTO SC_SystemeProduits(RefDimension,NomSysteme,typePresta,ligne,Quantite,formule,cte1,DateModif) values (17,'FV3','MP',9,null,'1.92*CTE1','PERIMETRE',now());
</v>
      </c>
      <c r="DD23" s="74"/>
      <c r="DE23" s="74"/>
      <c r="DF23" s="74" t="str">
        <f t="shared" si="20"/>
        <v xml:space="preserve">INSERT INTO SC_SystemeProduits(RefDimension,NomSysteme,typePresta,ligne,Quantite,formule,cte1,DateModif) values (18,'FV3','MP',9,null,'1.92*CTE1','PERIMETRE',now());
</v>
      </c>
      <c r="DG23" s="74"/>
      <c r="DH23" s="74"/>
    </row>
    <row r="24" spans="1:112" x14ac:dyDescent="0.3">
      <c r="A24" s="58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4"/>
      <c r="C24" s="74"/>
      <c r="D24" s="7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4"/>
      <c r="F24" s="75"/>
      <c r="G24" s="75"/>
      <c r="H24" s="74"/>
      <c r="I24" s="75"/>
      <c r="J24" s="75"/>
      <c r="K24" s="74"/>
      <c r="L24" s="75"/>
      <c r="M24" s="75"/>
      <c r="N24" s="74"/>
      <c r="O24" s="75"/>
      <c r="P24" s="75"/>
      <c r="Q24" s="74"/>
      <c r="R24" s="75"/>
      <c r="S24" s="75"/>
      <c r="T24" s="74"/>
      <c r="U24" s="75"/>
      <c r="V24" s="75"/>
      <c r="W24" s="74"/>
      <c r="X24" s="75"/>
      <c r="Y24" s="75"/>
      <c r="Z24" s="74"/>
      <c r="AA24" s="75"/>
      <c r="AB24" s="75"/>
      <c r="AC24" s="74"/>
      <c r="AD24" s="75"/>
      <c r="AE24" s="75"/>
      <c r="AF24" s="74"/>
      <c r="AG24" s="75"/>
      <c r="AH24" s="75"/>
      <c r="AI24" s="74"/>
      <c r="AJ24" s="75"/>
      <c r="AK24" s="75"/>
      <c r="AL24" s="74"/>
      <c r="AM24" s="75"/>
      <c r="AN24" s="75"/>
      <c r="AO24" s="74"/>
      <c r="AP24" s="75"/>
      <c r="AQ24" s="75"/>
      <c r="AR24" s="74"/>
      <c r="AS24" s="75"/>
      <c r="AT24" s="75"/>
      <c r="AU24" s="74"/>
      <c r="AV24" s="75"/>
      <c r="AW24" s="75"/>
      <c r="AX24" s="74"/>
      <c r="AY24" s="75"/>
      <c r="AZ24" s="75"/>
      <c r="BA24" s="74"/>
      <c r="BB24" s="75"/>
      <c r="BC24" s="75"/>
      <c r="BD24" s="74"/>
      <c r="BE24" s="75"/>
      <c r="BF24" s="75"/>
      <c r="BG24" s="74" t="str">
        <f t="shared" ref="BG24:BG58" si="21">IF(AND(E24="",F24=""),"",SUBSTITUTE(SUBSTITUTE(SUBSTITUTE(SUBSTITUTE(SUBSTITUTE(SUBSTITUTE(SUBSTITUTE($BG$1,"#SYSTEME#",$A$1),"#DIM#",E$1),"#TYPE#",$B24),"#LIGNE#",$A24),"#Q#",IF(F24="",SUBSTITUTE(E24,",","."),"null")),"#FORMULE#",IF(F24="","null",CONCATENATE("'",F24,"'"))),"#CTE#",IF(G24="","null",CONCATENATE("'",G24,"'"))))</f>
        <v/>
      </c>
      <c r="BH24" s="74"/>
      <c r="BI24" s="74"/>
      <c r="BJ24" s="74" t="str">
        <f t="shared" ref="BJ24:BJ58" si="22">IF(AND(H24="",I24=""),"",SUBSTITUTE(SUBSTITUTE(SUBSTITUTE(SUBSTITUTE(SUBSTITUTE(SUBSTITUTE(SUBSTITUTE($BG$1,"#SYSTEME#",$A$1),"#DIM#",H$1),"#TYPE#",$B24),"#LIGNE#",$A24),"#Q#",IF(I24="",SUBSTITUTE(H24,",","."),"null")),"#FORMULE#",IF(I24="","null",CONCATENATE("'",I24,"'"))),"#CTE#",IF(J24="","null",CONCATENATE("'",J24,"'"))))</f>
        <v/>
      </c>
      <c r="BK24" s="74"/>
      <c r="BL24" s="74"/>
      <c r="BM24" s="74" t="str">
        <f t="shared" ref="BM24:BM58" si="23">IF(AND(K24="",L24=""),"",SUBSTITUTE(SUBSTITUTE(SUBSTITUTE(SUBSTITUTE(SUBSTITUTE(SUBSTITUTE(SUBSTITUTE($BG$1,"#SYSTEME#",$A$1),"#DIM#",K$1),"#TYPE#",$B24),"#LIGNE#",$A24),"#Q#",IF(L24="",SUBSTITUTE(K24,",","."),"null")),"#FORMULE#",IF(L24="","null",CONCATENATE("'",L24,"'"))),"#CTE#",IF(M24="","null",CONCATENATE("'",M24,"'"))))</f>
        <v/>
      </c>
      <c r="BN24" s="74"/>
      <c r="BO24" s="74"/>
      <c r="BP24" s="74" t="str">
        <f t="shared" ref="BP24:BP58" si="24">IF(AND(N24="",O24=""),"",SUBSTITUTE(SUBSTITUTE(SUBSTITUTE(SUBSTITUTE(SUBSTITUTE(SUBSTITUTE(SUBSTITUTE($BG$1,"#SYSTEME#",$A$1),"#DIM#",N$1),"#TYPE#",$B24),"#LIGNE#",$A24),"#Q#",IF(O24="",SUBSTITUTE(N24,",","."),"null")),"#FORMULE#",IF(O24="","null",CONCATENATE("'",O24,"'"))),"#CTE#",IF(P24="","null",CONCATENATE("'",P24,"'"))))</f>
        <v/>
      </c>
      <c r="BQ24" s="74"/>
      <c r="BR24" s="74"/>
      <c r="BS24" s="74" t="str">
        <f t="shared" ref="BS24:BS58" si="25">IF(AND(Q24="",R24=""),"",SUBSTITUTE(SUBSTITUTE(SUBSTITUTE(SUBSTITUTE(SUBSTITUTE(SUBSTITUTE(SUBSTITUTE($BG$1,"#SYSTEME#",$A$1),"#DIM#",Q$1),"#TYPE#",$B24),"#LIGNE#",$A24),"#Q#",IF(R24="",SUBSTITUTE(Q24,",","."),"null")),"#FORMULE#",IF(R24="","null",CONCATENATE("'",R24,"'"))),"#CTE#",IF(S24="","null",CONCATENATE("'",S24,"'"))))</f>
        <v/>
      </c>
      <c r="BT24" s="74"/>
      <c r="BU24" s="74"/>
      <c r="BV24" s="74" t="str">
        <f t="shared" ref="BV24:BV58" si="26">IF(AND(T24="",U24=""),"",SUBSTITUTE(SUBSTITUTE(SUBSTITUTE(SUBSTITUTE(SUBSTITUTE(SUBSTITUTE(SUBSTITUTE($BG$1,"#SYSTEME#",$A$1),"#DIM#",T$1),"#TYPE#",$B24),"#LIGNE#",$A24),"#Q#",IF(U24="",SUBSTITUTE(T24,",","."),"null")),"#FORMULE#",IF(U24="","null",CONCATENATE("'",U24,"'"))),"#CTE#",IF(V24="","null",CONCATENATE("'",V24,"'"))))</f>
        <v/>
      </c>
      <c r="BW24" s="74"/>
      <c r="BX24" s="74"/>
      <c r="BY24" s="74" t="str">
        <f t="shared" ref="BY24:BY58" si="27">IF(AND(W24="",X24=""),"",SUBSTITUTE(SUBSTITUTE(SUBSTITUTE(SUBSTITUTE(SUBSTITUTE(SUBSTITUTE(SUBSTITUTE($BG$1,"#SYSTEME#",$A$1),"#DIM#",W$1),"#TYPE#",$B24),"#LIGNE#",$A24),"#Q#",IF(X24="",SUBSTITUTE(W24,",","."),"null")),"#FORMULE#",IF(X24="","null",CONCATENATE("'",X24,"'"))),"#CTE#",IF(Y24="","null",CONCATENATE("'",Y24,"'"))))</f>
        <v/>
      </c>
      <c r="BZ24" s="74"/>
      <c r="CA24" s="74"/>
      <c r="CB24" s="74" t="str">
        <f t="shared" ref="CB24:CB58" si="28">IF(AND(Z24="",AA24=""),"",SUBSTITUTE(SUBSTITUTE(SUBSTITUTE(SUBSTITUTE(SUBSTITUTE(SUBSTITUTE(SUBSTITUTE($BG$1,"#SYSTEME#",$A$1),"#DIM#",Z$1),"#TYPE#",$B24),"#LIGNE#",$A24),"#Q#",IF(AA24="",SUBSTITUTE(Z24,",","."),"null")),"#FORMULE#",IF(AA24="","null",CONCATENATE("'",AA24,"'"))),"#CTE#",IF(AB24="","null",CONCATENATE("'",AB24,"'"))))</f>
        <v/>
      </c>
      <c r="CC24" s="74"/>
      <c r="CD24" s="74"/>
      <c r="CE24" s="74" t="str">
        <f t="shared" ref="CE24:CE58" si="29">IF(AND(AC24="",AD24=""),"",SUBSTITUTE(SUBSTITUTE(SUBSTITUTE(SUBSTITUTE(SUBSTITUTE(SUBSTITUTE(SUBSTITUTE($BG$1,"#SYSTEME#",$A$1),"#DIM#",AC$1),"#TYPE#",$B24),"#LIGNE#",$A24),"#Q#",IF(AD24="",SUBSTITUTE(AC24,",","."),"null")),"#FORMULE#",IF(AD24="","null",CONCATENATE("'",AD24,"'"))),"#CTE#",IF(AE24="","null",CONCATENATE("'",AE24,"'"))))</f>
        <v/>
      </c>
      <c r="CF24" s="74"/>
      <c r="CG24" s="74"/>
      <c r="CH24" s="74" t="str">
        <f t="shared" ref="CH24:CH58" si="30">IF(AND(AF24="",AG24=""),"",SUBSTITUTE(SUBSTITUTE(SUBSTITUTE(SUBSTITUTE(SUBSTITUTE(SUBSTITUTE(SUBSTITUTE($BG$1,"#SYSTEME#",$A$1),"#DIM#",AF$1),"#TYPE#",$B24),"#LIGNE#",$A24),"#Q#",IF(AG24="",SUBSTITUTE(AF24,",","."),"null")),"#FORMULE#",IF(AG24="","null",CONCATENATE("'",AG24,"'"))),"#CTE#",IF(AH24="","null",CONCATENATE("'",AH24,"'"))))</f>
        <v/>
      </c>
      <c r="CI24" s="74"/>
      <c r="CJ24" s="74"/>
      <c r="CK24" s="74" t="str">
        <f t="shared" ref="CK24:CK58" si="31">IF(AND(AI24="",AJ24=""),"",SUBSTITUTE(SUBSTITUTE(SUBSTITUTE(SUBSTITUTE(SUBSTITUTE(SUBSTITUTE(SUBSTITUTE($BG$1,"#SYSTEME#",$A$1),"#DIM#",AI$1),"#TYPE#",$B24),"#LIGNE#",$A24),"#Q#",IF(AJ24="",SUBSTITUTE(AI24,",","."),"null")),"#FORMULE#",IF(AJ24="","null",CONCATENATE("'",AJ24,"'"))),"#CTE#",IF(AK24="","null",CONCATENATE("'",AK24,"'"))))</f>
        <v/>
      </c>
      <c r="CL24" s="74"/>
      <c r="CM24" s="74"/>
      <c r="CN24" s="74" t="str">
        <f t="shared" ref="CN24:CN58" si="32">IF(AND(AL24="",AM24=""),"",SUBSTITUTE(SUBSTITUTE(SUBSTITUTE(SUBSTITUTE(SUBSTITUTE(SUBSTITUTE(SUBSTITUTE($BG$1,"#SYSTEME#",$A$1),"#DIM#",AL$1),"#TYPE#",$B24),"#LIGNE#",$A24),"#Q#",IF(AM24="",SUBSTITUTE(AL24,",","."),"null")),"#FORMULE#",IF(AM24="","null",CONCATENATE("'",AM24,"'"))),"#CTE#",IF(AN24="","null",CONCATENATE("'",AN24,"'"))))</f>
        <v/>
      </c>
      <c r="CO24" s="74"/>
      <c r="CP24" s="74"/>
      <c r="CQ24" s="74" t="str">
        <f t="shared" ref="CQ24:CQ58" si="33">IF(AND(AO24="",AP24=""),"",SUBSTITUTE(SUBSTITUTE(SUBSTITUTE(SUBSTITUTE(SUBSTITUTE(SUBSTITUTE(SUBSTITUTE($BG$1,"#SYSTEME#",$A$1),"#DIM#",AO$1),"#TYPE#",$B24),"#LIGNE#",$A24),"#Q#",IF(AP24="",SUBSTITUTE(AO24,",","."),"null")),"#FORMULE#",IF(AP24="","null",CONCATENATE("'",AP24,"'"))),"#CTE#",IF(AQ24="","null",CONCATENATE("'",AQ24,"'"))))</f>
        <v/>
      </c>
      <c r="CR24" s="74"/>
      <c r="CS24" s="74"/>
      <c r="CT24" s="74" t="str">
        <f t="shared" ref="CT24:CT58" si="34">IF(AND(AR24="",AS24=""),"",SUBSTITUTE(SUBSTITUTE(SUBSTITUTE(SUBSTITUTE(SUBSTITUTE(SUBSTITUTE(SUBSTITUTE($BG$1,"#SYSTEME#",$A$1),"#DIM#",AR$1),"#TYPE#",$B24),"#LIGNE#",$A24),"#Q#",IF(AS24="",SUBSTITUTE(AR24,",","."),"null")),"#FORMULE#",IF(AS24="","null",CONCATENATE("'",AS24,"'"))),"#CTE#",IF(AT24="","null",CONCATENATE("'",AT24,"'"))))</f>
        <v/>
      </c>
      <c r="CU24" s="74"/>
      <c r="CV24" s="74"/>
      <c r="CW24" s="74" t="str">
        <f t="shared" ref="CW24:CW58" si="35">IF(AND(AU24="",AV24=""),"",SUBSTITUTE(SUBSTITUTE(SUBSTITUTE(SUBSTITUTE(SUBSTITUTE(SUBSTITUTE(SUBSTITUTE($BG$1,"#SYSTEME#",$A$1),"#DIM#",AU$1),"#TYPE#",$B24),"#LIGNE#",$A24),"#Q#",IF(AV24="",SUBSTITUTE(AU24,",","."),"null")),"#FORMULE#",IF(AV24="","null",CONCATENATE("'",AV24,"'"))),"#CTE#",IF(AW24="","null",CONCATENATE("'",AW24,"'"))))</f>
        <v/>
      </c>
      <c r="CX24" s="74"/>
      <c r="CY24" s="74"/>
      <c r="CZ24" s="74" t="str">
        <f t="shared" ref="CZ24:CZ58" si="36">IF(AND(AX24="",AY24=""),"",SUBSTITUTE(SUBSTITUTE(SUBSTITUTE(SUBSTITUTE(SUBSTITUTE(SUBSTITUTE(SUBSTITUTE($BG$1,"#SYSTEME#",$A$1),"#DIM#",AX$1),"#TYPE#",$B24),"#LIGNE#",$A24),"#Q#",IF(AY24="",SUBSTITUTE(AX24,",","."),"null")),"#FORMULE#",IF(AY24="","null",CONCATENATE("'",AY24,"'"))),"#CTE#",IF(AZ24="","null",CONCATENATE("'",AZ24,"'"))))</f>
        <v/>
      </c>
      <c r="DA24" s="74"/>
      <c r="DB24" s="74"/>
      <c r="DC24" s="74" t="str">
        <f t="shared" ref="DC24:DC58" si="37">IF(AND(BA24="",BB24=""),"",SUBSTITUTE(SUBSTITUTE(SUBSTITUTE(SUBSTITUTE(SUBSTITUTE(SUBSTITUTE(SUBSTITUTE($BG$1,"#SYSTEME#",$A$1),"#DIM#",BA$1),"#TYPE#",$B24),"#LIGNE#",$A24),"#Q#",IF(BB24="",SUBSTITUTE(BA24,",","."),"null")),"#FORMULE#",IF(BB24="","null",CONCATENATE("'",BB24,"'"))),"#CTE#",IF(BC24="","null",CONCATENATE("'",BC24,"'"))))</f>
        <v/>
      </c>
      <c r="DD24" s="74"/>
      <c r="DE24" s="74"/>
      <c r="DF24" s="74" t="str">
        <f t="shared" ref="DF24:DF58" si="38">IF(AND(BD24="",BE24=""),"",SUBSTITUTE(SUBSTITUTE(SUBSTITUTE(SUBSTITUTE(SUBSTITUTE(SUBSTITUTE(SUBSTITUTE($BG$1,"#SYSTEME#",$A$1),"#DIM#",BD$1),"#TYPE#",$B24),"#LIGNE#",$A24),"#Q#",IF(BE24="",SUBSTITUTE(BD24,",","."),"null")),"#FORMULE#",IF(BE24="","null",CONCATENATE("'",BE24,"'"))),"#CTE#",IF(BF24="","null",CONCATENATE("'",BF24,"'"))))</f>
        <v/>
      </c>
      <c r="DG24" s="74"/>
      <c r="DH24" s="74"/>
    </row>
    <row r="25" spans="1:112" ht="55.2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74" t="s">
        <v>298</v>
      </c>
      <c r="C25" s="56" t="s">
        <v>1879</v>
      </c>
      <c r="D25" s="74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4"/>
      <c r="F25" s="60" t="s">
        <v>686</v>
      </c>
      <c r="G25" s="60" t="s">
        <v>665</v>
      </c>
      <c r="H25" s="74"/>
      <c r="I25" s="60" t="s">
        <v>686</v>
      </c>
      <c r="J25" s="60" t="s">
        <v>665</v>
      </c>
      <c r="K25" s="74"/>
      <c r="L25" s="60" t="s">
        <v>686</v>
      </c>
      <c r="M25" s="60" t="s">
        <v>665</v>
      </c>
      <c r="N25" s="74"/>
      <c r="O25" s="60" t="s">
        <v>686</v>
      </c>
      <c r="P25" s="60" t="s">
        <v>665</v>
      </c>
      <c r="Q25" s="74"/>
      <c r="R25" s="60" t="s">
        <v>686</v>
      </c>
      <c r="S25" s="60" t="s">
        <v>665</v>
      </c>
      <c r="T25" s="74"/>
      <c r="U25" s="60" t="s">
        <v>686</v>
      </c>
      <c r="V25" s="60" t="s">
        <v>665</v>
      </c>
      <c r="W25" s="74"/>
      <c r="X25" s="60" t="s">
        <v>686</v>
      </c>
      <c r="Y25" s="60" t="s">
        <v>665</v>
      </c>
      <c r="Z25" s="74"/>
      <c r="AA25" s="60" t="s">
        <v>686</v>
      </c>
      <c r="AB25" s="60" t="s">
        <v>665</v>
      </c>
      <c r="AC25" s="74"/>
      <c r="AD25" s="60" t="s">
        <v>686</v>
      </c>
      <c r="AE25" s="60" t="s">
        <v>665</v>
      </c>
      <c r="AF25" s="74"/>
      <c r="AG25" s="60" t="s">
        <v>686</v>
      </c>
      <c r="AH25" s="60" t="s">
        <v>665</v>
      </c>
      <c r="AI25" s="74"/>
      <c r="AJ25" s="60" t="s">
        <v>686</v>
      </c>
      <c r="AK25" s="60" t="s">
        <v>665</v>
      </c>
      <c r="AL25" s="74"/>
      <c r="AM25" s="60" t="s">
        <v>686</v>
      </c>
      <c r="AN25" s="60" t="s">
        <v>665</v>
      </c>
      <c r="AO25" s="74"/>
      <c r="AP25" s="60" t="s">
        <v>686</v>
      </c>
      <c r="AQ25" s="60" t="s">
        <v>665</v>
      </c>
      <c r="AR25" s="74"/>
      <c r="AS25" s="60" t="s">
        <v>686</v>
      </c>
      <c r="AT25" s="60" t="s">
        <v>665</v>
      </c>
      <c r="AU25" s="74"/>
      <c r="AV25" s="60" t="s">
        <v>686</v>
      </c>
      <c r="AW25" s="60" t="s">
        <v>665</v>
      </c>
      <c r="AX25" s="74"/>
      <c r="AY25" s="60" t="s">
        <v>686</v>
      </c>
      <c r="AZ25" s="60" t="s">
        <v>665</v>
      </c>
      <c r="BA25" s="74"/>
      <c r="BB25" s="60" t="s">
        <v>686</v>
      </c>
      <c r="BC25" s="60" t="s">
        <v>665</v>
      </c>
      <c r="BD25" s="74"/>
      <c r="BE25" s="60" t="s">
        <v>686</v>
      </c>
      <c r="BF25" s="60" t="s">
        <v>665</v>
      </c>
      <c r="BG25" s="74" t="str">
        <f t="shared" si="21"/>
        <v xml:space="preserve">INSERT INTO SC_SystemeProduits(RefDimension,NomSysteme,typePresta,ligne,Quantite,formule,cte1,DateModif) values (1,'FV3','MOC',94,null,'1*CTE1','LONGUEUR',now());
</v>
      </c>
      <c r="BH25" s="74"/>
      <c r="BI25" s="74"/>
      <c r="BJ25" s="74" t="str">
        <f t="shared" si="22"/>
        <v xml:space="preserve">INSERT INTO SC_SystemeProduits(RefDimension,NomSysteme,typePresta,ligne,Quantite,formule,cte1,DateModif) values (2,'FV3','MOC',94,null,'1*CTE1','LONGUEUR',now());
</v>
      </c>
      <c r="BK25" s="74"/>
      <c r="BL25" s="74"/>
      <c r="BM25" s="74" t="str">
        <f t="shared" si="23"/>
        <v xml:space="preserve">INSERT INTO SC_SystemeProduits(RefDimension,NomSysteme,typePresta,ligne,Quantite,formule,cte1,DateModif) values (3,'FV3','MOC',94,null,'1*CTE1','LONGUEUR',now());
</v>
      </c>
      <c r="BN25" s="74"/>
      <c r="BO25" s="74"/>
      <c r="BP25" s="74" t="str">
        <f t="shared" si="24"/>
        <v xml:space="preserve">INSERT INTO SC_SystemeProduits(RefDimension,NomSysteme,typePresta,ligne,Quantite,formule,cte1,DateModif) values (4,'FV3','MOC',94,null,'1*CTE1','LONGUEUR',now());
</v>
      </c>
      <c r="BQ25" s="74"/>
      <c r="BR25" s="74"/>
      <c r="BS25" s="74" t="str">
        <f t="shared" si="25"/>
        <v xml:space="preserve">INSERT INTO SC_SystemeProduits(RefDimension,NomSysteme,typePresta,ligne,Quantite,formule,cte1,DateModif) values (5,'FV3','MOC',94,null,'1*CTE1','LONGUEUR',now());
</v>
      </c>
      <c r="BT25" s="74"/>
      <c r="BU25" s="74"/>
      <c r="BV25" s="74" t="str">
        <f t="shared" si="26"/>
        <v xml:space="preserve">INSERT INTO SC_SystemeProduits(RefDimension,NomSysteme,typePresta,ligne,Quantite,formule,cte1,DateModif) values (6,'FV3','MOC',94,null,'1*CTE1','LONGUEUR',now());
</v>
      </c>
      <c r="BW25" s="74"/>
      <c r="BX25" s="74"/>
      <c r="BY25" s="74" t="str">
        <f t="shared" si="27"/>
        <v xml:space="preserve">INSERT INTO SC_SystemeProduits(RefDimension,NomSysteme,typePresta,ligne,Quantite,formule,cte1,DateModif) values (7,'FV3','MOC',94,null,'1*CTE1','LONGUEUR',now());
</v>
      </c>
      <c r="BZ25" s="74"/>
      <c r="CA25" s="74"/>
      <c r="CB25" s="74" t="str">
        <f t="shared" si="28"/>
        <v xml:space="preserve">INSERT INTO SC_SystemeProduits(RefDimension,NomSysteme,typePresta,ligne,Quantite,formule,cte1,DateModif) values (8,'FV3','MOC',94,null,'1*CTE1','LONGUEUR',now());
</v>
      </c>
      <c r="CC25" s="74"/>
      <c r="CD25" s="74"/>
      <c r="CE25" s="74" t="str">
        <f t="shared" si="29"/>
        <v xml:space="preserve">INSERT INTO SC_SystemeProduits(RefDimension,NomSysteme,typePresta,ligne,Quantite,formule,cte1,DateModif) values (9,'FV3','MOC',94,null,'1*CTE1','LONGUEUR',now());
</v>
      </c>
      <c r="CF25" s="74"/>
      <c r="CG25" s="74"/>
      <c r="CH25" s="74" t="str">
        <f t="shared" si="30"/>
        <v xml:space="preserve">INSERT INTO SC_SystemeProduits(RefDimension,NomSysteme,typePresta,ligne,Quantite,formule,cte1,DateModif) values (10,'FV3','MOC',94,null,'1*CTE1','LONGUEUR',now());
</v>
      </c>
      <c r="CI25" s="74"/>
      <c r="CJ25" s="74"/>
      <c r="CK25" s="74" t="str">
        <f t="shared" si="31"/>
        <v xml:space="preserve">INSERT INTO SC_SystemeProduits(RefDimension,NomSysteme,typePresta,ligne,Quantite,formule,cte1,DateModif) values (11,'FV3','MOC',94,null,'1*CTE1','LONGUEUR',now());
</v>
      </c>
      <c r="CL25" s="74"/>
      <c r="CM25" s="74"/>
      <c r="CN25" s="74" t="str">
        <f t="shared" si="32"/>
        <v xml:space="preserve">INSERT INTO SC_SystemeProduits(RefDimension,NomSysteme,typePresta,ligne,Quantite,formule,cte1,DateModif) values (12,'FV3','MOC',94,null,'1*CTE1','LONGUEUR',now());
</v>
      </c>
      <c r="CO25" s="74"/>
      <c r="CP25" s="74"/>
      <c r="CQ25" s="74" t="str">
        <f t="shared" si="33"/>
        <v xml:space="preserve">INSERT INTO SC_SystemeProduits(RefDimension,NomSysteme,typePresta,ligne,Quantite,formule,cte1,DateModif) values (13,'FV3','MOC',94,null,'1*CTE1','LONGUEUR',now());
</v>
      </c>
      <c r="CR25" s="74"/>
      <c r="CS25" s="74"/>
      <c r="CT25" s="74" t="str">
        <f t="shared" si="34"/>
        <v xml:space="preserve">INSERT INTO SC_SystemeProduits(RefDimension,NomSysteme,typePresta,ligne,Quantite,formule,cte1,DateModif) values (14,'FV3','MOC',94,null,'1*CTE1','LONGUEUR',now());
</v>
      </c>
      <c r="CU25" s="74"/>
      <c r="CV25" s="74"/>
      <c r="CW25" s="74" t="str">
        <f t="shared" si="35"/>
        <v xml:space="preserve">INSERT INTO SC_SystemeProduits(RefDimension,NomSysteme,typePresta,ligne,Quantite,formule,cte1,DateModif) values (15,'FV3','MOC',94,null,'1*CTE1','LONGUEUR',now());
</v>
      </c>
      <c r="CX25" s="74"/>
      <c r="CY25" s="74"/>
      <c r="CZ25" s="74" t="str">
        <f t="shared" si="36"/>
        <v xml:space="preserve">INSERT INTO SC_SystemeProduits(RefDimension,NomSysteme,typePresta,ligne,Quantite,formule,cte1,DateModif) values (16,'FV3','MOC',94,null,'1*CTE1','LONGUEUR',now());
</v>
      </c>
      <c r="DA25" s="74"/>
      <c r="DB25" s="74"/>
      <c r="DC25" s="74" t="str">
        <f t="shared" si="37"/>
        <v xml:space="preserve">INSERT INTO SC_SystemeProduits(RefDimension,NomSysteme,typePresta,ligne,Quantite,formule,cte1,DateModif) values (17,'FV3','MOC',94,null,'1*CTE1','LONGUEUR',now());
</v>
      </c>
      <c r="DD25" s="74"/>
      <c r="DE25" s="74"/>
      <c r="DF25" s="74" t="str">
        <f t="shared" si="38"/>
        <v xml:space="preserve">INSERT INTO SC_SystemeProduits(RefDimension,NomSysteme,typePresta,ligne,Quantite,formule,cte1,DateModif) values (18,'FV3','MOC',94,null,'1*CTE1','LONGUEUR',now());
</v>
      </c>
      <c r="DG25" s="74"/>
      <c r="DH25" s="74"/>
    </row>
    <row r="26" spans="1:112" x14ac:dyDescent="0.3">
      <c r="A26" s="58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4"/>
      <c r="C26" s="74"/>
      <c r="D26" s="74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4"/>
      <c r="F26" s="75"/>
      <c r="G26" s="75"/>
      <c r="H26" s="74"/>
      <c r="I26" s="75"/>
      <c r="J26" s="75"/>
      <c r="K26" s="74"/>
      <c r="L26" s="75"/>
      <c r="M26" s="75"/>
      <c r="N26" s="74"/>
      <c r="O26" s="75"/>
      <c r="P26" s="75"/>
      <c r="Q26" s="74"/>
      <c r="R26" s="75"/>
      <c r="S26" s="75"/>
      <c r="T26" s="74"/>
      <c r="U26" s="75"/>
      <c r="V26" s="75"/>
      <c r="W26" s="74"/>
      <c r="X26" s="75"/>
      <c r="Y26" s="75"/>
      <c r="Z26" s="74"/>
      <c r="AA26" s="75"/>
      <c r="AB26" s="75"/>
      <c r="AC26" s="74"/>
      <c r="AD26" s="75"/>
      <c r="AE26" s="75"/>
      <c r="AF26" s="74"/>
      <c r="AG26" s="75"/>
      <c r="AH26" s="75"/>
      <c r="AI26" s="74"/>
      <c r="AJ26" s="75"/>
      <c r="AK26" s="75"/>
      <c r="AL26" s="74"/>
      <c r="AM26" s="75"/>
      <c r="AN26" s="75"/>
      <c r="AO26" s="74"/>
      <c r="AP26" s="75"/>
      <c r="AQ26" s="75"/>
      <c r="AR26" s="74"/>
      <c r="AS26" s="75"/>
      <c r="AT26" s="75"/>
      <c r="AU26" s="74"/>
      <c r="AV26" s="75"/>
      <c r="AW26" s="75"/>
      <c r="AX26" s="74"/>
      <c r="AY26" s="75"/>
      <c r="AZ26" s="75"/>
      <c r="BA26" s="74"/>
      <c r="BB26" s="75"/>
      <c r="BC26" s="75"/>
      <c r="BD26" s="74"/>
      <c r="BE26" s="75"/>
      <c r="BF26" s="75"/>
      <c r="BG26" s="74" t="str">
        <f t="shared" si="21"/>
        <v/>
      </c>
      <c r="BH26" s="74"/>
      <c r="BI26" s="74"/>
      <c r="BJ26" s="74" t="str">
        <f t="shared" si="22"/>
        <v/>
      </c>
      <c r="BK26" s="74"/>
      <c r="BL26" s="74"/>
      <c r="BM26" s="74" t="str">
        <f t="shared" si="23"/>
        <v/>
      </c>
      <c r="BN26" s="74"/>
      <c r="BO26" s="74"/>
      <c r="BP26" s="74" t="str">
        <f t="shared" si="24"/>
        <v/>
      </c>
      <c r="BQ26" s="74"/>
      <c r="BR26" s="74"/>
      <c r="BS26" s="74" t="str">
        <f t="shared" si="25"/>
        <v/>
      </c>
      <c r="BT26" s="74"/>
      <c r="BU26" s="74"/>
      <c r="BV26" s="74" t="str">
        <f t="shared" si="26"/>
        <v/>
      </c>
      <c r="BW26" s="74"/>
      <c r="BX26" s="74"/>
      <c r="BY26" s="74" t="str">
        <f t="shared" si="27"/>
        <v/>
      </c>
      <c r="BZ26" s="74"/>
      <c r="CA26" s="74"/>
      <c r="CB26" s="74" t="str">
        <f t="shared" si="28"/>
        <v/>
      </c>
      <c r="CC26" s="74"/>
      <c r="CD26" s="74"/>
      <c r="CE26" s="74" t="str">
        <f t="shared" si="29"/>
        <v/>
      </c>
      <c r="CF26" s="74"/>
      <c r="CG26" s="74"/>
      <c r="CH26" s="74" t="str">
        <f t="shared" si="30"/>
        <v/>
      </c>
      <c r="CI26" s="74"/>
      <c r="CJ26" s="74"/>
      <c r="CK26" s="74" t="str">
        <f t="shared" si="31"/>
        <v/>
      </c>
      <c r="CL26" s="74"/>
      <c r="CM26" s="74"/>
      <c r="CN26" s="74" t="str">
        <f t="shared" si="32"/>
        <v/>
      </c>
      <c r="CO26" s="74"/>
      <c r="CP26" s="74"/>
      <c r="CQ26" s="74" t="str">
        <f t="shared" si="33"/>
        <v/>
      </c>
      <c r="CR26" s="74"/>
      <c r="CS26" s="74"/>
      <c r="CT26" s="74" t="str">
        <f t="shared" si="34"/>
        <v/>
      </c>
      <c r="CU26" s="74"/>
      <c r="CV26" s="74"/>
      <c r="CW26" s="74" t="str">
        <f t="shared" si="35"/>
        <v/>
      </c>
      <c r="CX26" s="74"/>
      <c r="CY26" s="74"/>
      <c r="CZ26" s="74" t="str">
        <f t="shared" si="36"/>
        <v/>
      </c>
      <c r="DA26" s="74"/>
      <c r="DB26" s="74"/>
      <c r="DC26" s="74" t="str">
        <f t="shared" si="37"/>
        <v/>
      </c>
      <c r="DD26" s="74"/>
      <c r="DE26" s="74"/>
      <c r="DF26" s="74" t="str">
        <f t="shared" si="38"/>
        <v/>
      </c>
      <c r="DG26" s="74"/>
      <c r="DH26" s="74"/>
    </row>
    <row r="27" spans="1:112" x14ac:dyDescent="0.3">
      <c r="A27" s="58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4"/>
      <c r="C27" s="74"/>
      <c r="D27" s="74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4"/>
      <c r="F27" s="75"/>
      <c r="G27" s="75"/>
      <c r="H27" s="74"/>
      <c r="I27" s="75"/>
      <c r="J27" s="75"/>
      <c r="K27" s="74"/>
      <c r="L27" s="75"/>
      <c r="M27" s="75"/>
      <c r="N27" s="74"/>
      <c r="O27" s="75"/>
      <c r="P27" s="75"/>
      <c r="Q27" s="74"/>
      <c r="R27" s="75"/>
      <c r="S27" s="75"/>
      <c r="T27" s="74"/>
      <c r="U27" s="75"/>
      <c r="V27" s="75"/>
      <c r="W27" s="74"/>
      <c r="X27" s="75"/>
      <c r="Y27" s="75"/>
      <c r="Z27" s="74"/>
      <c r="AA27" s="75"/>
      <c r="AB27" s="75"/>
      <c r="AC27" s="74"/>
      <c r="AD27" s="75"/>
      <c r="AE27" s="75"/>
      <c r="AF27" s="74"/>
      <c r="AG27" s="75"/>
      <c r="AH27" s="75"/>
      <c r="AI27" s="74"/>
      <c r="AJ27" s="75"/>
      <c r="AK27" s="75"/>
      <c r="AL27" s="74"/>
      <c r="AM27" s="75"/>
      <c r="AN27" s="75"/>
      <c r="AO27" s="74"/>
      <c r="AP27" s="75"/>
      <c r="AQ27" s="75"/>
      <c r="AR27" s="74"/>
      <c r="AS27" s="75"/>
      <c r="AT27" s="75"/>
      <c r="AU27" s="74"/>
      <c r="AV27" s="75"/>
      <c r="AW27" s="75"/>
      <c r="AX27" s="74"/>
      <c r="AY27" s="75"/>
      <c r="AZ27" s="75"/>
      <c r="BA27" s="74"/>
      <c r="BB27" s="75"/>
      <c r="BC27" s="75"/>
      <c r="BD27" s="74"/>
      <c r="BE27" s="75"/>
      <c r="BF27" s="75"/>
      <c r="BG27" s="74" t="str">
        <f t="shared" si="21"/>
        <v/>
      </c>
      <c r="BH27" s="74"/>
      <c r="BI27" s="74"/>
      <c r="BJ27" s="74" t="str">
        <f t="shared" si="22"/>
        <v/>
      </c>
      <c r="BK27" s="74"/>
      <c r="BL27" s="74"/>
      <c r="BM27" s="74" t="str">
        <f t="shared" si="23"/>
        <v/>
      </c>
      <c r="BN27" s="74"/>
      <c r="BO27" s="74"/>
      <c r="BP27" s="74" t="str">
        <f t="shared" si="24"/>
        <v/>
      </c>
      <c r="BQ27" s="74"/>
      <c r="BR27" s="74"/>
      <c r="BS27" s="74" t="str">
        <f t="shared" si="25"/>
        <v/>
      </c>
      <c r="BT27" s="74"/>
      <c r="BU27" s="74"/>
      <c r="BV27" s="74" t="str">
        <f t="shared" si="26"/>
        <v/>
      </c>
      <c r="BW27" s="74"/>
      <c r="BX27" s="74"/>
      <c r="BY27" s="74" t="str">
        <f t="shared" si="27"/>
        <v/>
      </c>
      <c r="BZ27" s="74"/>
      <c r="CA27" s="74"/>
      <c r="CB27" s="74" t="str">
        <f t="shared" si="28"/>
        <v/>
      </c>
      <c r="CC27" s="74"/>
      <c r="CD27" s="74"/>
      <c r="CE27" s="74" t="str">
        <f t="shared" si="29"/>
        <v/>
      </c>
      <c r="CF27" s="74"/>
      <c r="CG27" s="74"/>
      <c r="CH27" s="74" t="str">
        <f t="shared" si="30"/>
        <v/>
      </c>
      <c r="CI27" s="74"/>
      <c r="CJ27" s="74"/>
      <c r="CK27" s="74" t="str">
        <f t="shared" si="31"/>
        <v/>
      </c>
      <c r="CL27" s="74"/>
      <c r="CM27" s="74"/>
      <c r="CN27" s="74" t="str">
        <f t="shared" si="32"/>
        <v/>
      </c>
      <c r="CO27" s="74"/>
      <c r="CP27" s="74"/>
      <c r="CQ27" s="74" t="str">
        <f t="shared" si="33"/>
        <v/>
      </c>
      <c r="CR27" s="74"/>
      <c r="CS27" s="74"/>
      <c r="CT27" s="74" t="str">
        <f t="shared" si="34"/>
        <v/>
      </c>
      <c r="CU27" s="74"/>
      <c r="CV27" s="74"/>
      <c r="CW27" s="74" t="str">
        <f t="shared" si="35"/>
        <v/>
      </c>
      <c r="CX27" s="74"/>
      <c r="CY27" s="74"/>
      <c r="CZ27" s="74" t="str">
        <f t="shared" si="36"/>
        <v/>
      </c>
      <c r="DA27" s="74"/>
      <c r="DB27" s="74"/>
      <c r="DC27" s="74" t="str">
        <f t="shared" si="37"/>
        <v/>
      </c>
      <c r="DD27" s="74"/>
      <c r="DE27" s="74"/>
      <c r="DF27" s="74" t="str">
        <f t="shared" si="38"/>
        <v/>
      </c>
      <c r="DG27" s="74"/>
      <c r="DH27" s="74"/>
    </row>
    <row r="28" spans="1:112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74" t="s">
        <v>294</v>
      </c>
      <c r="C28" s="115" t="s">
        <v>1797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F28" s="75"/>
      <c r="G28" s="75"/>
      <c r="H28" s="76">
        <v>1</v>
      </c>
      <c r="I28" s="75"/>
      <c r="J28" s="75"/>
      <c r="K28" s="76"/>
      <c r="L28" s="75"/>
      <c r="M28" s="75"/>
      <c r="N28" s="76"/>
      <c r="O28" s="75"/>
      <c r="P28" s="75"/>
      <c r="Q28" s="76"/>
      <c r="R28" s="75"/>
      <c r="S28" s="75"/>
      <c r="T28" s="76"/>
      <c r="U28" s="75"/>
      <c r="V28" s="75"/>
      <c r="W28" s="76"/>
      <c r="X28" s="75"/>
      <c r="Y28" s="75"/>
      <c r="Z28" s="76"/>
      <c r="AA28" s="75"/>
      <c r="AB28" s="75"/>
      <c r="AC28" s="76"/>
      <c r="AD28" s="75"/>
      <c r="AE28" s="75"/>
      <c r="AF28" s="76"/>
      <c r="AG28" s="75"/>
      <c r="AH28" s="75"/>
      <c r="AI28" s="76"/>
      <c r="AJ28" s="75"/>
      <c r="AK28" s="75"/>
      <c r="AL28" s="76"/>
      <c r="AM28" s="75"/>
      <c r="AN28" s="75"/>
      <c r="AO28" s="76"/>
      <c r="AP28" s="75"/>
      <c r="AQ28" s="75"/>
      <c r="AR28" s="76"/>
      <c r="AS28" s="75"/>
      <c r="AT28" s="75"/>
      <c r="AU28" s="76"/>
      <c r="AV28" s="75"/>
      <c r="AW28" s="75"/>
      <c r="AX28" s="76"/>
      <c r="AY28" s="75"/>
      <c r="AZ28" s="75"/>
      <c r="BA28" s="76"/>
      <c r="BB28" s="75"/>
      <c r="BC28" s="75"/>
      <c r="BD28" s="76"/>
      <c r="BE28" s="75"/>
      <c r="BF28" s="75"/>
      <c r="BG28" s="74" t="str">
        <f t="shared" si="21"/>
        <v/>
      </c>
      <c r="BH28" s="74"/>
      <c r="BI28" s="74"/>
      <c r="BJ28" s="74" t="str">
        <f t="shared" si="22"/>
        <v xml:space="preserve">INSERT INTO SC_SystemeProduits(RefDimension,NomSysteme,typePresta,ligne,Quantite,formule,cte1,DateModif) values (2,'FV3','MATIERE',558,1,null,null,now());
</v>
      </c>
      <c r="BK28" s="74"/>
      <c r="BL28" s="74"/>
      <c r="BM28" s="74" t="str">
        <f t="shared" si="23"/>
        <v/>
      </c>
      <c r="BN28" s="74"/>
      <c r="BO28" s="74"/>
      <c r="BP28" s="74" t="str">
        <f t="shared" si="24"/>
        <v/>
      </c>
      <c r="BQ28" s="74"/>
      <c r="BR28" s="74"/>
      <c r="BS28" s="74" t="str">
        <f t="shared" si="25"/>
        <v/>
      </c>
      <c r="BT28" s="74"/>
      <c r="BU28" s="74"/>
      <c r="BV28" s="74" t="str">
        <f t="shared" si="26"/>
        <v/>
      </c>
      <c r="BW28" s="74"/>
      <c r="BX28" s="74"/>
      <c r="BY28" s="74" t="str">
        <f t="shared" si="27"/>
        <v/>
      </c>
      <c r="BZ28" s="74"/>
      <c r="CA28" s="74"/>
      <c r="CB28" s="74" t="str">
        <f t="shared" si="28"/>
        <v/>
      </c>
      <c r="CC28" s="74"/>
      <c r="CD28" s="74"/>
      <c r="CE28" s="74" t="str">
        <f t="shared" si="29"/>
        <v/>
      </c>
      <c r="CF28" s="74"/>
      <c r="CG28" s="74"/>
      <c r="CH28" s="74" t="str">
        <f t="shared" si="30"/>
        <v/>
      </c>
      <c r="CI28" s="74"/>
      <c r="CJ28" s="74"/>
      <c r="CK28" s="74" t="str">
        <f t="shared" si="31"/>
        <v/>
      </c>
      <c r="CL28" s="74"/>
      <c r="CM28" s="74"/>
      <c r="CN28" s="74" t="str">
        <f t="shared" si="32"/>
        <v/>
      </c>
      <c r="CO28" s="74"/>
      <c r="CP28" s="74"/>
      <c r="CQ28" s="74" t="str">
        <f t="shared" si="33"/>
        <v/>
      </c>
      <c r="CR28" s="74"/>
      <c r="CS28" s="74"/>
      <c r="CT28" s="74" t="str">
        <f t="shared" si="34"/>
        <v/>
      </c>
      <c r="CU28" s="74"/>
      <c r="CV28" s="74"/>
      <c r="CW28" s="74" t="str">
        <f t="shared" si="35"/>
        <v/>
      </c>
      <c r="CX28" s="74"/>
      <c r="CY28" s="74"/>
      <c r="CZ28" s="74" t="str">
        <f t="shared" si="36"/>
        <v/>
      </c>
      <c r="DA28" s="74"/>
      <c r="DB28" s="74"/>
      <c r="DC28" s="74" t="str">
        <f t="shared" si="37"/>
        <v/>
      </c>
      <c r="DD28" s="74"/>
      <c r="DE28" s="74"/>
      <c r="DF28" s="74" t="str">
        <f t="shared" si="38"/>
        <v/>
      </c>
      <c r="DG28" s="74"/>
      <c r="DH28" s="74"/>
    </row>
    <row r="29" spans="1:112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74" t="s">
        <v>294</v>
      </c>
      <c r="C29" s="115" t="s">
        <v>1798</v>
      </c>
      <c r="D29" s="74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F29" s="75"/>
      <c r="G29" s="75"/>
      <c r="H29" s="76"/>
      <c r="I29" s="75"/>
      <c r="J29" s="75"/>
      <c r="K29" s="76">
        <v>1</v>
      </c>
      <c r="L29" s="75"/>
      <c r="M29" s="75"/>
      <c r="N29" s="76"/>
      <c r="O29" s="75"/>
      <c r="P29" s="75"/>
      <c r="Q29" s="76"/>
      <c r="R29" s="75"/>
      <c r="S29" s="75"/>
      <c r="T29" s="76"/>
      <c r="U29" s="75"/>
      <c r="V29" s="75"/>
      <c r="W29" s="76"/>
      <c r="X29" s="75"/>
      <c r="Y29" s="75"/>
      <c r="Z29" s="76"/>
      <c r="AA29" s="75"/>
      <c r="AB29" s="75"/>
      <c r="AC29" s="76"/>
      <c r="AD29" s="75"/>
      <c r="AE29" s="75"/>
      <c r="AF29" s="76"/>
      <c r="AG29" s="75"/>
      <c r="AH29" s="75"/>
      <c r="AI29" s="76"/>
      <c r="AJ29" s="75"/>
      <c r="AK29" s="75"/>
      <c r="AL29" s="76"/>
      <c r="AM29" s="75"/>
      <c r="AN29" s="75"/>
      <c r="AO29" s="76"/>
      <c r="AP29" s="75"/>
      <c r="AQ29" s="75"/>
      <c r="AR29" s="76"/>
      <c r="AS29" s="75"/>
      <c r="AT29" s="75"/>
      <c r="AU29" s="76"/>
      <c r="AV29" s="75"/>
      <c r="AW29" s="75"/>
      <c r="AX29" s="76"/>
      <c r="AY29" s="75"/>
      <c r="AZ29" s="75"/>
      <c r="BA29" s="76"/>
      <c r="BB29" s="75"/>
      <c r="BC29" s="75"/>
      <c r="BD29" s="76"/>
      <c r="BE29" s="75"/>
      <c r="BF29" s="75"/>
      <c r="BG29" s="74" t="str">
        <f t="shared" si="21"/>
        <v/>
      </c>
      <c r="BH29" s="74"/>
      <c r="BI29" s="74"/>
      <c r="BJ29" s="74" t="str">
        <f t="shared" si="22"/>
        <v/>
      </c>
      <c r="BK29" s="74"/>
      <c r="BL29" s="74"/>
      <c r="BM29" s="74" t="str">
        <f t="shared" si="23"/>
        <v xml:space="preserve">INSERT INTO SC_SystemeProduits(RefDimension,NomSysteme,typePresta,ligne,Quantite,formule,cte1,DateModif) values (3,'FV3','MATIERE',559,1,null,null,now());
</v>
      </c>
      <c r="BN29" s="74"/>
      <c r="BO29" s="74"/>
      <c r="BP29" s="74" t="str">
        <f t="shared" si="24"/>
        <v/>
      </c>
      <c r="BQ29" s="74"/>
      <c r="BR29" s="74"/>
      <c r="BS29" s="74" t="str">
        <f t="shared" si="25"/>
        <v/>
      </c>
      <c r="BT29" s="74"/>
      <c r="BU29" s="74"/>
      <c r="BV29" s="74" t="str">
        <f t="shared" si="26"/>
        <v/>
      </c>
      <c r="BW29" s="74"/>
      <c r="BX29" s="74"/>
      <c r="BY29" s="74" t="str">
        <f t="shared" si="27"/>
        <v/>
      </c>
      <c r="BZ29" s="74"/>
      <c r="CA29" s="74"/>
      <c r="CB29" s="74" t="str">
        <f t="shared" si="28"/>
        <v/>
      </c>
      <c r="CC29" s="74"/>
      <c r="CD29" s="74"/>
      <c r="CE29" s="74" t="str">
        <f t="shared" si="29"/>
        <v/>
      </c>
      <c r="CF29" s="74"/>
      <c r="CG29" s="74"/>
      <c r="CH29" s="74" t="str">
        <f t="shared" si="30"/>
        <v/>
      </c>
      <c r="CI29" s="74"/>
      <c r="CJ29" s="74"/>
      <c r="CK29" s="74" t="str">
        <f t="shared" si="31"/>
        <v/>
      </c>
      <c r="CL29" s="74"/>
      <c r="CM29" s="74"/>
      <c r="CN29" s="74" t="str">
        <f t="shared" si="32"/>
        <v/>
      </c>
      <c r="CO29" s="74"/>
      <c r="CP29" s="74"/>
      <c r="CQ29" s="74" t="str">
        <f t="shared" si="33"/>
        <v/>
      </c>
      <c r="CR29" s="74"/>
      <c r="CS29" s="74"/>
      <c r="CT29" s="74" t="str">
        <f t="shared" si="34"/>
        <v/>
      </c>
      <c r="CU29" s="74"/>
      <c r="CV29" s="74"/>
      <c r="CW29" s="74" t="str">
        <f t="shared" si="35"/>
        <v/>
      </c>
      <c r="CX29" s="74"/>
      <c r="CY29" s="74"/>
      <c r="CZ29" s="74" t="str">
        <f t="shared" si="36"/>
        <v/>
      </c>
      <c r="DA29" s="74"/>
      <c r="DB29" s="74"/>
      <c r="DC29" s="74" t="str">
        <f t="shared" si="37"/>
        <v/>
      </c>
      <c r="DD29" s="74"/>
      <c r="DE29" s="74"/>
      <c r="DF29" s="74" t="str">
        <f t="shared" si="38"/>
        <v/>
      </c>
      <c r="DG29" s="74"/>
      <c r="DH29" s="74"/>
    </row>
    <row r="30" spans="1:112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74" t="s">
        <v>294</v>
      </c>
      <c r="C30" s="115" t="s">
        <v>1799</v>
      </c>
      <c r="D30" s="74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F30" s="75"/>
      <c r="G30" s="75"/>
      <c r="H30" s="76"/>
      <c r="I30" s="75"/>
      <c r="J30" s="75"/>
      <c r="K30" s="76"/>
      <c r="L30" s="75"/>
      <c r="M30" s="75"/>
      <c r="N30" s="76">
        <v>1</v>
      </c>
      <c r="O30" s="75"/>
      <c r="P30" s="75"/>
      <c r="Q30" s="76"/>
      <c r="R30" s="75"/>
      <c r="S30" s="75"/>
      <c r="T30" s="76"/>
      <c r="U30" s="75"/>
      <c r="V30" s="75"/>
      <c r="W30" s="76"/>
      <c r="X30" s="75"/>
      <c r="Y30" s="75"/>
      <c r="Z30" s="76"/>
      <c r="AA30" s="75"/>
      <c r="AB30" s="75"/>
      <c r="AC30" s="76"/>
      <c r="AD30" s="75"/>
      <c r="AE30" s="75"/>
      <c r="AF30" s="76"/>
      <c r="AG30" s="75"/>
      <c r="AH30" s="75"/>
      <c r="AI30" s="76"/>
      <c r="AJ30" s="75"/>
      <c r="AK30" s="75"/>
      <c r="AL30" s="76"/>
      <c r="AM30" s="75"/>
      <c r="AN30" s="75"/>
      <c r="AO30" s="76"/>
      <c r="AP30" s="75"/>
      <c r="AQ30" s="75"/>
      <c r="AR30" s="76"/>
      <c r="AS30" s="75"/>
      <c r="AT30" s="75"/>
      <c r="AU30" s="76"/>
      <c r="AV30" s="75"/>
      <c r="AW30" s="75"/>
      <c r="AX30" s="76"/>
      <c r="AY30" s="75"/>
      <c r="AZ30" s="75"/>
      <c r="BA30" s="76"/>
      <c r="BB30" s="75"/>
      <c r="BC30" s="75"/>
      <c r="BD30" s="76"/>
      <c r="BE30" s="75"/>
      <c r="BF30" s="75"/>
      <c r="BG30" s="74" t="str">
        <f t="shared" si="21"/>
        <v/>
      </c>
      <c r="BH30" s="74"/>
      <c r="BI30" s="74"/>
      <c r="BJ30" s="74" t="str">
        <f t="shared" si="22"/>
        <v/>
      </c>
      <c r="BK30" s="74"/>
      <c r="BL30" s="74"/>
      <c r="BM30" s="74" t="str">
        <f t="shared" si="23"/>
        <v/>
      </c>
      <c r="BN30" s="74"/>
      <c r="BO30" s="74"/>
      <c r="BP30" s="74" t="str">
        <f t="shared" si="24"/>
        <v xml:space="preserve">INSERT INTO SC_SystemeProduits(RefDimension,NomSysteme,typePresta,ligne,Quantite,formule,cte1,DateModif) values (4,'FV3','MATIERE',560,1,null,null,now());
</v>
      </c>
      <c r="BQ30" s="74"/>
      <c r="BR30" s="74"/>
      <c r="BS30" s="74" t="str">
        <f t="shared" si="25"/>
        <v/>
      </c>
      <c r="BT30" s="74"/>
      <c r="BU30" s="74"/>
      <c r="BV30" s="74" t="str">
        <f t="shared" si="26"/>
        <v/>
      </c>
      <c r="BW30" s="74"/>
      <c r="BX30" s="74"/>
      <c r="BY30" s="74" t="str">
        <f t="shared" si="27"/>
        <v/>
      </c>
      <c r="BZ30" s="74"/>
      <c r="CA30" s="74"/>
      <c r="CB30" s="74" t="str">
        <f t="shared" si="28"/>
        <v/>
      </c>
      <c r="CC30" s="74"/>
      <c r="CD30" s="74"/>
      <c r="CE30" s="74" t="str">
        <f t="shared" si="29"/>
        <v/>
      </c>
      <c r="CF30" s="74"/>
      <c r="CG30" s="74"/>
      <c r="CH30" s="74" t="str">
        <f t="shared" si="30"/>
        <v/>
      </c>
      <c r="CI30" s="74"/>
      <c r="CJ30" s="74"/>
      <c r="CK30" s="74" t="str">
        <f t="shared" si="31"/>
        <v/>
      </c>
      <c r="CL30" s="74"/>
      <c r="CM30" s="74"/>
      <c r="CN30" s="74" t="str">
        <f t="shared" si="32"/>
        <v/>
      </c>
      <c r="CO30" s="74"/>
      <c r="CP30" s="74"/>
      <c r="CQ30" s="74" t="str">
        <f t="shared" si="33"/>
        <v/>
      </c>
      <c r="CR30" s="74"/>
      <c r="CS30" s="74"/>
      <c r="CT30" s="74" t="str">
        <f t="shared" si="34"/>
        <v/>
      </c>
      <c r="CU30" s="74"/>
      <c r="CV30" s="74"/>
      <c r="CW30" s="74" t="str">
        <f t="shared" si="35"/>
        <v/>
      </c>
      <c r="CX30" s="74"/>
      <c r="CY30" s="74"/>
      <c r="CZ30" s="74" t="str">
        <f t="shared" si="36"/>
        <v/>
      </c>
      <c r="DA30" s="74"/>
      <c r="DB30" s="74"/>
      <c r="DC30" s="74" t="str">
        <f t="shared" si="37"/>
        <v/>
      </c>
      <c r="DD30" s="74"/>
      <c r="DE30" s="74"/>
      <c r="DF30" s="74" t="str">
        <f t="shared" si="38"/>
        <v/>
      </c>
      <c r="DG30" s="74"/>
      <c r="DH30" s="74"/>
    </row>
    <row r="31" spans="1:112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74" t="s">
        <v>294</v>
      </c>
      <c r="C31" s="115" t="s">
        <v>1800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F31" s="75"/>
      <c r="G31" s="75"/>
      <c r="H31" s="76"/>
      <c r="I31" s="75"/>
      <c r="J31" s="75"/>
      <c r="K31" s="76"/>
      <c r="L31" s="75"/>
      <c r="M31" s="75"/>
      <c r="N31" s="76"/>
      <c r="O31" s="75"/>
      <c r="P31" s="75"/>
      <c r="Q31" s="76">
        <v>1</v>
      </c>
      <c r="R31" s="75"/>
      <c r="S31" s="75"/>
      <c r="T31" s="76"/>
      <c r="U31" s="75"/>
      <c r="V31" s="75"/>
      <c r="W31" s="76"/>
      <c r="X31" s="75"/>
      <c r="Y31" s="75"/>
      <c r="Z31" s="76"/>
      <c r="AA31" s="75"/>
      <c r="AB31" s="75"/>
      <c r="AC31" s="76"/>
      <c r="AD31" s="75"/>
      <c r="AE31" s="75"/>
      <c r="AF31" s="76"/>
      <c r="AG31" s="75"/>
      <c r="AH31" s="75"/>
      <c r="AI31" s="76"/>
      <c r="AJ31" s="75"/>
      <c r="AK31" s="75"/>
      <c r="AL31" s="76"/>
      <c r="AM31" s="75"/>
      <c r="AN31" s="75"/>
      <c r="AO31" s="76"/>
      <c r="AP31" s="75"/>
      <c r="AQ31" s="75"/>
      <c r="AR31" s="76"/>
      <c r="AS31" s="75"/>
      <c r="AT31" s="75"/>
      <c r="AU31" s="76"/>
      <c r="AV31" s="75"/>
      <c r="AW31" s="75"/>
      <c r="AX31" s="76"/>
      <c r="AY31" s="75"/>
      <c r="AZ31" s="75"/>
      <c r="BA31" s="76"/>
      <c r="BB31" s="75"/>
      <c r="BC31" s="75"/>
      <c r="BD31" s="76"/>
      <c r="BE31" s="75"/>
      <c r="BF31" s="75"/>
      <c r="BG31" s="74" t="str">
        <f t="shared" si="21"/>
        <v/>
      </c>
      <c r="BH31" s="74"/>
      <c r="BI31" s="74"/>
      <c r="BJ31" s="74" t="str">
        <f t="shared" si="22"/>
        <v/>
      </c>
      <c r="BK31" s="74"/>
      <c r="BL31" s="74"/>
      <c r="BM31" s="74" t="str">
        <f t="shared" si="23"/>
        <v/>
      </c>
      <c r="BN31" s="74"/>
      <c r="BO31" s="74"/>
      <c r="BP31" s="74" t="str">
        <f t="shared" si="24"/>
        <v/>
      </c>
      <c r="BQ31" s="74"/>
      <c r="BR31" s="74"/>
      <c r="BS31" s="74" t="str">
        <f t="shared" si="25"/>
        <v xml:space="preserve">INSERT INTO SC_SystemeProduits(RefDimension,NomSysteme,typePresta,ligne,Quantite,formule,cte1,DateModif) values (5,'FV3','MATIERE',561,1,null,null,now());
</v>
      </c>
      <c r="BT31" s="74"/>
      <c r="BU31" s="74"/>
      <c r="BV31" s="74" t="str">
        <f t="shared" si="26"/>
        <v/>
      </c>
      <c r="BW31" s="74"/>
      <c r="BX31" s="74"/>
      <c r="BY31" s="74" t="str">
        <f t="shared" si="27"/>
        <v/>
      </c>
      <c r="BZ31" s="74"/>
      <c r="CA31" s="74"/>
      <c r="CB31" s="74" t="str">
        <f t="shared" si="28"/>
        <v/>
      </c>
      <c r="CC31" s="74"/>
      <c r="CD31" s="74"/>
      <c r="CE31" s="74" t="str">
        <f t="shared" si="29"/>
        <v/>
      </c>
      <c r="CF31" s="74"/>
      <c r="CG31" s="74"/>
      <c r="CH31" s="74" t="str">
        <f t="shared" si="30"/>
        <v/>
      </c>
      <c r="CI31" s="74"/>
      <c r="CJ31" s="74"/>
      <c r="CK31" s="74" t="str">
        <f t="shared" si="31"/>
        <v/>
      </c>
      <c r="CL31" s="74"/>
      <c r="CM31" s="74"/>
      <c r="CN31" s="74" t="str">
        <f t="shared" si="32"/>
        <v/>
      </c>
      <c r="CO31" s="74"/>
      <c r="CP31" s="74"/>
      <c r="CQ31" s="74" t="str">
        <f t="shared" si="33"/>
        <v/>
      </c>
      <c r="CR31" s="74"/>
      <c r="CS31" s="74"/>
      <c r="CT31" s="74" t="str">
        <f t="shared" si="34"/>
        <v/>
      </c>
      <c r="CU31" s="74"/>
      <c r="CV31" s="74"/>
      <c r="CW31" s="74" t="str">
        <f t="shared" si="35"/>
        <v/>
      </c>
      <c r="CX31" s="74"/>
      <c r="CY31" s="74"/>
      <c r="CZ31" s="74" t="str">
        <f t="shared" si="36"/>
        <v/>
      </c>
      <c r="DA31" s="74"/>
      <c r="DB31" s="74"/>
      <c r="DC31" s="74" t="str">
        <f t="shared" si="37"/>
        <v/>
      </c>
      <c r="DD31" s="74"/>
      <c r="DE31" s="74"/>
      <c r="DF31" s="74" t="str">
        <f t="shared" si="38"/>
        <v/>
      </c>
      <c r="DG31" s="74"/>
      <c r="DH31" s="74"/>
    </row>
    <row r="32" spans="1:112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74" t="s">
        <v>294</v>
      </c>
      <c r="C32" s="115" t="s">
        <v>1802</v>
      </c>
      <c r="D32" s="7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F32" s="75"/>
      <c r="G32" s="75"/>
      <c r="H32" s="76"/>
      <c r="I32" s="75"/>
      <c r="J32" s="75"/>
      <c r="K32" s="76"/>
      <c r="L32" s="75"/>
      <c r="M32" s="75"/>
      <c r="N32" s="76"/>
      <c r="O32" s="75"/>
      <c r="P32" s="75"/>
      <c r="Q32" s="76"/>
      <c r="R32" s="75"/>
      <c r="S32" s="75"/>
      <c r="T32" s="76">
        <v>1</v>
      </c>
      <c r="U32" s="75"/>
      <c r="V32" s="75"/>
      <c r="W32" s="76"/>
      <c r="X32" s="75"/>
      <c r="Y32" s="75"/>
      <c r="Z32" s="76"/>
      <c r="AA32" s="75"/>
      <c r="AB32" s="75"/>
      <c r="AC32" s="76"/>
      <c r="AD32" s="75"/>
      <c r="AE32" s="75"/>
      <c r="AF32" s="76"/>
      <c r="AG32" s="75"/>
      <c r="AH32" s="75"/>
      <c r="AI32" s="76"/>
      <c r="AJ32" s="75"/>
      <c r="AK32" s="75"/>
      <c r="AL32" s="76"/>
      <c r="AM32" s="75"/>
      <c r="AN32" s="75"/>
      <c r="AO32" s="76"/>
      <c r="AP32" s="75"/>
      <c r="AQ32" s="75"/>
      <c r="AR32" s="76"/>
      <c r="AS32" s="75"/>
      <c r="AT32" s="75"/>
      <c r="AU32" s="76"/>
      <c r="AV32" s="75"/>
      <c r="AW32" s="75"/>
      <c r="AX32" s="76"/>
      <c r="AY32" s="75"/>
      <c r="AZ32" s="75"/>
      <c r="BA32" s="76"/>
      <c r="BB32" s="75"/>
      <c r="BC32" s="75"/>
      <c r="BD32" s="76"/>
      <c r="BE32" s="75"/>
      <c r="BF32" s="75"/>
      <c r="BG32" s="74" t="str">
        <f t="shared" si="21"/>
        <v/>
      </c>
      <c r="BH32" s="74"/>
      <c r="BI32" s="74"/>
      <c r="BJ32" s="74" t="str">
        <f t="shared" si="22"/>
        <v/>
      </c>
      <c r="BK32" s="74"/>
      <c r="BL32" s="74"/>
      <c r="BM32" s="74" t="str">
        <f t="shared" si="23"/>
        <v/>
      </c>
      <c r="BN32" s="74"/>
      <c r="BO32" s="74"/>
      <c r="BP32" s="74" t="str">
        <f t="shared" si="24"/>
        <v/>
      </c>
      <c r="BQ32" s="74"/>
      <c r="BR32" s="74"/>
      <c r="BS32" s="74" t="str">
        <f t="shared" si="25"/>
        <v/>
      </c>
      <c r="BT32" s="74"/>
      <c r="BU32" s="74"/>
      <c r="BV32" s="74" t="str">
        <f t="shared" si="26"/>
        <v xml:space="preserve">INSERT INTO SC_SystemeProduits(RefDimension,NomSysteme,typePresta,ligne,Quantite,formule,cte1,DateModif) values (6,'FV3','MATIERE',563,1,null,null,now());
</v>
      </c>
      <c r="BW32" s="74"/>
      <c r="BX32" s="74"/>
      <c r="BY32" s="74" t="str">
        <f t="shared" si="27"/>
        <v/>
      </c>
      <c r="BZ32" s="74"/>
      <c r="CA32" s="74"/>
      <c r="CB32" s="74" t="str">
        <f t="shared" si="28"/>
        <v/>
      </c>
      <c r="CC32" s="74"/>
      <c r="CD32" s="74"/>
      <c r="CE32" s="74" t="str">
        <f t="shared" si="29"/>
        <v/>
      </c>
      <c r="CF32" s="74"/>
      <c r="CG32" s="74"/>
      <c r="CH32" s="74" t="str">
        <f t="shared" si="30"/>
        <v/>
      </c>
      <c r="CI32" s="74"/>
      <c r="CJ32" s="74"/>
      <c r="CK32" s="74" t="str">
        <f t="shared" si="31"/>
        <v/>
      </c>
      <c r="CL32" s="74"/>
      <c r="CM32" s="74"/>
      <c r="CN32" s="74" t="str">
        <f t="shared" si="32"/>
        <v/>
      </c>
      <c r="CO32" s="74"/>
      <c r="CP32" s="74"/>
      <c r="CQ32" s="74" t="str">
        <f t="shared" si="33"/>
        <v/>
      </c>
      <c r="CR32" s="74"/>
      <c r="CS32" s="74"/>
      <c r="CT32" s="74" t="str">
        <f t="shared" si="34"/>
        <v/>
      </c>
      <c r="CU32" s="74"/>
      <c r="CV32" s="74"/>
      <c r="CW32" s="74" t="str">
        <f t="shared" si="35"/>
        <v/>
      </c>
      <c r="CX32" s="74"/>
      <c r="CY32" s="74"/>
      <c r="CZ32" s="74" t="str">
        <f t="shared" si="36"/>
        <v/>
      </c>
      <c r="DA32" s="74"/>
      <c r="DB32" s="74"/>
      <c r="DC32" s="74" t="str">
        <f t="shared" si="37"/>
        <v/>
      </c>
      <c r="DD32" s="74"/>
      <c r="DE32" s="74"/>
      <c r="DF32" s="74" t="str">
        <f t="shared" si="38"/>
        <v/>
      </c>
      <c r="DG32" s="74"/>
      <c r="DH32" s="74"/>
    </row>
    <row r="33" spans="1:112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74" t="s">
        <v>294</v>
      </c>
      <c r="C33" s="115" t="s">
        <v>1803</v>
      </c>
      <c r="D33" s="7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F33" s="75"/>
      <c r="G33" s="75"/>
      <c r="H33" s="76"/>
      <c r="I33" s="75"/>
      <c r="J33" s="75"/>
      <c r="K33" s="76"/>
      <c r="L33" s="75"/>
      <c r="M33" s="75"/>
      <c r="N33" s="76"/>
      <c r="O33" s="75"/>
      <c r="P33" s="75"/>
      <c r="Q33" s="76"/>
      <c r="R33" s="75"/>
      <c r="S33" s="75"/>
      <c r="T33" s="76"/>
      <c r="U33" s="75"/>
      <c r="V33" s="75"/>
      <c r="W33" s="76">
        <v>1</v>
      </c>
      <c r="X33" s="75"/>
      <c r="Y33" s="75"/>
      <c r="Z33" s="76"/>
      <c r="AA33" s="75"/>
      <c r="AB33" s="75"/>
      <c r="AC33" s="76"/>
      <c r="AD33" s="75"/>
      <c r="AE33" s="75"/>
      <c r="AF33" s="76"/>
      <c r="AG33" s="75"/>
      <c r="AH33" s="75"/>
      <c r="AI33" s="76"/>
      <c r="AJ33" s="75"/>
      <c r="AK33" s="75"/>
      <c r="AL33" s="76"/>
      <c r="AM33" s="75"/>
      <c r="AN33" s="75"/>
      <c r="AO33" s="76"/>
      <c r="AP33" s="75"/>
      <c r="AQ33" s="75"/>
      <c r="AR33" s="76"/>
      <c r="AS33" s="75"/>
      <c r="AT33" s="75"/>
      <c r="AU33" s="76"/>
      <c r="AV33" s="75"/>
      <c r="AW33" s="75"/>
      <c r="AX33" s="76"/>
      <c r="AY33" s="75"/>
      <c r="AZ33" s="75"/>
      <c r="BA33" s="76"/>
      <c r="BB33" s="75"/>
      <c r="BC33" s="75"/>
      <c r="BD33" s="76"/>
      <c r="BE33" s="75"/>
      <c r="BF33" s="75"/>
      <c r="BG33" s="74" t="str">
        <f t="shared" si="21"/>
        <v/>
      </c>
      <c r="BH33" s="74"/>
      <c r="BI33" s="74"/>
      <c r="BJ33" s="74" t="str">
        <f t="shared" si="22"/>
        <v/>
      </c>
      <c r="BK33" s="74"/>
      <c r="BL33" s="74"/>
      <c r="BM33" s="74" t="str">
        <f t="shared" si="23"/>
        <v/>
      </c>
      <c r="BN33" s="74"/>
      <c r="BO33" s="74"/>
      <c r="BP33" s="74" t="str">
        <f t="shared" si="24"/>
        <v/>
      </c>
      <c r="BQ33" s="74"/>
      <c r="BR33" s="74"/>
      <c r="BS33" s="74" t="str">
        <f t="shared" si="25"/>
        <v/>
      </c>
      <c r="BT33" s="74"/>
      <c r="BU33" s="74"/>
      <c r="BV33" s="74" t="str">
        <f t="shared" si="26"/>
        <v/>
      </c>
      <c r="BW33" s="74"/>
      <c r="BX33" s="74"/>
      <c r="BY33" s="74" t="str">
        <f t="shared" si="27"/>
        <v xml:space="preserve">INSERT INTO SC_SystemeProduits(RefDimension,NomSysteme,typePresta,ligne,Quantite,formule,cte1,DateModif) values (7,'FV3','MATIERE',564,1,null,null,now());
</v>
      </c>
      <c r="BZ33" s="74"/>
      <c r="CA33" s="74"/>
      <c r="CB33" s="74" t="str">
        <f t="shared" si="28"/>
        <v/>
      </c>
      <c r="CC33" s="74"/>
      <c r="CD33" s="74"/>
      <c r="CE33" s="74" t="str">
        <f t="shared" si="29"/>
        <v/>
      </c>
      <c r="CF33" s="74"/>
      <c r="CG33" s="74"/>
      <c r="CH33" s="74" t="str">
        <f t="shared" si="30"/>
        <v/>
      </c>
      <c r="CI33" s="74"/>
      <c r="CJ33" s="74"/>
      <c r="CK33" s="74" t="str">
        <f t="shared" si="31"/>
        <v/>
      </c>
      <c r="CL33" s="74"/>
      <c r="CM33" s="74"/>
      <c r="CN33" s="74" t="str">
        <f t="shared" si="32"/>
        <v/>
      </c>
      <c r="CO33" s="74"/>
      <c r="CP33" s="74"/>
      <c r="CQ33" s="74" t="str">
        <f t="shared" si="33"/>
        <v/>
      </c>
      <c r="CR33" s="74"/>
      <c r="CS33" s="74"/>
      <c r="CT33" s="74" t="str">
        <f t="shared" si="34"/>
        <v/>
      </c>
      <c r="CU33" s="74"/>
      <c r="CV33" s="74"/>
      <c r="CW33" s="74" t="str">
        <f t="shared" si="35"/>
        <v/>
      </c>
      <c r="CX33" s="74"/>
      <c r="CY33" s="74"/>
      <c r="CZ33" s="74" t="str">
        <f t="shared" si="36"/>
        <v/>
      </c>
      <c r="DA33" s="74"/>
      <c r="DB33" s="74"/>
      <c r="DC33" s="74" t="str">
        <f t="shared" si="37"/>
        <v/>
      </c>
      <c r="DD33" s="74"/>
      <c r="DE33" s="74"/>
      <c r="DF33" s="74" t="str">
        <f t="shared" si="38"/>
        <v/>
      </c>
      <c r="DG33" s="74"/>
      <c r="DH33" s="74"/>
    </row>
    <row r="34" spans="1:112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74" t="s">
        <v>294</v>
      </c>
      <c r="C34" s="115" t="s">
        <v>1804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/>
      <c r="I34" s="75"/>
      <c r="J34" s="75"/>
      <c r="K34" s="76"/>
      <c r="L34" s="75"/>
      <c r="M34" s="75"/>
      <c r="N34" s="76"/>
      <c r="O34" s="75"/>
      <c r="P34" s="75"/>
      <c r="Q34" s="76"/>
      <c r="R34" s="75"/>
      <c r="S34" s="75"/>
      <c r="T34" s="76"/>
      <c r="U34" s="75"/>
      <c r="V34" s="75"/>
      <c r="W34" s="76"/>
      <c r="X34" s="75"/>
      <c r="Y34" s="75"/>
      <c r="Z34" s="76">
        <v>1</v>
      </c>
      <c r="AA34" s="75"/>
      <c r="AB34" s="75"/>
      <c r="AC34" s="76"/>
      <c r="AD34" s="75"/>
      <c r="AE34" s="75"/>
      <c r="AF34" s="76"/>
      <c r="AG34" s="75"/>
      <c r="AH34" s="75"/>
      <c r="AI34" s="76"/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21"/>
        <v/>
      </c>
      <c r="BH34" s="74"/>
      <c r="BI34" s="74"/>
      <c r="BJ34" s="74" t="str">
        <f t="shared" si="22"/>
        <v/>
      </c>
      <c r="BK34" s="74"/>
      <c r="BL34" s="74"/>
      <c r="BM34" s="74" t="str">
        <f t="shared" si="23"/>
        <v/>
      </c>
      <c r="BN34" s="74"/>
      <c r="BO34" s="74"/>
      <c r="BP34" s="74" t="str">
        <f t="shared" si="24"/>
        <v/>
      </c>
      <c r="BQ34" s="74"/>
      <c r="BR34" s="74"/>
      <c r="BS34" s="74" t="str">
        <f t="shared" si="25"/>
        <v/>
      </c>
      <c r="BT34" s="74"/>
      <c r="BU34" s="74"/>
      <c r="BV34" s="74" t="str">
        <f t="shared" si="26"/>
        <v/>
      </c>
      <c r="BW34" s="74"/>
      <c r="BX34" s="74"/>
      <c r="BY34" s="74" t="str">
        <f t="shared" si="27"/>
        <v/>
      </c>
      <c r="BZ34" s="74"/>
      <c r="CA34" s="74"/>
      <c r="CB34" s="74" t="str">
        <f t="shared" si="28"/>
        <v xml:space="preserve">INSERT INTO SC_SystemeProduits(RefDimension,NomSysteme,typePresta,ligne,Quantite,formule,cte1,DateModif) values (8,'FV3','MATIERE',565,1,null,null,now());
</v>
      </c>
      <c r="CC34" s="74"/>
      <c r="CD34" s="74"/>
      <c r="CE34" s="74" t="str">
        <f t="shared" si="29"/>
        <v/>
      </c>
      <c r="CF34" s="74"/>
      <c r="CG34" s="74"/>
      <c r="CH34" s="74" t="str">
        <f t="shared" si="30"/>
        <v/>
      </c>
      <c r="CI34" s="74"/>
      <c r="CJ34" s="74"/>
      <c r="CK34" s="74" t="str">
        <f t="shared" si="31"/>
        <v/>
      </c>
      <c r="CL34" s="74"/>
      <c r="CM34" s="74"/>
      <c r="CN34" s="74" t="str">
        <f t="shared" si="32"/>
        <v/>
      </c>
      <c r="CO34" s="74"/>
      <c r="CP34" s="74"/>
      <c r="CQ34" s="74" t="str">
        <f t="shared" si="33"/>
        <v/>
      </c>
      <c r="CR34" s="74"/>
      <c r="CS34" s="74"/>
      <c r="CT34" s="74" t="str">
        <f t="shared" si="34"/>
        <v/>
      </c>
      <c r="CU34" s="74"/>
      <c r="CV34" s="74"/>
      <c r="CW34" s="74" t="str">
        <f t="shared" si="35"/>
        <v/>
      </c>
      <c r="CX34" s="74"/>
      <c r="CY34" s="74"/>
      <c r="CZ34" s="74" t="str">
        <f t="shared" si="36"/>
        <v/>
      </c>
      <c r="DA34" s="74"/>
      <c r="DB34" s="74"/>
      <c r="DC34" s="74" t="str">
        <f t="shared" si="37"/>
        <v/>
      </c>
      <c r="DD34" s="74"/>
      <c r="DE34" s="74"/>
      <c r="DF34" s="74" t="str">
        <f t="shared" si="38"/>
        <v/>
      </c>
      <c r="DG34" s="74"/>
      <c r="DH34" s="74"/>
    </row>
    <row r="35" spans="1:112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74" t="s">
        <v>294</v>
      </c>
      <c r="C35" s="115" t="s">
        <v>1805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/>
      <c r="L35" s="75"/>
      <c r="M35" s="75"/>
      <c r="N35" s="76"/>
      <c r="O35" s="75"/>
      <c r="P35" s="75"/>
      <c r="Q35" s="76"/>
      <c r="R35" s="75"/>
      <c r="S35" s="75"/>
      <c r="T35" s="76"/>
      <c r="U35" s="75"/>
      <c r="V35" s="75"/>
      <c r="W35" s="76"/>
      <c r="X35" s="75"/>
      <c r="Y35" s="75"/>
      <c r="Z35" s="76"/>
      <c r="AA35" s="75"/>
      <c r="AB35" s="75"/>
      <c r="AC35" s="76">
        <v>1</v>
      </c>
      <c r="AD35" s="75"/>
      <c r="AE35" s="75"/>
      <c r="AF35" s="76"/>
      <c r="AG35" s="75"/>
      <c r="AH35" s="75"/>
      <c r="AI35" s="76"/>
      <c r="AJ35" s="75"/>
      <c r="AK35" s="75"/>
      <c r="AL35" s="76"/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21"/>
        <v/>
      </c>
      <c r="BH35" s="74"/>
      <c r="BI35" s="74"/>
      <c r="BJ35" s="74" t="str">
        <f t="shared" si="22"/>
        <v/>
      </c>
      <c r="BK35" s="74"/>
      <c r="BL35" s="74"/>
      <c r="BM35" s="74" t="str">
        <f t="shared" si="23"/>
        <v/>
      </c>
      <c r="BN35" s="74"/>
      <c r="BO35" s="74"/>
      <c r="BP35" s="74" t="str">
        <f t="shared" si="24"/>
        <v/>
      </c>
      <c r="BQ35" s="74"/>
      <c r="BR35" s="74"/>
      <c r="BS35" s="74" t="str">
        <f t="shared" si="25"/>
        <v/>
      </c>
      <c r="BT35" s="74"/>
      <c r="BU35" s="74"/>
      <c r="BV35" s="74" t="str">
        <f t="shared" si="26"/>
        <v/>
      </c>
      <c r="BW35" s="74"/>
      <c r="BX35" s="74"/>
      <c r="BY35" s="74" t="str">
        <f t="shared" si="27"/>
        <v/>
      </c>
      <c r="BZ35" s="74"/>
      <c r="CA35" s="74"/>
      <c r="CB35" s="74" t="str">
        <f t="shared" si="28"/>
        <v/>
      </c>
      <c r="CC35" s="74"/>
      <c r="CD35" s="74"/>
      <c r="CE35" s="74" t="str">
        <f t="shared" si="29"/>
        <v xml:space="preserve">INSERT INTO SC_SystemeProduits(RefDimension,NomSysteme,typePresta,ligne,Quantite,formule,cte1,DateModif) values (9,'FV3','MATIERE',566,1,null,null,now());
</v>
      </c>
      <c r="CF35" s="74"/>
      <c r="CG35" s="74"/>
      <c r="CH35" s="74" t="str">
        <f t="shared" si="30"/>
        <v/>
      </c>
      <c r="CI35" s="74"/>
      <c r="CJ35" s="74"/>
      <c r="CK35" s="74" t="str">
        <f t="shared" si="31"/>
        <v/>
      </c>
      <c r="CL35" s="74"/>
      <c r="CM35" s="74"/>
      <c r="CN35" s="74" t="str">
        <f t="shared" si="32"/>
        <v/>
      </c>
      <c r="CO35" s="74"/>
      <c r="CP35" s="74"/>
      <c r="CQ35" s="74" t="str">
        <f t="shared" si="33"/>
        <v/>
      </c>
      <c r="CR35" s="74"/>
      <c r="CS35" s="74"/>
      <c r="CT35" s="74" t="str">
        <f t="shared" si="34"/>
        <v/>
      </c>
      <c r="CU35" s="74"/>
      <c r="CV35" s="74"/>
      <c r="CW35" s="74" t="str">
        <f t="shared" si="35"/>
        <v/>
      </c>
      <c r="CX35" s="74"/>
      <c r="CY35" s="74"/>
      <c r="CZ35" s="74" t="str">
        <f t="shared" si="36"/>
        <v/>
      </c>
      <c r="DA35" s="74"/>
      <c r="DB35" s="74"/>
      <c r="DC35" s="74" t="str">
        <f t="shared" si="37"/>
        <v/>
      </c>
      <c r="DD35" s="74"/>
      <c r="DE35" s="74"/>
      <c r="DF35" s="74" t="str">
        <f t="shared" si="38"/>
        <v/>
      </c>
      <c r="DG35" s="74"/>
      <c r="DH35" s="74"/>
    </row>
    <row r="36" spans="1:112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74" t="s">
        <v>294</v>
      </c>
      <c r="C36" s="115" t="s">
        <v>1806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/>
      <c r="O36" s="75"/>
      <c r="P36" s="75"/>
      <c r="Q36" s="76"/>
      <c r="R36" s="75"/>
      <c r="S36" s="75"/>
      <c r="T36" s="76"/>
      <c r="U36" s="75"/>
      <c r="V36" s="75"/>
      <c r="W36" s="76"/>
      <c r="X36" s="75"/>
      <c r="Y36" s="75"/>
      <c r="Z36" s="76"/>
      <c r="AA36" s="75"/>
      <c r="AB36" s="75"/>
      <c r="AC36" s="76"/>
      <c r="AD36" s="75"/>
      <c r="AE36" s="75"/>
      <c r="AF36" s="76">
        <v>1</v>
      </c>
      <c r="AG36" s="75"/>
      <c r="AH36" s="75"/>
      <c r="AI36" s="76"/>
      <c r="AJ36" s="75"/>
      <c r="AK36" s="75"/>
      <c r="AL36" s="76"/>
      <c r="AM36" s="75"/>
      <c r="AN36" s="75"/>
      <c r="AO36" s="76"/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21"/>
        <v/>
      </c>
      <c r="BH36" s="74"/>
      <c r="BI36" s="74"/>
      <c r="BJ36" s="74" t="str">
        <f t="shared" si="22"/>
        <v/>
      </c>
      <c r="BK36" s="74"/>
      <c r="BL36" s="74"/>
      <c r="BM36" s="74" t="str">
        <f t="shared" si="23"/>
        <v/>
      </c>
      <c r="BN36" s="74"/>
      <c r="BO36" s="74"/>
      <c r="BP36" s="74" t="str">
        <f t="shared" si="24"/>
        <v/>
      </c>
      <c r="BQ36" s="74"/>
      <c r="BR36" s="74"/>
      <c r="BS36" s="74" t="str">
        <f t="shared" si="25"/>
        <v/>
      </c>
      <c r="BT36" s="74"/>
      <c r="BU36" s="74"/>
      <c r="BV36" s="74" t="str">
        <f t="shared" si="26"/>
        <v/>
      </c>
      <c r="BW36" s="74"/>
      <c r="BX36" s="74"/>
      <c r="BY36" s="74" t="str">
        <f t="shared" si="27"/>
        <v/>
      </c>
      <c r="BZ36" s="74"/>
      <c r="CA36" s="74"/>
      <c r="CB36" s="74" t="str">
        <f t="shared" si="28"/>
        <v/>
      </c>
      <c r="CC36" s="74"/>
      <c r="CD36" s="74"/>
      <c r="CE36" s="74" t="str">
        <f t="shared" si="29"/>
        <v/>
      </c>
      <c r="CF36" s="74"/>
      <c r="CG36" s="74"/>
      <c r="CH36" s="74" t="str">
        <f t="shared" si="30"/>
        <v xml:space="preserve">INSERT INTO SC_SystemeProduits(RefDimension,NomSysteme,typePresta,ligne,Quantite,formule,cte1,DateModif) values (10,'FV3','MATIERE',567,1,null,null,now());
</v>
      </c>
      <c r="CI36" s="74"/>
      <c r="CJ36" s="74"/>
      <c r="CK36" s="74" t="str">
        <f t="shared" si="31"/>
        <v/>
      </c>
      <c r="CL36" s="74"/>
      <c r="CM36" s="74"/>
      <c r="CN36" s="74" t="str">
        <f t="shared" si="32"/>
        <v/>
      </c>
      <c r="CO36" s="74"/>
      <c r="CP36" s="74"/>
      <c r="CQ36" s="74" t="str">
        <f t="shared" si="33"/>
        <v/>
      </c>
      <c r="CR36" s="74"/>
      <c r="CS36" s="74"/>
      <c r="CT36" s="74" t="str">
        <f t="shared" si="34"/>
        <v/>
      </c>
      <c r="CU36" s="74"/>
      <c r="CV36" s="74"/>
      <c r="CW36" s="74" t="str">
        <f t="shared" si="35"/>
        <v/>
      </c>
      <c r="CX36" s="74"/>
      <c r="CY36" s="74"/>
      <c r="CZ36" s="74" t="str">
        <f t="shared" si="36"/>
        <v/>
      </c>
      <c r="DA36" s="74"/>
      <c r="DB36" s="74"/>
      <c r="DC36" s="74" t="str">
        <f t="shared" si="37"/>
        <v/>
      </c>
      <c r="DD36" s="74"/>
      <c r="DE36" s="74"/>
      <c r="DF36" s="74" t="str">
        <f t="shared" si="38"/>
        <v/>
      </c>
      <c r="DG36" s="74"/>
      <c r="DH36" s="74"/>
    </row>
    <row r="37" spans="1:112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74" t="s">
        <v>294</v>
      </c>
      <c r="C37" s="115" t="s">
        <v>1807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/>
      <c r="R37" s="75"/>
      <c r="S37" s="75"/>
      <c r="T37" s="76"/>
      <c r="U37" s="75"/>
      <c r="V37" s="75"/>
      <c r="W37" s="76"/>
      <c r="X37" s="75"/>
      <c r="Y37" s="75"/>
      <c r="Z37" s="76"/>
      <c r="AA37" s="75"/>
      <c r="AB37" s="75"/>
      <c r="AC37" s="76"/>
      <c r="AD37" s="75"/>
      <c r="AE37" s="75"/>
      <c r="AF37" s="76"/>
      <c r="AG37" s="75"/>
      <c r="AH37" s="75"/>
      <c r="AI37" s="76">
        <v>1</v>
      </c>
      <c r="AJ37" s="75"/>
      <c r="AK37" s="75"/>
      <c r="AL37" s="76"/>
      <c r="AM37" s="75"/>
      <c r="AN37" s="75"/>
      <c r="AO37" s="76"/>
      <c r="AP37" s="75"/>
      <c r="AQ37" s="75"/>
      <c r="AR37" s="76"/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21"/>
        <v/>
      </c>
      <c r="BH37" s="74"/>
      <c r="BI37" s="74"/>
      <c r="BJ37" s="74" t="str">
        <f t="shared" si="22"/>
        <v/>
      </c>
      <c r="BK37" s="74"/>
      <c r="BL37" s="74"/>
      <c r="BM37" s="74" t="str">
        <f t="shared" si="23"/>
        <v/>
      </c>
      <c r="BN37" s="74"/>
      <c r="BO37" s="74"/>
      <c r="BP37" s="74" t="str">
        <f t="shared" si="24"/>
        <v/>
      </c>
      <c r="BQ37" s="74"/>
      <c r="BR37" s="74"/>
      <c r="BS37" s="74" t="str">
        <f t="shared" si="25"/>
        <v/>
      </c>
      <c r="BT37" s="74"/>
      <c r="BU37" s="74"/>
      <c r="BV37" s="74" t="str">
        <f t="shared" si="26"/>
        <v/>
      </c>
      <c r="BW37" s="74"/>
      <c r="BX37" s="74"/>
      <c r="BY37" s="74" t="str">
        <f t="shared" si="27"/>
        <v/>
      </c>
      <c r="BZ37" s="74"/>
      <c r="CA37" s="74"/>
      <c r="CB37" s="74" t="str">
        <f t="shared" si="28"/>
        <v/>
      </c>
      <c r="CC37" s="74"/>
      <c r="CD37" s="74"/>
      <c r="CE37" s="74" t="str">
        <f t="shared" si="29"/>
        <v/>
      </c>
      <c r="CF37" s="74"/>
      <c r="CG37" s="74"/>
      <c r="CH37" s="74" t="str">
        <f t="shared" si="30"/>
        <v/>
      </c>
      <c r="CI37" s="74"/>
      <c r="CJ37" s="74"/>
      <c r="CK37" s="74" t="str">
        <f t="shared" si="31"/>
        <v xml:space="preserve">INSERT INTO SC_SystemeProduits(RefDimension,NomSysteme,typePresta,ligne,Quantite,formule,cte1,DateModif) values (11,'FV3','MATIERE',568,1,null,null,now());
</v>
      </c>
      <c r="CL37" s="74"/>
      <c r="CM37" s="74"/>
      <c r="CN37" s="74" t="str">
        <f t="shared" si="32"/>
        <v/>
      </c>
      <c r="CO37" s="74"/>
      <c r="CP37" s="74"/>
      <c r="CQ37" s="74" t="str">
        <f t="shared" si="33"/>
        <v/>
      </c>
      <c r="CR37" s="74"/>
      <c r="CS37" s="74"/>
      <c r="CT37" s="74" t="str">
        <f t="shared" si="34"/>
        <v/>
      </c>
      <c r="CU37" s="74"/>
      <c r="CV37" s="74"/>
      <c r="CW37" s="74" t="str">
        <f t="shared" si="35"/>
        <v/>
      </c>
      <c r="CX37" s="74"/>
      <c r="CY37" s="74"/>
      <c r="CZ37" s="74" t="str">
        <f t="shared" si="36"/>
        <v/>
      </c>
      <c r="DA37" s="74"/>
      <c r="DB37" s="74"/>
      <c r="DC37" s="74" t="str">
        <f t="shared" si="37"/>
        <v/>
      </c>
      <c r="DD37" s="74"/>
      <c r="DE37" s="74"/>
      <c r="DF37" s="74" t="str">
        <f t="shared" si="38"/>
        <v/>
      </c>
      <c r="DG37" s="74"/>
      <c r="DH37" s="74"/>
    </row>
    <row r="38" spans="1:112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74" t="s">
        <v>294</v>
      </c>
      <c r="C38" s="115" t="s">
        <v>1808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/>
      <c r="U38" s="75"/>
      <c r="V38" s="75"/>
      <c r="W38" s="76"/>
      <c r="X38" s="75"/>
      <c r="Y38" s="75"/>
      <c r="Z38" s="76"/>
      <c r="AA38" s="75"/>
      <c r="AB38" s="75"/>
      <c r="AC38" s="76"/>
      <c r="AD38" s="75"/>
      <c r="AE38" s="75"/>
      <c r="AF38" s="76"/>
      <c r="AG38" s="75"/>
      <c r="AH38" s="75"/>
      <c r="AI38" s="76"/>
      <c r="AJ38" s="75"/>
      <c r="AK38" s="75"/>
      <c r="AL38" s="76">
        <v>1</v>
      </c>
      <c r="AM38" s="75"/>
      <c r="AN38" s="75"/>
      <c r="AO38" s="76"/>
      <c r="AP38" s="75"/>
      <c r="AQ38" s="75"/>
      <c r="AR38" s="76"/>
      <c r="AS38" s="75"/>
      <c r="AT38" s="75"/>
      <c r="AU38" s="76"/>
      <c r="AV38" s="75"/>
      <c r="AW38" s="75"/>
      <c r="AX38" s="76"/>
      <c r="AY38" s="75"/>
      <c r="AZ38" s="75"/>
      <c r="BA38" s="76"/>
      <c r="BB38" s="75"/>
      <c r="BC38" s="75"/>
      <c r="BD38" s="76"/>
      <c r="BE38" s="75"/>
      <c r="BF38" s="75"/>
      <c r="BG38" s="74" t="str">
        <f t="shared" si="21"/>
        <v/>
      </c>
      <c r="BH38" s="74"/>
      <c r="BI38" s="74"/>
      <c r="BJ38" s="74" t="str">
        <f t="shared" si="22"/>
        <v/>
      </c>
      <c r="BK38" s="74"/>
      <c r="BL38" s="74"/>
      <c r="BM38" s="74" t="str">
        <f t="shared" si="23"/>
        <v/>
      </c>
      <c r="BN38" s="74"/>
      <c r="BO38" s="74"/>
      <c r="BP38" s="74" t="str">
        <f t="shared" si="24"/>
        <v/>
      </c>
      <c r="BQ38" s="74"/>
      <c r="BR38" s="74"/>
      <c r="BS38" s="74" t="str">
        <f t="shared" si="25"/>
        <v/>
      </c>
      <c r="BT38" s="74"/>
      <c r="BU38" s="74"/>
      <c r="BV38" s="74" t="str">
        <f t="shared" si="26"/>
        <v/>
      </c>
      <c r="BW38" s="74"/>
      <c r="BX38" s="74"/>
      <c r="BY38" s="74" t="str">
        <f t="shared" si="27"/>
        <v/>
      </c>
      <c r="BZ38" s="74"/>
      <c r="CA38" s="74"/>
      <c r="CB38" s="74" t="str">
        <f t="shared" si="28"/>
        <v/>
      </c>
      <c r="CC38" s="74"/>
      <c r="CD38" s="74"/>
      <c r="CE38" s="74" t="str">
        <f t="shared" si="29"/>
        <v/>
      </c>
      <c r="CF38" s="74"/>
      <c r="CG38" s="74"/>
      <c r="CH38" s="74" t="str">
        <f t="shared" si="30"/>
        <v/>
      </c>
      <c r="CI38" s="74"/>
      <c r="CJ38" s="74"/>
      <c r="CK38" s="74" t="str">
        <f t="shared" si="31"/>
        <v/>
      </c>
      <c r="CL38" s="74"/>
      <c r="CM38" s="74"/>
      <c r="CN38" s="74" t="str">
        <f t="shared" si="32"/>
        <v xml:space="preserve">INSERT INTO SC_SystemeProduits(RefDimension,NomSysteme,typePresta,ligne,Quantite,formule,cte1,DateModif) values (12,'FV3','MATIERE',569,1,null,null,now());
</v>
      </c>
      <c r="CO38" s="74"/>
      <c r="CP38" s="74"/>
      <c r="CQ38" s="74" t="str">
        <f t="shared" si="33"/>
        <v/>
      </c>
      <c r="CR38" s="74"/>
      <c r="CS38" s="74"/>
      <c r="CT38" s="74" t="str">
        <f t="shared" si="34"/>
        <v/>
      </c>
      <c r="CU38" s="74"/>
      <c r="CV38" s="74"/>
      <c r="CW38" s="74" t="str">
        <f t="shared" si="35"/>
        <v/>
      </c>
      <c r="CX38" s="74"/>
      <c r="CY38" s="74"/>
      <c r="CZ38" s="74" t="str">
        <f t="shared" si="36"/>
        <v/>
      </c>
      <c r="DA38" s="74"/>
      <c r="DB38" s="74"/>
      <c r="DC38" s="74" t="str">
        <f t="shared" si="37"/>
        <v/>
      </c>
      <c r="DD38" s="74"/>
      <c r="DE38" s="74"/>
      <c r="DF38" s="74" t="str">
        <f t="shared" si="38"/>
        <v/>
      </c>
      <c r="DG38" s="74"/>
      <c r="DH38" s="74"/>
    </row>
    <row r="39" spans="1:112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74" t="s">
        <v>294</v>
      </c>
      <c r="C39" s="115" t="s">
        <v>1809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/>
      <c r="X39" s="75"/>
      <c r="Y39" s="75"/>
      <c r="Z39" s="76"/>
      <c r="AA39" s="75"/>
      <c r="AB39" s="75"/>
      <c r="AC39" s="76"/>
      <c r="AD39" s="75"/>
      <c r="AE39" s="75"/>
      <c r="AF39" s="76"/>
      <c r="AG39" s="75"/>
      <c r="AH39" s="75"/>
      <c r="AI39" s="76"/>
      <c r="AJ39" s="75"/>
      <c r="AK39" s="75"/>
      <c r="AL39" s="76"/>
      <c r="AM39" s="75"/>
      <c r="AN39" s="75"/>
      <c r="AO39" s="76">
        <v>1</v>
      </c>
      <c r="AP39" s="75"/>
      <c r="AQ39" s="75"/>
      <c r="AR39" s="76"/>
      <c r="AS39" s="75"/>
      <c r="AT39" s="75"/>
      <c r="AU39" s="76"/>
      <c r="AV39" s="75"/>
      <c r="AW39" s="75"/>
      <c r="AX39" s="76"/>
      <c r="AY39" s="75"/>
      <c r="AZ39" s="75"/>
      <c r="BA39" s="76"/>
      <c r="BB39" s="75"/>
      <c r="BC39" s="75"/>
      <c r="BD39" s="76"/>
      <c r="BE39" s="75"/>
      <c r="BF39" s="75"/>
      <c r="BG39" s="74" t="str">
        <f t="shared" si="21"/>
        <v/>
      </c>
      <c r="BH39" s="74"/>
      <c r="BI39" s="74"/>
      <c r="BJ39" s="74" t="str">
        <f t="shared" si="22"/>
        <v/>
      </c>
      <c r="BK39" s="74"/>
      <c r="BL39" s="74"/>
      <c r="BM39" s="74" t="str">
        <f t="shared" si="23"/>
        <v/>
      </c>
      <c r="BN39" s="74"/>
      <c r="BO39" s="74"/>
      <c r="BP39" s="74" t="str">
        <f t="shared" si="24"/>
        <v/>
      </c>
      <c r="BQ39" s="74"/>
      <c r="BR39" s="74"/>
      <c r="BS39" s="74" t="str">
        <f t="shared" si="25"/>
        <v/>
      </c>
      <c r="BT39" s="74"/>
      <c r="BU39" s="74"/>
      <c r="BV39" s="74" t="str">
        <f t="shared" si="26"/>
        <v/>
      </c>
      <c r="BW39" s="74"/>
      <c r="BX39" s="74"/>
      <c r="BY39" s="74" t="str">
        <f t="shared" si="27"/>
        <v/>
      </c>
      <c r="BZ39" s="74"/>
      <c r="CA39" s="74"/>
      <c r="CB39" s="74" t="str">
        <f t="shared" si="28"/>
        <v/>
      </c>
      <c r="CC39" s="74"/>
      <c r="CD39" s="74"/>
      <c r="CE39" s="74" t="str">
        <f t="shared" si="29"/>
        <v/>
      </c>
      <c r="CF39" s="74"/>
      <c r="CG39" s="74"/>
      <c r="CH39" s="74" t="str">
        <f t="shared" si="30"/>
        <v/>
      </c>
      <c r="CI39" s="74"/>
      <c r="CJ39" s="74"/>
      <c r="CK39" s="74" t="str">
        <f t="shared" si="31"/>
        <v/>
      </c>
      <c r="CL39" s="74"/>
      <c r="CM39" s="74"/>
      <c r="CN39" s="74" t="str">
        <f t="shared" si="32"/>
        <v/>
      </c>
      <c r="CO39" s="74"/>
      <c r="CP39" s="74"/>
      <c r="CQ39" s="74" t="str">
        <f t="shared" si="33"/>
        <v xml:space="preserve">INSERT INTO SC_SystemeProduits(RefDimension,NomSysteme,typePresta,ligne,Quantite,formule,cte1,DateModif) values (13,'FV3','MATIERE',570,1,null,null,now());
</v>
      </c>
      <c r="CR39" s="74"/>
      <c r="CS39" s="74"/>
      <c r="CT39" s="74" t="str">
        <f t="shared" si="34"/>
        <v/>
      </c>
      <c r="CU39" s="74"/>
      <c r="CV39" s="74"/>
      <c r="CW39" s="74" t="str">
        <f t="shared" si="35"/>
        <v/>
      </c>
      <c r="CX39" s="74"/>
      <c r="CY39" s="74"/>
      <c r="CZ39" s="74" t="str">
        <f t="shared" si="36"/>
        <v/>
      </c>
      <c r="DA39" s="74"/>
      <c r="DB39" s="74"/>
      <c r="DC39" s="74" t="str">
        <f t="shared" si="37"/>
        <v/>
      </c>
      <c r="DD39" s="74"/>
      <c r="DE39" s="74"/>
      <c r="DF39" s="74" t="str">
        <f t="shared" si="38"/>
        <v/>
      </c>
      <c r="DG39" s="74"/>
      <c r="DH39" s="74"/>
    </row>
    <row r="40" spans="1:112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74" t="s">
        <v>294</v>
      </c>
      <c r="C40" s="115" t="s">
        <v>1810</v>
      </c>
      <c r="D40" s="7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6"/>
      <c r="F40" s="75"/>
      <c r="G40" s="75"/>
      <c r="H40" s="76"/>
      <c r="I40" s="75"/>
      <c r="J40" s="75"/>
      <c r="K40" s="76"/>
      <c r="L40" s="75"/>
      <c r="M40" s="75"/>
      <c r="N40" s="76"/>
      <c r="O40" s="75"/>
      <c r="P40" s="75"/>
      <c r="Q40" s="76"/>
      <c r="R40" s="75"/>
      <c r="S40" s="75"/>
      <c r="T40" s="76"/>
      <c r="U40" s="75"/>
      <c r="V40" s="75"/>
      <c r="W40" s="76"/>
      <c r="X40" s="75"/>
      <c r="Y40" s="75"/>
      <c r="Z40" s="76"/>
      <c r="AA40" s="75"/>
      <c r="AB40" s="75"/>
      <c r="AC40" s="76"/>
      <c r="AD40" s="75"/>
      <c r="AE40" s="75"/>
      <c r="AF40" s="76"/>
      <c r="AG40" s="75"/>
      <c r="AH40" s="75"/>
      <c r="AI40" s="76"/>
      <c r="AJ40" s="75"/>
      <c r="AK40" s="75"/>
      <c r="AL40" s="76"/>
      <c r="AM40" s="75"/>
      <c r="AN40" s="75"/>
      <c r="AO40" s="76"/>
      <c r="AP40" s="75"/>
      <c r="AQ40" s="75"/>
      <c r="AR40" s="76">
        <v>1</v>
      </c>
      <c r="AS40" s="75"/>
      <c r="AT40" s="75"/>
      <c r="AU40" s="76"/>
      <c r="AV40" s="75"/>
      <c r="AW40" s="75"/>
      <c r="AX40" s="76"/>
      <c r="AY40" s="75"/>
      <c r="AZ40" s="75"/>
      <c r="BA40" s="76"/>
      <c r="BB40" s="75"/>
      <c r="BC40" s="75"/>
      <c r="BD40" s="76"/>
      <c r="BE40" s="75"/>
      <c r="BF40" s="75"/>
      <c r="BG40" s="74" t="str">
        <f t="shared" si="21"/>
        <v/>
      </c>
      <c r="BH40" s="74"/>
      <c r="BI40" s="74"/>
      <c r="BJ40" s="74" t="str">
        <f t="shared" si="22"/>
        <v/>
      </c>
      <c r="BK40" s="74"/>
      <c r="BL40" s="74"/>
      <c r="BM40" s="74" t="str">
        <f t="shared" si="23"/>
        <v/>
      </c>
      <c r="BN40" s="74"/>
      <c r="BO40" s="74"/>
      <c r="BP40" s="74" t="str">
        <f t="shared" si="24"/>
        <v/>
      </c>
      <c r="BQ40" s="74"/>
      <c r="BR40" s="74"/>
      <c r="BS40" s="74" t="str">
        <f t="shared" si="25"/>
        <v/>
      </c>
      <c r="BT40" s="74"/>
      <c r="BU40" s="74"/>
      <c r="BV40" s="74" t="str">
        <f t="shared" si="26"/>
        <v/>
      </c>
      <c r="BW40" s="74"/>
      <c r="BX40" s="74"/>
      <c r="BY40" s="74" t="str">
        <f t="shared" si="27"/>
        <v/>
      </c>
      <c r="BZ40" s="74"/>
      <c r="CA40" s="74"/>
      <c r="CB40" s="74" t="str">
        <f t="shared" si="28"/>
        <v/>
      </c>
      <c r="CC40" s="74"/>
      <c r="CD40" s="74"/>
      <c r="CE40" s="74" t="str">
        <f t="shared" si="29"/>
        <v/>
      </c>
      <c r="CF40" s="74"/>
      <c r="CG40" s="74"/>
      <c r="CH40" s="74" t="str">
        <f t="shared" si="30"/>
        <v/>
      </c>
      <c r="CI40" s="74"/>
      <c r="CJ40" s="74"/>
      <c r="CK40" s="74" t="str">
        <f t="shared" si="31"/>
        <v/>
      </c>
      <c r="CL40" s="74"/>
      <c r="CM40" s="74"/>
      <c r="CN40" s="74" t="str">
        <f t="shared" si="32"/>
        <v/>
      </c>
      <c r="CO40" s="74"/>
      <c r="CP40" s="74"/>
      <c r="CQ40" s="74" t="str">
        <f t="shared" si="33"/>
        <v/>
      </c>
      <c r="CR40" s="74"/>
      <c r="CS40" s="74"/>
      <c r="CT40" s="74" t="str">
        <f t="shared" si="34"/>
        <v xml:space="preserve">INSERT INTO SC_SystemeProduits(RefDimension,NomSysteme,typePresta,ligne,Quantite,formule,cte1,DateModif) values (14,'FV3','MATIERE',571,1,null,null,now());
</v>
      </c>
      <c r="CU40" s="74"/>
      <c r="CV40" s="74"/>
      <c r="CW40" s="74" t="str">
        <f t="shared" si="35"/>
        <v/>
      </c>
      <c r="CX40" s="74"/>
      <c r="CY40" s="74"/>
      <c r="CZ40" s="74" t="str">
        <f t="shared" si="36"/>
        <v/>
      </c>
      <c r="DA40" s="74"/>
      <c r="DB40" s="74"/>
      <c r="DC40" s="74" t="str">
        <f t="shared" si="37"/>
        <v/>
      </c>
      <c r="DD40" s="74"/>
      <c r="DE40" s="74"/>
      <c r="DF40" s="74" t="str">
        <f t="shared" si="38"/>
        <v/>
      </c>
      <c r="DG40" s="74"/>
      <c r="DH40" s="74"/>
    </row>
    <row r="41" spans="1:112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74" t="s">
        <v>294</v>
      </c>
      <c r="C41" s="115" t="s">
        <v>1811</v>
      </c>
      <c r="D41" s="74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6"/>
      <c r="F41" s="75"/>
      <c r="G41" s="75"/>
      <c r="H41" s="76"/>
      <c r="I41" s="75"/>
      <c r="J41" s="75"/>
      <c r="K41" s="76"/>
      <c r="L41" s="75"/>
      <c r="M41" s="75"/>
      <c r="N41" s="76"/>
      <c r="O41" s="75"/>
      <c r="P41" s="75"/>
      <c r="Q41" s="76"/>
      <c r="R41" s="75"/>
      <c r="S41" s="75"/>
      <c r="T41" s="76"/>
      <c r="U41" s="75"/>
      <c r="V41" s="75"/>
      <c r="W41" s="76"/>
      <c r="X41" s="75"/>
      <c r="Y41" s="75"/>
      <c r="Z41" s="76"/>
      <c r="AA41" s="75"/>
      <c r="AB41" s="75"/>
      <c r="AC41" s="76"/>
      <c r="AD41" s="75"/>
      <c r="AE41" s="75"/>
      <c r="AF41" s="76"/>
      <c r="AG41" s="75"/>
      <c r="AH41" s="75"/>
      <c r="AI41" s="76"/>
      <c r="AJ41" s="75"/>
      <c r="AK41" s="75"/>
      <c r="AL41" s="76"/>
      <c r="AM41" s="75"/>
      <c r="AN41" s="75"/>
      <c r="AO41" s="76"/>
      <c r="AP41" s="75"/>
      <c r="AQ41" s="75"/>
      <c r="AR41" s="76"/>
      <c r="AS41" s="75"/>
      <c r="AT41" s="75"/>
      <c r="AU41" s="76">
        <v>1</v>
      </c>
      <c r="AV41" s="75"/>
      <c r="AW41" s="75"/>
      <c r="AX41" s="76">
        <v>1</v>
      </c>
      <c r="AY41" s="75"/>
      <c r="AZ41" s="75"/>
      <c r="BA41" s="76"/>
      <c r="BB41" s="75"/>
      <c r="BC41" s="75"/>
      <c r="BD41" s="76"/>
      <c r="BE41" s="75"/>
      <c r="BF41" s="75"/>
      <c r="BG41" s="74" t="str">
        <f t="shared" si="21"/>
        <v/>
      </c>
      <c r="BH41" s="74"/>
      <c r="BI41" s="74"/>
      <c r="BJ41" s="74" t="str">
        <f t="shared" si="22"/>
        <v/>
      </c>
      <c r="BK41" s="74"/>
      <c r="BL41" s="74"/>
      <c r="BM41" s="74" t="str">
        <f t="shared" si="23"/>
        <v/>
      </c>
      <c r="BN41" s="74"/>
      <c r="BO41" s="74"/>
      <c r="BP41" s="74" t="str">
        <f t="shared" si="24"/>
        <v/>
      </c>
      <c r="BQ41" s="74"/>
      <c r="BR41" s="74"/>
      <c r="BS41" s="74" t="str">
        <f t="shared" si="25"/>
        <v/>
      </c>
      <c r="BT41" s="74"/>
      <c r="BU41" s="74"/>
      <c r="BV41" s="74" t="str">
        <f t="shared" si="26"/>
        <v/>
      </c>
      <c r="BW41" s="74"/>
      <c r="BX41" s="74"/>
      <c r="BY41" s="74" t="str">
        <f t="shared" si="27"/>
        <v/>
      </c>
      <c r="BZ41" s="74"/>
      <c r="CA41" s="74"/>
      <c r="CB41" s="74" t="str">
        <f t="shared" si="28"/>
        <v/>
      </c>
      <c r="CC41" s="74"/>
      <c r="CD41" s="74"/>
      <c r="CE41" s="74" t="str">
        <f t="shared" si="29"/>
        <v/>
      </c>
      <c r="CF41" s="74"/>
      <c r="CG41" s="74"/>
      <c r="CH41" s="74" t="str">
        <f t="shared" si="30"/>
        <v/>
      </c>
      <c r="CI41" s="74"/>
      <c r="CJ41" s="74"/>
      <c r="CK41" s="74" t="str">
        <f t="shared" si="31"/>
        <v/>
      </c>
      <c r="CL41" s="74"/>
      <c r="CM41" s="74"/>
      <c r="CN41" s="74" t="str">
        <f t="shared" si="32"/>
        <v/>
      </c>
      <c r="CO41" s="74"/>
      <c r="CP41" s="74"/>
      <c r="CQ41" s="74" t="str">
        <f t="shared" si="33"/>
        <v/>
      </c>
      <c r="CR41" s="74"/>
      <c r="CS41" s="74"/>
      <c r="CT41" s="74" t="str">
        <f t="shared" si="34"/>
        <v/>
      </c>
      <c r="CU41" s="74"/>
      <c r="CV41" s="74"/>
      <c r="CW41" s="74" t="str">
        <f t="shared" si="35"/>
        <v xml:space="preserve">INSERT INTO SC_SystemeProduits(RefDimension,NomSysteme,typePresta,ligne,Quantite,formule,cte1,DateModif) values (15,'FV3','MATIERE',572,1,null,null,now());
</v>
      </c>
      <c r="CX41" s="74"/>
      <c r="CY41" s="74"/>
      <c r="CZ41" s="74" t="str">
        <f t="shared" si="36"/>
        <v xml:space="preserve">INSERT INTO SC_SystemeProduits(RefDimension,NomSysteme,typePresta,ligne,Quantite,formule,cte1,DateModif) values (16,'FV3','MATIERE',572,1,null,null,now());
</v>
      </c>
      <c r="DA41" s="74"/>
      <c r="DB41" s="74"/>
      <c r="DC41" s="74" t="str">
        <f t="shared" si="37"/>
        <v/>
      </c>
      <c r="DD41" s="74"/>
      <c r="DE41" s="74"/>
      <c r="DF41" s="74" t="str">
        <f t="shared" si="38"/>
        <v/>
      </c>
      <c r="DG41" s="74"/>
      <c r="DH41" s="74"/>
    </row>
    <row r="42" spans="1:112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74" t="s">
        <v>294</v>
      </c>
      <c r="C42" s="115" t="s">
        <v>1812</v>
      </c>
      <c r="D42" s="74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6"/>
      <c r="F42" s="75"/>
      <c r="G42" s="75"/>
      <c r="H42" s="76"/>
      <c r="I42" s="75"/>
      <c r="J42" s="75"/>
      <c r="K42" s="76"/>
      <c r="L42" s="75"/>
      <c r="M42" s="75"/>
      <c r="N42" s="76"/>
      <c r="O42" s="75"/>
      <c r="P42" s="75"/>
      <c r="Q42" s="76"/>
      <c r="R42" s="75"/>
      <c r="S42" s="75"/>
      <c r="T42" s="76"/>
      <c r="U42" s="75"/>
      <c r="V42" s="75"/>
      <c r="W42" s="76"/>
      <c r="X42" s="75"/>
      <c r="Y42" s="75"/>
      <c r="Z42" s="76"/>
      <c r="AA42" s="75"/>
      <c r="AB42" s="75"/>
      <c r="AC42" s="76"/>
      <c r="AD42" s="75"/>
      <c r="AE42" s="75"/>
      <c r="AF42" s="76"/>
      <c r="AG42" s="75"/>
      <c r="AH42" s="75"/>
      <c r="AI42" s="76"/>
      <c r="AJ42" s="75"/>
      <c r="AK42" s="75"/>
      <c r="AL42" s="76"/>
      <c r="AM42" s="75"/>
      <c r="AN42" s="75"/>
      <c r="AO42" s="76"/>
      <c r="AP42" s="75"/>
      <c r="AQ42" s="75"/>
      <c r="AR42" s="76"/>
      <c r="AS42" s="75"/>
      <c r="AT42" s="75"/>
      <c r="AU42" s="76"/>
      <c r="AV42" s="75"/>
      <c r="AW42" s="75"/>
      <c r="AX42" s="76"/>
      <c r="AY42" s="75"/>
      <c r="AZ42" s="75"/>
      <c r="BA42" s="76">
        <v>1</v>
      </c>
      <c r="BB42" s="75"/>
      <c r="BC42" s="75"/>
      <c r="BD42" s="76">
        <v>1</v>
      </c>
      <c r="BE42" s="75"/>
      <c r="BF42" s="75"/>
      <c r="BG42" s="74" t="str">
        <f t="shared" si="21"/>
        <v/>
      </c>
      <c r="BH42" s="74"/>
      <c r="BI42" s="74"/>
      <c r="BJ42" s="74" t="str">
        <f t="shared" si="22"/>
        <v/>
      </c>
      <c r="BK42" s="74"/>
      <c r="BL42" s="74"/>
      <c r="BM42" s="74" t="str">
        <f t="shared" si="23"/>
        <v/>
      </c>
      <c r="BN42" s="74"/>
      <c r="BO42" s="74"/>
      <c r="BP42" s="74" t="str">
        <f t="shared" si="24"/>
        <v/>
      </c>
      <c r="BQ42" s="74"/>
      <c r="BR42" s="74"/>
      <c r="BS42" s="74" t="str">
        <f t="shared" si="25"/>
        <v/>
      </c>
      <c r="BT42" s="74"/>
      <c r="BU42" s="74"/>
      <c r="BV42" s="74" t="str">
        <f t="shared" si="26"/>
        <v/>
      </c>
      <c r="BW42" s="74"/>
      <c r="BX42" s="74"/>
      <c r="BY42" s="74" t="str">
        <f t="shared" si="27"/>
        <v/>
      </c>
      <c r="BZ42" s="74"/>
      <c r="CA42" s="74"/>
      <c r="CB42" s="74" t="str">
        <f t="shared" si="28"/>
        <v/>
      </c>
      <c r="CC42" s="74"/>
      <c r="CD42" s="74"/>
      <c r="CE42" s="74" t="str">
        <f t="shared" si="29"/>
        <v/>
      </c>
      <c r="CF42" s="74"/>
      <c r="CG42" s="74"/>
      <c r="CH42" s="74" t="str">
        <f t="shared" si="30"/>
        <v/>
      </c>
      <c r="CI42" s="74"/>
      <c r="CJ42" s="74"/>
      <c r="CK42" s="74" t="str">
        <f t="shared" si="31"/>
        <v/>
      </c>
      <c r="CL42" s="74"/>
      <c r="CM42" s="74"/>
      <c r="CN42" s="74" t="str">
        <f t="shared" si="32"/>
        <v/>
      </c>
      <c r="CO42" s="74"/>
      <c r="CP42" s="74"/>
      <c r="CQ42" s="74" t="str">
        <f t="shared" si="33"/>
        <v/>
      </c>
      <c r="CR42" s="74"/>
      <c r="CS42" s="74"/>
      <c r="CT42" s="74" t="str">
        <f t="shared" si="34"/>
        <v/>
      </c>
      <c r="CU42" s="74"/>
      <c r="CV42" s="74"/>
      <c r="CW42" s="74" t="str">
        <f t="shared" si="35"/>
        <v/>
      </c>
      <c r="CX42" s="74"/>
      <c r="CY42" s="74"/>
      <c r="CZ42" s="74" t="str">
        <f t="shared" si="36"/>
        <v/>
      </c>
      <c r="DA42" s="74"/>
      <c r="DB42" s="74"/>
      <c r="DC42" s="74" t="str">
        <f t="shared" si="37"/>
        <v xml:space="preserve">INSERT INTO SC_SystemeProduits(RefDimension,NomSysteme,typePresta,ligne,Quantite,formule,cte1,DateModif) values (17,'FV3','MATIERE',573,1,null,null,now());
</v>
      </c>
      <c r="DD42" s="74"/>
      <c r="DE42" s="74"/>
      <c r="DF42" s="74" t="str">
        <f t="shared" si="38"/>
        <v xml:space="preserve">INSERT INTO SC_SystemeProduits(RefDimension,NomSysteme,typePresta,ligne,Quantite,formule,cte1,DateModif) values (18,'FV3','MATIERE',573,1,null,null,now());
</v>
      </c>
      <c r="DG42" s="74"/>
      <c r="DH42" s="74"/>
    </row>
    <row r="43" spans="1:112" x14ac:dyDescent="0.3">
      <c r="A43" s="58" t="str">
        <f>IF(B43="MATIERE",VLOOKUP($C43,MATIERE!$B$2:$K$601,10,0),IF(B43="MOA",VLOOKUP($C43,ATELIER!$B$2:$K$291,10,0),IF(B43="MOC",VLOOKUP($C43,CHANTIER!$B$2:$K$291,10,0),IF(B43="MP",VLOOKUP($C43,MINIPELLE!$B$2:$K$291,10,0),""))))</f>
        <v/>
      </c>
      <c r="BG43" s="74" t="str">
        <f t="shared" si="21"/>
        <v/>
      </c>
      <c r="BH43" s="74"/>
      <c r="BI43" s="74"/>
      <c r="BJ43" s="74" t="str">
        <f t="shared" si="22"/>
        <v/>
      </c>
      <c r="BK43" s="74"/>
      <c r="BL43" s="74"/>
      <c r="BM43" s="74" t="str">
        <f t="shared" si="23"/>
        <v/>
      </c>
      <c r="BN43" s="74"/>
      <c r="BO43" s="74"/>
      <c r="BP43" s="74" t="str">
        <f t="shared" si="24"/>
        <v/>
      </c>
      <c r="BQ43" s="74"/>
      <c r="BR43" s="74"/>
      <c r="BS43" s="74" t="str">
        <f t="shared" si="25"/>
        <v/>
      </c>
      <c r="BT43" s="74"/>
      <c r="BU43" s="74"/>
      <c r="BV43" s="74" t="str">
        <f t="shared" si="26"/>
        <v/>
      </c>
      <c r="BW43" s="74"/>
      <c r="BX43" s="74"/>
      <c r="BY43" s="74" t="str">
        <f t="shared" si="27"/>
        <v/>
      </c>
      <c r="BZ43" s="74"/>
      <c r="CA43" s="74"/>
      <c r="CB43" s="74" t="str">
        <f t="shared" si="28"/>
        <v/>
      </c>
      <c r="CC43" s="74"/>
      <c r="CD43" s="74"/>
      <c r="CE43" s="74" t="str">
        <f t="shared" si="29"/>
        <v/>
      </c>
      <c r="CF43" s="74"/>
      <c r="CG43" s="74"/>
      <c r="CH43" s="74" t="str">
        <f t="shared" si="30"/>
        <v/>
      </c>
      <c r="CI43" s="74"/>
      <c r="CJ43" s="74"/>
      <c r="CK43" s="74" t="str">
        <f t="shared" si="31"/>
        <v/>
      </c>
      <c r="CL43" s="74"/>
      <c r="CM43" s="74"/>
      <c r="CN43" s="74" t="str">
        <f t="shared" si="32"/>
        <v/>
      </c>
      <c r="CO43" s="74"/>
      <c r="CP43" s="74"/>
      <c r="CQ43" s="74" t="str">
        <f t="shared" si="33"/>
        <v/>
      </c>
      <c r="CR43" s="74"/>
      <c r="CS43" s="74"/>
      <c r="CT43" s="74" t="str">
        <f t="shared" si="34"/>
        <v/>
      </c>
      <c r="CU43" s="74"/>
      <c r="CV43" s="74"/>
      <c r="CW43" s="74" t="str">
        <f t="shared" si="35"/>
        <v/>
      </c>
      <c r="CX43" s="74"/>
      <c r="CY43" s="74"/>
      <c r="CZ43" s="74" t="str">
        <f t="shared" si="36"/>
        <v/>
      </c>
      <c r="DA43" s="74"/>
      <c r="DB43" s="74"/>
      <c r="DC43" s="74" t="str">
        <f t="shared" si="37"/>
        <v/>
      </c>
      <c r="DD43" s="74"/>
      <c r="DE43" s="74"/>
      <c r="DF43" s="74" t="str">
        <f t="shared" si="38"/>
        <v/>
      </c>
      <c r="DG43" s="74"/>
      <c r="DH43" s="74"/>
    </row>
    <row r="44" spans="1:112" x14ac:dyDescent="0.3">
      <c r="A44" s="58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BG44" s="74" t="str">
        <f t="shared" si="21"/>
        <v/>
      </c>
      <c r="BH44" s="74"/>
      <c r="BI44" s="74"/>
      <c r="BJ44" s="74" t="str">
        <f t="shared" si="22"/>
        <v/>
      </c>
      <c r="BK44" s="74"/>
      <c r="BL44" s="74"/>
      <c r="BM44" s="74" t="str">
        <f t="shared" si="23"/>
        <v/>
      </c>
      <c r="BN44" s="74"/>
      <c r="BO44" s="74"/>
      <c r="BP44" s="74" t="str">
        <f t="shared" si="24"/>
        <v/>
      </c>
      <c r="BQ44" s="74"/>
      <c r="BR44" s="74"/>
      <c r="BS44" s="74" t="str">
        <f t="shared" si="25"/>
        <v/>
      </c>
      <c r="BT44" s="74"/>
      <c r="BU44" s="74"/>
      <c r="BV44" s="74" t="str">
        <f t="shared" si="26"/>
        <v/>
      </c>
      <c r="BW44" s="74"/>
      <c r="BX44" s="74"/>
      <c r="BY44" s="74" t="str">
        <f t="shared" si="27"/>
        <v/>
      </c>
      <c r="BZ44" s="74"/>
      <c r="CA44" s="74"/>
      <c r="CB44" s="74" t="str">
        <f t="shared" si="28"/>
        <v/>
      </c>
      <c r="CC44" s="74"/>
      <c r="CD44" s="74"/>
      <c r="CE44" s="74" t="str">
        <f t="shared" si="29"/>
        <v/>
      </c>
      <c r="CF44" s="74"/>
      <c r="CG44" s="74"/>
      <c r="CH44" s="74" t="str">
        <f t="shared" si="30"/>
        <v/>
      </c>
      <c r="CI44" s="74"/>
      <c r="CJ44" s="74"/>
      <c r="CK44" s="74" t="str">
        <f t="shared" si="31"/>
        <v/>
      </c>
      <c r="CL44" s="74"/>
      <c r="CM44" s="74"/>
      <c r="CN44" s="74" t="str">
        <f t="shared" si="32"/>
        <v/>
      </c>
      <c r="CO44" s="74"/>
      <c r="CP44" s="74"/>
      <c r="CQ44" s="74" t="str">
        <f t="shared" si="33"/>
        <v/>
      </c>
      <c r="CR44" s="74"/>
      <c r="CS44" s="74"/>
      <c r="CT44" s="74" t="str">
        <f t="shared" si="34"/>
        <v/>
      </c>
      <c r="CU44" s="74"/>
      <c r="CV44" s="74"/>
      <c r="CW44" s="74" t="str">
        <f t="shared" si="35"/>
        <v/>
      </c>
      <c r="CX44" s="74"/>
      <c r="CY44" s="74"/>
      <c r="CZ44" s="74" t="str">
        <f t="shared" si="36"/>
        <v/>
      </c>
      <c r="DA44" s="74"/>
      <c r="DB44" s="74"/>
      <c r="DC44" s="74" t="str">
        <f t="shared" si="37"/>
        <v/>
      </c>
      <c r="DD44" s="74"/>
      <c r="DE44" s="74"/>
      <c r="DF44" s="74" t="str">
        <f t="shared" si="38"/>
        <v/>
      </c>
      <c r="DG44" s="74"/>
      <c r="DH44" s="74"/>
    </row>
    <row r="45" spans="1:112" x14ac:dyDescent="0.3">
      <c r="A45" s="58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BG45" s="74" t="str">
        <f t="shared" si="21"/>
        <v/>
      </c>
      <c r="BH45" s="74"/>
      <c r="BI45" s="74"/>
      <c r="BJ45" s="74" t="str">
        <f t="shared" si="22"/>
        <v/>
      </c>
      <c r="BK45" s="74"/>
      <c r="BL45" s="74"/>
      <c r="BM45" s="74" t="str">
        <f t="shared" si="23"/>
        <v/>
      </c>
      <c r="BN45" s="74"/>
      <c r="BO45" s="74"/>
      <c r="BP45" s="74" t="str">
        <f t="shared" si="24"/>
        <v/>
      </c>
      <c r="BQ45" s="74"/>
      <c r="BR45" s="74"/>
      <c r="BS45" s="74" t="str">
        <f t="shared" si="25"/>
        <v/>
      </c>
      <c r="BT45" s="74"/>
      <c r="BU45" s="74"/>
      <c r="BV45" s="74" t="str">
        <f t="shared" si="26"/>
        <v/>
      </c>
      <c r="BW45" s="74"/>
      <c r="BX45" s="74"/>
      <c r="BY45" s="74" t="str">
        <f t="shared" si="27"/>
        <v/>
      </c>
      <c r="BZ45" s="74"/>
      <c r="CA45" s="74"/>
      <c r="CB45" s="74" t="str">
        <f t="shared" si="28"/>
        <v/>
      </c>
      <c r="CC45" s="74"/>
      <c r="CD45" s="74"/>
      <c r="CE45" s="74" t="str">
        <f t="shared" si="29"/>
        <v/>
      </c>
      <c r="CF45" s="74"/>
      <c r="CG45" s="74"/>
      <c r="CH45" s="74" t="str">
        <f t="shared" si="30"/>
        <v/>
      </c>
      <c r="CI45" s="74"/>
      <c r="CJ45" s="74"/>
      <c r="CK45" s="74" t="str">
        <f t="shared" si="31"/>
        <v/>
      </c>
      <c r="CL45" s="74"/>
      <c r="CM45" s="74"/>
      <c r="CN45" s="74" t="str">
        <f t="shared" si="32"/>
        <v/>
      </c>
      <c r="CO45" s="74"/>
      <c r="CP45" s="74"/>
      <c r="CQ45" s="74" t="str">
        <f t="shared" si="33"/>
        <v/>
      </c>
      <c r="CR45" s="74"/>
      <c r="CS45" s="74"/>
      <c r="CT45" s="74" t="str">
        <f t="shared" si="34"/>
        <v/>
      </c>
      <c r="CU45" s="74"/>
      <c r="CV45" s="74"/>
      <c r="CW45" s="74" t="str">
        <f t="shared" si="35"/>
        <v/>
      </c>
      <c r="CX45" s="74"/>
      <c r="CY45" s="74"/>
      <c r="CZ45" s="74" t="str">
        <f t="shared" si="36"/>
        <v/>
      </c>
      <c r="DA45" s="74"/>
      <c r="DB45" s="74"/>
      <c r="DC45" s="74" t="str">
        <f t="shared" si="37"/>
        <v/>
      </c>
      <c r="DD45" s="74"/>
      <c r="DE45" s="74"/>
      <c r="DF45" s="74" t="str">
        <f t="shared" si="38"/>
        <v/>
      </c>
      <c r="DG45" s="74"/>
      <c r="DH45" s="74"/>
    </row>
    <row r="46" spans="1:112" x14ac:dyDescent="0.3">
      <c r="BG46" s="74" t="str">
        <f t="shared" si="21"/>
        <v/>
      </c>
      <c r="BH46" s="74"/>
      <c r="BI46" s="74"/>
      <c r="BJ46" s="74" t="str">
        <f t="shared" si="22"/>
        <v/>
      </c>
      <c r="BK46" s="74"/>
      <c r="BL46" s="74"/>
      <c r="BM46" s="74" t="str">
        <f t="shared" si="23"/>
        <v/>
      </c>
      <c r="BN46" s="74"/>
      <c r="BO46" s="74"/>
      <c r="BP46" s="74" t="str">
        <f t="shared" si="24"/>
        <v/>
      </c>
      <c r="BQ46" s="74"/>
      <c r="BR46" s="74"/>
      <c r="BS46" s="74" t="str">
        <f t="shared" si="25"/>
        <v/>
      </c>
      <c r="BT46" s="74"/>
      <c r="BU46" s="74"/>
      <c r="BV46" s="74" t="str">
        <f t="shared" si="26"/>
        <v/>
      </c>
      <c r="BW46" s="74"/>
      <c r="BX46" s="74"/>
      <c r="BY46" s="74" t="str">
        <f t="shared" si="27"/>
        <v/>
      </c>
      <c r="BZ46" s="74"/>
      <c r="CA46" s="74"/>
      <c r="CB46" s="74" t="str">
        <f t="shared" si="28"/>
        <v/>
      </c>
      <c r="CC46" s="74"/>
      <c r="CD46" s="74"/>
      <c r="CE46" s="74" t="str">
        <f t="shared" si="29"/>
        <v/>
      </c>
      <c r="CF46" s="74"/>
      <c r="CG46" s="74"/>
      <c r="CH46" s="74" t="str">
        <f t="shared" si="30"/>
        <v/>
      </c>
      <c r="CI46" s="74"/>
      <c r="CJ46" s="74"/>
      <c r="CK46" s="74" t="str">
        <f t="shared" si="31"/>
        <v/>
      </c>
      <c r="CL46" s="74"/>
      <c r="CM46" s="74"/>
      <c r="CN46" s="74" t="str">
        <f t="shared" si="32"/>
        <v/>
      </c>
      <c r="CO46" s="74"/>
      <c r="CP46" s="74"/>
      <c r="CQ46" s="74" t="str">
        <f t="shared" si="33"/>
        <v/>
      </c>
      <c r="CR46" s="74"/>
      <c r="CS46" s="74"/>
      <c r="CT46" s="74" t="str">
        <f t="shared" si="34"/>
        <v/>
      </c>
      <c r="CU46" s="74"/>
      <c r="CV46" s="74"/>
      <c r="CW46" s="74" t="str">
        <f t="shared" si="35"/>
        <v/>
      </c>
      <c r="CX46" s="74"/>
      <c r="CY46" s="74"/>
      <c r="CZ46" s="74" t="str">
        <f t="shared" si="36"/>
        <v/>
      </c>
      <c r="DA46" s="74"/>
      <c r="DB46" s="74"/>
      <c r="DC46" s="74" t="str">
        <f t="shared" si="37"/>
        <v/>
      </c>
      <c r="DD46" s="74"/>
      <c r="DE46" s="74"/>
      <c r="DF46" s="74" t="str">
        <f t="shared" si="38"/>
        <v/>
      </c>
      <c r="DG46" s="74"/>
      <c r="DH46" s="74"/>
    </row>
    <row r="47" spans="1:112" x14ac:dyDescent="0.3">
      <c r="BG47" s="74" t="str">
        <f t="shared" si="21"/>
        <v/>
      </c>
      <c r="BH47" s="74"/>
      <c r="BI47" s="74"/>
      <c r="BJ47" s="74" t="str">
        <f t="shared" si="22"/>
        <v/>
      </c>
      <c r="BK47" s="74"/>
      <c r="BL47" s="74"/>
      <c r="BM47" s="74" t="str">
        <f t="shared" si="23"/>
        <v/>
      </c>
      <c r="BN47" s="74"/>
      <c r="BO47" s="74"/>
      <c r="BP47" s="74" t="str">
        <f t="shared" si="24"/>
        <v/>
      </c>
      <c r="BQ47" s="74"/>
      <c r="BR47" s="74"/>
      <c r="BS47" s="74" t="str">
        <f t="shared" si="25"/>
        <v/>
      </c>
      <c r="BT47" s="74"/>
      <c r="BU47" s="74"/>
      <c r="BV47" s="74" t="str">
        <f t="shared" si="26"/>
        <v/>
      </c>
      <c r="BW47" s="74"/>
      <c r="BX47" s="74"/>
      <c r="BY47" s="74" t="str">
        <f t="shared" si="27"/>
        <v/>
      </c>
      <c r="BZ47" s="74"/>
      <c r="CA47" s="74"/>
      <c r="CB47" s="74" t="str">
        <f t="shared" si="28"/>
        <v/>
      </c>
      <c r="CC47" s="74"/>
      <c r="CD47" s="74"/>
      <c r="CE47" s="74" t="str">
        <f t="shared" si="29"/>
        <v/>
      </c>
      <c r="CF47" s="74"/>
      <c r="CG47" s="74"/>
      <c r="CH47" s="74" t="str">
        <f t="shared" si="30"/>
        <v/>
      </c>
      <c r="CI47" s="74"/>
      <c r="CJ47" s="74"/>
      <c r="CK47" s="74" t="str">
        <f t="shared" si="31"/>
        <v/>
      </c>
      <c r="CL47" s="74"/>
      <c r="CM47" s="74"/>
      <c r="CN47" s="74" t="str">
        <f t="shared" si="32"/>
        <v/>
      </c>
      <c r="CO47" s="74"/>
      <c r="CP47" s="74"/>
      <c r="CQ47" s="74" t="str">
        <f t="shared" si="33"/>
        <v/>
      </c>
      <c r="CR47" s="74"/>
      <c r="CS47" s="74"/>
      <c r="CT47" s="74" t="str">
        <f t="shared" si="34"/>
        <v/>
      </c>
      <c r="CU47" s="74"/>
      <c r="CV47" s="74"/>
      <c r="CW47" s="74" t="str">
        <f t="shared" si="35"/>
        <v/>
      </c>
      <c r="CX47" s="74"/>
      <c r="CY47" s="74"/>
      <c r="CZ47" s="74" t="str">
        <f t="shared" si="36"/>
        <v/>
      </c>
      <c r="DA47" s="74"/>
      <c r="DB47" s="74"/>
      <c r="DC47" s="74" t="str">
        <f t="shared" si="37"/>
        <v/>
      </c>
      <c r="DD47" s="74"/>
      <c r="DE47" s="74"/>
      <c r="DF47" s="74" t="str">
        <f t="shared" si="38"/>
        <v/>
      </c>
      <c r="DG47" s="74"/>
      <c r="DH47" s="74"/>
    </row>
    <row r="48" spans="1:112" x14ac:dyDescent="0.3">
      <c r="BG48" s="74" t="str">
        <f t="shared" si="21"/>
        <v/>
      </c>
      <c r="BH48" s="74"/>
      <c r="BI48" s="74"/>
      <c r="BJ48" s="74" t="str">
        <f t="shared" si="22"/>
        <v/>
      </c>
      <c r="BK48" s="74"/>
      <c r="BL48" s="74"/>
      <c r="BM48" s="74" t="str">
        <f t="shared" si="23"/>
        <v/>
      </c>
      <c r="BN48" s="74"/>
      <c r="BO48" s="74"/>
      <c r="BP48" s="74" t="str">
        <f t="shared" si="24"/>
        <v/>
      </c>
      <c r="BQ48" s="74"/>
      <c r="BR48" s="74"/>
      <c r="BS48" s="74" t="str">
        <f t="shared" si="25"/>
        <v/>
      </c>
      <c r="BT48" s="74"/>
      <c r="BU48" s="74"/>
      <c r="BV48" s="74" t="str">
        <f t="shared" si="26"/>
        <v/>
      </c>
      <c r="BW48" s="74"/>
      <c r="BX48" s="74"/>
      <c r="BY48" s="74" t="str">
        <f t="shared" si="27"/>
        <v/>
      </c>
      <c r="BZ48" s="74"/>
      <c r="CA48" s="74"/>
      <c r="CB48" s="74" t="str">
        <f t="shared" si="28"/>
        <v/>
      </c>
      <c r="CC48" s="74"/>
      <c r="CD48" s="74"/>
      <c r="CE48" s="74" t="str">
        <f t="shared" si="29"/>
        <v/>
      </c>
      <c r="CF48" s="74"/>
      <c r="CG48" s="74"/>
      <c r="CH48" s="74" t="str">
        <f t="shared" si="30"/>
        <v/>
      </c>
      <c r="CI48" s="74"/>
      <c r="CJ48" s="74"/>
      <c r="CK48" s="74" t="str">
        <f t="shared" si="31"/>
        <v/>
      </c>
      <c r="CL48" s="74"/>
      <c r="CM48" s="74"/>
      <c r="CN48" s="74" t="str">
        <f t="shared" si="32"/>
        <v/>
      </c>
      <c r="CO48" s="74"/>
      <c r="CP48" s="74"/>
      <c r="CQ48" s="74" t="str">
        <f t="shared" si="33"/>
        <v/>
      </c>
      <c r="CR48" s="74"/>
      <c r="CS48" s="74"/>
      <c r="CT48" s="74" t="str">
        <f t="shared" si="34"/>
        <v/>
      </c>
      <c r="CU48" s="74"/>
      <c r="CV48" s="74"/>
      <c r="CW48" s="74" t="str">
        <f t="shared" si="35"/>
        <v/>
      </c>
      <c r="CX48" s="74"/>
      <c r="CY48" s="74"/>
      <c r="CZ48" s="74" t="str">
        <f t="shared" si="36"/>
        <v/>
      </c>
      <c r="DA48" s="74"/>
      <c r="DB48" s="74"/>
      <c r="DC48" s="74" t="str">
        <f t="shared" si="37"/>
        <v/>
      </c>
      <c r="DD48" s="74"/>
      <c r="DE48" s="74"/>
      <c r="DF48" s="74" t="str">
        <f t="shared" si="38"/>
        <v/>
      </c>
      <c r="DG48" s="74"/>
      <c r="DH48" s="74"/>
    </row>
    <row r="49" spans="59:112" x14ac:dyDescent="0.3">
      <c r="BG49" s="74" t="str">
        <f t="shared" si="21"/>
        <v/>
      </c>
      <c r="BH49" s="74"/>
      <c r="BI49" s="74"/>
      <c r="BJ49" s="74" t="str">
        <f t="shared" si="22"/>
        <v/>
      </c>
      <c r="BK49" s="74"/>
      <c r="BL49" s="74"/>
      <c r="BM49" s="74" t="str">
        <f t="shared" si="23"/>
        <v/>
      </c>
      <c r="BN49" s="74"/>
      <c r="BO49" s="74"/>
      <c r="BP49" s="74" t="str">
        <f t="shared" si="24"/>
        <v/>
      </c>
      <c r="BQ49" s="74"/>
      <c r="BR49" s="74"/>
      <c r="BS49" s="74" t="str">
        <f t="shared" si="25"/>
        <v/>
      </c>
      <c r="BT49" s="74"/>
      <c r="BU49" s="74"/>
      <c r="BV49" s="74" t="str">
        <f t="shared" si="26"/>
        <v/>
      </c>
      <c r="BW49" s="74"/>
      <c r="BX49" s="74"/>
      <c r="BY49" s="74" t="str">
        <f t="shared" si="27"/>
        <v/>
      </c>
      <c r="BZ49" s="74"/>
      <c r="CA49" s="74"/>
      <c r="CB49" s="74" t="str">
        <f t="shared" si="28"/>
        <v/>
      </c>
      <c r="CC49" s="74"/>
      <c r="CD49" s="74"/>
      <c r="CE49" s="74" t="str">
        <f t="shared" si="29"/>
        <v/>
      </c>
      <c r="CF49" s="74"/>
      <c r="CG49" s="74"/>
      <c r="CH49" s="74" t="str">
        <f t="shared" si="30"/>
        <v/>
      </c>
      <c r="CI49" s="74"/>
      <c r="CJ49" s="74"/>
      <c r="CK49" s="74" t="str">
        <f t="shared" si="31"/>
        <v/>
      </c>
      <c r="CL49" s="74"/>
      <c r="CM49" s="74"/>
      <c r="CN49" s="74" t="str">
        <f t="shared" si="32"/>
        <v/>
      </c>
      <c r="CO49" s="74"/>
      <c r="CP49" s="74"/>
      <c r="CQ49" s="74" t="str">
        <f t="shared" si="33"/>
        <v/>
      </c>
      <c r="CR49" s="74"/>
      <c r="CS49" s="74"/>
      <c r="CT49" s="74" t="str">
        <f t="shared" si="34"/>
        <v/>
      </c>
      <c r="CU49" s="74"/>
      <c r="CV49" s="74"/>
      <c r="CW49" s="74" t="str">
        <f t="shared" si="35"/>
        <v/>
      </c>
      <c r="CX49" s="74"/>
      <c r="CY49" s="74"/>
      <c r="CZ49" s="74" t="str">
        <f t="shared" si="36"/>
        <v/>
      </c>
      <c r="DA49" s="74"/>
      <c r="DB49" s="74"/>
      <c r="DC49" s="74" t="str">
        <f t="shared" si="37"/>
        <v/>
      </c>
      <c r="DD49" s="74"/>
      <c r="DE49" s="74"/>
      <c r="DF49" s="74" t="str">
        <f t="shared" si="38"/>
        <v/>
      </c>
      <c r="DG49" s="74"/>
      <c r="DH49" s="74"/>
    </row>
    <row r="50" spans="59:112" x14ac:dyDescent="0.3">
      <c r="BG50" s="74" t="str">
        <f t="shared" si="21"/>
        <v/>
      </c>
      <c r="BH50" s="74"/>
      <c r="BI50" s="74"/>
      <c r="BJ50" s="74" t="str">
        <f t="shared" si="22"/>
        <v/>
      </c>
      <c r="BK50" s="74"/>
      <c r="BL50" s="74"/>
      <c r="BM50" s="74" t="str">
        <f t="shared" si="23"/>
        <v/>
      </c>
      <c r="BN50" s="74"/>
      <c r="BO50" s="74"/>
      <c r="BP50" s="74" t="str">
        <f t="shared" si="24"/>
        <v/>
      </c>
      <c r="BQ50" s="74"/>
      <c r="BR50" s="74"/>
      <c r="BS50" s="74" t="str">
        <f t="shared" si="25"/>
        <v/>
      </c>
      <c r="BT50" s="74"/>
      <c r="BU50" s="74"/>
      <c r="BV50" s="74" t="str">
        <f t="shared" si="26"/>
        <v/>
      </c>
      <c r="BW50" s="74"/>
      <c r="BX50" s="74"/>
      <c r="BY50" s="74" t="str">
        <f t="shared" si="27"/>
        <v/>
      </c>
      <c r="BZ50" s="74"/>
      <c r="CA50" s="74"/>
      <c r="CB50" s="74" t="str">
        <f t="shared" si="28"/>
        <v/>
      </c>
      <c r="CC50" s="74"/>
      <c r="CD50" s="74"/>
      <c r="CE50" s="74" t="str">
        <f t="shared" si="29"/>
        <v/>
      </c>
      <c r="CF50" s="74"/>
      <c r="CG50" s="74"/>
      <c r="CH50" s="74" t="str">
        <f t="shared" si="30"/>
        <v/>
      </c>
      <c r="CI50" s="74"/>
      <c r="CJ50" s="74"/>
      <c r="CK50" s="74" t="str">
        <f t="shared" si="31"/>
        <v/>
      </c>
      <c r="CL50" s="74"/>
      <c r="CM50" s="74"/>
      <c r="CN50" s="74" t="str">
        <f t="shared" si="32"/>
        <v/>
      </c>
      <c r="CO50" s="74"/>
      <c r="CP50" s="74"/>
      <c r="CQ50" s="74" t="str">
        <f t="shared" si="33"/>
        <v/>
      </c>
      <c r="CR50" s="74"/>
      <c r="CS50" s="74"/>
      <c r="CT50" s="74" t="str">
        <f t="shared" si="34"/>
        <v/>
      </c>
      <c r="CU50" s="74"/>
      <c r="CV50" s="74"/>
      <c r="CW50" s="74" t="str">
        <f t="shared" si="35"/>
        <v/>
      </c>
      <c r="CX50" s="74"/>
      <c r="CY50" s="74"/>
      <c r="CZ50" s="74" t="str">
        <f t="shared" si="36"/>
        <v/>
      </c>
      <c r="DA50" s="74"/>
      <c r="DB50" s="74"/>
      <c r="DC50" s="74" t="str">
        <f t="shared" si="37"/>
        <v/>
      </c>
      <c r="DD50" s="74"/>
      <c r="DE50" s="74"/>
      <c r="DF50" s="74" t="str">
        <f t="shared" si="38"/>
        <v/>
      </c>
      <c r="DG50" s="74"/>
      <c r="DH50" s="74"/>
    </row>
    <row r="51" spans="59:112" x14ac:dyDescent="0.3">
      <c r="BG51" s="74" t="str">
        <f t="shared" si="21"/>
        <v/>
      </c>
      <c r="BH51" s="74"/>
      <c r="BI51" s="74"/>
      <c r="BJ51" s="74" t="str">
        <f t="shared" si="22"/>
        <v/>
      </c>
      <c r="BK51" s="74"/>
      <c r="BL51" s="74"/>
      <c r="BM51" s="74" t="str">
        <f t="shared" si="23"/>
        <v/>
      </c>
      <c r="BN51" s="74"/>
      <c r="BO51" s="74"/>
      <c r="BP51" s="74" t="str">
        <f t="shared" si="24"/>
        <v/>
      </c>
      <c r="BQ51" s="74"/>
      <c r="BR51" s="74"/>
      <c r="BS51" s="74" t="str">
        <f t="shared" si="25"/>
        <v/>
      </c>
      <c r="BT51" s="74"/>
      <c r="BU51" s="74"/>
      <c r="BV51" s="74" t="str">
        <f t="shared" si="26"/>
        <v/>
      </c>
      <c r="BW51" s="74"/>
      <c r="BX51" s="74"/>
      <c r="BY51" s="74" t="str">
        <f t="shared" si="27"/>
        <v/>
      </c>
      <c r="BZ51" s="74"/>
      <c r="CA51" s="74"/>
      <c r="CB51" s="74" t="str">
        <f t="shared" si="28"/>
        <v/>
      </c>
      <c r="CC51" s="74"/>
      <c r="CD51" s="74"/>
      <c r="CE51" s="74" t="str">
        <f t="shared" si="29"/>
        <v/>
      </c>
      <c r="CF51" s="74"/>
      <c r="CG51" s="74"/>
      <c r="CH51" s="74" t="str">
        <f t="shared" si="30"/>
        <v/>
      </c>
      <c r="CI51" s="74"/>
      <c r="CJ51" s="74"/>
      <c r="CK51" s="74" t="str">
        <f t="shared" si="31"/>
        <v/>
      </c>
      <c r="CL51" s="74"/>
      <c r="CM51" s="74"/>
      <c r="CN51" s="74" t="str">
        <f t="shared" si="32"/>
        <v/>
      </c>
      <c r="CO51" s="74"/>
      <c r="CP51" s="74"/>
      <c r="CQ51" s="74" t="str">
        <f t="shared" si="33"/>
        <v/>
      </c>
      <c r="CR51" s="74"/>
      <c r="CS51" s="74"/>
      <c r="CT51" s="74" t="str">
        <f t="shared" si="34"/>
        <v/>
      </c>
      <c r="CU51" s="74"/>
      <c r="CV51" s="74"/>
      <c r="CW51" s="74" t="str">
        <f t="shared" si="35"/>
        <v/>
      </c>
      <c r="CX51" s="74"/>
      <c r="CY51" s="74"/>
      <c r="CZ51" s="74" t="str">
        <f t="shared" si="36"/>
        <v/>
      </c>
      <c r="DA51" s="74"/>
      <c r="DB51" s="74"/>
      <c r="DC51" s="74" t="str">
        <f t="shared" si="37"/>
        <v/>
      </c>
      <c r="DD51" s="74"/>
      <c r="DE51" s="74"/>
      <c r="DF51" s="74" t="str">
        <f t="shared" si="38"/>
        <v/>
      </c>
      <c r="DG51" s="74"/>
      <c r="DH51" s="74"/>
    </row>
    <row r="52" spans="59:112" x14ac:dyDescent="0.3">
      <c r="BG52" s="74" t="str">
        <f t="shared" si="21"/>
        <v/>
      </c>
      <c r="BH52" s="74"/>
      <c r="BI52" s="74"/>
      <c r="BJ52" s="74" t="str">
        <f t="shared" si="22"/>
        <v/>
      </c>
      <c r="BK52" s="74"/>
      <c r="BL52" s="74"/>
      <c r="BM52" s="74" t="str">
        <f t="shared" si="23"/>
        <v/>
      </c>
      <c r="BN52" s="74"/>
      <c r="BO52" s="74"/>
      <c r="BP52" s="74" t="str">
        <f t="shared" si="24"/>
        <v/>
      </c>
      <c r="BQ52" s="74"/>
      <c r="BR52" s="74"/>
      <c r="BS52" s="74" t="str">
        <f t="shared" si="25"/>
        <v/>
      </c>
      <c r="BT52" s="74"/>
      <c r="BU52" s="74"/>
      <c r="BV52" s="74" t="str">
        <f t="shared" si="26"/>
        <v/>
      </c>
      <c r="BW52" s="74"/>
      <c r="BX52" s="74"/>
      <c r="BY52" s="74" t="str">
        <f t="shared" si="27"/>
        <v/>
      </c>
      <c r="BZ52" s="74"/>
      <c r="CA52" s="74"/>
      <c r="CB52" s="74" t="str">
        <f t="shared" si="28"/>
        <v/>
      </c>
      <c r="CC52" s="74"/>
      <c r="CD52" s="74"/>
      <c r="CE52" s="74" t="str">
        <f t="shared" si="29"/>
        <v/>
      </c>
      <c r="CF52" s="74"/>
      <c r="CG52" s="74"/>
      <c r="CH52" s="74" t="str">
        <f t="shared" si="30"/>
        <v/>
      </c>
      <c r="CI52" s="74"/>
      <c r="CJ52" s="74"/>
      <c r="CK52" s="74" t="str">
        <f t="shared" si="31"/>
        <v/>
      </c>
      <c r="CL52" s="74"/>
      <c r="CM52" s="74"/>
      <c r="CN52" s="74" t="str">
        <f t="shared" si="32"/>
        <v/>
      </c>
      <c r="CO52" s="74"/>
      <c r="CP52" s="74"/>
      <c r="CQ52" s="74" t="str">
        <f t="shared" si="33"/>
        <v/>
      </c>
      <c r="CR52" s="74"/>
      <c r="CS52" s="74"/>
      <c r="CT52" s="74" t="str">
        <f t="shared" si="34"/>
        <v/>
      </c>
      <c r="CU52" s="74"/>
      <c r="CV52" s="74"/>
      <c r="CW52" s="74" t="str">
        <f t="shared" si="35"/>
        <v/>
      </c>
      <c r="CX52" s="74"/>
      <c r="CY52" s="74"/>
      <c r="CZ52" s="74" t="str">
        <f t="shared" si="36"/>
        <v/>
      </c>
      <c r="DA52" s="74"/>
      <c r="DB52" s="74"/>
      <c r="DC52" s="74" t="str">
        <f t="shared" si="37"/>
        <v/>
      </c>
      <c r="DD52" s="74"/>
      <c r="DE52" s="74"/>
      <c r="DF52" s="74" t="str">
        <f t="shared" si="38"/>
        <v/>
      </c>
      <c r="DG52" s="74"/>
      <c r="DH52" s="74"/>
    </row>
    <row r="53" spans="59:112" x14ac:dyDescent="0.3">
      <c r="BG53" s="74" t="str">
        <f t="shared" si="21"/>
        <v/>
      </c>
      <c r="BH53" s="74"/>
      <c r="BI53" s="74"/>
      <c r="BJ53" s="74" t="str">
        <f t="shared" si="22"/>
        <v/>
      </c>
      <c r="BK53" s="74"/>
      <c r="BL53" s="74"/>
      <c r="BM53" s="74" t="str">
        <f t="shared" si="23"/>
        <v/>
      </c>
      <c r="BN53" s="74"/>
      <c r="BO53" s="74"/>
      <c r="BP53" s="74" t="str">
        <f t="shared" si="24"/>
        <v/>
      </c>
      <c r="BQ53" s="74"/>
      <c r="BR53" s="74"/>
      <c r="BS53" s="74" t="str">
        <f t="shared" si="25"/>
        <v/>
      </c>
      <c r="BT53" s="74"/>
      <c r="BU53" s="74"/>
      <c r="BV53" s="74" t="str">
        <f t="shared" si="26"/>
        <v/>
      </c>
      <c r="BW53" s="74"/>
      <c r="BX53" s="74"/>
      <c r="BY53" s="74" t="str">
        <f t="shared" si="27"/>
        <v/>
      </c>
      <c r="BZ53" s="74"/>
      <c r="CA53" s="74"/>
      <c r="CB53" s="74" t="str">
        <f t="shared" si="28"/>
        <v/>
      </c>
      <c r="CC53" s="74"/>
      <c r="CD53" s="74"/>
      <c r="CE53" s="74" t="str">
        <f t="shared" si="29"/>
        <v/>
      </c>
      <c r="CF53" s="74"/>
      <c r="CG53" s="74"/>
      <c r="CH53" s="74" t="str">
        <f t="shared" si="30"/>
        <v/>
      </c>
      <c r="CI53" s="74"/>
      <c r="CJ53" s="74"/>
      <c r="CK53" s="74" t="str">
        <f t="shared" si="31"/>
        <v/>
      </c>
      <c r="CL53" s="74"/>
      <c r="CM53" s="74"/>
      <c r="CN53" s="74" t="str">
        <f t="shared" si="32"/>
        <v/>
      </c>
      <c r="CO53" s="74"/>
      <c r="CP53" s="74"/>
      <c r="CQ53" s="74" t="str">
        <f t="shared" si="33"/>
        <v/>
      </c>
      <c r="CR53" s="74"/>
      <c r="CS53" s="74"/>
      <c r="CT53" s="74" t="str">
        <f t="shared" si="34"/>
        <v/>
      </c>
      <c r="CU53" s="74"/>
      <c r="CV53" s="74"/>
      <c r="CW53" s="74" t="str">
        <f t="shared" si="35"/>
        <v/>
      </c>
      <c r="CX53" s="74"/>
      <c r="CY53" s="74"/>
      <c r="CZ53" s="74" t="str">
        <f t="shared" si="36"/>
        <v/>
      </c>
      <c r="DA53" s="74"/>
      <c r="DB53" s="74"/>
      <c r="DC53" s="74" t="str">
        <f t="shared" si="37"/>
        <v/>
      </c>
      <c r="DD53" s="74"/>
      <c r="DE53" s="74"/>
      <c r="DF53" s="74" t="str">
        <f t="shared" si="38"/>
        <v/>
      </c>
      <c r="DG53" s="74"/>
      <c r="DH53" s="74"/>
    </row>
    <row r="54" spans="59:112" x14ac:dyDescent="0.3">
      <c r="BG54" s="74" t="str">
        <f t="shared" si="21"/>
        <v/>
      </c>
      <c r="BH54" s="74"/>
      <c r="BI54" s="74"/>
      <c r="BJ54" s="74" t="str">
        <f t="shared" si="22"/>
        <v/>
      </c>
      <c r="BK54" s="74"/>
      <c r="BL54" s="74"/>
      <c r="BM54" s="74" t="str">
        <f t="shared" si="23"/>
        <v/>
      </c>
      <c r="BN54" s="74"/>
      <c r="BO54" s="74"/>
      <c r="BP54" s="74" t="str">
        <f t="shared" si="24"/>
        <v/>
      </c>
      <c r="BQ54" s="74"/>
      <c r="BR54" s="74"/>
      <c r="BS54" s="74" t="str">
        <f t="shared" si="25"/>
        <v/>
      </c>
      <c r="BT54" s="74"/>
      <c r="BU54" s="74"/>
      <c r="BV54" s="74" t="str">
        <f t="shared" si="26"/>
        <v/>
      </c>
      <c r="BW54" s="74"/>
      <c r="BX54" s="74"/>
      <c r="BY54" s="74" t="str">
        <f t="shared" si="27"/>
        <v/>
      </c>
      <c r="BZ54" s="74"/>
      <c r="CA54" s="74"/>
      <c r="CB54" s="74" t="str">
        <f t="shared" si="28"/>
        <v/>
      </c>
      <c r="CC54" s="74"/>
      <c r="CD54" s="74"/>
      <c r="CE54" s="74" t="str">
        <f t="shared" si="29"/>
        <v/>
      </c>
      <c r="CF54" s="74"/>
      <c r="CG54" s="74"/>
      <c r="CH54" s="74" t="str">
        <f t="shared" si="30"/>
        <v/>
      </c>
      <c r="CI54" s="74"/>
      <c r="CJ54" s="74"/>
      <c r="CK54" s="74" t="str">
        <f t="shared" si="31"/>
        <v/>
      </c>
      <c r="CL54" s="74"/>
      <c r="CM54" s="74"/>
      <c r="CN54" s="74" t="str">
        <f t="shared" si="32"/>
        <v/>
      </c>
      <c r="CO54" s="74"/>
      <c r="CP54" s="74"/>
      <c r="CQ54" s="74" t="str">
        <f t="shared" si="33"/>
        <v/>
      </c>
      <c r="CR54" s="74"/>
      <c r="CS54" s="74"/>
      <c r="CT54" s="74" t="str">
        <f t="shared" si="34"/>
        <v/>
      </c>
      <c r="CU54" s="74"/>
      <c r="CV54" s="74"/>
      <c r="CW54" s="74" t="str">
        <f t="shared" si="35"/>
        <v/>
      </c>
      <c r="CX54" s="74"/>
      <c r="CY54" s="74"/>
      <c r="CZ54" s="74" t="str">
        <f t="shared" si="36"/>
        <v/>
      </c>
      <c r="DA54" s="74"/>
      <c r="DB54" s="74"/>
      <c r="DC54" s="74" t="str">
        <f t="shared" si="37"/>
        <v/>
      </c>
      <c r="DD54" s="74"/>
      <c r="DE54" s="74"/>
      <c r="DF54" s="74" t="str">
        <f t="shared" si="38"/>
        <v/>
      </c>
      <c r="DG54" s="74"/>
      <c r="DH54" s="74"/>
    </row>
    <row r="55" spans="59:112" x14ac:dyDescent="0.3">
      <c r="BG55" s="74" t="str">
        <f t="shared" si="21"/>
        <v/>
      </c>
      <c r="BH55" s="74"/>
      <c r="BI55" s="74"/>
      <c r="BJ55" s="74" t="str">
        <f t="shared" si="22"/>
        <v/>
      </c>
      <c r="BK55" s="74"/>
      <c r="BL55" s="74"/>
      <c r="BM55" s="74" t="str">
        <f t="shared" si="23"/>
        <v/>
      </c>
      <c r="BN55" s="74"/>
      <c r="BO55" s="74"/>
      <c r="BP55" s="74" t="str">
        <f t="shared" si="24"/>
        <v/>
      </c>
      <c r="BQ55" s="74"/>
      <c r="BR55" s="74"/>
      <c r="BS55" s="74" t="str">
        <f t="shared" si="25"/>
        <v/>
      </c>
      <c r="BT55" s="74"/>
      <c r="BU55" s="74"/>
      <c r="BV55" s="74" t="str">
        <f t="shared" si="26"/>
        <v/>
      </c>
      <c r="BW55" s="74"/>
      <c r="BX55" s="74"/>
      <c r="BY55" s="74" t="str">
        <f t="shared" si="27"/>
        <v/>
      </c>
      <c r="BZ55" s="74"/>
      <c r="CA55" s="74"/>
      <c r="CB55" s="74" t="str">
        <f t="shared" si="28"/>
        <v/>
      </c>
      <c r="CC55" s="74"/>
      <c r="CD55" s="74"/>
      <c r="CE55" s="74" t="str">
        <f t="shared" si="29"/>
        <v/>
      </c>
      <c r="CF55" s="74"/>
      <c r="CG55" s="74"/>
      <c r="CH55" s="74" t="str">
        <f t="shared" si="30"/>
        <v/>
      </c>
      <c r="CI55" s="74"/>
      <c r="CJ55" s="74"/>
      <c r="CK55" s="74" t="str">
        <f t="shared" si="31"/>
        <v/>
      </c>
      <c r="CL55" s="74"/>
      <c r="CM55" s="74"/>
      <c r="CN55" s="74" t="str">
        <f t="shared" si="32"/>
        <v/>
      </c>
      <c r="CO55" s="74"/>
      <c r="CP55" s="74"/>
      <c r="CQ55" s="74" t="str">
        <f t="shared" si="33"/>
        <v/>
      </c>
      <c r="CR55" s="74"/>
      <c r="CS55" s="74"/>
      <c r="CT55" s="74" t="str">
        <f t="shared" si="34"/>
        <v/>
      </c>
      <c r="CU55" s="74"/>
      <c r="CV55" s="74"/>
      <c r="CW55" s="74" t="str">
        <f t="shared" si="35"/>
        <v/>
      </c>
      <c r="CX55" s="74"/>
      <c r="CY55" s="74"/>
      <c r="CZ55" s="74" t="str">
        <f t="shared" si="36"/>
        <v/>
      </c>
      <c r="DA55" s="74"/>
      <c r="DB55" s="74"/>
      <c r="DC55" s="74" t="str">
        <f t="shared" si="37"/>
        <v/>
      </c>
      <c r="DD55" s="74"/>
      <c r="DE55" s="74"/>
      <c r="DF55" s="74" t="str">
        <f t="shared" si="38"/>
        <v/>
      </c>
      <c r="DG55" s="74"/>
      <c r="DH55" s="74"/>
    </row>
    <row r="56" spans="59:112" x14ac:dyDescent="0.3">
      <c r="BG56" s="74" t="str">
        <f t="shared" si="21"/>
        <v/>
      </c>
      <c r="BH56" s="74"/>
      <c r="BI56" s="74"/>
      <c r="BJ56" s="74" t="str">
        <f t="shared" si="22"/>
        <v/>
      </c>
      <c r="BK56" s="74"/>
      <c r="BL56" s="74"/>
      <c r="BM56" s="74" t="str">
        <f t="shared" si="23"/>
        <v/>
      </c>
      <c r="BN56" s="74"/>
      <c r="BO56" s="74"/>
      <c r="BP56" s="74" t="str">
        <f t="shared" si="24"/>
        <v/>
      </c>
      <c r="BQ56" s="74"/>
      <c r="BR56" s="74"/>
      <c r="BS56" s="74" t="str">
        <f t="shared" si="25"/>
        <v/>
      </c>
      <c r="BT56" s="74"/>
      <c r="BU56" s="74"/>
      <c r="BV56" s="74" t="str">
        <f t="shared" si="26"/>
        <v/>
      </c>
      <c r="BW56" s="74"/>
      <c r="BX56" s="74"/>
      <c r="BY56" s="74" t="str">
        <f t="shared" si="27"/>
        <v/>
      </c>
      <c r="BZ56" s="74"/>
      <c r="CA56" s="74"/>
      <c r="CB56" s="74" t="str">
        <f t="shared" si="28"/>
        <v/>
      </c>
      <c r="CC56" s="74"/>
      <c r="CD56" s="74"/>
      <c r="CE56" s="74" t="str">
        <f t="shared" si="29"/>
        <v/>
      </c>
      <c r="CF56" s="74"/>
      <c r="CG56" s="74"/>
      <c r="CH56" s="74" t="str">
        <f t="shared" si="30"/>
        <v/>
      </c>
      <c r="CI56" s="74"/>
      <c r="CJ56" s="74"/>
      <c r="CK56" s="74" t="str">
        <f t="shared" si="31"/>
        <v/>
      </c>
      <c r="CL56" s="74"/>
      <c r="CM56" s="74"/>
      <c r="CN56" s="74" t="str">
        <f t="shared" si="32"/>
        <v/>
      </c>
      <c r="CO56" s="74"/>
      <c r="CP56" s="74"/>
      <c r="CQ56" s="74" t="str">
        <f t="shared" si="33"/>
        <v/>
      </c>
      <c r="CR56" s="74"/>
      <c r="CS56" s="74"/>
      <c r="CT56" s="74" t="str">
        <f t="shared" si="34"/>
        <v/>
      </c>
      <c r="CU56" s="74"/>
      <c r="CV56" s="74"/>
      <c r="CW56" s="74" t="str">
        <f t="shared" si="35"/>
        <v/>
      </c>
      <c r="CX56" s="74"/>
      <c r="CY56" s="74"/>
      <c r="CZ56" s="74" t="str">
        <f t="shared" si="36"/>
        <v/>
      </c>
      <c r="DA56" s="74"/>
      <c r="DB56" s="74"/>
      <c r="DC56" s="74" t="str">
        <f t="shared" si="37"/>
        <v/>
      </c>
      <c r="DD56" s="74"/>
      <c r="DE56" s="74"/>
      <c r="DF56" s="74" t="str">
        <f t="shared" si="38"/>
        <v/>
      </c>
      <c r="DG56" s="74"/>
      <c r="DH56" s="74"/>
    </row>
    <row r="57" spans="59:112" x14ac:dyDescent="0.3">
      <c r="BG57" s="74" t="str">
        <f t="shared" si="21"/>
        <v/>
      </c>
      <c r="BH57" s="74"/>
      <c r="BI57" s="74"/>
      <c r="BJ57" s="74" t="str">
        <f t="shared" si="22"/>
        <v/>
      </c>
      <c r="BK57" s="74"/>
      <c r="BL57" s="74"/>
      <c r="BM57" s="74" t="str">
        <f t="shared" si="23"/>
        <v/>
      </c>
      <c r="BN57" s="74"/>
      <c r="BO57" s="74"/>
      <c r="BP57" s="74" t="str">
        <f t="shared" si="24"/>
        <v/>
      </c>
      <c r="BQ57" s="74"/>
      <c r="BR57" s="74"/>
      <c r="BS57" s="74" t="str">
        <f t="shared" si="25"/>
        <v/>
      </c>
      <c r="BT57" s="74"/>
      <c r="BU57" s="74"/>
      <c r="BV57" s="74" t="str">
        <f t="shared" si="26"/>
        <v/>
      </c>
      <c r="BW57" s="74"/>
      <c r="BX57" s="74"/>
      <c r="BY57" s="74" t="str">
        <f t="shared" si="27"/>
        <v/>
      </c>
      <c r="BZ57" s="74"/>
      <c r="CA57" s="74"/>
      <c r="CB57" s="74" t="str">
        <f t="shared" si="28"/>
        <v/>
      </c>
      <c r="CC57" s="74"/>
      <c r="CD57" s="74"/>
      <c r="CE57" s="74" t="str">
        <f t="shared" si="29"/>
        <v/>
      </c>
      <c r="CF57" s="74"/>
      <c r="CG57" s="74"/>
      <c r="CH57" s="74" t="str">
        <f t="shared" si="30"/>
        <v/>
      </c>
      <c r="CI57" s="74"/>
      <c r="CJ57" s="74"/>
      <c r="CK57" s="74" t="str">
        <f t="shared" si="31"/>
        <v/>
      </c>
      <c r="CL57" s="74"/>
      <c r="CM57" s="74"/>
      <c r="CN57" s="74" t="str">
        <f t="shared" si="32"/>
        <v/>
      </c>
      <c r="CO57" s="74"/>
      <c r="CP57" s="74"/>
      <c r="CQ57" s="74" t="str">
        <f t="shared" si="33"/>
        <v/>
      </c>
      <c r="CR57" s="74"/>
      <c r="CS57" s="74"/>
      <c r="CT57" s="74" t="str">
        <f t="shared" si="34"/>
        <v/>
      </c>
      <c r="CU57" s="74"/>
      <c r="CV57" s="74"/>
      <c r="CW57" s="74" t="str">
        <f t="shared" si="35"/>
        <v/>
      </c>
      <c r="CX57" s="74"/>
      <c r="CY57" s="74"/>
      <c r="CZ57" s="74" t="str">
        <f t="shared" si="36"/>
        <v/>
      </c>
      <c r="DA57" s="74"/>
      <c r="DB57" s="74"/>
      <c r="DC57" s="74" t="str">
        <f t="shared" si="37"/>
        <v/>
      </c>
      <c r="DD57" s="74"/>
      <c r="DE57" s="74"/>
      <c r="DF57" s="74" t="str">
        <f t="shared" si="38"/>
        <v/>
      </c>
      <c r="DG57" s="74"/>
      <c r="DH57" s="74"/>
    </row>
    <row r="58" spans="59:112" x14ac:dyDescent="0.3">
      <c r="BG58" s="74" t="str">
        <f t="shared" si="21"/>
        <v/>
      </c>
      <c r="BH58" s="74"/>
      <c r="BI58" s="74"/>
      <c r="BJ58" s="74" t="str">
        <f t="shared" si="22"/>
        <v/>
      </c>
      <c r="BK58" s="74"/>
      <c r="BL58" s="74"/>
      <c r="BM58" s="74" t="str">
        <f t="shared" si="23"/>
        <v/>
      </c>
      <c r="BN58" s="74"/>
      <c r="BO58" s="74"/>
      <c r="BP58" s="74" t="str">
        <f t="shared" si="24"/>
        <v/>
      </c>
      <c r="BQ58" s="74"/>
      <c r="BR58" s="74"/>
      <c r="BS58" s="74" t="str">
        <f t="shared" si="25"/>
        <v/>
      </c>
      <c r="BT58" s="74"/>
      <c r="BU58" s="74"/>
      <c r="BV58" s="74" t="str">
        <f t="shared" si="26"/>
        <v/>
      </c>
      <c r="BW58" s="74"/>
      <c r="BX58" s="74"/>
      <c r="BY58" s="74" t="str">
        <f t="shared" si="27"/>
        <v/>
      </c>
      <c r="BZ58" s="74"/>
      <c r="CA58" s="74"/>
      <c r="CB58" s="74" t="str">
        <f t="shared" si="28"/>
        <v/>
      </c>
      <c r="CC58" s="74"/>
      <c r="CD58" s="74"/>
      <c r="CE58" s="74" t="str">
        <f t="shared" si="29"/>
        <v/>
      </c>
      <c r="CF58" s="74"/>
      <c r="CG58" s="74"/>
      <c r="CH58" s="74" t="str">
        <f t="shared" si="30"/>
        <v/>
      </c>
      <c r="CI58" s="74"/>
      <c r="CJ58" s="74"/>
      <c r="CK58" s="74" t="str">
        <f t="shared" si="31"/>
        <v/>
      </c>
      <c r="CL58" s="74"/>
      <c r="CM58" s="74"/>
      <c r="CN58" s="74" t="str">
        <f t="shared" si="32"/>
        <v/>
      </c>
      <c r="CO58" s="74"/>
      <c r="CP58" s="74"/>
      <c r="CQ58" s="74" t="str">
        <f t="shared" si="33"/>
        <v/>
      </c>
      <c r="CR58" s="74"/>
      <c r="CS58" s="74"/>
      <c r="CT58" s="74" t="str">
        <f t="shared" si="34"/>
        <v/>
      </c>
      <c r="CU58" s="74"/>
      <c r="CV58" s="74"/>
      <c r="CW58" s="74" t="str">
        <f t="shared" si="35"/>
        <v/>
      </c>
      <c r="CX58" s="74"/>
      <c r="CY58" s="74"/>
      <c r="CZ58" s="74" t="str">
        <f t="shared" si="36"/>
        <v/>
      </c>
      <c r="DA58" s="74"/>
      <c r="DB58" s="74"/>
      <c r="DC58" s="74" t="str">
        <f t="shared" si="37"/>
        <v/>
      </c>
      <c r="DD58" s="74"/>
      <c r="DE58" s="74"/>
      <c r="DF58" s="74" t="str">
        <f t="shared" si="38"/>
        <v/>
      </c>
      <c r="DG58" s="74"/>
      <c r="DH58" s="7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Feuil10"/>
  <dimension ref="A1:DH69"/>
  <sheetViews>
    <sheetView topLeftCell="AW22" workbookViewId="0">
      <selection activeCell="BG5" sqref="BG5:DF39"/>
    </sheetView>
  </sheetViews>
  <sheetFormatPr baseColWidth="10" defaultRowHeight="14.4" x14ac:dyDescent="0.3"/>
  <cols>
    <col min="3" max="3" width="34.5546875" customWidth="1"/>
    <col min="5" max="5" width="4.44140625" customWidth="1"/>
    <col min="6" max="6" width="13.44140625" style="14" customWidth="1"/>
    <col min="7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675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57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59"/>
      <c r="BI1" s="59"/>
      <c r="BJ1" s="57"/>
      <c r="BK1" s="59"/>
      <c r="BL1" s="59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57">
        <v>2</v>
      </c>
      <c r="BH2" s="59"/>
      <c r="BI2" s="59"/>
      <c r="BJ2" s="57">
        <v>3</v>
      </c>
      <c r="BK2" s="59"/>
      <c r="BL2" s="59"/>
      <c r="BM2" s="57">
        <v>4</v>
      </c>
      <c r="BN2" s="59"/>
      <c r="BO2" s="59"/>
      <c r="BP2" s="57">
        <v>5</v>
      </c>
      <c r="BQ2" s="59"/>
      <c r="BR2" s="59"/>
      <c r="BS2" s="57">
        <v>6</v>
      </c>
      <c r="BT2" s="59"/>
      <c r="BU2" s="59"/>
      <c r="BV2" s="57">
        <v>7</v>
      </c>
      <c r="BW2" s="59"/>
      <c r="BX2" s="59"/>
      <c r="BY2" s="57">
        <v>8</v>
      </c>
      <c r="BZ2" s="59"/>
      <c r="CA2" s="59"/>
      <c r="CB2" s="57">
        <v>9</v>
      </c>
      <c r="CC2" s="59"/>
      <c r="CD2" s="59"/>
      <c r="CE2" s="57">
        <v>10</v>
      </c>
      <c r="CF2" s="59"/>
      <c r="CG2" s="59"/>
      <c r="CH2" s="57" t="s">
        <v>286</v>
      </c>
      <c r="CI2" s="59"/>
      <c r="CJ2" s="59"/>
      <c r="CK2" s="57" t="s">
        <v>287</v>
      </c>
      <c r="CL2" s="59"/>
      <c r="CM2" s="59"/>
      <c r="CN2" s="57" t="s">
        <v>288</v>
      </c>
      <c r="CO2" s="59"/>
      <c r="CP2" s="59"/>
      <c r="CQ2" s="57" t="s">
        <v>289</v>
      </c>
      <c r="CR2" s="59"/>
      <c r="CS2" s="59"/>
      <c r="CT2" s="57">
        <v>16</v>
      </c>
      <c r="CU2" s="59"/>
      <c r="CV2" s="59"/>
      <c r="CW2" s="57" t="s">
        <v>290</v>
      </c>
      <c r="CX2" s="59"/>
      <c r="CY2" s="59"/>
      <c r="CZ2" s="57" t="s">
        <v>291</v>
      </c>
      <c r="DA2" s="59"/>
      <c r="DB2" s="59"/>
      <c r="DC2" s="57" t="s">
        <v>292</v>
      </c>
      <c r="DD2" s="59"/>
      <c r="DE2" s="59"/>
      <c r="DF2" s="57" t="s">
        <v>293</v>
      </c>
      <c r="DG2" s="59"/>
      <c r="DH2" s="59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  <c r="BG3" s="57"/>
    </row>
    <row r="4" spans="1:112" x14ac:dyDescent="0.3">
      <c r="D4" t="str">
        <f>IF(B4="MATIERE",VLOOKUP($C4,MATIERE!$B$2:$K$601,6,0),IF(B4="MOA",VLOOKUP($C4,ATELIER!$B$2:$K$291,3,0),IF(B4="MOC",VLOOKUP($C4,CHANTIER!$B$2:$K$291,3,0),IF(B4="MP",VLOOKUP($C4,MINIPELLE!$B$2:$K$291,3,0),""))))</f>
        <v/>
      </c>
      <c r="BG4" s="5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377</v>
      </c>
      <c r="B5" s="74" t="s">
        <v>294</v>
      </c>
      <c r="C5" s="74" t="s">
        <v>345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74"/>
      <c r="F5" s="75" t="s">
        <v>1023</v>
      </c>
      <c r="G5" s="75" t="s">
        <v>629</v>
      </c>
      <c r="H5" s="74"/>
      <c r="I5" s="75" t="s">
        <v>1023</v>
      </c>
      <c r="J5" s="75" t="s">
        <v>629</v>
      </c>
      <c r="K5" s="74"/>
      <c r="L5" s="75" t="s">
        <v>1023</v>
      </c>
      <c r="M5" s="75" t="s">
        <v>629</v>
      </c>
      <c r="N5" s="74"/>
      <c r="O5" s="75" t="s">
        <v>1023</v>
      </c>
      <c r="P5" s="75" t="s">
        <v>629</v>
      </c>
      <c r="Q5" s="74"/>
      <c r="R5" s="75" t="s">
        <v>1023</v>
      </c>
      <c r="S5" s="75" t="s">
        <v>629</v>
      </c>
      <c r="T5" s="74"/>
      <c r="U5" s="75" t="s">
        <v>1023</v>
      </c>
      <c r="V5" s="75" t="s">
        <v>629</v>
      </c>
      <c r="W5" s="74"/>
      <c r="X5" s="75" t="s">
        <v>1023</v>
      </c>
      <c r="Y5" s="75" t="s">
        <v>629</v>
      </c>
      <c r="Z5" s="74"/>
      <c r="AA5" s="75" t="s">
        <v>1023</v>
      </c>
      <c r="AB5" s="75" t="s">
        <v>629</v>
      </c>
      <c r="AC5" s="74"/>
      <c r="AD5" s="75" t="s">
        <v>1023</v>
      </c>
      <c r="AE5" s="75" t="s">
        <v>629</v>
      </c>
      <c r="AF5" s="74"/>
      <c r="AG5" s="75" t="s">
        <v>1023</v>
      </c>
      <c r="AH5" s="75" t="s">
        <v>629</v>
      </c>
      <c r="AI5" s="74"/>
      <c r="AJ5" s="75" t="s">
        <v>1023</v>
      </c>
      <c r="AK5" s="75" t="s">
        <v>629</v>
      </c>
      <c r="AL5" s="74"/>
      <c r="AM5" s="75" t="s">
        <v>1023</v>
      </c>
      <c r="AN5" s="75" t="s">
        <v>629</v>
      </c>
      <c r="AO5" s="74"/>
      <c r="AP5" s="75" t="s">
        <v>1023</v>
      </c>
      <c r="AQ5" s="75" t="s">
        <v>629</v>
      </c>
      <c r="AR5" s="74"/>
      <c r="AS5" s="75" t="s">
        <v>1023</v>
      </c>
      <c r="AT5" s="75" t="s">
        <v>629</v>
      </c>
      <c r="AU5" s="74"/>
      <c r="AV5" s="75" t="s">
        <v>1023</v>
      </c>
      <c r="AW5" s="75" t="s">
        <v>629</v>
      </c>
      <c r="AX5" s="74"/>
      <c r="AY5" s="75" t="s">
        <v>1023</v>
      </c>
      <c r="AZ5" s="75" t="s">
        <v>629</v>
      </c>
      <c r="BA5" s="74"/>
      <c r="BB5" s="75" t="s">
        <v>1023</v>
      </c>
      <c r="BC5" s="75" t="s">
        <v>629</v>
      </c>
      <c r="BD5" s="74"/>
      <c r="BE5" s="75" t="s">
        <v>1023</v>
      </c>
      <c r="BF5" s="75" t="s">
        <v>629</v>
      </c>
      <c r="BG5" s="74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4"/>
      <c r="BI5" s="74"/>
      <c r="BJ5" s="74" t="str">
        <f t="shared" ref="BJ5:BJ19" si="0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4"/>
      <c r="BL5" s="74"/>
      <c r="BM5" s="74" t="str">
        <f t="shared" ref="BM5:BM19" si="1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4"/>
      <c r="BO5" s="74"/>
      <c r="BP5" s="74" t="str">
        <f t="shared" ref="BP5:BP19" si="2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4"/>
      <c r="BR5" s="74"/>
      <c r="BS5" s="74" t="str">
        <f t="shared" ref="BS5:BS19" si="3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4"/>
      <c r="BU5" s="74"/>
      <c r="BV5" s="74" t="str">
        <f t="shared" ref="BV5:BV19" si="4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4"/>
      <c r="BX5" s="74"/>
      <c r="BY5" s="74" t="str">
        <f t="shared" ref="BY5:BY19" si="5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4"/>
      <c r="CA5" s="74"/>
      <c r="CB5" s="74" t="str">
        <f t="shared" ref="CB5:CB19" si="6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4"/>
      <c r="CD5" s="74"/>
      <c r="CE5" s="74" t="str">
        <f t="shared" ref="CE5:CE19" si="7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4"/>
      <c r="CG5" s="74"/>
      <c r="CH5" s="74" t="str">
        <f t="shared" ref="CH5:CH19" si="8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4"/>
      <c r="CJ5" s="74"/>
      <c r="CK5" s="74" t="str">
        <f t="shared" ref="CK5:CK19" si="9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4"/>
      <c r="CM5" s="74"/>
      <c r="CN5" s="74" t="str">
        <f t="shared" ref="CN5:CN19" si="10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4"/>
      <c r="CP5" s="74"/>
      <c r="CQ5" s="74" t="str">
        <f t="shared" ref="CQ5:CQ19" si="11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4"/>
      <c r="CS5" s="74"/>
      <c r="CT5" s="74" t="str">
        <f t="shared" ref="CT5:CT19" si="12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4"/>
      <c r="CV5" s="74"/>
      <c r="CW5" s="74" t="str">
        <f t="shared" ref="CW5:CW19" si="1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4"/>
      <c r="CY5" s="74"/>
      <c r="CZ5" s="74" t="str">
        <f t="shared" ref="CZ5:CZ19" si="14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4"/>
      <c r="DB5" s="74"/>
      <c r="DC5" s="74" t="str">
        <f t="shared" ref="DC5:DC19" si="15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4"/>
      <c r="DE5" s="74"/>
      <c r="DF5" s="74" t="str">
        <f t="shared" ref="DF5:DF19" si="16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  <c r="DG5" s="74"/>
      <c r="DH5" s="74"/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378</v>
      </c>
      <c r="B6" s="74" t="s">
        <v>294</v>
      </c>
      <c r="C6" s="74" t="s">
        <v>580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4">
        <v>16</v>
      </c>
      <c r="F6" s="75"/>
      <c r="G6" s="75"/>
      <c r="H6" s="74">
        <v>16</v>
      </c>
      <c r="I6" s="75"/>
      <c r="J6" s="75"/>
      <c r="K6" s="74">
        <v>16</v>
      </c>
      <c r="L6" s="75"/>
      <c r="M6" s="75"/>
      <c r="N6" s="74">
        <v>16</v>
      </c>
      <c r="O6" s="75"/>
      <c r="P6" s="75"/>
      <c r="Q6" s="74">
        <v>16</v>
      </c>
      <c r="R6" s="75"/>
      <c r="S6" s="75"/>
      <c r="T6" s="74">
        <v>16</v>
      </c>
      <c r="U6" s="75"/>
      <c r="V6" s="75"/>
      <c r="W6" s="74">
        <v>16</v>
      </c>
      <c r="X6" s="75"/>
      <c r="Y6" s="75"/>
      <c r="Z6" s="74">
        <v>16</v>
      </c>
      <c r="AA6" s="75"/>
      <c r="AB6" s="75"/>
      <c r="AC6" s="74">
        <v>16</v>
      </c>
      <c r="AD6" s="75"/>
      <c r="AE6" s="75"/>
      <c r="AF6" s="74">
        <v>16</v>
      </c>
      <c r="AG6" s="75"/>
      <c r="AH6" s="75"/>
      <c r="AI6" s="74">
        <v>16</v>
      </c>
      <c r="AJ6" s="75"/>
      <c r="AK6" s="75"/>
      <c r="AL6" s="74">
        <v>16</v>
      </c>
      <c r="AM6" s="75"/>
      <c r="AN6" s="75"/>
      <c r="AO6" s="74">
        <v>16</v>
      </c>
      <c r="AP6" s="75"/>
      <c r="AQ6" s="75"/>
      <c r="AR6" s="74">
        <v>16</v>
      </c>
      <c r="AS6" s="75"/>
      <c r="AT6" s="75"/>
      <c r="AU6" s="74">
        <v>16</v>
      </c>
      <c r="AV6" s="75"/>
      <c r="AW6" s="75"/>
      <c r="AX6" s="74">
        <v>16</v>
      </c>
      <c r="AY6" s="75"/>
      <c r="AZ6" s="75"/>
      <c r="BA6" s="74">
        <v>16</v>
      </c>
      <c r="BB6" s="75"/>
      <c r="BC6" s="75"/>
      <c r="BD6" s="74">
        <v>16</v>
      </c>
      <c r="BE6" s="75"/>
      <c r="BF6" s="75"/>
      <c r="BG6" s="74" t="str">
        <f t="shared" ref="BG6:BG19" si="17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(1,'FV4','MATIERE',378,16,null,null,now());
</v>
      </c>
      <c r="BH6" s="74"/>
      <c r="BI6" s="74"/>
      <c r="BJ6" s="74" t="str">
        <f t="shared" si="0"/>
        <v xml:space="preserve">INSERT INTO SC_SystemeProduits(RefDimension,NomSysteme,typePresta,ligne,Quantite,formule,cte1,DateModif) values (2,'FV4','MATIERE',378,16,null,null,now());
</v>
      </c>
      <c r="BK6" s="74"/>
      <c r="BL6" s="74"/>
      <c r="BM6" s="74" t="str">
        <f t="shared" si="1"/>
        <v xml:space="preserve">INSERT INTO SC_SystemeProduits(RefDimension,NomSysteme,typePresta,ligne,Quantite,formule,cte1,DateModif) values (3,'FV4','MATIERE',378,16,null,null,now());
</v>
      </c>
      <c r="BN6" s="74"/>
      <c r="BO6" s="74"/>
      <c r="BP6" s="74" t="str">
        <f t="shared" si="2"/>
        <v xml:space="preserve">INSERT INTO SC_SystemeProduits(RefDimension,NomSysteme,typePresta,ligne,Quantite,formule,cte1,DateModif) values (4,'FV4','MATIERE',378,16,null,null,now());
</v>
      </c>
      <c r="BQ6" s="74"/>
      <c r="BR6" s="74"/>
      <c r="BS6" s="74" t="str">
        <f t="shared" si="3"/>
        <v xml:space="preserve">INSERT INTO SC_SystemeProduits(RefDimension,NomSysteme,typePresta,ligne,Quantite,formule,cte1,DateModif) values (5,'FV4','MATIERE',378,16,null,null,now());
</v>
      </c>
      <c r="BT6" s="74"/>
      <c r="BU6" s="74"/>
      <c r="BV6" s="74" t="str">
        <f t="shared" si="4"/>
        <v xml:space="preserve">INSERT INTO SC_SystemeProduits(RefDimension,NomSysteme,typePresta,ligne,Quantite,formule,cte1,DateModif) values (6,'FV4','MATIERE',378,16,null,null,now());
</v>
      </c>
      <c r="BW6" s="74"/>
      <c r="BX6" s="74"/>
      <c r="BY6" s="74" t="str">
        <f t="shared" si="5"/>
        <v xml:space="preserve">INSERT INTO SC_SystemeProduits(RefDimension,NomSysteme,typePresta,ligne,Quantite,formule,cte1,DateModif) values (7,'FV4','MATIERE',378,16,null,null,now());
</v>
      </c>
      <c r="BZ6" s="74"/>
      <c r="CA6" s="74"/>
      <c r="CB6" s="74" t="str">
        <f t="shared" si="6"/>
        <v xml:space="preserve">INSERT INTO SC_SystemeProduits(RefDimension,NomSysteme,typePresta,ligne,Quantite,formule,cte1,DateModif) values (8,'FV4','MATIERE',378,16,null,null,now());
</v>
      </c>
      <c r="CC6" s="74"/>
      <c r="CD6" s="74"/>
      <c r="CE6" s="74" t="str">
        <f t="shared" si="7"/>
        <v xml:space="preserve">INSERT INTO SC_SystemeProduits(RefDimension,NomSysteme,typePresta,ligne,Quantite,formule,cte1,DateModif) values (9,'FV4','MATIERE',378,16,null,null,now());
</v>
      </c>
      <c r="CF6" s="74"/>
      <c r="CG6" s="74"/>
      <c r="CH6" s="74" t="str">
        <f t="shared" si="8"/>
        <v xml:space="preserve">INSERT INTO SC_SystemeProduits(RefDimension,NomSysteme,typePresta,ligne,Quantite,formule,cte1,DateModif) values (10,'FV4','MATIERE',378,16,null,null,now());
</v>
      </c>
      <c r="CI6" s="74"/>
      <c r="CJ6" s="74"/>
      <c r="CK6" s="74" t="str">
        <f t="shared" si="9"/>
        <v xml:space="preserve">INSERT INTO SC_SystemeProduits(RefDimension,NomSysteme,typePresta,ligne,Quantite,formule,cte1,DateModif) values (11,'FV4','MATIERE',378,16,null,null,now());
</v>
      </c>
      <c r="CL6" s="74"/>
      <c r="CM6" s="74"/>
      <c r="CN6" s="74" t="str">
        <f t="shared" si="10"/>
        <v xml:space="preserve">INSERT INTO SC_SystemeProduits(RefDimension,NomSysteme,typePresta,ligne,Quantite,formule,cte1,DateModif) values (12,'FV4','MATIERE',378,16,null,null,now());
</v>
      </c>
      <c r="CO6" s="74"/>
      <c r="CP6" s="74"/>
      <c r="CQ6" s="74" t="str">
        <f t="shared" si="11"/>
        <v xml:space="preserve">INSERT INTO SC_SystemeProduits(RefDimension,NomSysteme,typePresta,ligne,Quantite,formule,cte1,DateModif) values (13,'FV4','MATIERE',378,16,null,null,now());
</v>
      </c>
      <c r="CR6" s="74"/>
      <c r="CS6" s="74"/>
      <c r="CT6" s="74" t="str">
        <f t="shared" si="12"/>
        <v xml:space="preserve">INSERT INTO SC_SystemeProduits(RefDimension,NomSysteme,typePresta,ligne,Quantite,formule,cte1,DateModif) values (14,'FV4','MATIERE',378,16,null,null,now());
</v>
      </c>
      <c r="CU6" s="74"/>
      <c r="CV6" s="74"/>
      <c r="CW6" s="74" t="str">
        <f t="shared" si="13"/>
        <v xml:space="preserve">INSERT INTO SC_SystemeProduits(RefDimension,NomSysteme,typePresta,ligne,Quantite,formule,cte1,DateModif) values (15,'FV4','MATIERE',378,16,null,null,now());
</v>
      </c>
      <c r="CX6" s="74"/>
      <c r="CY6" s="74"/>
      <c r="CZ6" s="74" t="str">
        <f t="shared" si="14"/>
        <v xml:space="preserve">INSERT INTO SC_SystemeProduits(RefDimension,NomSysteme,typePresta,ligne,Quantite,formule,cte1,DateModif) values (16,'FV4','MATIERE',378,16,null,null,now());
</v>
      </c>
      <c r="DA6" s="74"/>
      <c r="DB6" s="74"/>
      <c r="DC6" s="74" t="str">
        <f t="shared" si="15"/>
        <v xml:space="preserve">INSERT INTO SC_SystemeProduits(RefDimension,NomSysteme,typePresta,ligne,Quantite,formule,cte1,DateModif) values (17,'FV4','MATIERE',378,16,null,null,now());
</v>
      </c>
      <c r="DD6" s="74"/>
      <c r="DE6" s="74"/>
      <c r="DF6" s="74" t="str">
        <f t="shared" si="16"/>
        <v xml:space="preserve">INSERT INTO SC_SystemeProduits(RefDimension,NomSysteme,typePresta,ligne,Quantite,formule,cte1,DateModif) values (18,'FV4','MATIERE',378,16,null,null,now());
</v>
      </c>
      <c r="DG6" s="74"/>
      <c r="DH6" s="74"/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393</v>
      </c>
      <c r="B7" s="74" t="s">
        <v>294</v>
      </c>
      <c r="C7" s="74" t="s">
        <v>346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4"/>
      <c r="F7" s="75" t="s">
        <v>663</v>
      </c>
      <c r="G7" s="75" t="s">
        <v>629</v>
      </c>
      <c r="H7" s="74"/>
      <c r="I7" s="75" t="s">
        <v>663</v>
      </c>
      <c r="J7" s="75" t="s">
        <v>629</v>
      </c>
      <c r="K7" s="74"/>
      <c r="L7" s="75" t="s">
        <v>663</v>
      </c>
      <c r="M7" s="75" t="s">
        <v>629</v>
      </c>
      <c r="N7" s="74"/>
      <c r="O7" s="75" t="s">
        <v>663</v>
      </c>
      <c r="P7" s="75" t="s">
        <v>629</v>
      </c>
      <c r="Q7" s="74"/>
      <c r="R7" s="75" t="s">
        <v>663</v>
      </c>
      <c r="S7" s="75" t="s">
        <v>629</v>
      </c>
      <c r="T7" s="74"/>
      <c r="U7" s="75" t="s">
        <v>663</v>
      </c>
      <c r="V7" s="75" t="s">
        <v>629</v>
      </c>
      <c r="W7" s="74"/>
      <c r="X7" s="75" t="s">
        <v>663</v>
      </c>
      <c r="Y7" s="75" t="s">
        <v>629</v>
      </c>
      <c r="Z7" s="74"/>
      <c r="AA7" s="75" t="s">
        <v>663</v>
      </c>
      <c r="AB7" s="75" t="s">
        <v>629</v>
      </c>
      <c r="AC7" s="74"/>
      <c r="AD7" s="75" t="s">
        <v>663</v>
      </c>
      <c r="AE7" s="75" t="s">
        <v>629</v>
      </c>
      <c r="AF7" s="74"/>
      <c r="AG7" s="75" t="s">
        <v>663</v>
      </c>
      <c r="AH7" s="75" t="s">
        <v>629</v>
      </c>
      <c r="AI7" s="74"/>
      <c r="AJ7" s="75" t="s">
        <v>663</v>
      </c>
      <c r="AK7" s="75" t="s">
        <v>629</v>
      </c>
      <c r="AL7" s="74"/>
      <c r="AM7" s="75" t="s">
        <v>663</v>
      </c>
      <c r="AN7" s="75" t="s">
        <v>629</v>
      </c>
      <c r="AO7" s="74"/>
      <c r="AP7" s="75" t="s">
        <v>663</v>
      </c>
      <c r="AQ7" s="75" t="s">
        <v>629</v>
      </c>
      <c r="AR7" s="74"/>
      <c r="AS7" s="75" t="s">
        <v>663</v>
      </c>
      <c r="AT7" s="75" t="s">
        <v>629</v>
      </c>
      <c r="AU7" s="74"/>
      <c r="AV7" s="75" t="s">
        <v>663</v>
      </c>
      <c r="AW7" s="75" t="s">
        <v>629</v>
      </c>
      <c r="AX7" s="74"/>
      <c r="AY7" s="75" t="s">
        <v>663</v>
      </c>
      <c r="AZ7" s="75" t="s">
        <v>629</v>
      </c>
      <c r="BA7" s="74"/>
      <c r="BB7" s="75" t="s">
        <v>663</v>
      </c>
      <c r="BC7" s="75" t="s">
        <v>629</v>
      </c>
      <c r="BD7" s="74"/>
      <c r="BE7" s="75" t="s">
        <v>663</v>
      </c>
      <c r="BF7" s="75" t="s">
        <v>629</v>
      </c>
      <c r="BG7" s="74" t="str">
        <f t="shared" si="17"/>
        <v xml:space="preserve">INSERT INTO SC_SystemeProduits(RefDimension,NomSysteme,typePresta,ligne,Quantite,formule,cte1,DateModif) values (1,'FV4','MATIERE',393,null,'2*CTE1','PERIMETRE',now());
</v>
      </c>
      <c r="BH7" s="74"/>
      <c r="BI7" s="74"/>
      <c r="BJ7" s="74" t="str">
        <f t="shared" si="0"/>
        <v xml:space="preserve">INSERT INTO SC_SystemeProduits(RefDimension,NomSysteme,typePresta,ligne,Quantite,formule,cte1,DateModif) values (2,'FV4','MATIERE',393,null,'2*CTE1','PERIMETRE',now());
</v>
      </c>
      <c r="BK7" s="74"/>
      <c r="BL7" s="74"/>
      <c r="BM7" s="74" t="str">
        <f t="shared" si="1"/>
        <v xml:space="preserve">INSERT INTO SC_SystemeProduits(RefDimension,NomSysteme,typePresta,ligne,Quantite,formule,cte1,DateModif) values (3,'FV4','MATIERE',393,null,'2*CTE1','PERIMETRE',now());
</v>
      </c>
      <c r="BN7" s="74"/>
      <c r="BO7" s="74"/>
      <c r="BP7" s="74" t="str">
        <f t="shared" si="2"/>
        <v xml:space="preserve">INSERT INTO SC_SystemeProduits(RefDimension,NomSysteme,typePresta,ligne,Quantite,formule,cte1,DateModif) values (4,'FV4','MATIERE',393,null,'2*CTE1','PERIMETRE',now());
</v>
      </c>
      <c r="BQ7" s="74"/>
      <c r="BR7" s="74"/>
      <c r="BS7" s="74" t="str">
        <f t="shared" si="3"/>
        <v xml:space="preserve">INSERT INTO SC_SystemeProduits(RefDimension,NomSysteme,typePresta,ligne,Quantite,formule,cte1,DateModif) values (5,'FV4','MATIERE',393,null,'2*CTE1','PERIMETRE',now());
</v>
      </c>
      <c r="BT7" s="74"/>
      <c r="BU7" s="74"/>
      <c r="BV7" s="74" t="str">
        <f t="shared" si="4"/>
        <v xml:space="preserve">INSERT INTO SC_SystemeProduits(RefDimension,NomSysteme,typePresta,ligne,Quantite,formule,cte1,DateModif) values (6,'FV4','MATIERE',393,null,'2*CTE1','PERIMETRE',now());
</v>
      </c>
      <c r="BW7" s="74"/>
      <c r="BX7" s="74"/>
      <c r="BY7" s="74" t="str">
        <f t="shared" si="5"/>
        <v xml:space="preserve">INSERT INTO SC_SystemeProduits(RefDimension,NomSysteme,typePresta,ligne,Quantite,formule,cte1,DateModif) values (7,'FV4','MATIERE',393,null,'2*CTE1','PERIMETRE',now());
</v>
      </c>
      <c r="BZ7" s="74"/>
      <c r="CA7" s="74"/>
      <c r="CB7" s="74" t="str">
        <f t="shared" si="6"/>
        <v xml:space="preserve">INSERT INTO SC_SystemeProduits(RefDimension,NomSysteme,typePresta,ligne,Quantite,formule,cte1,DateModif) values (8,'FV4','MATIERE',393,null,'2*CTE1','PERIMETRE',now());
</v>
      </c>
      <c r="CC7" s="74"/>
      <c r="CD7" s="74"/>
      <c r="CE7" s="74" t="str">
        <f t="shared" si="7"/>
        <v xml:space="preserve">INSERT INTO SC_SystemeProduits(RefDimension,NomSysteme,typePresta,ligne,Quantite,formule,cte1,DateModif) values (9,'FV4','MATIERE',393,null,'2*CTE1','PERIMETRE',now());
</v>
      </c>
      <c r="CF7" s="74"/>
      <c r="CG7" s="74"/>
      <c r="CH7" s="74" t="str">
        <f t="shared" si="8"/>
        <v xml:space="preserve">INSERT INTO SC_SystemeProduits(RefDimension,NomSysteme,typePresta,ligne,Quantite,formule,cte1,DateModif) values (10,'FV4','MATIERE',393,null,'2*CTE1','PERIMETRE',now());
</v>
      </c>
      <c r="CI7" s="74"/>
      <c r="CJ7" s="74"/>
      <c r="CK7" s="74" t="str">
        <f t="shared" si="9"/>
        <v xml:space="preserve">INSERT INTO SC_SystemeProduits(RefDimension,NomSysteme,typePresta,ligne,Quantite,formule,cte1,DateModif) values (11,'FV4','MATIERE',393,null,'2*CTE1','PERIMETRE',now());
</v>
      </c>
      <c r="CL7" s="74"/>
      <c r="CM7" s="74"/>
      <c r="CN7" s="74" t="str">
        <f t="shared" si="10"/>
        <v xml:space="preserve">INSERT INTO SC_SystemeProduits(RefDimension,NomSysteme,typePresta,ligne,Quantite,formule,cte1,DateModif) values (12,'FV4','MATIERE',393,null,'2*CTE1','PERIMETRE',now());
</v>
      </c>
      <c r="CO7" s="74"/>
      <c r="CP7" s="74"/>
      <c r="CQ7" s="74" t="str">
        <f t="shared" si="11"/>
        <v xml:space="preserve">INSERT INTO SC_SystemeProduits(RefDimension,NomSysteme,typePresta,ligne,Quantite,formule,cte1,DateModif) values (13,'FV4','MATIERE',393,null,'2*CTE1','PERIMETRE',now());
</v>
      </c>
      <c r="CR7" s="74"/>
      <c r="CS7" s="74"/>
      <c r="CT7" s="74" t="str">
        <f t="shared" si="12"/>
        <v xml:space="preserve">INSERT INTO SC_SystemeProduits(RefDimension,NomSysteme,typePresta,ligne,Quantite,formule,cte1,DateModif) values (14,'FV4','MATIERE',393,null,'2*CTE1','PERIMETRE',now());
</v>
      </c>
      <c r="CU7" s="74"/>
      <c r="CV7" s="74"/>
      <c r="CW7" s="74" t="str">
        <f t="shared" si="13"/>
        <v xml:space="preserve">INSERT INTO SC_SystemeProduits(RefDimension,NomSysteme,typePresta,ligne,Quantite,formule,cte1,DateModif) values (15,'FV4','MATIERE',393,null,'2*CTE1','PERIMETRE',now());
</v>
      </c>
      <c r="CX7" s="74"/>
      <c r="CY7" s="74"/>
      <c r="CZ7" s="74" t="str">
        <f t="shared" si="14"/>
        <v xml:space="preserve">INSERT INTO SC_SystemeProduits(RefDimension,NomSysteme,typePresta,ligne,Quantite,formule,cte1,DateModif) values (16,'FV4','MATIERE',393,null,'2*CTE1','PERIMETRE',now());
</v>
      </c>
      <c r="DA7" s="74"/>
      <c r="DB7" s="74"/>
      <c r="DC7" s="74" t="str">
        <f t="shared" si="15"/>
        <v xml:space="preserve">INSERT INTO SC_SystemeProduits(RefDimension,NomSysteme,typePresta,ligne,Quantite,formule,cte1,DateModif) values (17,'FV4','MATIERE',393,null,'2*CTE1','PERIMETRE',now());
</v>
      </c>
      <c r="DD7" s="74"/>
      <c r="DE7" s="74"/>
      <c r="DF7" s="74" t="str">
        <f t="shared" si="16"/>
        <v xml:space="preserve">INSERT INTO SC_SystemeProduits(RefDimension,NomSysteme,typePresta,ligne,Quantite,formule,cte1,DateModif) values (18,'FV4','MATIERE',393,null,'2*CTE1','PERIMETRE',now());
</v>
      </c>
      <c r="DG7" s="74"/>
      <c r="DH7" s="74"/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169</v>
      </c>
      <c r="B8" s="74" t="s">
        <v>294</v>
      </c>
      <c r="C8" s="74" t="s">
        <v>581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4"/>
      <c r="F8" s="75" t="s">
        <v>1027</v>
      </c>
      <c r="G8" s="75" t="s">
        <v>629</v>
      </c>
      <c r="H8" s="74"/>
      <c r="I8" s="75" t="s">
        <v>1027</v>
      </c>
      <c r="J8" s="75" t="s">
        <v>629</v>
      </c>
      <c r="K8" s="74"/>
      <c r="L8" s="75" t="s">
        <v>1027</v>
      </c>
      <c r="M8" s="75" t="s">
        <v>629</v>
      </c>
      <c r="N8" s="74"/>
      <c r="O8" s="75" t="s">
        <v>1027</v>
      </c>
      <c r="P8" s="75" t="s">
        <v>629</v>
      </c>
      <c r="Q8" s="74"/>
      <c r="R8" s="75" t="s">
        <v>1027</v>
      </c>
      <c r="S8" s="75" t="s">
        <v>629</v>
      </c>
      <c r="T8" s="74"/>
      <c r="U8" s="75" t="s">
        <v>1027</v>
      </c>
      <c r="V8" s="75" t="s">
        <v>629</v>
      </c>
      <c r="W8" s="74"/>
      <c r="X8" s="75" t="s">
        <v>1027</v>
      </c>
      <c r="Y8" s="75" t="s">
        <v>629</v>
      </c>
      <c r="Z8" s="74"/>
      <c r="AA8" s="75" t="s">
        <v>1027</v>
      </c>
      <c r="AB8" s="75" t="s">
        <v>629</v>
      </c>
      <c r="AC8" s="74"/>
      <c r="AD8" s="75" t="s">
        <v>1027</v>
      </c>
      <c r="AE8" s="75" t="s">
        <v>629</v>
      </c>
      <c r="AF8" s="74"/>
      <c r="AG8" s="75" t="s">
        <v>1027</v>
      </c>
      <c r="AH8" s="75" t="s">
        <v>629</v>
      </c>
      <c r="AI8" s="74"/>
      <c r="AJ8" s="75" t="s">
        <v>1027</v>
      </c>
      <c r="AK8" s="75" t="s">
        <v>629</v>
      </c>
      <c r="AL8" s="74"/>
      <c r="AM8" s="75" t="s">
        <v>1027</v>
      </c>
      <c r="AN8" s="75" t="s">
        <v>629</v>
      </c>
      <c r="AO8" s="74"/>
      <c r="AP8" s="75" t="s">
        <v>1027</v>
      </c>
      <c r="AQ8" s="75" t="s">
        <v>629</v>
      </c>
      <c r="AR8" s="74"/>
      <c r="AS8" s="75" t="s">
        <v>1027</v>
      </c>
      <c r="AT8" s="75" t="s">
        <v>629</v>
      </c>
      <c r="AU8" s="74"/>
      <c r="AV8" s="75" t="s">
        <v>1027</v>
      </c>
      <c r="AW8" s="75" t="s">
        <v>629</v>
      </c>
      <c r="AX8" s="74"/>
      <c r="AY8" s="75" t="s">
        <v>1027</v>
      </c>
      <c r="AZ8" s="75" t="s">
        <v>629</v>
      </c>
      <c r="BA8" s="74"/>
      <c r="BB8" s="75" t="s">
        <v>1027</v>
      </c>
      <c r="BC8" s="75" t="s">
        <v>629</v>
      </c>
      <c r="BD8" s="74"/>
      <c r="BE8" s="75" t="s">
        <v>1027</v>
      </c>
      <c r="BF8" s="75" t="s">
        <v>629</v>
      </c>
      <c r="BG8" s="74" t="str">
        <f t="shared" si="17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4"/>
      <c r="BI8" s="74"/>
      <c r="BJ8" s="74" t="str">
        <f t="shared" si="0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4"/>
      <c r="BL8" s="74"/>
      <c r="BM8" s="74" t="str">
        <f t="shared" si="1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4"/>
      <c r="BO8" s="74"/>
      <c r="BP8" s="74" t="str">
        <f t="shared" si="2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4"/>
      <c r="BR8" s="74"/>
      <c r="BS8" s="74" t="str">
        <f t="shared" si="3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4"/>
      <c r="BU8" s="74"/>
      <c r="BV8" s="74" t="str">
        <f t="shared" si="4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4"/>
      <c r="BX8" s="74"/>
      <c r="BY8" s="74" t="str">
        <f t="shared" si="5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4"/>
      <c r="CA8" s="74"/>
      <c r="CB8" s="74" t="str">
        <f t="shared" si="6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4"/>
      <c r="CD8" s="74"/>
      <c r="CE8" s="74" t="str">
        <f t="shared" si="7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4"/>
      <c r="CG8" s="74"/>
      <c r="CH8" s="74" t="str">
        <f t="shared" si="8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4"/>
      <c r="CJ8" s="74"/>
      <c r="CK8" s="74" t="str">
        <f t="shared" si="9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4"/>
      <c r="CM8" s="74"/>
      <c r="CN8" s="74" t="str">
        <f t="shared" si="10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4"/>
      <c r="CP8" s="74"/>
      <c r="CQ8" s="74" t="str">
        <f t="shared" si="11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4"/>
      <c r="CS8" s="74"/>
      <c r="CT8" s="74" t="str">
        <f t="shared" si="12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4"/>
      <c r="CV8" s="74"/>
      <c r="CW8" s="74" t="str">
        <f t="shared" si="13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4"/>
      <c r="CY8" s="74"/>
      <c r="CZ8" s="74" t="str">
        <f t="shared" si="14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4"/>
      <c r="DB8" s="74"/>
      <c r="DC8" s="74" t="str">
        <f t="shared" si="15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4"/>
      <c r="DE8" s="74"/>
      <c r="DF8" s="74" t="str">
        <f t="shared" si="16"/>
        <v xml:space="preserve">INSERT INTO SC_SystemeProduits(RefDimension,NomSysteme,typePresta,ligne,Quantite,formule,cte1,DateModif) values (18,'FV4','MATIERE',169,null,'350/25*((0.4*0.2+0.2*0.25+4*2*0.00263)*CTE1+0.2*0.2*4)','PERIMETRE',now());
</v>
      </c>
      <c r="DG8" s="74"/>
      <c r="DH8" s="74"/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375</v>
      </c>
      <c r="B9" s="74" t="s">
        <v>294</v>
      </c>
      <c r="C9" s="74" t="s">
        <v>249</v>
      </c>
      <c r="D9" s="74" t="str">
        <f>IF(B9="MATIERE",VLOOKUP($C9,MATIERE!$B$2:$K$601,6,0),IF(B9="MOA",VLOOKUP($C9,ATELIER!$B$2:$K$291,3,0),IF(B9="MOC",VLOOKUP($C9,CHANTIER!$B$2:$K$291,3,0),IF(B9="MP",VLOOKUP($C9,MINIPELLE!$B$2:$K$291,3,0),""))))</f>
        <v>t</v>
      </c>
      <c r="E9" s="74"/>
      <c r="F9" s="75" t="s">
        <v>1024</v>
      </c>
      <c r="G9" s="75" t="s">
        <v>629</v>
      </c>
      <c r="H9" s="74"/>
      <c r="I9" s="75" t="s">
        <v>1024</v>
      </c>
      <c r="J9" s="75" t="s">
        <v>629</v>
      </c>
      <c r="K9" s="74"/>
      <c r="L9" s="75" t="s">
        <v>1024</v>
      </c>
      <c r="M9" s="75" t="s">
        <v>629</v>
      </c>
      <c r="N9" s="74"/>
      <c r="O9" s="75" t="s">
        <v>1024</v>
      </c>
      <c r="P9" s="75" t="s">
        <v>629</v>
      </c>
      <c r="Q9" s="74"/>
      <c r="R9" s="75" t="s">
        <v>1024</v>
      </c>
      <c r="S9" s="75" t="s">
        <v>629</v>
      </c>
      <c r="T9" s="74"/>
      <c r="U9" s="75" t="s">
        <v>1024</v>
      </c>
      <c r="V9" s="75" t="s">
        <v>629</v>
      </c>
      <c r="W9" s="74"/>
      <c r="X9" s="75" t="s">
        <v>1024</v>
      </c>
      <c r="Y9" s="75" t="s">
        <v>629</v>
      </c>
      <c r="Z9" s="74"/>
      <c r="AA9" s="75" t="s">
        <v>1024</v>
      </c>
      <c r="AB9" s="75" t="s">
        <v>629</v>
      </c>
      <c r="AC9" s="74"/>
      <c r="AD9" s="75" t="s">
        <v>1024</v>
      </c>
      <c r="AE9" s="75" t="s">
        <v>629</v>
      </c>
      <c r="AF9" s="74"/>
      <c r="AG9" s="75" t="s">
        <v>1024</v>
      </c>
      <c r="AH9" s="75" t="s">
        <v>629</v>
      </c>
      <c r="AI9" s="74"/>
      <c r="AJ9" s="75" t="s">
        <v>1024</v>
      </c>
      <c r="AK9" s="75" t="s">
        <v>629</v>
      </c>
      <c r="AL9" s="74"/>
      <c r="AM9" s="75" t="s">
        <v>1024</v>
      </c>
      <c r="AN9" s="75" t="s">
        <v>629</v>
      </c>
      <c r="AO9" s="74"/>
      <c r="AP9" s="75" t="s">
        <v>1024</v>
      </c>
      <c r="AQ9" s="75" t="s">
        <v>629</v>
      </c>
      <c r="AR9" s="74"/>
      <c r="AS9" s="75" t="s">
        <v>1024</v>
      </c>
      <c r="AT9" s="75" t="s">
        <v>629</v>
      </c>
      <c r="AU9" s="74"/>
      <c r="AV9" s="75" t="s">
        <v>1024</v>
      </c>
      <c r="AW9" s="75" t="s">
        <v>629</v>
      </c>
      <c r="AX9" s="74"/>
      <c r="AY9" s="75" t="s">
        <v>1024</v>
      </c>
      <c r="AZ9" s="75" t="s">
        <v>629</v>
      </c>
      <c r="BA9" s="74"/>
      <c r="BB9" s="75" t="s">
        <v>1024</v>
      </c>
      <c r="BC9" s="75" t="s">
        <v>629</v>
      </c>
      <c r="BD9" s="74"/>
      <c r="BE9" s="75" t="s">
        <v>1024</v>
      </c>
      <c r="BF9" s="75" t="s">
        <v>629</v>
      </c>
      <c r="BG9" s="74" t="str">
        <f t="shared" si="17"/>
        <v xml:space="preserve">INSERT INTO SC_SystemeProduits(RefDimension,NomSysteme,typePresta,ligne,Quantite,formule,cte1,DateModif) values (1,'FV4','MATIERE',375,null,'0.074*0.4*0.2*CTE1','PERIMETRE',now());
</v>
      </c>
      <c r="BH9" s="74"/>
      <c r="BI9" s="74"/>
      <c r="BJ9" s="74" t="str">
        <f t="shared" si="0"/>
        <v xml:space="preserve">INSERT INTO SC_SystemeProduits(RefDimension,NomSysteme,typePresta,ligne,Quantite,formule,cte1,DateModif) values (2,'FV4','MATIERE',375,null,'0.074*0.4*0.2*CTE1','PERIMETRE',now());
</v>
      </c>
      <c r="BK9" s="74"/>
      <c r="BL9" s="74"/>
      <c r="BM9" s="74" t="str">
        <f t="shared" si="1"/>
        <v xml:space="preserve">INSERT INTO SC_SystemeProduits(RefDimension,NomSysteme,typePresta,ligne,Quantite,formule,cte1,DateModif) values (3,'FV4','MATIERE',375,null,'0.074*0.4*0.2*CTE1','PERIMETRE',now());
</v>
      </c>
      <c r="BN9" s="74"/>
      <c r="BO9" s="74"/>
      <c r="BP9" s="74" t="str">
        <f t="shared" si="2"/>
        <v xml:space="preserve">INSERT INTO SC_SystemeProduits(RefDimension,NomSysteme,typePresta,ligne,Quantite,formule,cte1,DateModif) values (4,'FV4','MATIERE',375,null,'0.074*0.4*0.2*CTE1','PERIMETRE',now());
</v>
      </c>
      <c r="BQ9" s="74"/>
      <c r="BR9" s="74"/>
      <c r="BS9" s="74" t="str">
        <f t="shared" si="3"/>
        <v xml:space="preserve">INSERT INTO SC_SystemeProduits(RefDimension,NomSysteme,typePresta,ligne,Quantite,formule,cte1,DateModif) values (5,'FV4','MATIERE',375,null,'0.074*0.4*0.2*CTE1','PERIMETRE',now());
</v>
      </c>
      <c r="BT9" s="74"/>
      <c r="BU9" s="74"/>
      <c r="BV9" s="74" t="str">
        <f t="shared" si="4"/>
        <v xml:space="preserve">INSERT INTO SC_SystemeProduits(RefDimension,NomSysteme,typePresta,ligne,Quantite,formule,cte1,DateModif) values (6,'FV4','MATIERE',375,null,'0.074*0.4*0.2*CTE1','PERIMETRE',now());
</v>
      </c>
      <c r="BW9" s="74"/>
      <c r="BX9" s="74"/>
      <c r="BY9" s="74" t="str">
        <f t="shared" si="5"/>
        <v xml:space="preserve">INSERT INTO SC_SystemeProduits(RefDimension,NomSysteme,typePresta,ligne,Quantite,formule,cte1,DateModif) values (7,'FV4','MATIERE',375,null,'0.074*0.4*0.2*CTE1','PERIMETRE',now());
</v>
      </c>
      <c r="BZ9" s="74"/>
      <c r="CA9" s="74"/>
      <c r="CB9" s="74" t="str">
        <f t="shared" si="6"/>
        <v xml:space="preserve">INSERT INTO SC_SystemeProduits(RefDimension,NomSysteme,typePresta,ligne,Quantite,formule,cte1,DateModif) values (8,'FV4','MATIERE',375,null,'0.074*0.4*0.2*CTE1','PERIMETRE',now());
</v>
      </c>
      <c r="CC9" s="74"/>
      <c r="CD9" s="74"/>
      <c r="CE9" s="74" t="str">
        <f t="shared" si="7"/>
        <v xml:space="preserve">INSERT INTO SC_SystemeProduits(RefDimension,NomSysteme,typePresta,ligne,Quantite,formule,cte1,DateModif) values (9,'FV4','MATIERE',375,null,'0.074*0.4*0.2*CTE1','PERIMETRE',now());
</v>
      </c>
      <c r="CF9" s="74"/>
      <c r="CG9" s="74"/>
      <c r="CH9" s="74" t="str">
        <f t="shared" si="8"/>
        <v xml:space="preserve">INSERT INTO SC_SystemeProduits(RefDimension,NomSysteme,typePresta,ligne,Quantite,formule,cte1,DateModif) values (10,'FV4','MATIERE',375,null,'0.074*0.4*0.2*CTE1','PERIMETRE',now());
</v>
      </c>
      <c r="CI9" s="74"/>
      <c r="CJ9" s="74"/>
      <c r="CK9" s="74" t="str">
        <f t="shared" si="9"/>
        <v xml:space="preserve">INSERT INTO SC_SystemeProduits(RefDimension,NomSysteme,typePresta,ligne,Quantite,formule,cte1,DateModif) values (11,'FV4','MATIERE',375,null,'0.074*0.4*0.2*CTE1','PERIMETRE',now());
</v>
      </c>
      <c r="CL9" s="74"/>
      <c r="CM9" s="74"/>
      <c r="CN9" s="74" t="str">
        <f t="shared" si="10"/>
        <v xml:space="preserve">INSERT INTO SC_SystemeProduits(RefDimension,NomSysteme,typePresta,ligne,Quantite,formule,cte1,DateModif) values (12,'FV4','MATIERE',375,null,'0.074*0.4*0.2*CTE1','PERIMETRE',now());
</v>
      </c>
      <c r="CO9" s="74"/>
      <c r="CP9" s="74"/>
      <c r="CQ9" s="74" t="str">
        <f t="shared" si="11"/>
        <v xml:space="preserve">INSERT INTO SC_SystemeProduits(RefDimension,NomSysteme,typePresta,ligne,Quantite,formule,cte1,DateModif) values (13,'FV4','MATIERE',375,null,'0.074*0.4*0.2*CTE1','PERIMETRE',now());
</v>
      </c>
      <c r="CR9" s="74"/>
      <c r="CS9" s="74"/>
      <c r="CT9" s="74" t="str">
        <f t="shared" si="12"/>
        <v xml:space="preserve">INSERT INTO SC_SystemeProduits(RefDimension,NomSysteme,typePresta,ligne,Quantite,formule,cte1,DateModif) values (14,'FV4','MATIERE',375,null,'0.074*0.4*0.2*CTE1','PERIMETRE',now());
</v>
      </c>
      <c r="CU9" s="74"/>
      <c r="CV9" s="74"/>
      <c r="CW9" s="74" t="str">
        <f t="shared" si="13"/>
        <v xml:space="preserve">INSERT INTO SC_SystemeProduits(RefDimension,NomSysteme,typePresta,ligne,Quantite,formule,cte1,DateModif) values (15,'FV4','MATIERE',375,null,'0.074*0.4*0.2*CTE1','PERIMETRE',now());
</v>
      </c>
      <c r="CX9" s="74"/>
      <c r="CY9" s="74"/>
      <c r="CZ9" s="74" t="str">
        <f t="shared" si="14"/>
        <v xml:space="preserve">INSERT INTO SC_SystemeProduits(RefDimension,NomSysteme,typePresta,ligne,Quantite,formule,cte1,DateModif) values (16,'FV4','MATIERE',375,null,'0.074*0.4*0.2*CTE1','PERIMETRE',now());
</v>
      </c>
      <c r="DA9" s="74"/>
      <c r="DB9" s="74"/>
      <c r="DC9" s="74" t="str">
        <f t="shared" si="15"/>
        <v xml:space="preserve">INSERT INTO SC_SystemeProduits(RefDimension,NomSysteme,typePresta,ligne,Quantite,formule,cte1,DateModif) values (17,'FV4','MATIERE',375,null,'0.074*0.4*0.2*CTE1','PERIMETRE',now());
</v>
      </c>
      <c r="DD9" s="74"/>
      <c r="DE9" s="74"/>
      <c r="DF9" s="74" t="str">
        <f t="shared" si="16"/>
        <v xml:space="preserve">INSERT INTO SC_SystemeProduits(RefDimension,NomSysteme,typePresta,ligne,Quantite,formule,cte1,DateModif) values (18,'FV4','MATIERE',375,null,'0.074*0.4*0.2*CTE1','PERIMETRE',now());
</v>
      </c>
      <c r="DG9" s="74"/>
      <c r="DH9" s="74"/>
    </row>
    <row r="10" spans="1:112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401</v>
      </c>
      <c r="B10" s="74" t="s">
        <v>294</v>
      </c>
      <c r="C10" s="74" t="s">
        <v>1017</v>
      </c>
      <c r="D10" s="74" t="str">
        <f>IF(B10="MATIERE",VLOOKUP($C10,MATIERE!$B$2:$K$601,6,0),IF(B10="MOA",VLOOKUP($C10,ATELIER!$B$2:$K$291,3,0),IF(B10="MOC",VLOOKUP($C10,CHANTIER!$B$2:$K$291,3,0),IF(B10="MP",VLOOKUP($C10,MINIPELLE!$B$2:$K$291,3,0),""))))</f>
        <v>t</v>
      </c>
      <c r="E10" s="74"/>
      <c r="F10" s="75" t="s">
        <v>1025</v>
      </c>
      <c r="G10" s="75" t="s">
        <v>629</v>
      </c>
      <c r="H10" s="74"/>
      <c r="I10" s="75" t="s">
        <v>1025</v>
      </c>
      <c r="J10" s="75" t="s">
        <v>629</v>
      </c>
      <c r="K10" s="74"/>
      <c r="L10" s="75" t="s">
        <v>1025</v>
      </c>
      <c r="M10" s="75" t="s">
        <v>629</v>
      </c>
      <c r="N10" s="74"/>
      <c r="O10" s="75" t="s">
        <v>1025</v>
      </c>
      <c r="P10" s="75" t="s">
        <v>629</v>
      </c>
      <c r="Q10" s="74"/>
      <c r="R10" s="75" t="s">
        <v>1025</v>
      </c>
      <c r="S10" s="75" t="s">
        <v>629</v>
      </c>
      <c r="T10" s="74"/>
      <c r="U10" s="75" t="s">
        <v>1025</v>
      </c>
      <c r="V10" s="75" t="s">
        <v>629</v>
      </c>
      <c r="W10" s="74"/>
      <c r="X10" s="75" t="s">
        <v>1025</v>
      </c>
      <c r="Y10" s="75" t="s">
        <v>629</v>
      </c>
      <c r="Z10" s="74"/>
      <c r="AA10" s="75" t="s">
        <v>1025</v>
      </c>
      <c r="AB10" s="75" t="s">
        <v>629</v>
      </c>
      <c r="AC10" s="74"/>
      <c r="AD10" s="75" t="s">
        <v>1025</v>
      </c>
      <c r="AE10" s="75" t="s">
        <v>629</v>
      </c>
      <c r="AF10" s="74"/>
      <c r="AG10" s="75" t="s">
        <v>1025</v>
      </c>
      <c r="AH10" s="75" t="s">
        <v>629</v>
      </c>
      <c r="AI10" s="74"/>
      <c r="AJ10" s="75" t="s">
        <v>1025</v>
      </c>
      <c r="AK10" s="75" t="s">
        <v>629</v>
      </c>
      <c r="AL10" s="74"/>
      <c r="AM10" s="75" t="s">
        <v>1025</v>
      </c>
      <c r="AN10" s="75" t="s">
        <v>629</v>
      </c>
      <c r="AO10" s="74"/>
      <c r="AP10" s="75" t="s">
        <v>1025</v>
      </c>
      <c r="AQ10" s="75" t="s">
        <v>629</v>
      </c>
      <c r="AR10" s="74"/>
      <c r="AS10" s="75" t="s">
        <v>1025</v>
      </c>
      <c r="AT10" s="75" t="s">
        <v>629</v>
      </c>
      <c r="AU10" s="74"/>
      <c r="AV10" s="75" t="s">
        <v>1025</v>
      </c>
      <c r="AW10" s="75" t="s">
        <v>629</v>
      </c>
      <c r="AX10" s="74"/>
      <c r="AY10" s="75" t="s">
        <v>1025</v>
      </c>
      <c r="AZ10" s="75" t="s">
        <v>629</v>
      </c>
      <c r="BA10" s="74"/>
      <c r="BB10" s="75" t="s">
        <v>1025</v>
      </c>
      <c r="BC10" s="75" t="s">
        <v>629</v>
      </c>
      <c r="BD10" s="74"/>
      <c r="BE10" s="75" t="s">
        <v>1025</v>
      </c>
      <c r="BF10" s="75" t="s">
        <v>629</v>
      </c>
      <c r="BG10" s="74" t="str">
        <f t="shared" si="17"/>
        <v xml:space="preserve">INSERT INTO SC_SystemeProduits(RefDimension,NomSysteme,typePresta,ligne,Quantite,formule,cte1,DateModif) values (1,'FV4','MATIERE',401,null,'(0.004725*8+0.058*0.4*0.2)*CTE1','PERIMETRE',now());
</v>
      </c>
      <c r="BH10" s="74"/>
      <c r="BI10" s="74"/>
      <c r="BJ10" s="74" t="str">
        <f t="shared" si="0"/>
        <v xml:space="preserve">INSERT INTO SC_SystemeProduits(RefDimension,NomSysteme,typePresta,ligne,Quantite,formule,cte1,DateModif) values (2,'FV4','MATIERE',401,null,'(0.004725*8+0.058*0.4*0.2)*CTE1','PERIMETRE',now());
</v>
      </c>
      <c r="BK10" s="74"/>
      <c r="BL10" s="74"/>
      <c r="BM10" s="74" t="str">
        <f t="shared" si="1"/>
        <v xml:space="preserve">INSERT INTO SC_SystemeProduits(RefDimension,NomSysteme,typePresta,ligne,Quantite,formule,cte1,DateModif) values (3,'FV4','MATIERE',401,null,'(0.004725*8+0.058*0.4*0.2)*CTE1','PERIMETRE',now());
</v>
      </c>
      <c r="BN10" s="74"/>
      <c r="BO10" s="74"/>
      <c r="BP10" s="74" t="str">
        <f t="shared" si="2"/>
        <v xml:space="preserve">INSERT INTO SC_SystemeProduits(RefDimension,NomSysteme,typePresta,ligne,Quantite,formule,cte1,DateModif) values (4,'FV4','MATIERE',401,null,'(0.004725*8+0.058*0.4*0.2)*CTE1','PERIMETRE',now());
</v>
      </c>
      <c r="BQ10" s="74"/>
      <c r="BR10" s="74"/>
      <c r="BS10" s="74" t="str">
        <f t="shared" si="3"/>
        <v xml:space="preserve">INSERT INTO SC_SystemeProduits(RefDimension,NomSysteme,typePresta,ligne,Quantite,formule,cte1,DateModif) values (5,'FV4','MATIERE',401,null,'(0.004725*8+0.058*0.4*0.2)*CTE1','PERIMETRE',now());
</v>
      </c>
      <c r="BT10" s="74"/>
      <c r="BU10" s="74"/>
      <c r="BV10" s="74" t="str">
        <f t="shared" si="4"/>
        <v xml:space="preserve">INSERT INTO SC_SystemeProduits(RefDimension,NomSysteme,typePresta,ligne,Quantite,formule,cte1,DateModif) values (6,'FV4','MATIERE',401,null,'(0.004725*8+0.058*0.4*0.2)*CTE1','PERIMETRE',now());
</v>
      </c>
      <c r="BW10" s="74"/>
      <c r="BX10" s="74"/>
      <c r="BY10" s="74" t="str">
        <f t="shared" si="5"/>
        <v xml:space="preserve">INSERT INTO SC_SystemeProduits(RefDimension,NomSysteme,typePresta,ligne,Quantite,formule,cte1,DateModif) values (7,'FV4','MATIERE',401,null,'(0.004725*8+0.058*0.4*0.2)*CTE1','PERIMETRE',now());
</v>
      </c>
      <c r="BZ10" s="74"/>
      <c r="CA10" s="74"/>
      <c r="CB10" s="74" t="str">
        <f t="shared" si="6"/>
        <v xml:space="preserve">INSERT INTO SC_SystemeProduits(RefDimension,NomSysteme,typePresta,ligne,Quantite,formule,cte1,DateModif) values (8,'FV4','MATIERE',401,null,'(0.004725*8+0.058*0.4*0.2)*CTE1','PERIMETRE',now());
</v>
      </c>
      <c r="CC10" s="74"/>
      <c r="CD10" s="74"/>
      <c r="CE10" s="74" t="str">
        <f t="shared" si="7"/>
        <v xml:space="preserve">INSERT INTO SC_SystemeProduits(RefDimension,NomSysteme,typePresta,ligne,Quantite,formule,cte1,DateModif) values (9,'FV4','MATIERE',401,null,'(0.004725*8+0.058*0.4*0.2)*CTE1','PERIMETRE',now());
</v>
      </c>
      <c r="CF10" s="74"/>
      <c r="CG10" s="74"/>
      <c r="CH10" s="74" t="str">
        <f t="shared" si="8"/>
        <v xml:space="preserve">INSERT INTO SC_SystemeProduits(RefDimension,NomSysteme,typePresta,ligne,Quantite,formule,cte1,DateModif) values (10,'FV4','MATIERE',401,null,'(0.004725*8+0.058*0.4*0.2)*CTE1','PERIMETRE',now());
</v>
      </c>
      <c r="CI10" s="74"/>
      <c r="CJ10" s="74"/>
      <c r="CK10" s="74" t="str">
        <f t="shared" si="9"/>
        <v xml:space="preserve">INSERT INTO SC_SystemeProduits(RefDimension,NomSysteme,typePresta,ligne,Quantite,formule,cte1,DateModif) values (11,'FV4','MATIERE',401,null,'(0.004725*8+0.058*0.4*0.2)*CTE1','PERIMETRE',now());
</v>
      </c>
      <c r="CL10" s="74"/>
      <c r="CM10" s="74"/>
      <c r="CN10" s="74" t="str">
        <f t="shared" si="10"/>
        <v xml:space="preserve">INSERT INTO SC_SystemeProduits(RefDimension,NomSysteme,typePresta,ligne,Quantite,formule,cte1,DateModif) values (12,'FV4','MATIERE',401,null,'(0.004725*8+0.058*0.4*0.2)*CTE1','PERIMETRE',now());
</v>
      </c>
      <c r="CO10" s="74"/>
      <c r="CP10" s="74"/>
      <c r="CQ10" s="74" t="str">
        <f t="shared" si="11"/>
        <v xml:space="preserve">INSERT INTO SC_SystemeProduits(RefDimension,NomSysteme,typePresta,ligne,Quantite,formule,cte1,DateModif) values (13,'FV4','MATIERE',401,null,'(0.004725*8+0.058*0.4*0.2)*CTE1','PERIMETRE',now());
</v>
      </c>
      <c r="CR10" s="74"/>
      <c r="CS10" s="74"/>
      <c r="CT10" s="74" t="str">
        <f t="shared" si="12"/>
        <v xml:space="preserve">INSERT INTO SC_SystemeProduits(RefDimension,NomSysteme,typePresta,ligne,Quantite,formule,cte1,DateModif) values (14,'FV4','MATIERE',401,null,'(0.004725*8+0.058*0.4*0.2)*CTE1','PERIMETRE',now());
</v>
      </c>
      <c r="CU10" s="74"/>
      <c r="CV10" s="74"/>
      <c r="CW10" s="74" t="str">
        <f t="shared" si="13"/>
        <v xml:space="preserve">INSERT INTO SC_SystemeProduits(RefDimension,NomSysteme,typePresta,ligne,Quantite,formule,cte1,DateModif) values (15,'FV4','MATIERE',401,null,'(0.004725*8+0.058*0.4*0.2)*CTE1','PERIMETRE',now());
</v>
      </c>
      <c r="CX10" s="74"/>
      <c r="CY10" s="74"/>
      <c r="CZ10" s="74" t="str">
        <f t="shared" si="14"/>
        <v xml:space="preserve">INSERT INTO SC_SystemeProduits(RefDimension,NomSysteme,typePresta,ligne,Quantite,formule,cte1,DateModif) values (16,'FV4','MATIERE',401,null,'(0.004725*8+0.058*0.4*0.2)*CTE1','PERIMETRE',now());
</v>
      </c>
      <c r="DA10" s="74"/>
      <c r="DB10" s="74"/>
      <c r="DC10" s="74" t="str">
        <f t="shared" si="15"/>
        <v xml:space="preserve">INSERT INTO SC_SystemeProduits(RefDimension,NomSysteme,typePresta,ligne,Quantite,formule,cte1,DateModif) values (17,'FV4','MATIERE',401,null,'(0.004725*8+0.058*0.4*0.2)*CTE1','PERIMETRE',now());
</v>
      </c>
      <c r="DD10" s="74"/>
      <c r="DE10" s="74"/>
      <c r="DF10" s="74" t="str">
        <f t="shared" si="16"/>
        <v xml:space="preserve">INSERT INTO SC_SystemeProduits(RefDimension,NomSysteme,typePresta,ligne,Quantite,formule,cte1,DateModif) values (18,'FV4','MATIERE',401,null,'(0.004725*8+0.058*0.4*0.2)*CTE1','PERIMETRE',now());
</v>
      </c>
      <c r="DG10" s="74"/>
      <c r="DH10" s="74"/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398</v>
      </c>
      <c r="B11" s="74" t="s">
        <v>294</v>
      </c>
      <c r="C11" s="74" t="s">
        <v>1018</v>
      </c>
      <c r="D11" s="74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74"/>
      <c r="F11" s="75" t="s">
        <v>957</v>
      </c>
      <c r="G11" s="75" t="s">
        <v>629</v>
      </c>
      <c r="H11" s="74"/>
      <c r="I11" s="75" t="s">
        <v>957</v>
      </c>
      <c r="J11" s="75" t="s">
        <v>629</v>
      </c>
      <c r="K11" s="74"/>
      <c r="L11" s="75" t="s">
        <v>957</v>
      </c>
      <c r="M11" s="75" t="s">
        <v>629</v>
      </c>
      <c r="N11" s="74"/>
      <c r="O11" s="75" t="s">
        <v>957</v>
      </c>
      <c r="P11" s="75" t="s">
        <v>629</v>
      </c>
      <c r="Q11" s="74"/>
      <c r="R11" s="75" t="s">
        <v>957</v>
      </c>
      <c r="S11" s="75" t="s">
        <v>629</v>
      </c>
      <c r="T11" s="74"/>
      <c r="U11" s="75" t="s">
        <v>957</v>
      </c>
      <c r="V11" s="75" t="s">
        <v>629</v>
      </c>
      <c r="W11" s="74"/>
      <c r="X11" s="75" t="s">
        <v>957</v>
      </c>
      <c r="Y11" s="75" t="s">
        <v>629</v>
      </c>
      <c r="Z11" s="74"/>
      <c r="AA11" s="75" t="s">
        <v>957</v>
      </c>
      <c r="AB11" s="75" t="s">
        <v>629</v>
      </c>
      <c r="AC11" s="74"/>
      <c r="AD11" s="75" t="s">
        <v>957</v>
      </c>
      <c r="AE11" s="75" t="s">
        <v>629</v>
      </c>
      <c r="AF11" s="74"/>
      <c r="AG11" s="75" t="s">
        <v>957</v>
      </c>
      <c r="AH11" s="75" t="s">
        <v>629</v>
      </c>
      <c r="AI11" s="74"/>
      <c r="AJ11" s="75" t="s">
        <v>957</v>
      </c>
      <c r="AK11" s="75" t="s">
        <v>629</v>
      </c>
      <c r="AL11" s="74"/>
      <c r="AM11" s="75" t="s">
        <v>957</v>
      </c>
      <c r="AN11" s="75" t="s">
        <v>629</v>
      </c>
      <c r="AO11" s="74"/>
      <c r="AP11" s="75" t="s">
        <v>957</v>
      </c>
      <c r="AQ11" s="75" t="s">
        <v>629</v>
      </c>
      <c r="AR11" s="74"/>
      <c r="AS11" s="75" t="s">
        <v>957</v>
      </c>
      <c r="AT11" s="75" t="s">
        <v>629</v>
      </c>
      <c r="AU11" s="74"/>
      <c r="AV11" s="75" t="s">
        <v>957</v>
      </c>
      <c r="AW11" s="75" t="s">
        <v>629</v>
      </c>
      <c r="AX11" s="74"/>
      <c r="AY11" s="75" t="s">
        <v>957</v>
      </c>
      <c r="AZ11" s="75" t="s">
        <v>629</v>
      </c>
      <c r="BA11" s="74"/>
      <c r="BB11" s="75" t="s">
        <v>957</v>
      </c>
      <c r="BC11" s="75" t="s">
        <v>629</v>
      </c>
      <c r="BD11" s="74"/>
      <c r="BE11" s="75" t="s">
        <v>957</v>
      </c>
      <c r="BF11" s="75" t="s">
        <v>629</v>
      </c>
      <c r="BG11" s="74" t="str">
        <f t="shared" si="17"/>
        <v xml:space="preserve">INSERT INTO SC_SystemeProduits(RefDimension,NomSysteme,typePresta,ligne,Quantite,formule,cte1,DateModif) values (1,'FV4','MATIERE',398,null,'1*CTE1+4','PERIMETRE',now());
</v>
      </c>
      <c r="BH11" s="74"/>
      <c r="BI11" s="74"/>
      <c r="BJ11" s="74" t="str">
        <f t="shared" si="0"/>
        <v xml:space="preserve">INSERT INTO SC_SystemeProduits(RefDimension,NomSysteme,typePresta,ligne,Quantite,formule,cte1,DateModif) values (2,'FV4','MATIERE',398,null,'1*CTE1+4','PERIMETRE',now());
</v>
      </c>
      <c r="BK11" s="74"/>
      <c r="BL11" s="74"/>
      <c r="BM11" s="74" t="str">
        <f t="shared" si="1"/>
        <v xml:space="preserve">INSERT INTO SC_SystemeProduits(RefDimension,NomSysteme,typePresta,ligne,Quantite,formule,cte1,DateModif) values (3,'FV4','MATIERE',398,null,'1*CTE1+4','PERIMETRE',now());
</v>
      </c>
      <c r="BN11" s="74"/>
      <c r="BO11" s="74"/>
      <c r="BP11" s="74" t="str">
        <f t="shared" si="2"/>
        <v xml:space="preserve">INSERT INTO SC_SystemeProduits(RefDimension,NomSysteme,typePresta,ligne,Quantite,formule,cte1,DateModif) values (4,'FV4','MATIERE',398,null,'1*CTE1+4','PERIMETRE',now());
</v>
      </c>
      <c r="BQ11" s="74"/>
      <c r="BR11" s="74"/>
      <c r="BS11" s="74" t="str">
        <f t="shared" si="3"/>
        <v xml:space="preserve">INSERT INTO SC_SystemeProduits(RefDimension,NomSysteme,typePresta,ligne,Quantite,formule,cte1,DateModif) values (5,'FV4','MATIERE',398,null,'1*CTE1+4','PERIMETRE',now());
</v>
      </c>
      <c r="BT11" s="74"/>
      <c r="BU11" s="74"/>
      <c r="BV11" s="74" t="str">
        <f t="shared" si="4"/>
        <v xml:space="preserve">INSERT INTO SC_SystemeProduits(RefDimension,NomSysteme,typePresta,ligne,Quantite,formule,cte1,DateModif) values (6,'FV4','MATIERE',398,null,'1*CTE1+4','PERIMETRE',now());
</v>
      </c>
      <c r="BW11" s="74"/>
      <c r="BX11" s="74"/>
      <c r="BY11" s="74" t="str">
        <f t="shared" si="5"/>
        <v xml:space="preserve">INSERT INTO SC_SystemeProduits(RefDimension,NomSysteme,typePresta,ligne,Quantite,formule,cte1,DateModif) values (7,'FV4','MATIERE',398,null,'1*CTE1+4','PERIMETRE',now());
</v>
      </c>
      <c r="BZ11" s="74"/>
      <c r="CA11" s="74"/>
      <c r="CB11" s="74" t="str">
        <f t="shared" si="6"/>
        <v xml:space="preserve">INSERT INTO SC_SystemeProduits(RefDimension,NomSysteme,typePresta,ligne,Quantite,formule,cte1,DateModif) values (8,'FV4','MATIERE',398,null,'1*CTE1+4','PERIMETRE',now());
</v>
      </c>
      <c r="CC11" s="74"/>
      <c r="CD11" s="74"/>
      <c r="CE11" s="74" t="str">
        <f t="shared" si="7"/>
        <v xml:space="preserve">INSERT INTO SC_SystemeProduits(RefDimension,NomSysteme,typePresta,ligne,Quantite,formule,cte1,DateModif) values (9,'FV4','MATIERE',398,null,'1*CTE1+4','PERIMETRE',now());
</v>
      </c>
      <c r="CF11" s="74"/>
      <c r="CG11" s="74"/>
      <c r="CH11" s="74" t="str">
        <f t="shared" si="8"/>
        <v xml:space="preserve">INSERT INTO SC_SystemeProduits(RefDimension,NomSysteme,typePresta,ligne,Quantite,formule,cte1,DateModif) values (10,'FV4','MATIERE',398,null,'1*CTE1+4','PERIMETRE',now());
</v>
      </c>
      <c r="CI11" s="74"/>
      <c r="CJ11" s="74"/>
      <c r="CK11" s="74" t="str">
        <f t="shared" si="9"/>
        <v xml:space="preserve">INSERT INTO SC_SystemeProduits(RefDimension,NomSysteme,typePresta,ligne,Quantite,formule,cte1,DateModif) values (11,'FV4','MATIERE',398,null,'1*CTE1+4','PERIMETRE',now());
</v>
      </c>
      <c r="CL11" s="74"/>
      <c r="CM11" s="74"/>
      <c r="CN11" s="74" t="str">
        <f t="shared" si="10"/>
        <v xml:space="preserve">INSERT INTO SC_SystemeProduits(RefDimension,NomSysteme,typePresta,ligne,Quantite,formule,cte1,DateModif) values (12,'FV4','MATIERE',398,null,'1*CTE1+4','PERIMETRE',now());
</v>
      </c>
      <c r="CO11" s="74"/>
      <c r="CP11" s="74"/>
      <c r="CQ11" s="74" t="str">
        <f t="shared" si="11"/>
        <v xml:space="preserve">INSERT INTO SC_SystemeProduits(RefDimension,NomSysteme,typePresta,ligne,Quantite,formule,cte1,DateModif) values (13,'FV4','MATIERE',398,null,'1*CTE1+4','PERIMETRE',now());
</v>
      </c>
      <c r="CR11" s="74"/>
      <c r="CS11" s="74"/>
      <c r="CT11" s="74" t="str">
        <f t="shared" si="12"/>
        <v xml:space="preserve">INSERT INTO SC_SystemeProduits(RefDimension,NomSysteme,typePresta,ligne,Quantite,formule,cte1,DateModif) values (14,'FV4','MATIERE',398,null,'1*CTE1+4','PERIMETRE',now());
</v>
      </c>
      <c r="CU11" s="74"/>
      <c r="CV11" s="74"/>
      <c r="CW11" s="74" t="str">
        <f t="shared" si="13"/>
        <v xml:space="preserve">INSERT INTO SC_SystemeProduits(RefDimension,NomSysteme,typePresta,ligne,Quantite,formule,cte1,DateModif) values (15,'FV4','MATIERE',398,null,'1*CTE1+4','PERIMETRE',now());
</v>
      </c>
      <c r="CX11" s="74"/>
      <c r="CY11" s="74"/>
      <c r="CZ11" s="74" t="str">
        <f t="shared" si="14"/>
        <v xml:space="preserve">INSERT INTO SC_SystemeProduits(RefDimension,NomSysteme,typePresta,ligne,Quantite,formule,cte1,DateModif) values (16,'FV4','MATIERE',398,null,'1*CTE1+4','PERIMETRE',now());
</v>
      </c>
      <c r="DA11" s="74"/>
      <c r="DB11" s="74"/>
      <c r="DC11" s="74" t="str">
        <f t="shared" si="15"/>
        <v xml:space="preserve">INSERT INTO SC_SystemeProduits(RefDimension,NomSysteme,typePresta,ligne,Quantite,formule,cte1,DateModif) values (17,'FV4','MATIERE',398,null,'1*CTE1+4','PERIMETRE',now());
</v>
      </c>
      <c r="DD11" s="74"/>
      <c r="DE11" s="74"/>
      <c r="DF11" s="74" t="str">
        <f t="shared" si="16"/>
        <v xml:space="preserve">INSERT INTO SC_SystemeProduits(RefDimension,NomSysteme,typePresta,ligne,Quantite,formule,cte1,DateModif) values (18,'FV4','MATIERE',398,null,'1*CTE1+4','PERIMETRE',now());
</v>
      </c>
      <c r="DG11" s="74"/>
      <c r="DH11" s="74"/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399</v>
      </c>
      <c r="B12" s="74" t="s">
        <v>294</v>
      </c>
      <c r="C12" s="74" t="s">
        <v>1019</v>
      </c>
      <c r="D12" s="7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4">
        <v>8</v>
      </c>
      <c r="F12" s="75"/>
      <c r="G12" s="74"/>
      <c r="H12" s="74">
        <v>8</v>
      </c>
      <c r="I12" s="75"/>
      <c r="J12" s="74"/>
      <c r="K12" s="74">
        <v>8</v>
      </c>
      <c r="L12" s="75"/>
      <c r="M12" s="74"/>
      <c r="N12" s="74">
        <v>8</v>
      </c>
      <c r="O12" s="75"/>
      <c r="P12" s="74"/>
      <c r="Q12" s="74">
        <v>8</v>
      </c>
      <c r="R12" s="75"/>
      <c r="S12" s="74"/>
      <c r="T12" s="74">
        <v>8</v>
      </c>
      <c r="U12" s="75"/>
      <c r="V12" s="74"/>
      <c r="W12" s="74">
        <v>8</v>
      </c>
      <c r="X12" s="75"/>
      <c r="Y12" s="74"/>
      <c r="Z12" s="74">
        <v>8</v>
      </c>
      <c r="AA12" s="75"/>
      <c r="AB12" s="74"/>
      <c r="AC12" s="74">
        <v>8</v>
      </c>
      <c r="AD12" s="75"/>
      <c r="AE12" s="74"/>
      <c r="AF12" s="74">
        <v>8</v>
      </c>
      <c r="AG12" s="75"/>
      <c r="AH12" s="74"/>
      <c r="AI12" s="74">
        <v>8</v>
      </c>
      <c r="AJ12" s="75"/>
      <c r="AK12" s="74"/>
      <c r="AL12" s="74">
        <v>8</v>
      </c>
      <c r="AM12" s="75"/>
      <c r="AN12" s="74"/>
      <c r="AO12" s="74">
        <v>8</v>
      </c>
      <c r="AP12" s="75"/>
      <c r="AQ12" s="74"/>
      <c r="AR12" s="74">
        <v>8</v>
      </c>
      <c r="AS12" s="75"/>
      <c r="AT12" s="74"/>
      <c r="AU12" s="74">
        <v>8</v>
      </c>
      <c r="AV12" s="75"/>
      <c r="AW12" s="74"/>
      <c r="AX12" s="74">
        <v>8</v>
      </c>
      <c r="AY12" s="75"/>
      <c r="AZ12" s="74"/>
      <c r="BA12" s="74">
        <v>8</v>
      </c>
      <c r="BB12" s="75"/>
      <c r="BC12" s="74"/>
      <c r="BD12" s="74">
        <v>8</v>
      </c>
      <c r="BE12" s="75"/>
      <c r="BF12" s="74"/>
      <c r="BG12" s="74" t="str">
        <f t="shared" si="17"/>
        <v xml:space="preserve">INSERT INTO SC_SystemeProduits(RefDimension,NomSysteme,typePresta,ligne,Quantite,formule,cte1,DateModif) values (1,'FV4','MATIERE',399,8,null,null,now());
</v>
      </c>
      <c r="BH12" s="74"/>
      <c r="BI12" s="74"/>
      <c r="BJ12" s="74" t="str">
        <f t="shared" si="0"/>
        <v xml:space="preserve">INSERT INTO SC_SystemeProduits(RefDimension,NomSysteme,typePresta,ligne,Quantite,formule,cte1,DateModif) values (2,'FV4','MATIERE',399,8,null,null,now());
</v>
      </c>
      <c r="BK12" s="74"/>
      <c r="BL12" s="74"/>
      <c r="BM12" s="74" t="str">
        <f t="shared" si="1"/>
        <v xml:space="preserve">INSERT INTO SC_SystemeProduits(RefDimension,NomSysteme,typePresta,ligne,Quantite,formule,cte1,DateModif) values (3,'FV4','MATIERE',399,8,null,null,now());
</v>
      </c>
      <c r="BN12" s="74"/>
      <c r="BO12" s="74"/>
      <c r="BP12" s="74" t="str">
        <f t="shared" si="2"/>
        <v xml:space="preserve">INSERT INTO SC_SystemeProduits(RefDimension,NomSysteme,typePresta,ligne,Quantite,formule,cte1,DateModif) values (4,'FV4','MATIERE',399,8,null,null,now());
</v>
      </c>
      <c r="BQ12" s="74"/>
      <c r="BR12" s="74"/>
      <c r="BS12" s="74" t="str">
        <f t="shared" si="3"/>
        <v xml:space="preserve">INSERT INTO SC_SystemeProduits(RefDimension,NomSysteme,typePresta,ligne,Quantite,formule,cte1,DateModif) values (5,'FV4','MATIERE',399,8,null,null,now());
</v>
      </c>
      <c r="BT12" s="74"/>
      <c r="BU12" s="74"/>
      <c r="BV12" s="74" t="str">
        <f t="shared" si="4"/>
        <v xml:space="preserve">INSERT INTO SC_SystemeProduits(RefDimension,NomSysteme,typePresta,ligne,Quantite,formule,cte1,DateModif) values (6,'FV4','MATIERE',399,8,null,null,now());
</v>
      </c>
      <c r="BW12" s="74"/>
      <c r="BX12" s="74"/>
      <c r="BY12" s="74" t="str">
        <f t="shared" si="5"/>
        <v xml:space="preserve">INSERT INTO SC_SystemeProduits(RefDimension,NomSysteme,typePresta,ligne,Quantite,formule,cte1,DateModif) values (7,'FV4','MATIERE',399,8,null,null,now());
</v>
      </c>
      <c r="BZ12" s="74"/>
      <c r="CA12" s="74"/>
      <c r="CB12" s="74" t="str">
        <f t="shared" si="6"/>
        <v xml:space="preserve">INSERT INTO SC_SystemeProduits(RefDimension,NomSysteme,typePresta,ligne,Quantite,formule,cte1,DateModif) values (8,'FV4','MATIERE',399,8,null,null,now());
</v>
      </c>
      <c r="CC12" s="74"/>
      <c r="CD12" s="74"/>
      <c r="CE12" s="74" t="str">
        <f t="shared" si="7"/>
        <v xml:space="preserve">INSERT INTO SC_SystemeProduits(RefDimension,NomSysteme,typePresta,ligne,Quantite,formule,cte1,DateModif) values (9,'FV4','MATIERE',399,8,null,null,now());
</v>
      </c>
      <c r="CF12" s="74"/>
      <c r="CG12" s="74"/>
      <c r="CH12" s="74" t="str">
        <f t="shared" si="8"/>
        <v xml:space="preserve">INSERT INTO SC_SystemeProduits(RefDimension,NomSysteme,typePresta,ligne,Quantite,formule,cte1,DateModif) values (10,'FV4','MATIERE',399,8,null,null,now());
</v>
      </c>
      <c r="CI12" s="74"/>
      <c r="CJ12" s="74"/>
      <c r="CK12" s="74" t="str">
        <f t="shared" si="9"/>
        <v xml:space="preserve">INSERT INTO SC_SystemeProduits(RefDimension,NomSysteme,typePresta,ligne,Quantite,formule,cte1,DateModif) values (11,'FV4','MATIERE',399,8,null,null,now());
</v>
      </c>
      <c r="CL12" s="74"/>
      <c r="CM12" s="74"/>
      <c r="CN12" s="74" t="str">
        <f t="shared" si="10"/>
        <v xml:space="preserve">INSERT INTO SC_SystemeProduits(RefDimension,NomSysteme,typePresta,ligne,Quantite,formule,cte1,DateModif) values (12,'FV4','MATIERE',399,8,null,null,now());
</v>
      </c>
      <c r="CO12" s="74"/>
      <c r="CP12" s="74"/>
      <c r="CQ12" s="74" t="str">
        <f t="shared" si="11"/>
        <v xml:space="preserve">INSERT INTO SC_SystemeProduits(RefDimension,NomSysteme,typePresta,ligne,Quantite,formule,cte1,DateModif) values (13,'FV4','MATIERE',399,8,null,null,now());
</v>
      </c>
      <c r="CR12" s="74"/>
      <c r="CS12" s="74"/>
      <c r="CT12" s="74" t="str">
        <f t="shared" si="12"/>
        <v xml:space="preserve">INSERT INTO SC_SystemeProduits(RefDimension,NomSysteme,typePresta,ligne,Quantite,formule,cte1,DateModif) values (14,'FV4','MATIERE',399,8,null,null,now());
</v>
      </c>
      <c r="CU12" s="74"/>
      <c r="CV12" s="74"/>
      <c r="CW12" s="74" t="str">
        <f t="shared" si="13"/>
        <v xml:space="preserve">INSERT INTO SC_SystemeProduits(RefDimension,NomSysteme,typePresta,ligne,Quantite,formule,cte1,DateModif) values (15,'FV4','MATIERE',399,8,null,null,now());
</v>
      </c>
      <c r="CX12" s="74"/>
      <c r="CY12" s="74"/>
      <c r="CZ12" s="74" t="str">
        <f t="shared" si="14"/>
        <v xml:space="preserve">INSERT INTO SC_SystemeProduits(RefDimension,NomSysteme,typePresta,ligne,Quantite,formule,cte1,DateModif) values (16,'FV4','MATIERE',399,8,null,null,now());
</v>
      </c>
      <c r="DA12" s="74"/>
      <c r="DB12" s="74"/>
      <c r="DC12" s="74" t="str">
        <f t="shared" si="15"/>
        <v xml:space="preserve">INSERT INTO SC_SystemeProduits(RefDimension,NomSysteme,typePresta,ligne,Quantite,formule,cte1,DateModif) values (17,'FV4','MATIERE',399,8,null,null,now());
</v>
      </c>
      <c r="DD12" s="74"/>
      <c r="DE12" s="74"/>
      <c r="DF12" s="74" t="str">
        <f t="shared" si="16"/>
        <v xml:space="preserve">INSERT INTO SC_SystemeProduits(RefDimension,NomSysteme,typePresta,ligne,Quantite,formule,cte1,DateModif) values (18,'FV4','MATIERE',399,8,null,null,now());
</v>
      </c>
      <c r="DG12" s="74"/>
      <c r="DH12" s="74"/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400</v>
      </c>
      <c r="B13" s="74" t="s">
        <v>294</v>
      </c>
      <c r="C13" s="74" t="s">
        <v>1497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ml</v>
      </c>
      <c r="E13" s="74"/>
      <c r="F13" s="75" t="s">
        <v>641</v>
      </c>
      <c r="G13" s="75" t="s">
        <v>629</v>
      </c>
      <c r="H13" s="74"/>
      <c r="I13" s="75" t="s">
        <v>641</v>
      </c>
      <c r="J13" s="75" t="s">
        <v>629</v>
      </c>
      <c r="K13" s="74"/>
      <c r="L13" s="75" t="s">
        <v>641</v>
      </c>
      <c r="M13" s="75" t="s">
        <v>629</v>
      </c>
      <c r="N13" s="74"/>
      <c r="O13" s="75" t="s">
        <v>641</v>
      </c>
      <c r="P13" s="75" t="s">
        <v>629</v>
      </c>
      <c r="Q13" s="74"/>
      <c r="R13" s="75" t="s">
        <v>641</v>
      </c>
      <c r="S13" s="75" t="s">
        <v>629</v>
      </c>
      <c r="T13" s="74"/>
      <c r="U13" s="75" t="s">
        <v>641</v>
      </c>
      <c r="V13" s="75" t="s">
        <v>629</v>
      </c>
      <c r="W13" s="74"/>
      <c r="X13" s="75" t="s">
        <v>641</v>
      </c>
      <c r="Y13" s="75" t="s">
        <v>629</v>
      </c>
      <c r="Z13" s="74"/>
      <c r="AA13" s="75" t="s">
        <v>641</v>
      </c>
      <c r="AB13" s="75" t="s">
        <v>629</v>
      </c>
      <c r="AC13" s="74"/>
      <c r="AD13" s="75" t="s">
        <v>641</v>
      </c>
      <c r="AE13" s="75" t="s">
        <v>629</v>
      </c>
      <c r="AF13" s="74"/>
      <c r="AG13" s="75" t="s">
        <v>641</v>
      </c>
      <c r="AH13" s="75" t="s">
        <v>629</v>
      </c>
      <c r="AI13" s="74"/>
      <c r="AJ13" s="75" t="s">
        <v>641</v>
      </c>
      <c r="AK13" s="75" t="s">
        <v>629</v>
      </c>
      <c r="AL13" s="74"/>
      <c r="AM13" s="75" t="s">
        <v>641</v>
      </c>
      <c r="AN13" s="75" t="s">
        <v>629</v>
      </c>
      <c r="AO13" s="74"/>
      <c r="AP13" s="75" t="s">
        <v>641</v>
      </c>
      <c r="AQ13" s="75" t="s">
        <v>629</v>
      </c>
      <c r="AR13" s="74"/>
      <c r="AS13" s="75" t="s">
        <v>641</v>
      </c>
      <c r="AT13" s="75" t="s">
        <v>629</v>
      </c>
      <c r="AU13" s="74"/>
      <c r="AV13" s="75" t="s">
        <v>641</v>
      </c>
      <c r="AW13" s="75" t="s">
        <v>629</v>
      </c>
      <c r="AX13" s="74"/>
      <c r="AY13" s="75" t="s">
        <v>641</v>
      </c>
      <c r="AZ13" s="75" t="s">
        <v>629</v>
      </c>
      <c r="BA13" s="74"/>
      <c r="BB13" s="75" t="s">
        <v>641</v>
      </c>
      <c r="BC13" s="75" t="s">
        <v>629</v>
      </c>
      <c r="BD13" s="74"/>
      <c r="BE13" s="75" t="s">
        <v>641</v>
      </c>
      <c r="BF13" s="75" t="s">
        <v>629</v>
      </c>
      <c r="BG13" s="74" t="str">
        <f t="shared" si="17"/>
        <v xml:space="preserve">INSERT INTO SC_SystemeProduits(RefDimension,NomSysteme,typePresta,ligne,Quantite,formule,cte1,DateModif) values (1,'FV4','MATIERE',400,null,'1.1*CTE1','PERIMETRE',now());
</v>
      </c>
      <c r="BH13" s="74"/>
      <c r="BI13" s="74"/>
      <c r="BJ13" s="74" t="str">
        <f t="shared" si="0"/>
        <v xml:space="preserve">INSERT INTO SC_SystemeProduits(RefDimension,NomSysteme,typePresta,ligne,Quantite,formule,cte1,DateModif) values (2,'FV4','MATIERE',400,null,'1.1*CTE1','PERIMETRE',now());
</v>
      </c>
      <c r="BK13" s="74"/>
      <c r="BL13" s="74"/>
      <c r="BM13" s="74" t="str">
        <f t="shared" si="1"/>
        <v xml:space="preserve">INSERT INTO SC_SystemeProduits(RefDimension,NomSysteme,typePresta,ligne,Quantite,formule,cte1,DateModif) values (3,'FV4','MATIERE',400,null,'1.1*CTE1','PERIMETRE',now());
</v>
      </c>
      <c r="BN13" s="74"/>
      <c r="BO13" s="74"/>
      <c r="BP13" s="74" t="str">
        <f t="shared" si="2"/>
        <v xml:space="preserve">INSERT INTO SC_SystemeProduits(RefDimension,NomSysteme,typePresta,ligne,Quantite,formule,cte1,DateModif) values (4,'FV4','MATIERE',400,null,'1.1*CTE1','PERIMETRE',now());
</v>
      </c>
      <c r="BQ13" s="74"/>
      <c r="BR13" s="74"/>
      <c r="BS13" s="74" t="str">
        <f t="shared" si="3"/>
        <v xml:space="preserve">INSERT INTO SC_SystemeProduits(RefDimension,NomSysteme,typePresta,ligne,Quantite,formule,cte1,DateModif) values (5,'FV4','MATIERE',400,null,'1.1*CTE1','PERIMETRE',now());
</v>
      </c>
      <c r="BT13" s="74"/>
      <c r="BU13" s="74"/>
      <c r="BV13" s="74" t="str">
        <f t="shared" si="4"/>
        <v xml:space="preserve">INSERT INTO SC_SystemeProduits(RefDimension,NomSysteme,typePresta,ligne,Quantite,formule,cte1,DateModif) values (6,'FV4','MATIERE',400,null,'1.1*CTE1','PERIMETRE',now());
</v>
      </c>
      <c r="BW13" s="74"/>
      <c r="BX13" s="74"/>
      <c r="BY13" s="74" t="str">
        <f t="shared" si="5"/>
        <v xml:space="preserve">INSERT INTO SC_SystemeProduits(RefDimension,NomSysteme,typePresta,ligne,Quantite,formule,cte1,DateModif) values (7,'FV4','MATIERE',400,null,'1.1*CTE1','PERIMETRE',now());
</v>
      </c>
      <c r="BZ13" s="74"/>
      <c r="CA13" s="74"/>
      <c r="CB13" s="74" t="str">
        <f t="shared" si="6"/>
        <v xml:space="preserve">INSERT INTO SC_SystemeProduits(RefDimension,NomSysteme,typePresta,ligne,Quantite,formule,cte1,DateModif) values (8,'FV4','MATIERE',400,null,'1.1*CTE1','PERIMETRE',now());
</v>
      </c>
      <c r="CC13" s="74"/>
      <c r="CD13" s="74"/>
      <c r="CE13" s="74" t="str">
        <f t="shared" si="7"/>
        <v xml:space="preserve">INSERT INTO SC_SystemeProduits(RefDimension,NomSysteme,typePresta,ligne,Quantite,formule,cte1,DateModif) values (9,'FV4','MATIERE',400,null,'1.1*CTE1','PERIMETRE',now());
</v>
      </c>
      <c r="CF13" s="74"/>
      <c r="CG13" s="74"/>
      <c r="CH13" s="74" t="str">
        <f t="shared" si="8"/>
        <v xml:space="preserve">INSERT INTO SC_SystemeProduits(RefDimension,NomSysteme,typePresta,ligne,Quantite,formule,cte1,DateModif) values (10,'FV4','MATIERE',400,null,'1.1*CTE1','PERIMETRE',now());
</v>
      </c>
      <c r="CI13" s="74"/>
      <c r="CJ13" s="74"/>
      <c r="CK13" s="74" t="str">
        <f t="shared" si="9"/>
        <v xml:space="preserve">INSERT INTO SC_SystemeProduits(RefDimension,NomSysteme,typePresta,ligne,Quantite,formule,cte1,DateModif) values (11,'FV4','MATIERE',400,null,'1.1*CTE1','PERIMETRE',now());
</v>
      </c>
      <c r="CL13" s="74"/>
      <c r="CM13" s="74"/>
      <c r="CN13" s="74" t="str">
        <f t="shared" si="10"/>
        <v xml:space="preserve">INSERT INTO SC_SystemeProduits(RefDimension,NomSysteme,typePresta,ligne,Quantite,formule,cte1,DateModif) values (12,'FV4','MATIERE',400,null,'1.1*CTE1','PERIMETRE',now());
</v>
      </c>
      <c r="CO13" s="74"/>
      <c r="CP13" s="74"/>
      <c r="CQ13" s="74" t="str">
        <f t="shared" si="11"/>
        <v xml:space="preserve">INSERT INTO SC_SystemeProduits(RefDimension,NomSysteme,typePresta,ligne,Quantite,formule,cte1,DateModif) values (13,'FV4','MATIERE',400,null,'1.1*CTE1','PERIMETRE',now());
</v>
      </c>
      <c r="CR13" s="74"/>
      <c r="CS13" s="74"/>
      <c r="CT13" s="74" t="str">
        <f t="shared" si="12"/>
        <v xml:space="preserve">INSERT INTO SC_SystemeProduits(RefDimension,NomSysteme,typePresta,ligne,Quantite,formule,cte1,DateModif) values (14,'FV4','MATIERE',400,null,'1.1*CTE1','PERIMETRE',now());
</v>
      </c>
      <c r="CU13" s="74"/>
      <c r="CV13" s="74"/>
      <c r="CW13" s="74" t="str">
        <f t="shared" si="13"/>
        <v xml:space="preserve">INSERT INTO SC_SystemeProduits(RefDimension,NomSysteme,typePresta,ligne,Quantite,formule,cte1,DateModif) values (15,'FV4','MATIERE',400,null,'1.1*CTE1','PERIMETRE',now());
</v>
      </c>
      <c r="CX13" s="74"/>
      <c r="CY13" s="74"/>
      <c r="CZ13" s="74" t="str">
        <f t="shared" si="14"/>
        <v xml:space="preserve">INSERT INTO SC_SystemeProduits(RefDimension,NomSysteme,typePresta,ligne,Quantite,formule,cte1,DateModif) values (16,'FV4','MATIERE',400,null,'1.1*CTE1','PERIMETRE',now());
</v>
      </c>
      <c r="DA13" s="74"/>
      <c r="DB13" s="74"/>
      <c r="DC13" s="74" t="str">
        <f t="shared" si="15"/>
        <v xml:space="preserve">INSERT INTO SC_SystemeProduits(RefDimension,NomSysteme,typePresta,ligne,Quantite,formule,cte1,DateModif) values (17,'FV4','MATIERE',400,null,'1.1*CTE1','PERIMETRE',now());
</v>
      </c>
      <c r="DD13" s="74"/>
      <c r="DE13" s="74"/>
      <c r="DF13" s="74" t="str">
        <f t="shared" si="16"/>
        <v xml:space="preserve">INSERT INTO SC_SystemeProduits(RefDimension,NomSysteme,typePresta,ligne,Quantite,formule,cte1,DateModif) values (18,'FV4','MATIERE',400,null,'1.1*CTE1','PERIMETRE',now());
</v>
      </c>
      <c r="DG13" s="74"/>
      <c r="DH13" s="74"/>
    </row>
    <row r="14" spans="1:112" x14ac:dyDescent="0.3">
      <c r="A14" s="58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74"/>
      <c r="C14" s="74"/>
      <c r="D14" s="74" t="str">
        <f>IF(B14="MATIERE",VLOOKUP($C14,MATIERE!$B$2:$K$601,6,0),IF(B14="MOA",VLOOKUP($C14,ATELIER!$B$2:$K$291,3,0),IF(B14="MOC",VLOOKUP($C14,CHANTIER!$B$2:$K$291,3,0),IF(B14="MP",VLOOKUP($C14,MINIPELLE!$B$2:$K$291,3,0),""))))</f>
        <v/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 t="str">
        <f t="shared" si="17"/>
        <v/>
      </c>
      <c r="BH14" s="74"/>
      <c r="BI14" s="74"/>
      <c r="BJ14" s="74" t="str">
        <f t="shared" si="0"/>
        <v/>
      </c>
      <c r="BK14" s="74"/>
      <c r="BL14" s="74"/>
      <c r="BM14" s="74" t="str">
        <f t="shared" si="1"/>
        <v/>
      </c>
      <c r="BN14" s="74"/>
      <c r="BO14" s="74"/>
      <c r="BP14" s="74" t="str">
        <f t="shared" si="2"/>
        <v/>
      </c>
      <c r="BQ14" s="74"/>
      <c r="BR14" s="74"/>
      <c r="BS14" s="74" t="str">
        <f t="shared" si="3"/>
        <v/>
      </c>
      <c r="BT14" s="74"/>
      <c r="BU14" s="74"/>
      <c r="BV14" s="74" t="str">
        <f t="shared" si="4"/>
        <v/>
      </c>
      <c r="BW14" s="74"/>
      <c r="BX14" s="74"/>
      <c r="BY14" s="74" t="str">
        <f t="shared" si="5"/>
        <v/>
      </c>
      <c r="BZ14" s="74"/>
      <c r="CA14" s="74"/>
      <c r="CB14" s="74" t="str">
        <f t="shared" si="6"/>
        <v/>
      </c>
      <c r="CC14" s="74"/>
      <c r="CD14" s="74"/>
      <c r="CE14" s="74" t="str">
        <f t="shared" si="7"/>
        <v/>
      </c>
      <c r="CF14" s="74"/>
      <c r="CG14" s="74"/>
      <c r="CH14" s="74" t="str">
        <f t="shared" si="8"/>
        <v/>
      </c>
      <c r="CI14" s="74"/>
      <c r="CJ14" s="74"/>
      <c r="CK14" s="74" t="str">
        <f t="shared" si="9"/>
        <v/>
      </c>
      <c r="CL14" s="74"/>
      <c r="CM14" s="74"/>
      <c r="CN14" s="74" t="str">
        <f t="shared" si="10"/>
        <v/>
      </c>
      <c r="CO14" s="74"/>
      <c r="CP14" s="74"/>
      <c r="CQ14" s="74" t="str">
        <f t="shared" si="11"/>
        <v/>
      </c>
      <c r="CR14" s="74"/>
      <c r="CS14" s="74"/>
      <c r="CT14" s="74" t="str">
        <f t="shared" si="12"/>
        <v/>
      </c>
      <c r="CU14" s="74"/>
      <c r="CV14" s="74"/>
      <c r="CW14" s="74" t="str">
        <f t="shared" si="13"/>
        <v/>
      </c>
      <c r="CX14" s="74"/>
      <c r="CY14" s="74"/>
      <c r="CZ14" s="74" t="str">
        <f t="shared" si="14"/>
        <v/>
      </c>
      <c r="DA14" s="74"/>
      <c r="DB14" s="74"/>
      <c r="DC14" s="74" t="str">
        <f t="shared" si="15"/>
        <v/>
      </c>
      <c r="DD14" s="74"/>
      <c r="DE14" s="74"/>
      <c r="DF14" s="74" t="str">
        <f t="shared" si="16"/>
        <v/>
      </c>
      <c r="DG14" s="74"/>
      <c r="DH14" s="74"/>
    </row>
    <row r="15" spans="1:11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89</v>
      </c>
      <c r="B15" s="74" t="s">
        <v>298</v>
      </c>
      <c r="C15" s="74" t="s">
        <v>1020</v>
      </c>
      <c r="D15" s="74" t="str">
        <f>IF(B15="MATIERE",VLOOKUP($C15,MATIERE!$B$2:$K$601,6,0),IF(B15="MOA",VLOOKUP($C15,ATELIER!$B$2:$K$291,3,0),IF(B15="MOC",VLOOKUP($C15,CHANTIER!$B$2:$K$291,3,0),IF(B15="MP",VLOOKUP($C15,MINIPELLE!$B$2:$K$291,3,0),""))))</f>
        <v>m²</v>
      </c>
      <c r="E15" s="74"/>
      <c r="F15" s="75" t="s">
        <v>686</v>
      </c>
      <c r="G15" s="75" t="s">
        <v>629</v>
      </c>
      <c r="H15" s="74"/>
      <c r="I15" s="75" t="s">
        <v>686</v>
      </c>
      <c r="J15" s="75" t="s">
        <v>629</v>
      </c>
      <c r="K15" s="74"/>
      <c r="L15" s="75" t="s">
        <v>686</v>
      </c>
      <c r="M15" s="75" t="s">
        <v>629</v>
      </c>
      <c r="N15" s="74"/>
      <c r="O15" s="75" t="s">
        <v>686</v>
      </c>
      <c r="P15" s="75" t="s">
        <v>629</v>
      </c>
      <c r="Q15" s="74"/>
      <c r="R15" s="75" t="s">
        <v>686</v>
      </c>
      <c r="S15" s="75" t="s">
        <v>629</v>
      </c>
      <c r="T15" s="74"/>
      <c r="U15" s="75" t="s">
        <v>686</v>
      </c>
      <c r="V15" s="75" t="s">
        <v>629</v>
      </c>
      <c r="W15" s="74"/>
      <c r="X15" s="75" t="s">
        <v>686</v>
      </c>
      <c r="Y15" s="75" t="s">
        <v>629</v>
      </c>
      <c r="Z15" s="74"/>
      <c r="AA15" s="75" t="s">
        <v>686</v>
      </c>
      <c r="AB15" s="75" t="s">
        <v>629</v>
      </c>
      <c r="AC15" s="74"/>
      <c r="AD15" s="75" t="s">
        <v>686</v>
      </c>
      <c r="AE15" s="75" t="s">
        <v>629</v>
      </c>
      <c r="AF15" s="74"/>
      <c r="AG15" s="75" t="s">
        <v>686</v>
      </c>
      <c r="AH15" s="75" t="s">
        <v>629</v>
      </c>
      <c r="AI15" s="74"/>
      <c r="AJ15" s="75" t="s">
        <v>686</v>
      </c>
      <c r="AK15" s="75" t="s">
        <v>629</v>
      </c>
      <c r="AL15" s="74"/>
      <c r="AM15" s="75" t="s">
        <v>686</v>
      </c>
      <c r="AN15" s="75" t="s">
        <v>629</v>
      </c>
      <c r="AO15" s="74"/>
      <c r="AP15" s="75" t="s">
        <v>686</v>
      </c>
      <c r="AQ15" s="75" t="s">
        <v>629</v>
      </c>
      <c r="AR15" s="74"/>
      <c r="AS15" s="75" t="s">
        <v>686</v>
      </c>
      <c r="AT15" s="75" t="s">
        <v>629</v>
      </c>
      <c r="AU15" s="74"/>
      <c r="AV15" s="75" t="s">
        <v>686</v>
      </c>
      <c r="AW15" s="75" t="s">
        <v>629</v>
      </c>
      <c r="AX15" s="74"/>
      <c r="AY15" s="75" t="s">
        <v>686</v>
      </c>
      <c r="AZ15" s="75" t="s">
        <v>629</v>
      </c>
      <c r="BA15" s="74"/>
      <c r="BB15" s="75" t="s">
        <v>686</v>
      </c>
      <c r="BC15" s="75" t="s">
        <v>629</v>
      </c>
      <c r="BD15" s="74"/>
      <c r="BE15" s="75" t="s">
        <v>686</v>
      </c>
      <c r="BF15" s="75" t="s">
        <v>629</v>
      </c>
      <c r="BG15" s="74" t="str">
        <f t="shared" si="17"/>
        <v xml:space="preserve">INSERT INTO SC_SystemeProduits(RefDimension,NomSysteme,typePresta,ligne,Quantite,formule,cte1,DateModif) values (1,'FV4','MOC',89,null,'1*CTE1','PERIMETRE',now());
</v>
      </c>
      <c r="BH15" s="74"/>
      <c r="BI15" s="74"/>
      <c r="BJ15" s="74" t="str">
        <f t="shared" si="0"/>
        <v xml:space="preserve">INSERT INTO SC_SystemeProduits(RefDimension,NomSysteme,typePresta,ligne,Quantite,formule,cte1,DateModif) values (2,'FV4','MOC',89,null,'1*CTE1','PERIMETRE',now());
</v>
      </c>
      <c r="BK15" s="74"/>
      <c r="BL15" s="74"/>
      <c r="BM15" s="74" t="str">
        <f t="shared" si="1"/>
        <v xml:space="preserve">INSERT INTO SC_SystemeProduits(RefDimension,NomSysteme,typePresta,ligne,Quantite,formule,cte1,DateModif) values (3,'FV4','MOC',89,null,'1*CTE1','PERIMETRE',now());
</v>
      </c>
      <c r="BN15" s="74"/>
      <c r="BO15" s="74"/>
      <c r="BP15" s="74" t="str">
        <f t="shared" si="2"/>
        <v xml:space="preserve">INSERT INTO SC_SystemeProduits(RefDimension,NomSysteme,typePresta,ligne,Quantite,formule,cte1,DateModif) values (4,'FV4','MOC',89,null,'1*CTE1','PERIMETRE',now());
</v>
      </c>
      <c r="BQ15" s="74"/>
      <c r="BR15" s="74"/>
      <c r="BS15" s="74" t="str">
        <f t="shared" si="3"/>
        <v xml:space="preserve">INSERT INTO SC_SystemeProduits(RefDimension,NomSysteme,typePresta,ligne,Quantite,formule,cte1,DateModif) values (5,'FV4','MOC',89,null,'1*CTE1','PERIMETRE',now());
</v>
      </c>
      <c r="BT15" s="74"/>
      <c r="BU15" s="74"/>
      <c r="BV15" s="74" t="str">
        <f t="shared" si="4"/>
        <v xml:space="preserve">INSERT INTO SC_SystemeProduits(RefDimension,NomSysteme,typePresta,ligne,Quantite,formule,cte1,DateModif) values (6,'FV4','MOC',89,null,'1*CTE1','PERIMETRE',now());
</v>
      </c>
      <c r="BW15" s="74"/>
      <c r="BX15" s="74"/>
      <c r="BY15" s="74" t="str">
        <f t="shared" si="5"/>
        <v xml:space="preserve">INSERT INTO SC_SystemeProduits(RefDimension,NomSysteme,typePresta,ligne,Quantite,formule,cte1,DateModif) values (7,'FV4','MOC',89,null,'1*CTE1','PERIMETRE',now());
</v>
      </c>
      <c r="BZ15" s="74"/>
      <c r="CA15" s="74"/>
      <c r="CB15" s="74" t="str">
        <f t="shared" si="6"/>
        <v xml:space="preserve">INSERT INTO SC_SystemeProduits(RefDimension,NomSysteme,typePresta,ligne,Quantite,formule,cte1,DateModif) values (8,'FV4','MOC',89,null,'1*CTE1','PERIMETRE',now());
</v>
      </c>
      <c r="CC15" s="74"/>
      <c r="CD15" s="74"/>
      <c r="CE15" s="74" t="str">
        <f t="shared" si="7"/>
        <v xml:space="preserve">INSERT INTO SC_SystemeProduits(RefDimension,NomSysteme,typePresta,ligne,Quantite,formule,cte1,DateModif) values (9,'FV4','MOC',89,null,'1*CTE1','PERIMETRE',now());
</v>
      </c>
      <c r="CF15" s="74"/>
      <c r="CG15" s="74"/>
      <c r="CH15" s="74" t="str">
        <f t="shared" si="8"/>
        <v xml:space="preserve">INSERT INTO SC_SystemeProduits(RefDimension,NomSysteme,typePresta,ligne,Quantite,formule,cte1,DateModif) values (10,'FV4','MOC',89,null,'1*CTE1','PERIMETRE',now());
</v>
      </c>
      <c r="CI15" s="74"/>
      <c r="CJ15" s="74"/>
      <c r="CK15" s="74" t="str">
        <f t="shared" si="9"/>
        <v xml:space="preserve">INSERT INTO SC_SystemeProduits(RefDimension,NomSysteme,typePresta,ligne,Quantite,formule,cte1,DateModif) values (11,'FV4','MOC',89,null,'1*CTE1','PERIMETRE',now());
</v>
      </c>
      <c r="CL15" s="74"/>
      <c r="CM15" s="74"/>
      <c r="CN15" s="74" t="str">
        <f t="shared" si="10"/>
        <v xml:space="preserve">INSERT INTO SC_SystemeProduits(RefDimension,NomSysteme,typePresta,ligne,Quantite,formule,cte1,DateModif) values (12,'FV4','MOC',89,null,'1*CTE1','PERIMETRE',now());
</v>
      </c>
      <c r="CO15" s="74"/>
      <c r="CP15" s="74"/>
      <c r="CQ15" s="74" t="str">
        <f t="shared" si="11"/>
        <v xml:space="preserve">INSERT INTO SC_SystemeProduits(RefDimension,NomSysteme,typePresta,ligne,Quantite,formule,cte1,DateModif) values (13,'FV4','MOC',89,null,'1*CTE1','PERIMETRE',now());
</v>
      </c>
      <c r="CR15" s="74"/>
      <c r="CS15" s="74"/>
      <c r="CT15" s="74" t="str">
        <f t="shared" si="12"/>
        <v xml:space="preserve">INSERT INTO SC_SystemeProduits(RefDimension,NomSysteme,typePresta,ligne,Quantite,formule,cte1,DateModif) values (14,'FV4','MOC',89,null,'1*CTE1','PERIMETRE',now());
</v>
      </c>
      <c r="CU15" s="74"/>
      <c r="CV15" s="74"/>
      <c r="CW15" s="74" t="str">
        <f t="shared" si="13"/>
        <v xml:space="preserve">INSERT INTO SC_SystemeProduits(RefDimension,NomSysteme,typePresta,ligne,Quantite,formule,cte1,DateModif) values (15,'FV4','MOC',89,null,'1*CTE1','PERIMETRE',now());
</v>
      </c>
      <c r="CX15" s="74"/>
      <c r="CY15" s="74"/>
      <c r="CZ15" s="74" t="str">
        <f t="shared" si="14"/>
        <v xml:space="preserve">INSERT INTO SC_SystemeProduits(RefDimension,NomSysteme,typePresta,ligne,Quantite,formule,cte1,DateModif) values (16,'FV4','MOC',89,null,'1*CTE1','PERIMETRE',now());
</v>
      </c>
      <c r="DA15" s="74"/>
      <c r="DB15" s="74"/>
      <c r="DC15" s="74" t="str">
        <f t="shared" si="15"/>
        <v xml:space="preserve">INSERT INTO SC_SystemeProduits(RefDimension,NomSysteme,typePresta,ligne,Quantite,formule,cte1,DateModif) values (17,'FV4','MOC',89,null,'1*CTE1','PERIMETRE',now());
</v>
      </c>
      <c r="DD15" s="74"/>
      <c r="DE15" s="74"/>
      <c r="DF15" s="74" t="str">
        <f t="shared" si="16"/>
        <v xml:space="preserve">INSERT INTO SC_SystemeProduits(RefDimension,NomSysteme,typePresta,ligne,Quantite,formule,cte1,DateModif) values (18,'FV4','MOC',89,null,'1*CTE1','PERIMETRE',now());
</v>
      </c>
      <c r="DG15" s="74"/>
      <c r="DH15" s="74"/>
    </row>
    <row r="16" spans="1:112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88</v>
      </c>
      <c r="B16" s="74" t="s">
        <v>298</v>
      </c>
      <c r="C16" s="74" t="s">
        <v>1021</v>
      </c>
      <c r="D16" s="74" t="str">
        <f>IF(B16="MATIERE",VLOOKUP($C16,MATIERE!$B$2:$K$601,6,0),IF(B16="MOA",VLOOKUP($C16,ATELIER!$B$2:$K$291,3,0),IF(B16="MOC",VLOOKUP($C16,CHANTIER!$B$2:$K$291,3,0),IF(B16="MP",VLOOKUP($C16,MINIPELLE!$B$2:$K$291,3,0),""))))</f>
        <v>m²</v>
      </c>
      <c r="E16" s="74"/>
      <c r="F16" s="75" t="s">
        <v>686</v>
      </c>
      <c r="G16" s="75" t="s">
        <v>629</v>
      </c>
      <c r="H16" s="74"/>
      <c r="I16" s="75" t="s">
        <v>686</v>
      </c>
      <c r="J16" s="75" t="s">
        <v>629</v>
      </c>
      <c r="K16" s="74"/>
      <c r="L16" s="75" t="s">
        <v>686</v>
      </c>
      <c r="M16" s="75" t="s">
        <v>629</v>
      </c>
      <c r="N16" s="74"/>
      <c r="O16" s="75" t="s">
        <v>686</v>
      </c>
      <c r="P16" s="75" t="s">
        <v>629</v>
      </c>
      <c r="Q16" s="74"/>
      <c r="R16" s="75" t="s">
        <v>686</v>
      </c>
      <c r="S16" s="75" t="s">
        <v>629</v>
      </c>
      <c r="T16" s="74"/>
      <c r="U16" s="75" t="s">
        <v>686</v>
      </c>
      <c r="V16" s="75" t="s">
        <v>629</v>
      </c>
      <c r="W16" s="74"/>
      <c r="X16" s="75" t="s">
        <v>686</v>
      </c>
      <c r="Y16" s="75" t="s">
        <v>629</v>
      </c>
      <c r="Z16" s="74"/>
      <c r="AA16" s="75" t="s">
        <v>686</v>
      </c>
      <c r="AB16" s="75" t="s">
        <v>629</v>
      </c>
      <c r="AC16" s="74"/>
      <c r="AD16" s="75" t="s">
        <v>686</v>
      </c>
      <c r="AE16" s="75" t="s">
        <v>629</v>
      </c>
      <c r="AF16" s="74"/>
      <c r="AG16" s="75" t="s">
        <v>686</v>
      </c>
      <c r="AH16" s="75" t="s">
        <v>629</v>
      </c>
      <c r="AI16" s="74"/>
      <c r="AJ16" s="75" t="s">
        <v>686</v>
      </c>
      <c r="AK16" s="75" t="s">
        <v>629</v>
      </c>
      <c r="AL16" s="74"/>
      <c r="AM16" s="75" t="s">
        <v>686</v>
      </c>
      <c r="AN16" s="75" t="s">
        <v>629</v>
      </c>
      <c r="AO16" s="74"/>
      <c r="AP16" s="75" t="s">
        <v>686</v>
      </c>
      <c r="AQ16" s="75" t="s">
        <v>629</v>
      </c>
      <c r="AR16" s="74"/>
      <c r="AS16" s="75" t="s">
        <v>686</v>
      </c>
      <c r="AT16" s="75" t="s">
        <v>629</v>
      </c>
      <c r="AU16" s="74"/>
      <c r="AV16" s="75" t="s">
        <v>686</v>
      </c>
      <c r="AW16" s="75" t="s">
        <v>629</v>
      </c>
      <c r="AX16" s="74"/>
      <c r="AY16" s="75" t="s">
        <v>686</v>
      </c>
      <c r="AZ16" s="75" t="s">
        <v>629</v>
      </c>
      <c r="BA16" s="74"/>
      <c r="BB16" s="75" t="s">
        <v>686</v>
      </c>
      <c r="BC16" s="75" t="s">
        <v>629</v>
      </c>
      <c r="BD16" s="74"/>
      <c r="BE16" s="75" t="s">
        <v>686</v>
      </c>
      <c r="BF16" s="75" t="s">
        <v>629</v>
      </c>
      <c r="BG16" s="74" t="str">
        <f t="shared" si="17"/>
        <v xml:space="preserve">INSERT INTO SC_SystemeProduits(RefDimension,NomSysteme,typePresta,ligne,Quantite,formule,cte1,DateModif) values (1,'FV4','MOC',88,null,'1*CTE1','PERIMETRE',now());
</v>
      </c>
      <c r="BH16" s="74"/>
      <c r="BI16" s="74"/>
      <c r="BJ16" s="74" t="str">
        <f t="shared" si="0"/>
        <v xml:space="preserve">INSERT INTO SC_SystemeProduits(RefDimension,NomSysteme,typePresta,ligne,Quantite,formule,cte1,DateModif) values (2,'FV4','MOC',88,null,'1*CTE1','PERIMETRE',now());
</v>
      </c>
      <c r="BK16" s="74"/>
      <c r="BL16" s="74"/>
      <c r="BM16" s="74" t="str">
        <f t="shared" si="1"/>
        <v xml:space="preserve">INSERT INTO SC_SystemeProduits(RefDimension,NomSysteme,typePresta,ligne,Quantite,formule,cte1,DateModif) values (3,'FV4','MOC',88,null,'1*CTE1','PERIMETRE',now());
</v>
      </c>
      <c r="BN16" s="74"/>
      <c r="BO16" s="74"/>
      <c r="BP16" s="74" t="str">
        <f t="shared" si="2"/>
        <v xml:space="preserve">INSERT INTO SC_SystemeProduits(RefDimension,NomSysteme,typePresta,ligne,Quantite,formule,cte1,DateModif) values (4,'FV4','MOC',88,null,'1*CTE1','PERIMETRE',now());
</v>
      </c>
      <c r="BQ16" s="74"/>
      <c r="BR16" s="74"/>
      <c r="BS16" s="74" t="str">
        <f t="shared" si="3"/>
        <v xml:space="preserve">INSERT INTO SC_SystemeProduits(RefDimension,NomSysteme,typePresta,ligne,Quantite,formule,cte1,DateModif) values (5,'FV4','MOC',88,null,'1*CTE1','PERIMETRE',now());
</v>
      </c>
      <c r="BT16" s="74"/>
      <c r="BU16" s="74"/>
      <c r="BV16" s="74" t="str">
        <f t="shared" si="4"/>
        <v xml:space="preserve">INSERT INTO SC_SystemeProduits(RefDimension,NomSysteme,typePresta,ligne,Quantite,formule,cte1,DateModif) values (6,'FV4','MOC',88,null,'1*CTE1','PERIMETRE',now());
</v>
      </c>
      <c r="BW16" s="74"/>
      <c r="BX16" s="74"/>
      <c r="BY16" s="74" t="str">
        <f t="shared" si="5"/>
        <v xml:space="preserve">INSERT INTO SC_SystemeProduits(RefDimension,NomSysteme,typePresta,ligne,Quantite,formule,cte1,DateModif) values (7,'FV4','MOC',88,null,'1*CTE1','PERIMETRE',now());
</v>
      </c>
      <c r="BZ16" s="74"/>
      <c r="CA16" s="74"/>
      <c r="CB16" s="74" t="str">
        <f t="shared" si="6"/>
        <v xml:space="preserve">INSERT INTO SC_SystemeProduits(RefDimension,NomSysteme,typePresta,ligne,Quantite,formule,cte1,DateModif) values (8,'FV4','MOC',88,null,'1*CTE1','PERIMETRE',now());
</v>
      </c>
      <c r="CC16" s="74"/>
      <c r="CD16" s="74"/>
      <c r="CE16" s="74" t="str">
        <f t="shared" si="7"/>
        <v xml:space="preserve">INSERT INTO SC_SystemeProduits(RefDimension,NomSysteme,typePresta,ligne,Quantite,formule,cte1,DateModif) values (9,'FV4','MOC',88,null,'1*CTE1','PERIMETRE',now());
</v>
      </c>
      <c r="CF16" s="74"/>
      <c r="CG16" s="74"/>
      <c r="CH16" s="74" t="str">
        <f t="shared" si="8"/>
        <v xml:space="preserve">INSERT INTO SC_SystemeProduits(RefDimension,NomSysteme,typePresta,ligne,Quantite,formule,cte1,DateModif) values (10,'FV4','MOC',88,null,'1*CTE1','PERIMETRE',now());
</v>
      </c>
      <c r="CI16" s="74"/>
      <c r="CJ16" s="74"/>
      <c r="CK16" s="74" t="str">
        <f t="shared" si="9"/>
        <v xml:space="preserve">INSERT INTO SC_SystemeProduits(RefDimension,NomSysteme,typePresta,ligne,Quantite,formule,cte1,DateModif) values (11,'FV4','MOC',88,null,'1*CTE1','PERIMETRE',now());
</v>
      </c>
      <c r="CL16" s="74"/>
      <c r="CM16" s="74"/>
      <c r="CN16" s="74" t="str">
        <f t="shared" si="10"/>
        <v xml:space="preserve">INSERT INTO SC_SystemeProduits(RefDimension,NomSysteme,typePresta,ligne,Quantite,formule,cte1,DateModif) values (12,'FV4','MOC',88,null,'1*CTE1','PERIMETRE',now());
</v>
      </c>
      <c r="CO16" s="74"/>
      <c r="CP16" s="74"/>
      <c r="CQ16" s="74" t="str">
        <f t="shared" si="11"/>
        <v xml:space="preserve">INSERT INTO SC_SystemeProduits(RefDimension,NomSysteme,typePresta,ligne,Quantite,formule,cte1,DateModif) values (13,'FV4','MOC',88,null,'1*CTE1','PERIMETRE',now());
</v>
      </c>
      <c r="CR16" s="74"/>
      <c r="CS16" s="74"/>
      <c r="CT16" s="74" t="str">
        <f t="shared" si="12"/>
        <v xml:space="preserve">INSERT INTO SC_SystemeProduits(RefDimension,NomSysteme,typePresta,ligne,Quantite,formule,cte1,DateModif) values (14,'FV4','MOC',88,null,'1*CTE1','PERIMETRE',now());
</v>
      </c>
      <c r="CU16" s="74"/>
      <c r="CV16" s="74"/>
      <c r="CW16" s="74" t="str">
        <f t="shared" si="13"/>
        <v xml:space="preserve">INSERT INTO SC_SystemeProduits(RefDimension,NomSysteme,typePresta,ligne,Quantite,formule,cte1,DateModif) values (15,'FV4','MOC',88,null,'1*CTE1','PERIMETRE',now());
</v>
      </c>
      <c r="CX16" s="74"/>
      <c r="CY16" s="74"/>
      <c r="CZ16" s="74" t="str">
        <f t="shared" si="14"/>
        <v xml:space="preserve">INSERT INTO SC_SystemeProduits(RefDimension,NomSysteme,typePresta,ligne,Quantite,formule,cte1,DateModif) values (16,'FV4','MOC',88,null,'1*CTE1','PERIMETRE',now());
</v>
      </c>
      <c r="DA16" s="74"/>
      <c r="DB16" s="74"/>
      <c r="DC16" s="74" t="str">
        <f t="shared" si="15"/>
        <v xml:space="preserve">INSERT INTO SC_SystemeProduits(RefDimension,NomSysteme,typePresta,ligne,Quantite,formule,cte1,DateModif) values (17,'FV4','MOC',88,null,'1*CTE1','PERIMETRE',now());
</v>
      </c>
      <c r="DD16" s="74"/>
      <c r="DE16" s="74"/>
      <c r="DF16" s="74" t="str">
        <f t="shared" si="16"/>
        <v xml:space="preserve">INSERT INTO SC_SystemeProduits(RefDimension,NomSysteme,typePresta,ligne,Quantite,formule,cte1,DateModif) values (18,'FV4','MOC',88,null,'1*CTE1','PERIMETRE',now());
</v>
      </c>
      <c r="DG16" s="74"/>
      <c r="DH16" s="74"/>
    </row>
    <row r="17" spans="1:112" x14ac:dyDescent="0.3">
      <c r="A17" s="58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74"/>
      <c r="C17" s="74"/>
      <c r="D17" s="74" t="str">
        <f>IF(B17="MATIERE",VLOOKUP($C17,MATIERE!$B$2:$K$601,6,0),IF(B17="MOA",VLOOKUP($C17,ATELIER!$B$2:$K$291,3,0),IF(B17="MOC",VLOOKUP($C17,CHANTIER!$B$2:$K$291,3,0),IF(B17="MP",VLOOKUP($C17,MINIPELLE!$B$2:$K$291,3,0),""))))</f>
        <v/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 t="str">
        <f t="shared" si="17"/>
        <v/>
      </c>
      <c r="BH17" s="74"/>
      <c r="BI17" s="74"/>
      <c r="BJ17" s="74" t="str">
        <f t="shared" si="0"/>
        <v/>
      </c>
      <c r="BK17" s="74"/>
      <c r="BL17" s="74"/>
      <c r="BM17" s="74" t="str">
        <f t="shared" si="1"/>
        <v/>
      </c>
      <c r="BN17" s="74"/>
      <c r="BO17" s="74"/>
      <c r="BP17" s="74" t="str">
        <f t="shared" si="2"/>
        <v/>
      </c>
      <c r="BQ17" s="74"/>
      <c r="BR17" s="74"/>
      <c r="BS17" s="74" t="str">
        <f t="shared" si="3"/>
        <v/>
      </c>
      <c r="BT17" s="74"/>
      <c r="BU17" s="74"/>
      <c r="BV17" s="74" t="str">
        <f t="shared" si="4"/>
        <v/>
      </c>
      <c r="BW17" s="74"/>
      <c r="BX17" s="74"/>
      <c r="BY17" s="74" t="str">
        <f t="shared" si="5"/>
        <v/>
      </c>
      <c r="BZ17" s="74"/>
      <c r="CA17" s="74"/>
      <c r="CB17" s="74" t="str">
        <f t="shared" si="6"/>
        <v/>
      </c>
      <c r="CC17" s="74"/>
      <c r="CD17" s="74"/>
      <c r="CE17" s="74" t="str">
        <f t="shared" si="7"/>
        <v/>
      </c>
      <c r="CF17" s="74"/>
      <c r="CG17" s="74"/>
      <c r="CH17" s="74" t="str">
        <f t="shared" si="8"/>
        <v/>
      </c>
      <c r="CI17" s="74"/>
      <c r="CJ17" s="74"/>
      <c r="CK17" s="74" t="str">
        <f t="shared" si="9"/>
        <v/>
      </c>
      <c r="CL17" s="74"/>
      <c r="CM17" s="74"/>
      <c r="CN17" s="74" t="str">
        <f t="shared" si="10"/>
        <v/>
      </c>
      <c r="CO17" s="74"/>
      <c r="CP17" s="74"/>
      <c r="CQ17" s="74" t="str">
        <f t="shared" si="11"/>
        <v/>
      </c>
      <c r="CR17" s="74"/>
      <c r="CS17" s="74"/>
      <c r="CT17" s="74" t="str">
        <f t="shared" si="12"/>
        <v/>
      </c>
      <c r="CU17" s="74"/>
      <c r="CV17" s="74"/>
      <c r="CW17" s="74" t="str">
        <f t="shared" si="13"/>
        <v/>
      </c>
      <c r="CX17" s="74"/>
      <c r="CY17" s="74"/>
      <c r="CZ17" s="74" t="str">
        <f t="shared" si="14"/>
        <v/>
      </c>
      <c r="DA17" s="74"/>
      <c r="DB17" s="74"/>
      <c r="DC17" s="74" t="str">
        <f t="shared" si="15"/>
        <v/>
      </c>
      <c r="DD17" s="74"/>
      <c r="DE17" s="74"/>
      <c r="DF17" s="74" t="str">
        <f t="shared" si="16"/>
        <v/>
      </c>
      <c r="DG17" s="74"/>
      <c r="DH17" s="74"/>
    </row>
    <row r="18" spans="1:112" x14ac:dyDescent="0.3">
      <c r="A18" s="58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18" s="74"/>
      <c r="C18" s="74"/>
      <c r="D18" s="74" t="str">
        <f>IF(B18="MATIERE",VLOOKUP($C18,MATIERE!$B$2:$K$601,6,0),IF(B18="MOA",VLOOKUP($C18,ATELIER!$B$2:$K$291,3,0),IF(B18="MOC",VLOOKUP($C18,CHANTIER!$B$2:$K$291,3,0),IF(B18="MP",VLOOKUP($C18,MINIPELLE!$B$2:$K$291,3,0),""))))</f>
        <v/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 t="str">
        <f t="shared" si="17"/>
        <v/>
      </c>
      <c r="BH18" s="74"/>
      <c r="BI18" s="74"/>
      <c r="BJ18" s="74" t="str">
        <f t="shared" si="0"/>
        <v/>
      </c>
      <c r="BK18" s="74"/>
      <c r="BL18" s="74"/>
      <c r="BM18" s="74" t="str">
        <f t="shared" si="1"/>
        <v/>
      </c>
      <c r="BN18" s="74"/>
      <c r="BO18" s="74"/>
      <c r="BP18" s="74" t="str">
        <f t="shared" si="2"/>
        <v/>
      </c>
      <c r="BQ18" s="74"/>
      <c r="BR18" s="74"/>
      <c r="BS18" s="74" t="str">
        <f t="shared" si="3"/>
        <v/>
      </c>
      <c r="BT18" s="74"/>
      <c r="BU18" s="74"/>
      <c r="BV18" s="74" t="str">
        <f t="shared" si="4"/>
        <v/>
      </c>
      <c r="BW18" s="74"/>
      <c r="BX18" s="74"/>
      <c r="BY18" s="74" t="str">
        <f t="shared" si="5"/>
        <v/>
      </c>
      <c r="BZ18" s="74"/>
      <c r="CA18" s="74"/>
      <c r="CB18" s="74" t="str">
        <f t="shared" si="6"/>
        <v/>
      </c>
      <c r="CC18" s="74"/>
      <c r="CD18" s="74"/>
      <c r="CE18" s="74" t="str">
        <f t="shared" si="7"/>
        <v/>
      </c>
      <c r="CF18" s="74"/>
      <c r="CG18" s="74"/>
      <c r="CH18" s="74" t="str">
        <f t="shared" si="8"/>
        <v/>
      </c>
      <c r="CI18" s="74"/>
      <c r="CJ18" s="74"/>
      <c r="CK18" s="74" t="str">
        <f t="shared" si="9"/>
        <v/>
      </c>
      <c r="CL18" s="74"/>
      <c r="CM18" s="74"/>
      <c r="CN18" s="74" t="str">
        <f t="shared" si="10"/>
        <v/>
      </c>
      <c r="CO18" s="74"/>
      <c r="CP18" s="74"/>
      <c r="CQ18" s="74" t="str">
        <f t="shared" si="11"/>
        <v/>
      </c>
      <c r="CR18" s="74"/>
      <c r="CS18" s="74"/>
      <c r="CT18" s="74" t="str">
        <f t="shared" si="12"/>
        <v/>
      </c>
      <c r="CU18" s="74"/>
      <c r="CV18" s="74"/>
      <c r="CW18" s="74" t="str">
        <f t="shared" si="13"/>
        <v/>
      </c>
      <c r="CX18" s="74"/>
      <c r="CY18" s="74"/>
      <c r="CZ18" s="74" t="str">
        <f t="shared" si="14"/>
        <v/>
      </c>
      <c r="DA18" s="74"/>
      <c r="DB18" s="74"/>
      <c r="DC18" s="74" t="str">
        <f t="shared" si="15"/>
        <v/>
      </c>
      <c r="DD18" s="74"/>
      <c r="DE18" s="74"/>
      <c r="DF18" s="74" t="str">
        <f t="shared" si="16"/>
        <v/>
      </c>
      <c r="DG18" s="74"/>
      <c r="DH18" s="74"/>
    </row>
    <row r="19" spans="1:112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13</v>
      </c>
      <c r="B19" s="74" t="s">
        <v>299</v>
      </c>
      <c r="C19" s="74" t="s">
        <v>159</v>
      </c>
      <c r="D19" s="74" t="str">
        <f>IF(B19="MATIERE",VLOOKUP($C19,MATIERE!$B$2:$K$601,6,0),IF(B19="MOA",VLOOKUP($C19,ATELIER!$B$2:$K$291,3,0),IF(B19="MOC",VLOOKUP($C19,CHANTIER!$B$2:$K$291,3,0),IF(B19="MP",VLOOKUP($C19,MINIPELLE!$B$2:$K$291,3,0),""))))</f>
        <v>m3</v>
      </c>
      <c r="E19" s="74">
        <v>1.2299999999999998</v>
      </c>
      <c r="F19" s="75" t="s">
        <v>1026</v>
      </c>
      <c r="G19" s="75" t="s">
        <v>629</v>
      </c>
      <c r="H19" s="74">
        <v>1.2299999999999998</v>
      </c>
      <c r="I19" s="75" t="s">
        <v>1026</v>
      </c>
      <c r="J19" s="75" t="s">
        <v>629</v>
      </c>
      <c r="K19" s="74">
        <v>1.2299999999999998</v>
      </c>
      <c r="L19" s="75" t="s">
        <v>1026</v>
      </c>
      <c r="M19" s="75" t="s">
        <v>629</v>
      </c>
      <c r="N19" s="74">
        <v>1.2299999999999998</v>
      </c>
      <c r="O19" s="75" t="s">
        <v>1026</v>
      </c>
      <c r="P19" s="75" t="s">
        <v>629</v>
      </c>
      <c r="Q19" s="74">
        <v>1.2299999999999998</v>
      </c>
      <c r="R19" s="75" t="s">
        <v>1026</v>
      </c>
      <c r="S19" s="75" t="s">
        <v>629</v>
      </c>
      <c r="T19" s="74">
        <v>1.2299999999999998</v>
      </c>
      <c r="U19" s="75" t="s">
        <v>1026</v>
      </c>
      <c r="V19" s="75" t="s">
        <v>629</v>
      </c>
      <c r="W19" s="74">
        <v>1.2299999999999998</v>
      </c>
      <c r="X19" s="75" t="s">
        <v>1026</v>
      </c>
      <c r="Y19" s="75" t="s">
        <v>629</v>
      </c>
      <c r="Z19" s="74">
        <v>1.2299999999999998</v>
      </c>
      <c r="AA19" s="75" t="s">
        <v>1026</v>
      </c>
      <c r="AB19" s="75" t="s">
        <v>629</v>
      </c>
      <c r="AC19" s="74">
        <v>1.2299999999999998</v>
      </c>
      <c r="AD19" s="75" t="s">
        <v>1026</v>
      </c>
      <c r="AE19" s="75" t="s">
        <v>629</v>
      </c>
      <c r="AF19" s="74">
        <v>1.2299999999999998</v>
      </c>
      <c r="AG19" s="75" t="s">
        <v>1026</v>
      </c>
      <c r="AH19" s="75" t="s">
        <v>629</v>
      </c>
      <c r="AI19" s="74">
        <v>1.2299999999999998</v>
      </c>
      <c r="AJ19" s="75" t="s">
        <v>1026</v>
      </c>
      <c r="AK19" s="75" t="s">
        <v>629</v>
      </c>
      <c r="AL19" s="74">
        <v>1.2299999999999998</v>
      </c>
      <c r="AM19" s="75" t="s">
        <v>1026</v>
      </c>
      <c r="AN19" s="75" t="s">
        <v>629</v>
      </c>
      <c r="AO19" s="74">
        <v>1.2299999999999998</v>
      </c>
      <c r="AP19" s="75" t="s">
        <v>1026</v>
      </c>
      <c r="AQ19" s="75" t="s">
        <v>629</v>
      </c>
      <c r="AR19" s="74">
        <v>1.2299999999999998</v>
      </c>
      <c r="AS19" s="75" t="s">
        <v>1026</v>
      </c>
      <c r="AT19" s="75" t="s">
        <v>629</v>
      </c>
      <c r="AU19" s="74">
        <v>1.2299999999999998</v>
      </c>
      <c r="AV19" s="75" t="s">
        <v>1026</v>
      </c>
      <c r="AW19" s="75" t="s">
        <v>629</v>
      </c>
      <c r="AX19" s="74">
        <v>1.2299999999999998</v>
      </c>
      <c r="AY19" s="75" t="s">
        <v>1026</v>
      </c>
      <c r="AZ19" s="75" t="s">
        <v>629</v>
      </c>
      <c r="BA19" s="74">
        <v>1.2299999999999998</v>
      </c>
      <c r="BB19" s="75" t="s">
        <v>1026</v>
      </c>
      <c r="BC19" s="75" t="s">
        <v>629</v>
      </c>
      <c r="BD19" s="74">
        <v>1.2299999999999998</v>
      </c>
      <c r="BE19" s="75" t="s">
        <v>1026</v>
      </c>
      <c r="BF19" s="75" t="s">
        <v>629</v>
      </c>
      <c r="BG19" s="74" t="str">
        <f t="shared" si="17"/>
        <v xml:space="preserve">INSERT INTO SC_SystemeProduits(RefDimension,NomSysteme,typePresta,ligne,Quantite,formule,cte1,DateModif) values (1,'FV4','MP',13,null,'0.4*0.2*CTE1','PERIMETRE',now());
</v>
      </c>
      <c r="BH19" s="74"/>
      <c r="BI19" s="74"/>
      <c r="BJ19" s="74" t="str">
        <f t="shared" si="0"/>
        <v xml:space="preserve">INSERT INTO SC_SystemeProduits(RefDimension,NomSysteme,typePresta,ligne,Quantite,formule,cte1,DateModif) values (2,'FV4','MP',13,null,'0.4*0.2*CTE1','PERIMETRE',now());
</v>
      </c>
      <c r="BK19" s="74"/>
      <c r="BL19" s="74"/>
      <c r="BM19" s="74" t="str">
        <f t="shared" si="1"/>
        <v xml:space="preserve">INSERT INTO SC_SystemeProduits(RefDimension,NomSysteme,typePresta,ligne,Quantite,formule,cte1,DateModif) values (3,'FV4','MP',13,null,'0.4*0.2*CTE1','PERIMETRE',now());
</v>
      </c>
      <c r="BN19" s="74"/>
      <c r="BO19" s="74"/>
      <c r="BP19" s="74" t="str">
        <f t="shared" si="2"/>
        <v xml:space="preserve">INSERT INTO SC_SystemeProduits(RefDimension,NomSysteme,typePresta,ligne,Quantite,formule,cte1,DateModif) values (4,'FV4','MP',13,null,'0.4*0.2*CTE1','PERIMETRE',now());
</v>
      </c>
      <c r="BQ19" s="74"/>
      <c r="BR19" s="74"/>
      <c r="BS19" s="74" t="str">
        <f t="shared" si="3"/>
        <v xml:space="preserve">INSERT INTO SC_SystemeProduits(RefDimension,NomSysteme,typePresta,ligne,Quantite,formule,cte1,DateModif) values (5,'FV4','MP',13,null,'0.4*0.2*CTE1','PERIMETRE',now());
</v>
      </c>
      <c r="BT19" s="74"/>
      <c r="BU19" s="74"/>
      <c r="BV19" s="74" t="str">
        <f t="shared" si="4"/>
        <v xml:space="preserve">INSERT INTO SC_SystemeProduits(RefDimension,NomSysteme,typePresta,ligne,Quantite,formule,cte1,DateModif) values (6,'FV4','MP',13,null,'0.4*0.2*CTE1','PERIMETRE',now());
</v>
      </c>
      <c r="BW19" s="74"/>
      <c r="BX19" s="74"/>
      <c r="BY19" s="74" t="str">
        <f t="shared" si="5"/>
        <v xml:space="preserve">INSERT INTO SC_SystemeProduits(RefDimension,NomSysteme,typePresta,ligne,Quantite,formule,cte1,DateModif) values (7,'FV4','MP',13,null,'0.4*0.2*CTE1','PERIMETRE',now());
</v>
      </c>
      <c r="BZ19" s="74"/>
      <c r="CA19" s="74"/>
      <c r="CB19" s="74" t="str">
        <f t="shared" si="6"/>
        <v xml:space="preserve">INSERT INTO SC_SystemeProduits(RefDimension,NomSysteme,typePresta,ligne,Quantite,formule,cte1,DateModif) values (8,'FV4','MP',13,null,'0.4*0.2*CTE1','PERIMETRE',now());
</v>
      </c>
      <c r="CC19" s="74"/>
      <c r="CD19" s="74"/>
      <c r="CE19" s="74" t="str">
        <f t="shared" si="7"/>
        <v xml:space="preserve">INSERT INTO SC_SystemeProduits(RefDimension,NomSysteme,typePresta,ligne,Quantite,formule,cte1,DateModif) values (9,'FV4','MP',13,null,'0.4*0.2*CTE1','PERIMETRE',now());
</v>
      </c>
      <c r="CF19" s="74"/>
      <c r="CG19" s="74"/>
      <c r="CH19" s="74" t="str">
        <f t="shared" si="8"/>
        <v xml:space="preserve">INSERT INTO SC_SystemeProduits(RefDimension,NomSysteme,typePresta,ligne,Quantite,formule,cte1,DateModif) values (10,'FV4','MP',13,null,'0.4*0.2*CTE1','PERIMETRE',now());
</v>
      </c>
      <c r="CI19" s="74"/>
      <c r="CJ19" s="74"/>
      <c r="CK19" s="74" t="str">
        <f t="shared" si="9"/>
        <v xml:space="preserve">INSERT INTO SC_SystemeProduits(RefDimension,NomSysteme,typePresta,ligne,Quantite,formule,cte1,DateModif) values (11,'FV4','MP',13,null,'0.4*0.2*CTE1','PERIMETRE',now());
</v>
      </c>
      <c r="CL19" s="74"/>
      <c r="CM19" s="74"/>
      <c r="CN19" s="74" t="str">
        <f t="shared" si="10"/>
        <v xml:space="preserve">INSERT INTO SC_SystemeProduits(RefDimension,NomSysteme,typePresta,ligne,Quantite,formule,cte1,DateModif) values (12,'FV4','MP',13,null,'0.4*0.2*CTE1','PERIMETRE',now());
</v>
      </c>
      <c r="CO19" s="74"/>
      <c r="CP19" s="74"/>
      <c r="CQ19" s="74" t="str">
        <f t="shared" si="11"/>
        <v xml:space="preserve">INSERT INTO SC_SystemeProduits(RefDimension,NomSysteme,typePresta,ligne,Quantite,formule,cte1,DateModif) values (13,'FV4','MP',13,null,'0.4*0.2*CTE1','PERIMETRE',now());
</v>
      </c>
      <c r="CR19" s="74"/>
      <c r="CS19" s="74"/>
      <c r="CT19" s="74" t="str">
        <f t="shared" si="12"/>
        <v xml:space="preserve">INSERT INTO SC_SystemeProduits(RefDimension,NomSysteme,typePresta,ligne,Quantite,formule,cte1,DateModif) values (14,'FV4','MP',13,null,'0.4*0.2*CTE1','PERIMETRE',now());
</v>
      </c>
      <c r="CU19" s="74"/>
      <c r="CV19" s="74"/>
      <c r="CW19" s="74" t="str">
        <f t="shared" si="13"/>
        <v xml:space="preserve">INSERT INTO SC_SystemeProduits(RefDimension,NomSysteme,typePresta,ligne,Quantite,formule,cte1,DateModif) values (15,'FV4','MP',13,null,'0.4*0.2*CTE1','PERIMETRE',now());
</v>
      </c>
      <c r="CX19" s="74"/>
      <c r="CY19" s="74"/>
      <c r="CZ19" s="74" t="str">
        <f t="shared" si="14"/>
        <v xml:space="preserve">INSERT INTO SC_SystemeProduits(RefDimension,NomSysteme,typePresta,ligne,Quantite,formule,cte1,DateModif) values (16,'FV4','MP',13,null,'0.4*0.2*CTE1','PERIMETRE',now());
</v>
      </c>
      <c r="DA19" s="74"/>
      <c r="DB19" s="74"/>
      <c r="DC19" s="74" t="str">
        <f t="shared" si="15"/>
        <v xml:space="preserve">INSERT INTO SC_SystemeProduits(RefDimension,NomSysteme,typePresta,ligne,Quantite,formule,cte1,DateModif) values (17,'FV4','MP',13,null,'0.4*0.2*CTE1','PERIMETRE',now());
</v>
      </c>
      <c r="DD19" s="74"/>
      <c r="DE19" s="74"/>
      <c r="DF19" s="74" t="str">
        <f t="shared" si="16"/>
        <v xml:space="preserve">INSERT INTO SC_SystemeProduits(RefDimension,NomSysteme,typePresta,ligne,Quantite,formule,cte1,DateModif) values (18,'FV4','MP',13,null,'0.4*0.2*CTE1','PERIMETRE',now());
</v>
      </c>
      <c r="DG19" s="74"/>
      <c r="DH19" s="74"/>
    </row>
    <row r="20" spans="1:112" x14ac:dyDescent="0.3">
      <c r="A20" s="58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74"/>
      <c r="C20" s="74"/>
      <c r="D20" s="74" t="str">
        <f>IF(B20="MATIERE",VLOOKUP($C20,MATIERE!$B$2:$K$601,6,0),IF(B20="MOA",VLOOKUP($C20,ATELIER!$B$2:$K$291,3,0),IF(B20="MOC",VLOOKUP($C20,CHANTIER!$B$2:$K$291,3,0),IF(B20="MP",VLOOKUP($C20,MINIPELLE!$B$2:$K$291,3,0),""))))</f>
        <v/>
      </c>
      <c r="E20" s="74"/>
      <c r="F20" s="75"/>
      <c r="G20" s="75"/>
      <c r="H20" s="74"/>
      <c r="I20" s="75"/>
      <c r="J20" s="75"/>
      <c r="K20" s="74"/>
      <c r="L20" s="75"/>
      <c r="M20" s="75"/>
      <c r="N20" s="74"/>
      <c r="O20" s="75"/>
      <c r="P20" s="75"/>
      <c r="Q20" s="74"/>
      <c r="R20" s="75"/>
      <c r="S20" s="75"/>
      <c r="T20" s="74"/>
      <c r="U20" s="75"/>
      <c r="V20" s="75"/>
      <c r="W20" s="74"/>
      <c r="X20" s="75"/>
      <c r="Y20" s="75"/>
      <c r="Z20" s="74"/>
      <c r="AA20" s="75"/>
      <c r="AB20" s="75"/>
      <c r="AC20" s="74"/>
      <c r="AD20" s="75"/>
      <c r="AE20" s="75"/>
      <c r="AF20" s="74"/>
      <c r="AG20" s="75"/>
      <c r="AH20" s="75"/>
      <c r="AI20" s="74"/>
      <c r="AJ20" s="75"/>
      <c r="AK20" s="75"/>
      <c r="AL20" s="74"/>
      <c r="AM20" s="75"/>
      <c r="AN20" s="75"/>
      <c r="AO20" s="74"/>
      <c r="AP20" s="75"/>
      <c r="AQ20" s="75"/>
      <c r="AR20" s="74"/>
      <c r="AS20" s="75"/>
      <c r="AT20" s="75"/>
      <c r="AU20" s="74"/>
      <c r="AV20" s="75"/>
      <c r="AW20" s="75"/>
      <c r="AX20" s="74"/>
      <c r="AY20" s="75"/>
      <c r="AZ20" s="75"/>
      <c r="BA20" s="74"/>
      <c r="BB20" s="75"/>
      <c r="BC20" s="75"/>
      <c r="BD20" s="74"/>
      <c r="BE20" s="75"/>
      <c r="BF20" s="75"/>
      <c r="BG20" s="74" t="str">
        <f t="shared" ref="BG20:BG69" si="18">IF(AND(E20="",F20=""),"",SUBSTITUTE(SUBSTITUTE(SUBSTITUTE(SUBSTITUTE(SUBSTITUTE(SUBSTITUTE(SUBSTITUTE($BG$1,"#SYSTEME#",$A$1),"#DIM#",E$1),"#TYPE#",$B20),"#LIGNE#",$A20),"#Q#",IF(F20="",SUBSTITUTE(E20,",","."),"null")),"#FORMULE#",IF(F20="","null",CONCATENATE("'",F20,"'"))),"#CTE#",IF(G20="","null",CONCATENATE("'",G20,"'"))))</f>
        <v/>
      </c>
      <c r="BH20" s="74"/>
      <c r="BI20" s="74"/>
      <c r="BJ20" s="74" t="str">
        <f t="shared" ref="BJ20:BJ69" si="19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K20" s="74"/>
      <c r="BL20" s="74"/>
      <c r="BM20" s="74" t="str">
        <f t="shared" ref="BM20:BM69" si="20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N20" s="74"/>
      <c r="BO20" s="74"/>
      <c r="BP20" s="74" t="str">
        <f t="shared" ref="BP20:BP69" si="21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Q20" s="74"/>
      <c r="BR20" s="74"/>
      <c r="BS20" s="74" t="str">
        <f t="shared" ref="BS20:BS69" si="22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T20" s="74"/>
      <c r="BU20" s="74"/>
      <c r="BV20" s="74" t="str">
        <f t="shared" ref="BV20:BV69" si="23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W20" s="74"/>
      <c r="BX20" s="74"/>
      <c r="BY20" s="74" t="str">
        <f t="shared" ref="BY20:BY69" si="24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BZ20" s="74"/>
      <c r="CA20" s="74"/>
      <c r="CB20" s="74" t="str">
        <f t="shared" ref="CB20:CB69" si="25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C20" s="74"/>
      <c r="CD20" s="74"/>
      <c r="CE20" s="74" t="str">
        <f t="shared" ref="CE20:CE69" si="26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F20" s="74"/>
      <c r="CG20" s="74"/>
      <c r="CH20" s="74" t="str">
        <f t="shared" ref="CH20:CH69" si="27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I20" s="74"/>
      <c r="CJ20" s="74"/>
      <c r="CK20" s="74" t="str">
        <f t="shared" ref="CK20:CK69" si="28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L20" s="74"/>
      <c r="CM20" s="74"/>
      <c r="CN20" s="74" t="str">
        <f t="shared" ref="CN20:CN69" si="29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O20" s="74"/>
      <c r="CP20" s="74"/>
      <c r="CQ20" s="74" t="str">
        <f t="shared" ref="CQ20:CQ69" si="30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R20" s="74"/>
      <c r="CS20" s="74"/>
      <c r="CT20" s="74" t="str">
        <f t="shared" ref="CT20:CT69" si="31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U20" s="74"/>
      <c r="CV20" s="74"/>
      <c r="CW20" s="74" t="str">
        <f t="shared" ref="CW20:CW69" si="32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/>
      </c>
      <c r="CX20" s="74"/>
      <c r="CY20" s="74"/>
      <c r="CZ20" s="74" t="str">
        <f t="shared" ref="CZ20:CZ69" si="33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A20" s="74"/>
      <c r="DB20" s="74"/>
      <c r="DC20" s="74" t="str">
        <f t="shared" ref="DC20:DC69" si="34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D20" s="74"/>
      <c r="DE20" s="74"/>
      <c r="DF20" s="74" t="str">
        <f t="shared" ref="DF20:DF69" si="35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  <c r="DG20" s="74"/>
      <c r="DH20" s="74"/>
    </row>
    <row r="21" spans="1:112" x14ac:dyDescent="0.3">
      <c r="A21" s="58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21" s="74"/>
      <c r="C21" s="74"/>
      <c r="D21" s="74" t="str">
        <f>IF(B21="MATIERE",VLOOKUP($C21,MATIERE!$B$2:$K$601,6,0),IF(B21="MOA",VLOOKUP($C21,ATELIER!$B$2:$K$291,3,0),IF(B21="MOC",VLOOKUP($C21,CHANTIER!$B$2:$K$291,3,0),IF(B21="MP",VLOOKUP($C21,MINIPELLE!$B$2:$K$291,3,0),""))))</f>
        <v/>
      </c>
      <c r="E21" s="74"/>
      <c r="F21" s="75"/>
      <c r="G21" s="75"/>
      <c r="H21" s="74"/>
      <c r="I21" s="75"/>
      <c r="J21" s="75"/>
      <c r="K21" s="74"/>
      <c r="L21" s="75"/>
      <c r="M21" s="75"/>
      <c r="N21" s="74"/>
      <c r="O21" s="75"/>
      <c r="P21" s="75"/>
      <c r="Q21" s="74"/>
      <c r="R21" s="75"/>
      <c r="S21" s="75"/>
      <c r="T21" s="74"/>
      <c r="U21" s="75"/>
      <c r="V21" s="75"/>
      <c r="W21" s="74"/>
      <c r="X21" s="75"/>
      <c r="Y21" s="75"/>
      <c r="Z21" s="74"/>
      <c r="AA21" s="75"/>
      <c r="AB21" s="75"/>
      <c r="AC21" s="74"/>
      <c r="AD21" s="75"/>
      <c r="AE21" s="75"/>
      <c r="AF21" s="74"/>
      <c r="AG21" s="75"/>
      <c r="AH21" s="75"/>
      <c r="AI21" s="74"/>
      <c r="AJ21" s="75"/>
      <c r="AK21" s="75"/>
      <c r="AL21" s="74"/>
      <c r="AM21" s="75"/>
      <c r="AN21" s="75"/>
      <c r="AO21" s="74"/>
      <c r="AP21" s="75"/>
      <c r="AQ21" s="75"/>
      <c r="AR21" s="74"/>
      <c r="AS21" s="75"/>
      <c r="AT21" s="75"/>
      <c r="AU21" s="74"/>
      <c r="AV21" s="75"/>
      <c r="AW21" s="75"/>
      <c r="AX21" s="74"/>
      <c r="AY21" s="75"/>
      <c r="AZ21" s="75"/>
      <c r="BA21" s="74"/>
      <c r="BB21" s="75"/>
      <c r="BC21" s="75"/>
      <c r="BD21" s="74"/>
      <c r="BE21" s="75"/>
      <c r="BF21" s="75"/>
      <c r="BG21" s="74" t="str">
        <f t="shared" si="18"/>
        <v/>
      </c>
      <c r="BH21" s="74"/>
      <c r="BI21" s="74"/>
      <c r="BJ21" s="74" t="str">
        <f t="shared" si="19"/>
        <v/>
      </c>
      <c r="BK21" s="74"/>
      <c r="BL21" s="74"/>
      <c r="BM21" s="74" t="str">
        <f t="shared" si="20"/>
        <v/>
      </c>
      <c r="BN21" s="74"/>
      <c r="BO21" s="74"/>
      <c r="BP21" s="74" t="str">
        <f t="shared" si="21"/>
        <v/>
      </c>
      <c r="BQ21" s="74"/>
      <c r="BR21" s="74"/>
      <c r="BS21" s="74" t="str">
        <f t="shared" si="22"/>
        <v/>
      </c>
      <c r="BT21" s="74"/>
      <c r="BU21" s="74"/>
      <c r="BV21" s="74" t="str">
        <f t="shared" si="23"/>
        <v/>
      </c>
      <c r="BW21" s="74"/>
      <c r="BX21" s="74"/>
      <c r="BY21" s="74" t="str">
        <f t="shared" si="24"/>
        <v/>
      </c>
      <c r="BZ21" s="74"/>
      <c r="CA21" s="74"/>
      <c r="CB21" s="74" t="str">
        <f t="shared" si="25"/>
        <v/>
      </c>
      <c r="CC21" s="74"/>
      <c r="CD21" s="74"/>
      <c r="CE21" s="74" t="str">
        <f t="shared" si="26"/>
        <v/>
      </c>
      <c r="CF21" s="74"/>
      <c r="CG21" s="74"/>
      <c r="CH21" s="74" t="str">
        <f t="shared" si="27"/>
        <v/>
      </c>
      <c r="CI21" s="74"/>
      <c r="CJ21" s="74"/>
      <c r="CK21" s="74" t="str">
        <f t="shared" si="28"/>
        <v/>
      </c>
      <c r="CL21" s="74"/>
      <c r="CM21" s="74"/>
      <c r="CN21" s="74" t="str">
        <f t="shared" si="29"/>
        <v/>
      </c>
      <c r="CO21" s="74"/>
      <c r="CP21" s="74"/>
      <c r="CQ21" s="74" t="str">
        <f t="shared" si="30"/>
        <v/>
      </c>
      <c r="CR21" s="74"/>
      <c r="CS21" s="74"/>
      <c r="CT21" s="74" t="str">
        <f t="shared" si="31"/>
        <v/>
      </c>
      <c r="CU21" s="74"/>
      <c r="CV21" s="74"/>
      <c r="CW21" s="74" t="str">
        <f t="shared" si="32"/>
        <v/>
      </c>
      <c r="CX21" s="74"/>
      <c r="CY21" s="74"/>
      <c r="CZ21" s="74" t="str">
        <f t="shared" si="33"/>
        <v/>
      </c>
      <c r="DA21" s="74"/>
      <c r="DB21" s="74"/>
      <c r="DC21" s="74" t="str">
        <f t="shared" si="34"/>
        <v/>
      </c>
      <c r="DD21" s="74"/>
      <c r="DE21" s="74"/>
      <c r="DF21" s="74" t="str">
        <f t="shared" si="35"/>
        <v/>
      </c>
      <c r="DG21" s="74"/>
      <c r="DH21" s="74"/>
    </row>
    <row r="22" spans="1:112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94</v>
      </c>
      <c r="B22" s="74" t="s">
        <v>298</v>
      </c>
      <c r="C22" s="56" t="s">
        <v>1879</v>
      </c>
      <c r="D22" s="74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4"/>
      <c r="F22" s="60" t="s">
        <v>686</v>
      </c>
      <c r="G22" s="60" t="s">
        <v>665</v>
      </c>
      <c r="H22" s="74"/>
      <c r="I22" s="60" t="s">
        <v>686</v>
      </c>
      <c r="J22" s="60" t="s">
        <v>665</v>
      </c>
      <c r="K22" s="74"/>
      <c r="L22" s="60" t="s">
        <v>686</v>
      </c>
      <c r="M22" s="60" t="s">
        <v>665</v>
      </c>
      <c r="N22" s="74"/>
      <c r="O22" s="60" t="s">
        <v>686</v>
      </c>
      <c r="P22" s="60" t="s">
        <v>665</v>
      </c>
      <c r="Q22" s="74"/>
      <c r="R22" s="60" t="s">
        <v>686</v>
      </c>
      <c r="S22" s="60" t="s">
        <v>665</v>
      </c>
      <c r="T22" s="74"/>
      <c r="U22" s="60" t="s">
        <v>686</v>
      </c>
      <c r="V22" s="60" t="s">
        <v>665</v>
      </c>
      <c r="W22" s="74"/>
      <c r="X22" s="60" t="s">
        <v>686</v>
      </c>
      <c r="Y22" s="60" t="s">
        <v>665</v>
      </c>
      <c r="Z22" s="74"/>
      <c r="AA22" s="60" t="s">
        <v>686</v>
      </c>
      <c r="AB22" s="60" t="s">
        <v>665</v>
      </c>
      <c r="AC22" s="74"/>
      <c r="AD22" s="60" t="s">
        <v>686</v>
      </c>
      <c r="AE22" s="60" t="s">
        <v>665</v>
      </c>
      <c r="AF22" s="74"/>
      <c r="AG22" s="60" t="s">
        <v>686</v>
      </c>
      <c r="AH22" s="60" t="s">
        <v>665</v>
      </c>
      <c r="AI22" s="74"/>
      <c r="AJ22" s="60" t="s">
        <v>686</v>
      </c>
      <c r="AK22" s="60" t="s">
        <v>665</v>
      </c>
      <c r="AL22" s="74"/>
      <c r="AM22" s="60" t="s">
        <v>686</v>
      </c>
      <c r="AN22" s="60" t="s">
        <v>665</v>
      </c>
      <c r="AO22" s="74"/>
      <c r="AP22" s="60" t="s">
        <v>686</v>
      </c>
      <c r="AQ22" s="60" t="s">
        <v>665</v>
      </c>
      <c r="AR22" s="74"/>
      <c r="AS22" s="60" t="s">
        <v>686</v>
      </c>
      <c r="AT22" s="60" t="s">
        <v>665</v>
      </c>
      <c r="AU22" s="74"/>
      <c r="AV22" s="60" t="s">
        <v>686</v>
      </c>
      <c r="AW22" s="60" t="s">
        <v>665</v>
      </c>
      <c r="AX22" s="74"/>
      <c r="AY22" s="60" t="s">
        <v>686</v>
      </c>
      <c r="AZ22" s="60" t="s">
        <v>665</v>
      </c>
      <c r="BA22" s="74"/>
      <c r="BB22" s="60" t="s">
        <v>686</v>
      </c>
      <c r="BC22" s="60" t="s">
        <v>665</v>
      </c>
      <c r="BD22" s="74"/>
      <c r="BE22" s="60" t="s">
        <v>686</v>
      </c>
      <c r="BF22" s="60" t="s">
        <v>665</v>
      </c>
      <c r="BG22" s="74" t="str">
        <f t="shared" si="18"/>
        <v xml:space="preserve">INSERT INTO SC_SystemeProduits(RefDimension,NomSysteme,typePresta,ligne,Quantite,formule,cte1,DateModif) values (1,'FV4','MOC',94,null,'1*CTE1','LONGUEUR',now());
</v>
      </c>
      <c r="BH22" s="74"/>
      <c r="BI22" s="74"/>
      <c r="BJ22" s="74" t="str">
        <f t="shared" si="19"/>
        <v xml:space="preserve">INSERT INTO SC_SystemeProduits(RefDimension,NomSysteme,typePresta,ligne,Quantite,formule,cte1,DateModif) values (2,'FV4','MOC',94,null,'1*CTE1','LONGUEUR',now());
</v>
      </c>
      <c r="BK22" s="74"/>
      <c r="BL22" s="74"/>
      <c r="BM22" s="74" t="str">
        <f t="shared" si="20"/>
        <v xml:space="preserve">INSERT INTO SC_SystemeProduits(RefDimension,NomSysteme,typePresta,ligne,Quantite,formule,cte1,DateModif) values (3,'FV4','MOC',94,null,'1*CTE1','LONGUEUR',now());
</v>
      </c>
      <c r="BN22" s="74"/>
      <c r="BO22" s="74"/>
      <c r="BP22" s="74" t="str">
        <f t="shared" si="21"/>
        <v xml:space="preserve">INSERT INTO SC_SystemeProduits(RefDimension,NomSysteme,typePresta,ligne,Quantite,formule,cte1,DateModif) values (4,'FV4','MOC',94,null,'1*CTE1','LONGUEUR',now());
</v>
      </c>
      <c r="BQ22" s="74"/>
      <c r="BR22" s="74"/>
      <c r="BS22" s="74" t="str">
        <f t="shared" si="22"/>
        <v xml:space="preserve">INSERT INTO SC_SystemeProduits(RefDimension,NomSysteme,typePresta,ligne,Quantite,formule,cte1,DateModif) values (5,'FV4','MOC',94,null,'1*CTE1','LONGUEUR',now());
</v>
      </c>
      <c r="BT22" s="74"/>
      <c r="BU22" s="74"/>
      <c r="BV22" s="74" t="str">
        <f t="shared" si="23"/>
        <v xml:space="preserve">INSERT INTO SC_SystemeProduits(RefDimension,NomSysteme,typePresta,ligne,Quantite,formule,cte1,DateModif) values (6,'FV4','MOC',94,null,'1*CTE1','LONGUEUR',now());
</v>
      </c>
      <c r="BW22" s="74"/>
      <c r="BX22" s="74"/>
      <c r="BY22" s="74" t="str">
        <f t="shared" si="24"/>
        <v xml:space="preserve">INSERT INTO SC_SystemeProduits(RefDimension,NomSysteme,typePresta,ligne,Quantite,formule,cte1,DateModif) values (7,'FV4','MOC',94,null,'1*CTE1','LONGUEUR',now());
</v>
      </c>
      <c r="BZ22" s="74"/>
      <c r="CA22" s="74"/>
      <c r="CB22" s="74" t="str">
        <f t="shared" si="25"/>
        <v xml:space="preserve">INSERT INTO SC_SystemeProduits(RefDimension,NomSysteme,typePresta,ligne,Quantite,formule,cte1,DateModif) values (8,'FV4','MOC',94,null,'1*CTE1','LONGUEUR',now());
</v>
      </c>
      <c r="CC22" s="74"/>
      <c r="CD22" s="74"/>
      <c r="CE22" s="74" t="str">
        <f t="shared" si="26"/>
        <v xml:space="preserve">INSERT INTO SC_SystemeProduits(RefDimension,NomSysteme,typePresta,ligne,Quantite,formule,cte1,DateModif) values (9,'FV4','MOC',94,null,'1*CTE1','LONGUEUR',now());
</v>
      </c>
      <c r="CF22" s="74"/>
      <c r="CG22" s="74"/>
      <c r="CH22" s="74" t="str">
        <f t="shared" si="27"/>
        <v xml:space="preserve">INSERT INTO SC_SystemeProduits(RefDimension,NomSysteme,typePresta,ligne,Quantite,formule,cte1,DateModif) values (10,'FV4','MOC',94,null,'1*CTE1','LONGUEUR',now());
</v>
      </c>
      <c r="CI22" s="74"/>
      <c r="CJ22" s="74"/>
      <c r="CK22" s="74" t="str">
        <f t="shared" si="28"/>
        <v xml:space="preserve">INSERT INTO SC_SystemeProduits(RefDimension,NomSysteme,typePresta,ligne,Quantite,formule,cte1,DateModif) values (11,'FV4','MOC',94,null,'1*CTE1','LONGUEUR',now());
</v>
      </c>
      <c r="CL22" s="74"/>
      <c r="CM22" s="74"/>
      <c r="CN22" s="74" t="str">
        <f t="shared" si="29"/>
        <v xml:space="preserve">INSERT INTO SC_SystemeProduits(RefDimension,NomSysteme,typePresta,ligne,Quantite,formule,cte1,DateModif) values (12,'FV4','MOC',94,null,'1*CTE1','LONGUEUR',now());
</v>
      </c>
      <c r="CO22" s="74"/>
      <c r="CP22" s="74"/>
      <c r="CQ22" s="74" t="str">
        <f t="shared" si="30"/>
        <v xml:space="preserve">INSERT INTO SC_SystemeProduits(RefDimension,NomSysteme,typePresta,ligne,Quantite,formule,cte1,DateModif) values (13,'FV4','MOC',94,null,'1*CTE1','LONGUEUR',now());
</v>
      </c>
      <c r="CR22" s="74"/>
      <c r="CS22" s="74"/>
      <c r="CT22" s="74" t="str">
        <f t="shared" si="31"/>
        <v xml:space="preserve">INSERT INTO SC_SystemeProduits(RefDimension,NomSysteme,typePresta,ligne,Quantite,formule,cte1,DateModif) values (14,'FV4','MOC',94,null,'1*CTE1','LONGUEUR',now());
</v>
      </c>
      <c r="CU22" s="74"/>
      <c r="CV22" s="74"/>
      <c r="CW22" s="74" t="str">
        <f t="shared" si="32"/>
        <v xml:space="preserve">INSERT INTO SC_SystemeProduits(RefDimension,NomSysteme,typePresta,ligne,Quantite,formule,cte1,DateModif) values (15,'FV4','MOC',94,null,'1*CTE1','LONGUEUR',now());
</v>
      </c>
      <c r="CX22" s="74"/>
      <c r="CY22" s="74"/>
      <c r="CZ22" s="74" t="str">
        <f t="shared" si="33"/>
        <v xml:space="preserve">INSERT INTO SC_SystemeProduits(RefDimension,NomSysteme,typePresta,ligne,Quantite,formule,cte1,DateModif) values (16,'FV4','MOC',94,null,'1*CTE1','LONGUEUR',now());
</v>
      </c>
      <c r="DA22" s="74"/>
      <c r="DB22" s="74"/>
      <c r="DC22" s="74" t="str">
        <f t="shared" si="34"/>
        <v xml:space="preserve">INSERT INTO SC_SystemeProduits(RefDimension,NomSysteme,typePresta,ligne,Quantite,formule,cte1,DateModif) values (17,'FV4','MOC',94,null,'1*CTE1','LONGUEUR',now());
</v>
      </c>
      <c r="DD22" s="74"/>
      <c r="DE22" s="74"/>
      <c r="DF22" s="74" t="str">
        <f t="shared" si="35"/>
        <v xml:space="preserve">INSERT INTO SC_SystemeProduits(RefDimension,NomSysteme,typePresta,ligne,Quantite,formule,cte1,DateModif) values (18,'FV4','MOC',94,null,'1*CTE1','LONGUEUR',now());
</v>
      </c>
      <c r="DG22" s="74"/>
      <c r="DH22" s="74"/>
    </row>
    <row r="23" spans="1:112" x14ac:dyDescent="0.3">
      <c r="A23" s="58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4"/>
      <c r="C23" s="74"/>
      <c r="D23" s="74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4"/>
      <c r="F23" s="75"/>
      <c r="G23" s="75"/>
      <c r="H23" s="74"/>
      <c r="I23" s="75"/>
      <c r="J23" s="75"/>
      <c r="K23" s="74"/>
      <c r="L23" s="75"/>
      <c r="M23" s="75"/>
      <c r="N23" s="74"/>
      <c r="O23" s="75"/>
      <c r="P23" s="75"/>
      <c r="Q23" s="74"/>
      <c r="R23" s="75"/>
      <c r="S23" s="75"/>
      <c r="T23" s="74"/>
      <c r="U23" s="75"/>
      <c r="V23" s="75"/>
      <c r="W23" s="74"/>
      <c r="X23" s="75"/>
      <c r="Y23" s="75"/>
      <c r="Z23" s="74"/>
      <c r="AA23" s="75"/>
      <c r="AB23" s="75"/>
      <c r="AC23" s="74"/>
      <c r="AD23" s="75"/>
      <c r="AE23" s="75"/>
      <c r="AF23" s="74"/>
      <c r="AG23" s="75"/>
      <c r="AH23" s="75"/>
      <c r="AI23" s="74"/>
      <c r="AJ23" s="75"/>
      <c r="AK23" s="75"/>
      <c r="AL23" s="74"/>
      <c r="AM23" s="75"/>
      <c r="AN23" s="75"/>
      <c r="AO23" s="74"/>
      <c r="AP23" s="75"/>
      <c r="AQ23" s="75"/>
      <c r="AR23" s="74"/>
      <c r="AS23" s="75"/>
      <c r="AT23" s="75"/>
      <c r="AU23" s="74"/>
      <c r="AV23" s="75"/>
      <c r="AW23" s="75"/>
      <c r="AX23" s="74"/>
      <c r="AY23" s="75"/>
      <c r="AZ23" s="75"/>
      <c r="BA23" s="74"/>
      <c r="BB23" s="75"/>
      <c r="BC23" s="75"/>
      <c r="BD23" s="74"/>
      <c r="BE23" s="75"/>
      <c r="BF23" s="75"/>
      <c r="BG23" s="74" t="str">
        <f t="shared" si="18"/>
        <v/>
      </c>
      <c r="BH23" s="74"/>
      <c r="BI23" s="74"/>
      <c r="BJ23" s="74" t="str">
        <f t="shared" si="19"/>
        <v/>
      </c>
      <c r="BK23" s="74"/>
      <c r="BL23" s="74"/>
      <c r="BM23" s="74" t="str">
        <f t="shared" si="20"/>
        <v/>
      </c>
      <c r="BN23" s="74"/>
      <c r="BO23" s="74"/>
      <c r="BP23" s="74" t="str">
        <f t="shared" si="21"/>
        <v/>
      </c>
      <c r="BQ23" s="74"/>
      <c r="BR23" s="74"/>
      <c r="BS23" s="74" t="str">
        <f t="shared" si="22"/>
        <v/>
      </c>
      <c r="BT23" s="74"/>
      <c r="BU23" s="74"/>
      <c r="BV23" s="74" t="str">
        <f t="shared" si="23"/>
        <v/>
      </c>
      <c r="BW23" s="74"/>
      <c r="BX23" s="74"/>
      <c r="BY23" s="74" t="str">
        <f t="shared" si="24"/>
        <v/>
      </c>
      <c r="BZ23" s="74"/>
      <c r="CA23" s="74"/>
      <c r="CB23" s="74" t="str">
        <f t="shared" si="25"/>
        <v/>
      </c>
      <c r="CC23" s="74"/>
      <c r="CD23" s="74"/>
      <c r="CE23" s="74" t="str">
        <f t="shared" si="26"/>
        <v/>
      </c>
      <c r="CF23" s="74"/>
      <c r="CG23" s="74"/>
      <c r="CH23" s="74" t="str">
        <f t="shared" si="27"/>
        <v/>
      </c>
      <c r="CI23" s="74"/>
      <c r="CJ23" s="74"/>
      <c r="CK23" s="74" t="str">
        <f t="shared" si="28"/>
        <v/>
      </c>
      <c r="CL23" s="74"/>
      <c r="CM23" s="74"/>
      <c r="CN23" s="74" t="str">
        <f t="shared" si="29"/>
        <v/>
      </c>
      <c r="CO23" s="74"/>
      <c r="CP23" s="74"/>
      <c r="CQ23" s="74" t="str">
        <f t="shared" si="30"/>
        <v/>
      </c>
      <c r="CR23" s="74"/>
      <c r="CS23" s="74"/>
      <c r="CT23" s="74" t="str">
        <f t="shared" si="31"/>
        <v/>
      </c>
      <c r="CU23" s="74"/>
      <c r="CV23" s="74"/>
      <c r="CW23" s="74" t="str">
        <f t="shared" si="32"/>
        <v/>
      </c>
      <c r="CX23" s="74"/>
      <c r="CY23" s="74"/>
      <c r="CZ23" s="74" t="str">
        <f t="shared" si="33"/>
        <v/>
      </c>
      <c r="DA23" s="74"/>
      <c r="DB23" s="74"/>
      <c r="DC23" s="74" t="str">
        <f t="shared" si="34"/>
        <v/>
      </c>
      <c r="DD23" s="74"/>
      <c r="DE23" s="74"/>
      <c r="DF23" s="74" t="str">
        <f t="shared" si="35"/>
        <v/>
      </c>
      <c r="DG23" s="74"/>
      <c r="DH23" s="74"/>
    </row>
    <row r="24" spans="1:112" x14ac:dyDescent="0.3">
      <c r="A24" s="58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4"/>
      <c r="C24" s="74"/>
      <c r="D24" s="7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4"/>
      <c r="F24" s="75"/>
      <c r="G24" s="75"/>
      <c r="H24" s="74"/>
      <c r="I24" s="75"/>
      <c r="J24" s="75"/>
      <c r="K24" s="74"/>
      <c r="L24" s="75"/>
      <c r="M24" s="75"/>
      <c r="N24" s="74"/>
      <c r="O24" s="75"/>
      <c r="P24" s="75"/>
      <c r="Q24" s="74"/>
      <c r="R24" s="75"/>
      <c r="S24" s="75"/>
      <c r="T24" s="74"/>
      <c r="U24" s="75"/>
      <c r="V24" s="75"/>
      <c r="W24" s="74"/>
      <c r="X24" s="75"/>
      <c r="Y24" s="75"/>
      <c r="Z24" s="74"/>
      <c r="AA24" s="75"/>
      <c r="AB24" s="75"/>
      <c r="AC24" s="74"/>
      <c r="AD24" s="75"/>
      <c r="AE24" s="75"/>
      <c r="AF24" s="74"/>
      <c r="AG24" s="75"/>
      <c r="AH24" s="75"/>
      <c r="AI24" s="74"/>
      <c r="AJ24" s="75"/>
      <c r="AK24" s="75"/>
      <c r="AL24" s="74"/>
      <c r="AM24" s="75"/>
      <c r="AN24" s="75"/>
      <c r="AO24" s="74"/>
      <c r="AP24" s="75"/>
      <c r="AQ24" s="75"/>
      <c r="AR24" s="74"/>
      <c r="AS24" s="75"/>
      <c r="AT24" s="75"/>
      <c r="AU24" s="74"/>
      <c r="AV24" s="75"/>
      <c r="AW24" s="75"/>
      <c r="AX24" s="74"/>
      <c r="AY24" s="75"/>
      <c r="AZ24" s="75"/>
      <c r="BA24" s="74"/>
      <c r="BB24" s="75"/>
      <c r="BC24" s="75"/>
      <c r="BD24" s="74"/>
      <c r="BE24" s="75"/>
      <c r="BF24" s="75"/>
      <c r="BG24" s="74" t="str">
        <f t="shared" si="18"/>
        <v/>
      </c>
      <c r="BH24" s="74"/>
      <c r="BI24" s="74"/>
      <c r="BJ24" s="74" t="str">
        <f t="shared" si="19"/>
        <v/>
      </c>
      <c r="BK24" s="74"/>
      <c r="BL24" s="74"/>
      <c r="BM24" s="74" t="str">
        <f t="shared" si="20"/>
        <v/>
      </c>
      <c r="BN24" s="74"/>
      <c r="BO24" s="74"/>
      <c r="BP24" s="74" t="str">
        <f t="shared" si="21"/>
        <v/>
      </c>
      <c r="BQ24" s="74"/>
      <c r="BR24" s="74"/>
      <c r="BS24" s="74" t="str">
        <f t="shared" si="22"/>
        <v/>
      </c>
      <c r="BT24" s="74"/>
      <c r="BU24" s="74"/>
      <c r="BV24" s="74" t="str">
        <f t="shared" si="23"/>
        <v/>
      </c>
      <c r="BW24" s="74"/>
      <c r="BX24" s="74"/>
      <c r="BY24" s="74" t="str">
        <f t="shared" si="24"/>
        <v/>
      </c>
      <c r="BZ24" s="74"/>
      <c r="CA24" s="74"/>
      <c r="CB24" s="74" t="str">
        <f t="shared" si="25"/>
        <v/>
      </c>
      <c r="CC24" s="74"/>
      <c r="CD24" s="74"/>
      <c r="CE24" s="74" t="str">
        <f t="shared" si="26"/>
        <v/>
      </c>
      <c r="CF24" s="74"/>
      <c r="CG24" s="74"/>
      <c r="CH24" s="74" t="str">
        <f t="shared" si="27"/>
        <v/>
      </c>
      <c r="CI24" s="74"/>
      <c r="CJ24" s="74"/>
      <c r="CK24" s="74" t="str">
        <f t="shared" si="28"/>
        <v/>
      </c>
      <c r="CL24" s="74"/>
      <c r="CM24" s="74"/>
      <c r="CN24" s="74" t="str">
        <f t="shared" si="29"/>
        <v/>
      </c>
      <c r="CO24" s="74"/>
      <c r="CP24" s="74"/>
      <c r="CQ24" s="74" t="str">
        <f t="shared" si="30"/>
        <v/>
      </c>
      <c r="CR24" s="74"/>
      <c r="CS24" s="74"/>
      <c r="CT24" s="74" t="str">
        <f t="shared" si="31"/>
        <v/>
      </c>
      <c r="CU24" s="74"/>
      <c r="CV24" s="74"/>
      <c r="CW24" s="74" t="str">
        <f t="shared" si="32"/>
        <v/>
      </c>
      <c r="CX24" s="74"/>
      <c r="CY24" s="74"/>
      <c r="CZ24" s="74" t="str">
        <f t="shared" si="33"/>
        <v/>
      </c>
      <c r="DA24" s="74"/>
      <c r="DB24" s="74"/>
      <c r="DC24" s="74" t="str">
        <f t="shared" si="34"/>
        <v/>
      </c>
      <c r="DD24" s="74"/>
      <c r="DE24" s="74"/>
      <c r="DF24" s="74" t="str">
        <f t="shared" si="35"/>
        <v/>
      </c>
      <c r="DG24" s="74"/>
      <c r="DH24" s="74"/>
    </row>
    <row r="25" spans="1:112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558</v>
      </c>
      <c r="B25" s="74" t="s">
        <v>294</v>
      </c>
      <c r="C25" s="115" t="s">
        <v>1797</v>
      </c>
      <c r="D25" s="74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76"/>
      <c r="F25" s="75"/>
      <c r="G25" s="75"/>
      <c r="H25" s="76">
        <v>1</v>
      </c>
      <c r="I25" s="75"/>
      <c r="J25" s="75"/>
      <c r="K25" s="76"/>
      <c r="L25" s="75"/>
      <c r="M25" s="75"/>
      <c r="N25" s="76"/>
      <c r="O25" s="75"/>
      <c r="P25" s="75"/>
      <c r="Q25" s="76"/>
      <c r="R25" s="75"/>
      <c r="S25" s="75"/>
      <c r="T25" s="76"/>
      <c r="U25" s="75"/>
      <c r="V25" s="75"/>
      <c r="W25" s="76"/>
      <c r="X25" s="75"/>
      <c r="Y25" s="75"/>
      <c r="Z25" s="76"/>
      <c r="AA25" s="75"/>
      <c r="AB25" s="75"/>
      <c r="AC25" s="76"/>
      <c r="AD25" s="75"/>
      <c r="AE25" s="75"/>
      <c r="AF25" s="76"/>
      <c r="AG25" s="75"/>
      <c r="AH25" s="75"/>
      <c r="AI25" s="76"/>
      <c r="AJ25" s="75"/>
      <c r="AK25" s="75"/>
      <c r="AL25" s="76"/>
      <c r="AM25" s="75"/>
      <c r="AN25" s="75"/>
      <c r="AO25" s="76"/>
      <c r="AP25" s="75"/>
      <c r="AQ25" s="75"/>
      <c r="AR25" s="76"/>
      <c r="AS25" s="75"/>
      <c r="AT25" s="75"/>
      <c r="AU25" s="76"/>
      <c r="AV25" s="75"/>
      <c r="AW25" s="75"/>
      <c r="AX25" s="76"/>
      <c r="AY25" s="75"/>
      <c r="AZ25" s="75"/>
      <c r="BA25" s="76"/>
      <c r="BB25" s="75"/>
      <c r="BC25" s="75"/>
      <c r="BD25" s="76"/>
      <c r="BE25" s="75"/>
      <c r="BF25" s="75"/>
      <c r="BG25" s="74" t="str">
        <f t="shared" si="18"/>
        <v/>
      </c>
      <c r="BH25" s="74"/>
      <c r="BI25" s="74"/>
      <c r="BJ25" s="74" t="str">
        <f t="shared" si="19"/>
        <v xml:space="preserve">INSERT INTO SC_SystemeProduits(RefDimension,NomSysteme,typePresta,ligne,Quantite,formule,cte1,DateModif) values (2,'FV4','MATIERE',558,1,null,null,now());
</v>
      </c>
      <c r="BK25" s="74"/>
      <c r="BL25" s="74"/>
      <c r="BM25" s="74" t="str">
        <f t="shared" si="20"/>
        <v/>
      </c>
      <c r="BN25" s="74"/>
      <c r="BO25" s="74"/>
      <c r="BP25" s="74" t="str">
        <f t="shared" si="21"/>
        <v/>
      </c>
      <c r="BQ25" s="74"/>
      <c r="BR25" s="74"/>
      <c r="BS25" s="74" t="str">
        <f t="shared" si="22"/>
        <v/>
      </c>
      <c r="BT25" s="74"/>
      <c r="BU25" s="74"/>
      <c r="BV25" s="74" t="str">
        <f t="shared" si="23"/>
        <v/>
      </c>
      <c r="BW25" s="74"/>
      <c r="BX25" s="74"/>
      <c r="BY25" s="74" t="str">
        <f t="shared" si="24"/>
        <v/>
      </c>
      <c r="BZ25" s="74"/>
      <c r="CA25" s="74"/>
      <c r="CB25" s="74" t="str">
        <f t="shared" si="25"/>
        <v/>
      </c>
      <c r="CC25" s="74"/>
      <c r="CD25" s="74"/>
      <c r="CE25" s="74" t="str">
        <f t="shared" si="26"/>
        <v/>
      </c>
      <c r="CF25" s="74"/>
      <c r="CG25" s="74"/>
      <c r="CH25" s="74" t="str">
        <f t="shared" si="27"/>
        <v/>
      </c>
      <c r="CI25" s="74"/>
      <c r="CJ25" s="74"/>
      <c r="CK25" s="74" t="str">
        <f t="shared" si="28"/>
        <v/>
      </c>
      <c r="CL25" s="74"/>
      <c r="CM25" s="74"/>
      <c r="CN25" s="74" t="str">
        <f t="shared" si="29"/>
        <v/>
      </c>
      <c r="CO25" s="74"/>
      <c r="CP25" s="74"/>
      <c r="CQ25" s="74" t="str">
        <f t="shared" si="30"/>
        <v/>
      </c>
      <c r="CR25" s="74"/>
      <c r="CS25" s="74"/>
      <c r="CT25" s="74" t="str">
        <f t="shared" si="31"/>
        <v/>
      </c>
      <c r="CU25" s="74"/>
      <c r="CV25" s="74"/>
      <c r="CW25" s="74" t="str">
        <f t="shared" si="32"/>
        <v/>
      </c>
      <c r="CX25" s="74"/>
      <c r="CY25" s="74"/>
      <c r="CZ25" s="74" t="str">
        <f t="shared" si="33"/>
        <v/>
      </c>
      <c r="DA25" s="74"/>
      <c r="DB25" s="74"/>
      <c r="DC25" s="74" t="str">
        <f t="shared" si="34"/>
        <v/>
      </c>
      <c r="DD25" s="74"/>
      <c r="DE25" s="74"/>
      <c r="DF25" s="74" t="str">
        <f t="shared" si="35"/>
        <v/>
      </c>
      <c r="DG25" s="74"/>
      <c r="DH25" s="74"/>
    </row>
    <row r="26" spans="1:112" x14ac:dyDescent="0.3">
      <c r="A26" s="58">
        <f>IF(B26="MATIERE",VLOOKUP($C26,MATIERE!$B$2:$K$601,10,0),IF(B26="MOA",VLOOKUP($C26,ATELIER!$B$2:$K$291,10,0),IF(B26="MOC",VLOOKUP($C26,CHANTIER!$B$2:$K$291,10,0),IF(B26="MP",VLOOKUP($C26,MINIPELLE!$B$2:$K$291,10,0),""))))</f>
        <v>559</v>
      </c>
      <c r="B26" s="74" t="s">
        <v>294</v>
      </c>
      <c r="C26" s="115" t="s">
        <v>1798</v>
      </c>
      <c r="D26" s="74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6"/>
      <c r="F26" s="75"/>
      <c r="G26" s="75"/>
      <c r="H26" s="76"/>
      <c r="I26" s="75"/>
      <c r="J26" s="75"/>
      <c r="K26" s="76">
        <v>1</v>
      </c>
      <c r="L26" s="75"/>
      <c r="M26" s="75"/>
      <c r="N26" s="76"/>
      <c r="O26" s="75"/>
      <c r="P26" s="75"/>
      <c r="Q26" s="76"/>
      <c r="R26" s="75"/>
      <c r="S26" s="75"/>
      <c r="T26" s="76"/>
      <c r="U26" s="75"/>
      <c r="V26" s="75"/>
      <c r="W26" s="76"/>
      <c r="X26" s="75"/>
      <c r="Y26" s="75"/>
      <c r="Z26" s="76"/>
      <c r="AA26" s="75"/>
      <c r="AB26" s="75"/>
      <c r="AC26" s="76"/>
      <c r="AD26" s="75"/>
      <c r="AE26" s="75"/>
      <c r="AF26" s="76"/>
      <c r="AG26" s="75"/>
      <c r="AH26" s="75"/>
      <c r="AI26" s="76"/>
      <c r="AJ26" s="75"/>
      <c r="AK26" s="75"/>
      <c r="AL26" s="76"/>
      <c r="AM26" s="75"/>
      <c r="AN26" s="75"/>
      <c r="AO26" s="76"/>
      <c r="AP26" s="75"/>
      <c r="AQ26" s="75"/>
      <c r="AR26" s="76"/>
      <c r="AS26" s="75"/>
      <c r="AT26" s="75"/>
      <c r="AU26" s="76"/>
      <c r="AV26" s="75"/>
      <c r="AW26" s="75"/>
      <c r="AX26" s="76"/>
      <c r="AY26" s="75"/>
      <c r="AZ26" s="75"/>
      <c r="BA26" s="76"/>
      <c r="BB26" s="75"/>
      <c r="BC26" s="75"/>
      <c r="BD26" s="76"/>
      <c r="BE26" s="75"/>
      <c r="BF26" s="75"/>
      <c r="BG26" s="74" t="str">
        <f t="shared" si="18"/>
        <v/>
      </c>
      <c r="BH26" s="74"/>
      <c r="BI26" s="74"/>
      <c r="BJ26" s="74" t="str">
        <f t="shared" si="19"/>
        <v/>
      </c>
      <c r="BK26" s="74"/>
      <c r="BL26" s="74"/>
      <c r="BM26" s="74" t="str">
        <f t="shared" si="20"/>
        <v xml:space="preserve">INSERT INTO SC_SystemeProduits(RefDimension,NomSysteme,typePresta,ligne,Quantite,formule,cte1,DateModif) values (3,'FV4','MATIERE',559,1,null,null,now());
</v>
      </c>
      <c r="BN26" s="74"/>
      <c r="BO26" s="74"/>
      <c r="BP26" s="74" t="str">
        <f t="shared" si="21"/>
        <v/>
      </c>
      <c r="BQ26" s="74"/>
      <c r="BR26" s="74"/>
      <c r="BS26" s="74" t="str">
        <f t="shared" si="22"/>
        <v/>
      </c>
      <c r="BT26" s="74"/>
      <c r="BU26" s="74"/>
      <c r="BV26" s="74" t="str">
        <f t="shared" si="23"/>
        <v/>
      </c>
      <c r="BW26" s="74"/>
      <c r="BX26" s="74"/>
      <c r="BY26" s="74" t="str">
        <f t="shared" si="24"/>
        <v/>
      </c>
      <c r="BZ26" s="74"/>
      <c r="CA26" s="74"/>
      <c r="CB26" s="74" t="str">
        <f t="shared" si="25"/>
        <v/>
      </c>
      <c r="CC26" s="74"/>
      <c r="CD26" s="74"/>
      <c r="CE26" s="74" t="str">
        <f t="shared" si="26"/>
        <v/>
      </c>
      <c r="CF26" s="74"/>
      <c r="CG26" s="74"/>
      <c r="CH26" s="74" t="str">
        <f t="shared" si="27"/>
        <v/>
      </c>
      <c r="CI26" s="74"/>
      <c r="CJ26" s="74"/>
      <c r="CK26" s="74" t="str">
        <f t="shared" si="28"/>
        <v/>
      </c>
      <c r="CL26" s="74"/>
      <c r="CM26" s="74"/>
      <c r="CN26" s="74" t="str">
        <f t="shared" si="29"/>
        <v/>
      </c>
      <c r="CO26" s="74"/>
      <c r="CP26" s="74"/>
      <c r="CQ26" s="74" t="str">
        <f t="shared" si="30"/>
        <v/>
      </c>
      <c r="CR26" s="74"/>
      <c r="CS26" s="74"/>
      <c r="CT26" s="74" t="str">
        <f t="shared" si="31"/>
        <v/>
      </c>
      <c r="CU26" s="74"/>
      <c r="CV26" s="74"/>
      <c r="CW26" s="74" t="str">
        <f t="shared" si="32"/>
        <v/>
      </c>
      <c r="CX26" s="74"/>
      <c r="CY26" s="74"/>
      <c r="CZ26" s="74" t="str">
        <f t="shared" si="33"/>
        <v/>
      </c>
      <c r="DA26" s="74"/>
      <c r="DB26" s="74"/>
      <c r="DC26" s="74" t="str">
        <f t="shared" si="34"/>
        <v/>
      </c>
      <c r="DD26" s="74"/>
      <c r="DE26" s="74"/>
      <c r="DF26" s="74" t="str">
        <f t="shared" si="35"/>
        <v/>
      </c>
      <c r="DG26" s="74"/>
      <c r="DH26" s="74"/>
    </row>
    <row r="27" spans="1:112" x14ac:dyDescent="0.3">
      <c r="A27" s="58">
        <f>IF(B27="MATIERE",VLOOKUP($C27,MATIERE!$B$2:$K$601,10,0),IF(B27="MOA",VLOOKUP($C27,ATELIER!$B$2:$K$291,10,0),IF(B27="MOC",VLOOKUP($C27,CHANTIER!$B$2:$K$291,10,0),IF(B27="MP",VLOOKUP($C27,MINIPELLE!$B$2:$K$291,10,0),""))))</f>
        <v>560</v>
      </c>
      <c r="B27" s="74" t="s">
        <v>294</v>
      </c>
      <c r="C27" s="115" t="s">
        <v>1799</v>
      </c>
      <c r="D27" s="74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6"/>
      <c r="F27" s="75"/>
      <c r="G27" s="75"/>
      <c r="H27" s="76"/>
      <c r="I27" s="75"/>
      <c r="J27" s="75"/>
      <c r="K27" s="76"/>
      <c r="L27" s="75"/>
      <c r="M27" s="75"/>
      <c r="N27" s="76">
        <v>1</v>
      </c>
      <c r="O27" s="75"/>
      <c r="P27" s="75"/>
      <c r="Q27" s="76"/>
      <c r="R27" s="75"/>
      <c r="S27" s="75"/>
      <c r="T27" s="76"/>
      <c r="U27" s="75"/>
      <c r="V27" s="75"/>
      <c r="W27" s="76"/>
      <c r="X27" s="75"/>
      <c r="Y27" s="75"/>
      <c r="Z27" s="76"/>
      <c r="AA27" s="75"/>
      <c r="AB27" s="75"/>
      <c r="AC27" s="76"/>
      <c r="AD27" s="75"/>
      <c r="AE27" s="75"/>
      <c r="AF27" s="76"/>
      <c r="AG27" s="75"/>
      <c r="AH27" s="75"/>
      <c r="AI27" s="76"/>
      <c r="AJ27" s="75"/>
      <c r="AK27" s="75"/>
      <c r="AL27" s="76"/>
      <c r="AM27" s="75"/>
      <c r="AN27" s="75"/>
      <c r="AO27" s="76"/>
      <c r="AP27" s="75"/>
      <c r="AQ27" s="75"/>
      <c r="AR27" s="76"/>
      <c r="AS27" s="75"/>
      <c r="AT27" s="75"/>
      <c r="AU27" s="76"/>
      <c r="AV27" s="75"/>
      <c r="AW27" s="75"/>
      <c r="AX27" s="76"/>
      <c r="AY27" s="75"/>
      <c r="AZ27" s="75"/>
      <c r="BA27" s="76"/>
      <c r="BB27" s="75"/>
      <c r="BC27" s="75"/>
      <c r="BD27" s="76"/>
      <c r="BE27" s="75"/>
      <c r="BF27" s="75"/>
      <c r="BG27" s="74" t="str">
        <f t="shared" si="18"/>
        <v/>
      </c>
      <c r="BH27" s="74"/>
      <c r="BI27" s="74"/>
      <c r="BJ27" s="74" t="str">
        <f t="shared" si="19"/>
        <v/>
      </c>
      <c r="BK27" s="74"/>
      <c r="BL27" s="74"/>
      <c r="BM27" s="74" t="str">
        <f t="shared" si="20"/>
        <v/>
      </c>
      <c r="BN27" s="74"/>
      <c r="BO27" s="74"/>
      <c r="BP27" s="74" t="str">
        <f t="shared" si="21"/>
        <v xml:space="preserve">INSERT INTO SC_SystemeProduits(RefDimension,NomSysteme,typePresta,ligne,Quantite,formule,cte1,DateModif) values (4,'FV4','MATIERE',560,1,null,null,now());
</v>
      </c>
      <c r="BQ27" s="74"/>
      <c r="BR27" s="74"/>
      <c r="BS27" s="74" t="str">
        <f t="shared" si="22"/>
        <v/>
      </c>
      <c r="BT27" s="74"/>
      <c r="BU27" s="74"/>
      <c r="BV27" s="74" t="str">
        <f t="shared" si="23"/>
        <v/>
      </c>
      <c r="BW27" s="74"/>
      <c r="BX27" s="74"/>
      <c r="BY27" s="74" t="str">
        <f t="shared" si="24"/>
        <v/>
      </c>
      <c r="BZ27" s="74"/>
      <c r="CA27" s="74"/>
      <c r="CB27" s="74" t="str">
        <f t="shared" si="25"/>
        <v/>
      </c>
      <c r="CC27" s="74"/>
      <c r="CD27" s="74"/>
      <c r="CE27" s="74" t="str">
        <f t="shared" si="26"/>
        <v/>
      </c>
      <c r="CF27" s="74"/>
      <c r="CG27" s="74"/>
      <c r="CH27" s="74" t="str">
        <f t="shared" si="27"/>
        <v/>
      </c>
      <c r="CI27" s="74"/>
      <c r="CJ27" s="74"/>
      <c r="CK27" s="74" t="str">
        <f t="shared" si="28"/>
        <v/>
      </c>
      <c r="CL27" s="74"/>
      <c r="CM27" s="74"/>
      <c r="CN27" s="74" t="str">
        <f t="shared" si="29"/>
        <v/>
      </c>
      <c r="CO27" s="74"/>
      <c r="CP27" s="74"/>
      <c r="CQ27" s="74" t="str">
        <f t="shared" si="30"/>
        <v/>
      </c>
      <c r="CR27" s="74"/>
      <c r="CS27" s="74"/>
      <c r="CT27" s="74" t="str">
        <f t="shared" si="31"/>
        <v/>
      </c>
      <c r="CU27" s="74"/>
      <c r="CV27" s="74"/>
      <c r="CW27" s="74" t="str">
        <f t="shared" si="32"/>
        <v/>
      </c>
      <c r="CX27" s="74"/>
      <c r="CY27" s="74"/>
      <c r="CZ27" s="74" t="str">
        <f t="shared" si="33"/>
        <v/>
      </c>
      <c r="DA27" s="74"/>
      <c r="DB27" s="74"/>
      <c r="DC27" s="74" t="str">
        <f t="shared" si="34"/>
        <v/>
      </c>
      <c r="DD27" s="74"/>
      <c r="DE27" s="74"/>
      <c r="DF27" s="74" t="str">
        <f t="shared" si="35"/>
        <v/>
      </c>
      <c r="DG27" s="74"/>
      <c r="DH27" s="74"/>
    </row>
    <row r="28" spans="1:112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561</v>
      </c>
      <c r="B28" s="74" t="s">
        <v>294</v>
      </c>
      <c r="C28" s="115" t="s">
        <v>1800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F28" s="75"/>
      <c r="G28" s="75"/>
      <c r="H28" s="76"/>
      <c r="I28" s="75"/>
      <c r="J28" s="75"/>
      <c r="K28" s="76"/>
      <c r="L28" s="75"/>
      <c r="M28" s="75"/>
      <c r="N28" s="76"/>
      <c r="O28" s="75"/>
      <c r="P28" s="75"/>
      <c r="Q28" s="76">
        <v>1</v>
      </c>
      <c r="R28" s="75"/>
      <c r="S28" s="75"/>
      <c r="T28" s="76"/>
      <c r="U28" s="75"/>
      <c r="V28" s="75"/>
      <c r="W28" s="76"/>
      <c r="X28" s="75"/>
      <c r="Y28" s="75"/>
      <c r="Z28" s="76"/>
      <c r="AA28" s="75"/>
      <c r="AB28" s="75"/>
      <c r="AC28" s="76"/>
      <c r="AD28" s="75"/>
      <c r="AE28" s="75"/>
      <c r="AF28" s="76"/>
      <c r="AG28" s="75"/>
      <c r="AH28" s="75"/>
      <c r="AI28" s="76"/>
      <c r="AJ28" s="75"/>
      <c r="AK28" s="75"/>
      <c r="AL28" s="76"/>
      <c r="AM28" s="75"/>
      <c r="AN28" s="75"/>
      <c r="AO28" s="76"/>
      <c r="AP28" s="75"/>
      <c r="AQ28" s="75"/>
      <c r="AR28" s="76"/>
      <c r="AS28" s="75"/>
      <c r="AT28" s="75"/>
      <c r="AU28" s="76"/>
      <c r="AV28" s="75"/>
      <c r="AW28" s="75"/>
      <c r="AX28" s="76"/>
      <c r="AY28" s="75"/>
      <c r="AZ28" s="75"/>
      <c r="BA28" s="76"/>
      <c r="BB28" s="75"/>
      <c r="BC28" s="75"/>
      <c r="BD28" s="76"/>
      <c r="BE28" s="75"/>
      <c r="BF28" s="75"/>
      <c r="BG28" s="74" t="str">
        <f t="shared" si="18"/>
        <v/>
      </c>
      <c r="BH28" s="74"/>
      <c r="BI28" s="74"/>
      <c r="BJ28" s="74" t="str">
        <f t="shared" si="19"/>
        <v/>
      </c>
      <c r="BK28" s="74"/>
      <c r="BL28" s="74"/>
      <c r="BM28" s="74" t="str">
        <f t="shared" si="20"/>
        <v/>
      </c>
      <c r="BN28" s="74"/>
      <c r="BO28" s="74"/>
      <c r="BP28" s="74" t="str">
        <f t="shared" si="21"/>
        <v/>
      </c>
      <c r="BQ28" s="74"/>
      <c r="BR28" s="74"/>
      <c r="BS28" s="74" t="str">
        <f t="shared" si="22"/>
        <v xml:space="preserve">INSERT INTO SC_SystemeProduits(RefDimension,NomSysteme,typePresta,ligne,Quantite,formule,cte1,DateModif) values (5,'FV4','MATIERE',561,1,null,null,now());
</v>
      </c>
      <c r="BT28" s="74"/>
      <c r="BU28" s="74"/>
      <c r="BV28" s="74" t="str">
        <f t="shared" si="23"/>
        <v/>
      </c>
      <c r="BW28" s="74"/>
      <c r="BX28" s="74"/>
      <c r="BY28" s="74" t="str">
        <f t="shared" si="24"/>
        <v/>
      </c>
      <c r="BZ28" s="74"/>
      <c r="CA28" s="74"/>
      <c r="CB28" s="74" t="str">
        <f t="shared" si="25"/>
        <v/>
      </c>
      <c r="CC28" s="74"/>
      <c r="CD28" s="74"/>
      <c r="CE28" s="74" t="str">
        <f t="shared" si="26"/>
        <v/>
      </c>
      <c r="CF28" s="74"/>
      <c r="CG28" s="74"/>
      <c r="CH28" s="74" t="str">
        <f t="shared" si="27"/>
        <v/>
      </c>
      <c r="CI28" s="74"/>
      <c r="CJ28" s="74"/>
      <c r="CK28" s="74" t="str">
        <f t="shared" si="28"/>
        <v/>
      </c>
      <c r="CL28" s="74"/>
      <c r="CM28" s="74"/>
      <c r="CN28" s="74" t="str">
        <f t="shared" si="29"/>
        <v/>
      </c>
      <c r="CO28" s="74"/>
      <c r="CP28" s="74"/>
      <c r="CQ28" s="74" t="str">
        <f t="shared" si="30"/>
        <v/>
      </c>
      <c r="CR28" s="74"/>
      <c r="CS28" s="74"/>
      <c r="CT28" s="74" t="str">
        <f t="shared" si="31"/>
        <v/>
      </c>
      <c r="CU28" s="74"/>
      <c r="CV28" s="74"/>
      <c r="CW28" s="74" t="str">
        <f t="shared" si="32"/>
        <v/>
      </c>
      <c r="CX28" s="74"/>
      <c r="CY28" s="74"/>
      <c r="CZ28" s="74" t="str">
        <f t="shared" si="33"/>
        <v/>
      </c>
      <c r="DA28" s="74"/>
      <c r="DB28" s="74"/>
      <c r="DC28" s="74" t="str">
        <f t="shared" si="34"/>
        <v/>
      </c>
      <c r="DD28" s="74"/>
      <c r="DE28" s="74"/>
      <c r="DF28" s="74" t="str">
        <f t="shared" si="35"/>
        <v/>
      </c>
      <c r="DG28" s="74"/>
      <c r="DH28" s="74"/>
    </row>
    <row r="29" spans="1:112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563</v>
      </c>
      <c r="B29" s="74" t="s">
        <v>294</v>
      </c>
      <c r="C29" s="115" t="s">
        <v>1802</v>
      </c>
      <c r="D29" s="74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F29" s="75"/>
      <c r="G29" s="75"/>
      <c r="H29" s="76"/>
      <c r="I29" s="75"/>
      <c r="J29" s="75"/>
      <c r="K29" s="76"/>
      <c r="L29" s="75"/>
      <c r="M29" s="75"/>
      <c r="N29" s="76"/>
      <c r="O29" s="75"/>
      <c r="P29" s="75"/>
      <c r="Q29" s="76"/>
      <c r="R29" s="75"/>
      <c r="S29" s="75"/>
      <c r="T29" s="76">
        <v>1</v>
      </c>
      <c r="U29" s="75"/>
      <c r="V29" s="75"/>
      <c r="W29" s="76"/>
      <c r="X29" s="75"/>
      <c r="Y29" s="75"/>
      <c r="Z29" s="76"/>
      <c r="AA29" s="75"/>
      <c r="AB29" s="75"/>
      <c r="AC29" s="76"/>
      <c r="AD29" s="75"/>
      <c r="AE29" s="75"/>
      <c r="AF29" s="76"/>
      <c r="AG29" s="75"/>
      <c r="AH29" s="75"/>
      <c r="AI29" s="76"/>
      <c r="AJ29" s="75"/>
      <c r="AK29" s="75"/>
      <c r="AL29" s="76"/>
      <c r="AM29" s="75"/>
      <c r="AN29" s="75"/>
      <c r="AO29" s="76"/>
      <c r="AP29" s="75"/>
      <c r="AQ29" s="75"/>
      <c r="AR29" s="76"/>
      <c r="AS29" s="75"/>
      <c r="AT29" s="75"/>
      <c r="AU29" s="76"/>
      <c r="AV29" s="75"/>
      <c r="AW29" s="75"/>
      <c r="AX29" s="76"/>
      <c r="AY29" s="75"/>
      <c r="AZ29" s="75"/>
      <c r="BA29" s="76"/>
      <c r="BB29" s="75"/>
      <c r="BC29" s="75"/>
      <c r="BD29" s="76"/>
      <c r="BE29" s="75"/>
      <c r="BF29" s="75"/>
      <c r="BG29" s="74" t="str">
        <f t="shared" si="18"/>
        <v/>
      </c>
      <c r="BH29" s="74"/>
      <c r="BI29" s="74"/>
      <c r="BJ29" s="74" t="str">
        <f t="shared" si="19"/>
        <v/>
      </c>
      <c r="BK29" s="74"/>
      <c r="BL29" s="74"/>
      <c r="BM29" s="74" t="str">
        <f t="shared" si="20"/>
        <v/>
      </c>
      <c r="BN29" s="74"/>
      <c r="BO29" s="74"/>
      <c r="BP29" s="74" t="str">
        <f t="shared" si="21"/>
        <v/>
      </c>
      <c r="BQ29" s="74"/>
      <c r="BR29" s="74"/>
      <c r="BS29" s="74" t="str">
        <f t="shared" si="22"/>
        <v/>
      </c>
      <c r="BT29" s="74"/>
      <c r="BU29" s="74"/>
      <c r="BV29" s="74" t="str">
        <f t="shared" si="23"/>
        <v xml:space="preserve">INSERT INTO SC_SystemeProduits(RefDimension,NomSysteme,typePresta,ligne,Quantite,formule,cte1,DateModif) values (6,'FV4','MATIERE',563,1,null,null,now());
</v>
      </c>
      <c r="BW29" s="74"/>
      <c r="BX29" s="74"/>
      <c r="BY29" s="74" t="str">
        <f t="shared" si="24"/>
        <v/>
      </c>
      <c r="BZ29" s="74"/>
      <c r="CA29" s="74"/>
      <c r="CB29" s="74" t="str">
        <f t="shared" si="25"/>
        <v/>
      </c>
      <c r="CC29" s="74"/>
      <c r="CD29" s="74"/>
      <c r="CE29" s="74" t="str">
        <f t="shared" si="26"/>
        <v/>
      </c>
      <c r="CF29" s="74"/>
      <c r="CG29" s="74"/>
      <c r="CH29" s="74" t="str">
        <f t="shared" si="27"/>
        <v/>
      </c>
      <c r="CI29" s="74"/>
      <c r="CJ29" s="74"/>
      <c r="CK29" s="74" t="str">
        <f t="shared" si="28"/>
        <v/>
      </c>
      <c r="CL29" s="74"/>
      <c r="CM29" s="74"/>
      <c r="CN29" s="74" t="str">
        <f t="shared" si="29"/>
        <v/>
      </c>
      <c r="CO29" s="74"/>
      <c r="CP29" s="74"/>
      <c r="CQ29" s="74" t="str">
        <f t="shared" si="30"/>
        <v/>
      </c>
      <c r="CR29" s="74"/>
      <c r="CS29" s="74"/>
      <c r="CT29" s="74" t="str">
        <f t="shared" si="31"/>
        <v/>
      </c>
      <c r="CU29" s="74"/>
      <c r="CV29" s="74"/>
      <c r="CW29" s="74" t="str">
        <f t="shared" si="32"/>
        <v/>
      </c>
      <c r="CX29" s="74"/>
      <c r="CY29" s="74"/>
      <c r="CZ29" s="74" t="str">
        <f t="shared" si="33"/>
        <v/>
      </c>
      <c r="DA29" s="74"/>
      <c r="DB29" s="74"/>
      <c r="DC29" s="74" t="str">
        <f t="shared" si="34"/>
        <v/>
      </c>
      <c r="DD29" s="74"/>
      <c r="DE29" s="74"/>
      <c r="DF29" s="74" t="str">
        <f t="shared" si="35"/>
        <v/>
      </c>
      <c r="DG29" s="74"/>
      <c r="DH29" s="74"/>
    </row>
    <row r="30" spans="1:112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564</v>
      </c>
      <c r="B30" s="74" t="s">
        <v>294</v>
      </c>
      <c r="C30" s="115" t="s">
        <v>1803</v>
      </c>
      <c r="D30" s="74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F30" s="75"/>
      <c r="G30" s="75"/>
      <c r="H30" s="76"/>
      <c r="I30" s="75"/>
      <c r="J30" s="75"/>
      <c r="K30" s="76"/>
      <c r="L30" s="75"/>
      <c r="M30" s="75"/>
      <c r="N30" s="76"/>
      <c r="O30" s="75"/>
      <c r="P30" s="75"/>
      <c r="Q30" s="76"/>
      <c r="R30" s="75"/>
      <c r="S30" s="75"/>
      <c r="T30" s="76"/>
      <c r="U30" s="75"/>
      <c r="V30" s="75"/>
      <c r="W30" s="76">
        <v>1</v>
      </c>
      <c r="X30" s="75"/>
      <c r="Y30" s="75"/>
      <c r="Z30" s="76"/>
      <c r="AA30" s="75"/>
      <c r="AB30" s="75"/>
      <c r="AC30" s="76"/>
      <c r="AD30" s="75"/>
      <c r="AE30" s="75"/>
      <c r="AF30" s="76"/>
      <c r="AG30" s="75"/>
      <c r="AH30" s="75"/>
      <c r="AI30" s="76"/>
      <c r="AJ30" s="75"/>
      <c r="AK30" s="75"/>
      <c r="AL30" s="76"/>
      <c r="AM30" s="75"/>
      <c r="AN30" s="75"/>
      <c r="AO30" s="76"/>
      <c r="AP30" s="75"/>
      <c r="AQ30" s="75"/>
      <c r="AR30" s="76"/>
      <c r="AS30" s="75"/>
      <c r="AT30" s="75"/>
      <c r="AU30" s="76"/>
      <c r="AV30" s="75"/>
      <c r="AW30" s="75"/>
      <c r="AX30" s="76"/>
      <c r="AY30" s="75"/>
      <c r="AZ30" s="75"/>
      <c r="BA30" s="76"/>
      <c r="BB30" s="75"/>
      <c r="BC30" s="75"/>
      <c r="BD30" s="76"/>
      <c r="BE30" s="75"/>
      <c r="BF30" s="75"/>
      <c r="BG30" s="74" t="str">
        <f t="shared" si="18"/>
        <v/>
      </c>
      <c r="BH30" s="74"/>
      <c r="BI30" s="74"/>
      <c r="BJ30" s="74" t="str">
        <f t="shared" si="19"/>
        <v/>
      </c>
      <c r="BK30" s="74"/>
      <c r="BL30" s="74"/>
      <c r="BM30" s="74" t="str">
        <f t="shared" si="20"/>
        <v/>
      </c>
      <c r="BN30" s="74"/>
      <c r="BO30" s="74"/>
      <c r="BP30" s="74" t="str">
        <f t="shared" si="21"/>
        <v/>
      </c>
      <c r="BQ30" s="74"/>
      <c r="BR30" s="74"/>
      <c r="BS30" s="74" t="str">
        <f t="shared" si="22"/>
        <v/>
      </c>
      <c r="BT30" s="74"/>
      <c r="BU30" s="74"/>
      <c r="BV30" s="74" t="str">
        <f t="shared" si="23"/>
        <v/>
      </c>
      <c r="BW30" s="74"/>
      <c r="BX30" s="74"/>
      <c r="BY30" s="74" t="str">
        <f t="shared" si="24"/>
        <v xml:space="preserve">INSERT INTO SC_SystemeProduits(RefDimension,NomSysteme,typePresta,ligne,Quantite,formule,cte1,DateModif) values (7,'FV4','MATIERE',564,1,null,null,now());
</v>
      </c>
      <c r="BZ30" s="74"/>
      <c r="CA30" s="74"/>
      <c r="CB30" s="74" t="str">
        <f t="shared" si="25"/>
        <v/>
      </c>
      <c r="CC30" s="74"/>
      <c r="CD30" s="74"/>
      <c r="CE30" s="74" t="str">
        <f t="shared" si="26"/>
        <v/>
      </c>
      <c r="CF30" s="74"/>
      <c r="CG30" s="74"/>
      <c r="CH30" s="74" t="str">
        <f t="shared" si="27"/>
        <v/>
      </c>
      <c r="CI30" s="74"/>
      <c r="CJ30" s="74"/>
      <c r="CK30" s="74" t="str">
        <f t="shared" si="28"/>
        <v/>
      </c>
      <c r="CL30" s="74"/>
      <c r="CM30" s="74"/>
      <c r="CN30" s="74" t="str">
        <f t="shared" si="29"/>
        <v/>
      </c>
      <c r="CO30" s="74"/>
      <c r="CP30" s="74"/>
      <c r="CQ30" s="74" t="str">
        <f t="shared" si="30"/>
        <v/>
      </c>
      <c r="CR30" s="74"/>
      <c r="CS30" s="74"/>
      <c r="CT30" s="74" t="str">
        <f t="shared" si="31"/>
        <v/>
      </c>
      <c r="CU30" s="74"/>
      <c r="CV30" s="74"/>
      <c r="CW30" s="74" t="str">
        <f t="shared" si="32"/>
        <v/>
      </c>
      <c r="CX30" s="74"/>
      <c r="CY30" s="74"/>
      <c r="CZ30" s="74" t="str">
        <f t="shared" si="33"/>
        <v/>
      </c>
      <c r="DA30" s="74"/>
      <c r="DB30" s="74"/>
      <c r="DC30" s="74" t="str">
        <f t="shared" si="34"/>
        <v/>
      </c>
      <c r="DD30" s="74"/>
      <c r="DE30" s="74"/>
      <c r="DF30" s="74" t="str">
        <f t="shared" si="35"/>
        <v/>
      </c>
      <c r="DG30" s="74"/>
      <c r="DH30" s="74"/>
    </row>
    <row r="31" spans="1:112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565</v>
      </c>
      <c r="B31" s="74" t="s">
        <v>294</v>
      </c>
      <c r="C31" s="115" t="s">
        <v>1804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F31" s="75"/>
      <c r="G31" s="75"/>
      <c r="H31" s="76"/>
      <c r="I31" s="75"/>
      <c r="J31" s="75"/>
      <c r="K31" s="76"/>
      <c r="L31" s="75"/>
      <c r="M31" s="75"/>
      <c r="N31" s="76"/>
      <c r="O31" s="75"/>
      <c r="P31" s="75"/>
      <c r="Q31" s="76"/>
      <c r="R31" s="75"/>
      <c r="S31" s="75"/>
      <c r="T31" s="76"/>
      <c r="U31" s="75"/>
      <c r="V31" s="75"/>
      <c r="W31" s="76"/>
      <c r="X31" s="75"/>
      <c r="Y31" s="75"/>
      <c r="Z31" s="76">
        <v>1</v>
      </c>
      <c r="AA31" s="75"/>
      <c r="AB31" s="75"/>
      <c r="AC31" s="76"/>
      <c r="AD31" s="75"/>
      <c r="AE31" s="75"/>
      <c r="AF31" s="76"/>
      <c r="AG31" s="75"/>
      <c r="AH31" s="75"/>
      <c r="AI31" s="76"/>
      <c r="AJ31" s="75"/>
      <c r="AK31" s="75"/>
      <c r="AL31" s="76"/>
      <c r="AM31" s="75"/>
      <c r="AN31" s="75"/>
      <c r="AO31" s="76"/>
      <c r="AP31" s="75"/>
      <c r="AQ31" s="75"/>
      <c r="AR31" s="76"/>
      <c r="AS31" s="75"/>
      <c r="AT31" s="75"/>
      <c r="AU31" s="76"/>
      <c r="AV31" s="75"/>
      <c r="AW31" s="75"/>
      <c r="AX31" s="76"/>
      <c r="AY31" s="75"/>
      <c r="AZ31" s="75"/>
      <c r="BA31" s="76"/>
      <c r="BB31" s="75"/>
      <c r="BC31" s="75"/>
      <c r="BD31" s="76"/>
      <c r="BE31" s="75"/>
      <c r="BF31" s="75"/>
      <c r="BG31" s="74" t="str">
        <f t="shared" si="18"/>
        <v/>
      </c>
      <c r="BH31" s="74"/>
      <c r="BI31" s="74"/>
      <c r="BJ31" s="74" t="str">
        <f t="shared" si="19"/>
        <v/>
      </c>
      <c r="BK31" s="74"/>
      <c r="BL31" s="74"/>
      <c r="BM31" s="74" t="str">
        <f t="shared" si="20"/>
        <v/>
      </c>
      <c r="BN31" s="74"/>
      <c r="BO31" s="74"/>
      <c r="BP31" s="74" t="str">
        <f t="shared" si="21"/>
        <v/>
      </c>
      <c r="BQ31" s="74"/>
      <c r="BR31" s="74"/>
      <c r="BS31" s="74" t="str">
        <f t="shared" si="22"/>
        <v/>
      </c>
      <c r="BT31" s="74"/>
      <c r="BU31" s="74"/>
      <c r="BV31" s="74" t="str">
        <f t="shared" si="23"/>
        <v/>
      </c>
      <c r="BW31" s="74"/>
      <c r="BX31" s="74"/>
      <c r="BY31" s="74" t="str">
        <f t="shared" si="24"/>
        <v/>
      </c>
      <c r="BZ31" s="74"/>
      <c r="CA31" s="74"/>
      <c r="CB31" s="74" t="str">
        <f t="shared" si="25"/>
        <v xml:space="preserve">INSERT INTO SC_SystemeProduits(RefDimension,NomSysteme,typePresta,ligne,Quantite,formule,cte1,DateModif) values (8,'FV4','MATIERE',565,1,null,null,now());
</v>
      </c>
      <c r="CC31" s="74"/>
      <c r="CD31" s="74"/>
      <c r="CE31" s="74" t="str">
        <f t="shared" si="26"/>
        <v/>
      </c>
      <c r="CF31" s="74"/>
      <c r="CG31" s="74"/>
      <c r="CH31" s="74" t="str">
        <f t="shared" si="27"/>
        <v/>
      </c>
      <c r="CI31" s="74"/>
      <c r="CJ31" s="74"/>
      <c r="CK31" s="74" t="str">
        <f t="shared" si="28"/>
        <v/>
      </c>
      <c r="CL31" s="74"/>
      <c r="CM31" s="74"/>
      <c r="CN31" s="74" t="str">
        <f t="shared" si="29"/>
        <v/>
      </c>
      <c r="CO31" s="74"/>
      <c r="CP31" s="74"/>
      <c r="CQ31" s="74" t="str">
        <f t="shared" si="30"/>
        <v/>
      </c>
      <c r="CR31" s="74"/>
      <c r="CS31" s="74"/>
      <c r="CT31" s="74" t="str">
        <f t="shared" si="31"/>
        <v/>
      </c>
      <c r="CU31" s="74"/>
      <c r="CV31" s="74"/>
      <c r="CW31" s="74" t="str">
        <f t="shared" si="32"/>
        <v/>
      </c>
      <c r="CX31" s="74"/>
      <c r="CY31" s="74"/>
      <c r="CZ31" s="74" t="str">
        <f t="shared" si="33"/>
        <v/>
      </c>
      <c r="DA31" s="74"/>
      <c r="DB31" s="74"/>
      <c r="DC31" s="74" t="str">
        <f t="shared" si="34"/>
        <v/>
      </c>
      <c r="DD31" s="74"/>
      <c r="DE31" s="74"/>
      <c r="DF31" s="74" t="str">
        <f t="shared" si="35"/>
        <v/>
      </c>
      <c r="DG31" s="74"/>
      <c r="DH31" s="74"/>
    </row>
    <row r="32" spans="1:112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566</v>
      </c>
      <c r="B32" s="74" t="s">
        <v>294</v>
      </c>
      <c r="C32" s="115" t="s">
        <v>1805</v>
      </c>
      <c r="D32" s="7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F32" s="75"/>
      <c r="G32" s="75"/>
      <c r="H32" s="76"/>
      <c r="I32" s="75"/>
      <c r="J32" s="75"/>
      <c r="K32" s="76"/>
      <c r="L32" s="75"/>
      <c r="M32" s="75"/>
      <c r="N32" s="76"/>
      <c r="O32" s="75"/>
      <c r="P32" s="75"/>
      <c r="Q32" s="76"/>
      <c r="R32" s="75"/>
      <c r="S32" s="75"/>
      <c r="T32" s="76"/>
      <c r="U32" s="75"/>
      <c r="V32" s="75"/>
      <c r="W32" s="76"/>
      <c r="X32" s="75"/>
      <c r="Y32" s="75"/>
      <c r="Z32" s="76"/>
      <c r="AA32" s="75"/>
      <c r="AB32" s="75"/>
      <c r="AC32" s="76">
        <v>1</v>
      </c>
      <c r="AD32" s="75"/>
      <c r="AE32" s="75"/>
      <c r="AF32" s="76"/>
      <c r="AG32" s="75"/>
      <c r="AH32" s="75"/>
      <c r="AI32" s="76"/>
      <c r="AJ32" s="75"/>
      <c r="AK32" s="75"/>
      <c r="AL32" s="76"/>
      <c r="AM32" s="75"/>
      <c r="AN32" s="75"/>
      <c r="AO32" s="76"/>
      <c r="AP32" s="75"/>
      <c r="AQ32" s="75"/>
      <c r="AR32" s="76"/>
      <c r="AS32" s="75"/>
      <c r="AT32" s="75"/>
      <c r="AU32" s="76"/>
      <c r="AV32" s="75"/>
      <c r="AW32" s="75"/>
      <c r="AX32" s="76"/>
      <c r="AY32" s="75"/>
      <c r="AZ32" s="75"/>
      <c r="BA32" s="76"/>
      <c r="BB32" s="75"/>
      <c r="BC32" s="75"/>
      <c r="BD32" s="76"/>
      <c r="BE32" s="75"/>
      <c r="BF32" s="75"/>
      <c r="BG32" s="74" t="str">
        <f t="shared" si="18"/>
        <v/>
      </c>
      <c r="BH32" s="74"/>
      <c r="BI32" s="74"/>
      <c r="BJ32" s="74" t="str">
        <f t="shared" si="19"/>
        <v/>
      </c>
      <c r="BK32" s="74"/>
      <c r="BL32" s="74"/>
      <c r="BM32" s="74" t="str">
        <f t="shared" si="20"/>
        <v/>
      </c>
      <c r="BN32" s="74"/>
      <c r="BO32" s="74"/>
      <c r="BP32" s="74" t="str">
        <f t="shared" si="21"/>
        <v/>
      </c>
      <c r="BQ32" s="74"/>
      <c r="BR32" s="74"/>
      <c r="BS32" s="74" t="str">
        <f t="shared" si="22"/>
        <v/>
      </c>
      <c r="BT32" s="74"/>
      <c r="BU32" s="74"/>
      <c r="BV32" s="74" t="str">
        <f t="shared" si="23"/>
        <v/>
      </c>
      <c r="BW32" s="74"/>
      <c r="BX32" s="74"/>
      <c r="BY32" s="74" t="str">
        <f t="shared" si="24"/>
        <v/>
      </c>
      <c r="BZ32" s="74"/>
      <c r="CA32" s="74"/>
      <c r="CB32" s="74" t="str">
        <f t="shared" si="25"/>
        <v/>
      </c>
      <c r="CC32" s="74"/>
      <c r="CD32" s="74"/>
      <c r="CE32" s="74" t="str">
        <f t="shared" si="26"/>
        <v xml:space="preserve">INSERT INTO SC_SystemeProduits(RefDimension,NomSysteme,typePresta,ligne,Quantite,formule,cte1,DateModif) values (9,'FV4','MATIERE',566,1,null,null,now());
</v>
      </c>
      <c r="CF32" s="74"/>
      <c r="CG32" s="74"/>
      <c r="CH32" s="74" t="str">
        <f t="shared" si="27"/>
        <v/>
      </c>
      <c r="CI32" s="74"/>
      <c r="CJ32" s="74"/>
      <c r="CK32" s="74" t="str">
        <f t="shared" si="28"/>
        <v/>
      </c>
      <c r="CL32" s="74"/>
      <c r="CM32" s="74"/>
      <c r="CN32" s="74" t="str">
        <f t="shared" si="29"/>
        <v/>
      </c>
      <c r="CO32" s="74"/>
      <c r="CP32" s="74"/>
      <c r="CQ32" s="74" t="str">
        <f t="shared" si="30"/>
        <v/>
      </c>
      <c r="CR32" s="74"/>
      <c r="CS32" s="74"/>
      <c r="CT32" s="74" t="str">
        <f t="shared" si="31"/>
        <v/>
      </c>
      <c r="CU32" s="74"/>
      <c r="CV32" s="74"/>
      <c r="CW32" s="74" t="str">
        <f t="shared" si="32"/>
        <v/>
      </c>
      <c r="CX32" s="74"/>
      <c r="CY32" s="74"/>
      <c r="CZ32" s="74" t="str">
        <f t="shared" si="33"/>
        <v/>
      </c>
      <c r="DA32" s="74"/>
      <c r="DB32" s="74"/>
      <c r="DC32" s="74" t="str">
        <f t="shared" si="34"/>
        <v/>
      </c>
      <c r="DD32" s="74"/>
      <c r="DE32" s="74"/>
      <c r="DF32" s="74" t="str">
        <f t="shared" si="35"/>
        <v/>
      </c>
      <c r="DG32" s="74"/>
      <c r="DH32" s="74"/>
    </row>
    <row r="33" spans="1:112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567</v>
      </c>
      <c r="B33" s="74" t="s">
        <v>294</v>
      </c>
      <c r="C33" s="115" t="s">
        <v>1806</v>
      </c>
      <c r="D33" s="7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F33" s="75"/>
      <c r="G33" s="75"/>
      <c r="H33" s="76"/>
      <c r="I33" s="75"/>
      <c r="J33" s="75"/>
      <c r="K33" s="76"/>
      <c r="L33" s="75"/>
      <c r="M33" s="75"/>
      <c r="N33" s="76"/>
      <c r="O33" s="75"/>
      <c r="P33" s="75"/>
      <c r="Q33" s="76"/>
      <c r="R33" s="75"/>
      <c r="S33" s="75"/>
      <c r="T33" s="76"/>
      <c r="U33" s="75"/>
      <c r="V33" s="75"/>
      <c r="W33" s="76"/>
      <c r="X33" s="75"/>
      <c r="Y33" s="75"/>
      <c r="Z33" s="76"/>
      <c r="AA33" s="75"/>
      <c r="AB33" s="75"/>
      <c r="AC33" s="76"/>
      <c r="AD33" s="75"/>
      <c r="AE33" s="75"/>
      <c r="AF33" s="76">
        <v>1</v>
      </c>
      <c r="AG33" s="75"/>
      <c r="AH33" s="75"/>
      <c r="AI33" s="76"/>
      <c r="AJ33" s="75"/>
      <c r="AK33" s="75"/>
      <c r="AL33" s="76"/>
      <c r="AM33" s="75"/>
      <c r="AN33" s="75"/>
      <c r="AO33" s="76"/>
      <c r="AP33" s="75"/>
      <c r="AQ33" s="75"/>
      <c r="AR33" s="76"/>
      <c r="AS33" s="75"/>
      <c r="AT33" s="75"/>
      <c r="AU33" s="76"/>
      <c r="AV33" s="75"/>
      <c r="AW33" s="75"/>
      <c r="AX33" s="76"/>
      <c r="AY33" s="75"/>
      <c r="AZ33" s="75"/>
      <c r="BA33" s="76"/>
      <c r="BB33" s="75"/>
      <c r="BC33" s="75"/>
      <c r="BD33" s="76"/>
      <c r="BE33" s="75"/>
      <c r="BF33" s="75"/>
      <c r="BG33" s="74" t="str">
        <f t="shared" si="18"/>
        <v/>
      </c>
      <c r="BH33" s="74"/>
      <c r="BI33" s="74"/>
      <c r="BJ33" s="74" t="str">
        <f t="shared" si="19"/>
        <v/>
      </c>
      <c r="BK33" s="74"/>
      <c r="BL33" s="74"/>
      <c r="BM33" s="74" t="str">
        <f t="shared" si="20"/>
        <v/>
      </c>
      <c r="BN33" s="74"/>
      <c r="BO33" s="74"/>
      <c r="BP33" s="74" t="str">
        <f t="shared" si="21"/>
        <v/>
      </c>
      <c r="BQ33" s="74"/>
      <c r="BR33" s="74"/>
      <c r="BS33" s="74" t="str">
        <f t="shared" si="22"/>
        <v/>
      </c>
      <c r="BT33" s="74"/>
      <c r="BU33" s="74"/>
      <c r="BV33" s="74" t="str">
        <f t="shared" si="23"/>
        <v/>
      </c>
      <c r="BW33" s="74"/>
      <c r="BX33" s="74"/>
      <c r="BY33" s="74" t="str">
        <f t="shared" si="24"/>
        <v/>
      </c>
      <c r="BZ33" s="74"/>
      <c r="CA33" s="74"/>
      <c r="CB33" s="74" t="str">
        <f t="shared" si="25"/>
        <v/>
      </c>
      <c r="CC33" s="74"/>
      <c r="CD33" s="74"/>
      <c r="CE33" s="74" t="str">
        <f t="shared" si="26"/>
        <v/>
      </c>
      <c r="CF33" s="74"/>
      <c r="CG33" s="74"/>
      <c r="CH33" s="74" t="str">
        <f t="shared" si="27"/>
        <v xml:space="preserve">INSERT INTO SC_SystemeProduits(RefDimension,NomSysteme,typePresta,ligne,Quantite,formule,cte1,DateModif) values (10,'FV4','MATIERE',567,1,null,null,now());
</v>
      </c>
      <c r="CI33" s="74"/>
      <c r="CJ33" s="74"/>
      <c r="CK33" s="74" t="str">
        <f t="shared" si="28"/>
        <v/>
      </c>
      <c r="CL33" s="74"/>
      <c r="CM33" s="74"/>
      <c r="CN33" s="74" t="str">
        <f t="shared" si="29"/>
        <v/>
      </c>
      <c r="CO33" s="74"/>
      <c r="CP33" s="74"/>
      <c r="CQ33" s="74" t="str">
        <f t="shared" si="30"/>
        <v/>
      </c>
      <c r="CR33" s="74"/>
      <c r="CS33" s="74"/>
      <c r="CT33" s="74" t="str">
        <f t="shared" si="31"/>
        <v/>
      </c>
      <c r="CU33" s="74"/>
      <c r="CV33" s="74"/>
      <c r="CW33" s="74" t="str">
        <f t="shared" si="32"/>
        <v/>
      </c>
      <c r="CX33" s="74"/>
      <c r="CY33" s="74"/>
      <c r="CZ33" s="74" t="str">
        <f t="shared" si="33"/>
        <v/>
      </c>
      <c r="DA33" s="74"/>
      <c r="DB33" s="74"/>
      <c r="DC33" s="74" t="str">
        <f t="shared" si="34"/>
        <v/>
      </c>
      <c r="DD33" s="74"/>
      <c r="DE33" s="74"/>
      <c r="DF33" s="74" t="str">
        <f t="shared" si="35"/>
        <v/>
      </c>
      <c r="DG33" s="74"/>
      <c r="DH33" s="74"/>
    </row>
    <row r="34" spans="1:112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568</v>
      </c>
      <c r="B34" s="74" t="s">
        <v>294</v>
      </c>
      <c r="C34" s="115" t="s">
        <v>1807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/>
      <c r="I34" s="75"/>
      <c r="J34" s="75"/>
      <c r="K34" s="76"/>
      <c r="L34" s="75"/>
      <c r="M34" s="75"/>
      <c r="N34" s="76"/>
      <c r="O34" s="75"/>
      <c r="P34" s="75"/>
      <c r="Q34" s="76"/>
      <c r="R34" s="75"/>
      <c r="S34" s="75"/>
      <c r="T34" s="76"/>
      <c r="U34" s="75"/>
      <c r="V34" s="75"/>
      <c r="W34" s="76"/>
      <c r="X34" s="75"/>
      <c r="Y34" s="75"/>
      <c r="Z34" s="76"/>
      <c r="AA34" s="75"/>
      <c r="AB34" s="75"/>
      <c r="AC34" s="76"/>
      <c r="AD34" s="75"/>
      <c r="AE34" s="75"/>
      <c r="AF34" s="76"/>
      <c r="AG34" s="75"/>
      <c r="AH34" s="75"/>
      <c r="AI34" s="76">
        <v>1</v>
      </c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18"/>
        <v/>
      </c>
      <c r="BH34" s="74"/>
      <c r="BI34" s="74"/>
      <c r="BJ34" s="74" t="str">
        <f t="shared" si="19"/>
        <v/>
      </c>
      <c r="BK34" s="74"/>
      <c r="BL34" s="74"/>
      <c r="BM34" s="74" t="str">
        <f t="shared" si="20"/>
        <v/>
      </c>
      <c r="BN34" s="74"/>
      <c r="BO34" s="74"/>
      <c r="BP34" s="74" t="str">
        <f t="shared" si="21"/>
        <v/>
      </c>
      <c r="BQ34" s="74"/>
      <c r="BR34" s="74"/>
      <c r="BS34" s="74" t="str">
        <f t="shared" si="22"/>
        <v/>
      </c>
      <c r="BT34" s="74"/>
      <c r="BU34" s="74"/>
      <c r="BV34" s="74" t="str">
        <f t="shared" si="23"/>
        <v/>
      </c>
      <c r="BW34" s="74"/>
      <c r="BX34" s="74"/>
      <c r="BY34" s="74" t="str">
        <f t="shared" si="24"/>
        <v/>
      </c>
      <c r="BZ34" s="74"/>
      <c r="CA34" s="74"/>
      <c r="CB34" s="74" t="str">
        <f t="shared" si="25"/>
        <v/>
      </c>
      <c r="CC34" s="74"/>
      <c r="CD34" s="74"/>
      <c r="CE34" s="74" t="str">
        <f t="shared" si="26"/>
        <v/>
      </c>
      <c r="CF34" s="74"/>
      <c r="CG34" s="74"/>
      <c r="CH34" s="74" t="str">
        <f t="shared" si="27"/>
        <v/>
      </c>
      <c r="CI34" s="74"/>
      <c r="CJ34" s="74"/>
      <c r="CK34" s="74" t="str">
        <f t="shared" si="28"/>
        <v xml:space="preserve">INSERT INTO SC_SystemeProduits(RefDimension,NomSysteme,typePresta,ligne,Quantite,formule,cte1,DateModif) values (11,'FV4','MATIERE',568,1,null,null,now());
</v>
      </c>
      <c r="CL34" s="74"/>
      <c r="CM34" s="74"/>
      <c r="CN34" s="74" t="str">
        <f t="shared" si="29"/>
        <v/>
      </c>
      <c r="CO34" s="74"/>
      <c r="CP34" s="74"/>
      <c r="CQ34" s="74" t="str">
        <f t="shared" si="30"/>
        <v/>
      </c>
      <c r="CR34" s="74"/>
      <c r="CS34" s="74"/>
      <c r="CT34" s="74" t="str">
        <f t="shared" si="31"/>
        <v/>
      </c>
      <c r="CU34" s="74"/>
      <c r="CV34" s="74"/>
      <c r="CW34" s="74" t="str">
        <f t="shared" si="32"/>
        <v/>
      </c>
      <c r="CX34" s="74"/>
      <c r="CY34" s="74"/>
      <c r="CZ34" s="74" t="str">
        <f t="shared" si="33"/>
        <v/>
      </c>
      <c r="DA34" s="74"/>
      <c r="DB34" s="74"/>
      <c r="DC34" s="74" t="str">
        <f t="shared" si="34"/>
        <v/>
      </c>
      <c r="DD34" s="74"/>
      <c r="DE34" s="74"/>
      <c r="DF34" s="74" t="str">
        <f t="shared" si="35"/>
        <v/>
      </c>
      <c r="DG34" s="74"/>
      <c r="DH34" s="74"/>
    </row>
    <row r="35" spans="1:112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569</v>
      </c>
      <c r="B35" s="74" t="s">
        <v>294</v>
      </c>
      <c r="C35" s="115" t="s">
        <v>1808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/>
      <c r="L35" s="75"/>
      <c r="M35" s="75"/>
      <c r="N35" s="76"/>
      <c r="O35" s="75"/>
      <c r="P35" s="75"/>
      <c r="Q35" s="76"/>
      <c r="R35" s="75"/>
      <c r="S35" s="75"/>
      <c r="T35" s="76"/>
      <c r="U35" s="75"/>
      <c r="V35" s="75"/>
      <c r="W35" s="76"/>
      <c r="X35" s="75"/>
      <c r="Y35" s="75"/>
      <c r="Z35" s="76"/>
      <c r="AA35" s="75"/>
      <c r="AB35" s="75"/>
      <c r="AC35" s="76"/>
      <c r="AD35" s="75"/>
      <c r="AE35" s="75"/>
      <c r="AF35" s="76"/>
      <c r="AG35" s="75"/>
      <c r="AH35" s="75"/>
      <c r="AI35" s="76"/>
      <c r="AJ35" s="75"/>
      <c r="AK35" s="75"/>
      <c r="AL35" s="76">
        <v>1</v>
      </c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18"/>
        <v/>
      </c>
      <c r="BH35" s="74"/>
      <c r="BI35" s="74"/>
      <c r="BJ35" s="74" t="str">
        <f t="shared" si="19"/>
        <v/>
      </c>
      <c r="BK35" s="74"/>
      <c r="BL35" s="74"/>
      <c r="BM35" s="74" t="str">
        <f t="shared" si="20"/>
        <v/>
      </c>
      <c r="BN35" s="74"/>
      <c r="BO35" s="74"/>
      <c r="BP35" s="74" t="str">
        <f t="shared" si="21"/>
        <v/>
      </c>
      <c r="BQ35" s="74"/>
      <c r="BR35" s="74"/>
      <c r="BS35" s="74" t="str">
        <f t="shared" si="22"/>
        <v/>
      </c>
      <c r="BT35" s="74"/>
      <c r="BU35" s="74"/>
      <c r="BV35" s="74" t="str">
        <f t="shared" si="23"/>
        <v/>
      </c>
      <c r="BW35" s="74"/>
      <c r="BX35" s="74"/>
      <c r="BY35" s="74" t="str">
        <f t="shared" si="24"/>
        <v/>
      </c>
      <c r="BZ35" s="74"/>
      <c r="CA35" s="74"/>
      <c r="CB35" s="74" t="str">
        <f t="shared" si="25"/>
        <v/>
      </c>
      <c r="CC35" s="74"/>
      <c r="CD35" s="74"/>
      <c r="CE35" s="74" t="str">
        <f t="shared" si="26"/>
        <v/>
      </c>
      <c r="CF35" s="74"/>
      <c r="CG35" s="74"/>
      <c r="CH35" s="74" t="str">
        <f t="shared" si="27"/>
        <v/>
      </c>
      <c r="CI35" s="74"/>
      <c r="CJ35" s="74"/>
      <c r="CK35" s="74" t="str">
        <f t="shared" si="28"/>
        <v/>
      </c>
      <c r="CL35" s="74"/>
      <c r="CM35" s="74"/>
      <c r="CN35" s="74" t="str">
        <f t="shared" si="29"/>
        <v xml:space="preserve">INSERT INTO SC_SystemeProduits(RefDimension,NomSysteme,typePresta,ligne,Quantite,formule,cte1,DateModif) values (12,'FV4','MATIERE',569,1,null,null,now());
</v>
      </c>
      <c r="CO35" s="74"/>
      <c r="CP35" s="74"/>
      <c r="CQ35" s="74" t="str">
        <f t="shared" si="30"/>
        <v/>
      </c>
      <c r="CR35" s="74"/>
      <c r="CS35" s="74"/>
      <c r="CT35" s="74" t="str">
        <f t="shared" si="31"/>
        <v/>
      </c>
      <c r="CU35" s="74"/>
      <c r="CV35" s="74"/>
      <c r="CW35" s="74" t="str">
        <f t="shared" si="32"/>
        <v/>
      </c>
      <c r="CX35" s="74"/>
      <c r="CY35" s="74"/>
      <c r="CZ35" s="74" t="str">
        <f t="shared" si="33"/>
        <v/>
      </c>
      <c r="DA35" s="74"/>
      <c r="DB35" s="74"/>
      <c r="DC35" s="74" t="str">
        <f t="shared" si="34"/>
        <v/>
      </c>
      <c r="DD35" s="74"/>
      <c r="DE35" s="74"/>
      <c r="DF35" s="74" t="str">
        <f t="shared" si="35"/>
        <v/>
      </c>
      <c r="DG35" s="74"/>
      <c r="DH35" s="74"/>
    </row>
    <row r="36" spans="1:112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570</v>
      </c>
      <c r="B36" s="74" t="s">
        <v>294</v>
      </c>
      <c r="C36" s="115" t="s">
        <v>1809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/>
      <c r="O36" s="75"/>
      <c r="P36" s="75"/>
      <c r="Q36" s="76"/>
      <c r="R36" s="75"/>
      <c r="S36" s="75"/>
      <c r="T36" s="76"/>
      <c r="U36" s="75"/>
      <c r="V36" s="75"/>
      <c r="W36" s="76"/>
      <c r="X36" s="75"/>
      <c r="Y36" s="75"/>
      <c r="Z36" s="76"/>
      <c r="AA36" s="75"/>
      <c r="AB36" s="75"/>
      <c r="AC36" s="76"/>
      <c r="AD36" s="75"/>
      <c r="AE36" s="75"/>
      <c r="AF36" s="76"/>
      <c r="AG36" s="75"/>
      <c r="AH36" s="75"/>
      <c r="AI36" s="76"/>
      <c r="AJ36" s="75"/>
      <c r="AK36" s="75"/>
      <c r="AL36" s="76"/>
      <c r="AM36" s="75"/>
      <c r="AN36" s="75"/>
      <c r="AO36" s="76">
        <v>1</v>
      </c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18"/>
        <v/>
      </c>
      <c r="BH36" s="74"/>
      <c r="BI36" s="74"/>
      <c r="BJ36" s="74" t="str">
        <f t="shared" si="19"/>
        <v/>
      </c>
      <c r="BK36" s="74"/>
      <c r="BL36" s="74"/>
      <c r="BM36" s="74" t="str">
        <f t="shared" si="20"/>
        <v/>
      </c>
      <c r="BN36" s="74"/>
      <c r="BO36" s="74"/>
      <c r="BP36" s="74" t="str">
        <f t="shared" si="21"/>
        <v/>
      </c>
      <c r="BQ36" s="74"/>
      <c r="BR36" s="74"/>
      <c r="BS36" s="74" t="str">
        <f t="shared" si="22"/>
        <v/>
      </c>
      <c r="BT36" s="74"/>
      <c r="BU36" s="74"/>
      <c r="BV36" s="74" t="str">
        <f t="shared" si="23"/>
        <v/>
      </c>
      <c r="BW36" s="74"/>
      <c r="BX36" s="74"/>
      <c r="BY36" s="74" t="str">
        <f t="shared" si="24"/>
        <v/>
      </c>
      <c r="BZ36" s="74"/>
      <c r="CA36" s="74"/>
      <c r="CB36" s="74" t="str">
        <f t="shared" si="25"/>
        <v/>
      </c>
      <c r="CC36" s="74"/>
      <c r="CD36" s="74"/>
      <c r="CE36" s="74" t="str">
        <f t="shared" si="26"/>
        <v/>
      </c>
      <c r="CF36" s="74"/>
      <c r="CG36" s="74"/>
      <c r="CH36" s="74" t="str">
        <f t="shared" si="27"/>
        <v/>
      </c>
      <c r="CI36" s="74"/>
      <c r="CJ36" s="74"/>
      <c r="CK36" s="74" t="str">
        <f t="shared" si="28"/>
        <v/>
      </c>
      <c r="CL36" s="74"/>
      <c r="CM36" s="74"/>
      <c r="CN36" s="74" t="str">
        <f t="shared" si="29"/>
        <v/>
      </c>
      <c r="CO36" s="74"/>
      <c r="CP36" s="74"/>
      <c r="CQ36" s="74" t="str">
        <f t="shared" si="30"/>
        <v xml:space="preserve">INSERT INTO SC_SystemeProduits(RefDimension,NomSysteme,typePresta,ligne,Quantite,formule,cte1,DateModif) values (13,'FV4','MATIERE',570,1,null,null,now());
</v>
      </c>
      <c r="CR36" s="74"/>
      <c r="CS36" s="74"/>
      <c r="CT36" s="74" t="str">
        <f t="shared" si="31"/>
        <v/>
      </c>
      <c r="CU36" s="74"/>
      <c r="CV36" s="74"/>
      <c r="CW36" s="74" t="str">
        <f t="shared" si="32"/>
        <v/>
      </c>
      <c r="CX36" s="74"/>
      <c r="CY36" s="74"/>
      <c r="CZ36" s="74" t="str">
        <f t="shared" si="33"/>
        <v/>
      </c>
      <c r="DA36" s="74"/>
      <c r="DB36" s="74"/>
      <c r="DC36" s="74" t="str">
        <f t="shared" si="34"/>
        <v/>
      </c>
      <c r="DD36" s="74"/>
      <c r="DE36" s="74"/>
      <c r="DF36" s="74" t="str">
        <f t="shared" si="35"/>
        <v/>
      </c>
      <c r="DG36" s="74"/>
      <c r="DH36" s="74"/>
    </row>
    <row r="37" spans="1:112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571</v>
      </c>
      <c r="B37" s="74" t="s">
        <v>294</v>
      </c>
      <c r="C37" s="115" t="s">
        <v>1810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/>
      <c r="R37" s="75"/>
      <c r="S37" s="75"/>
      <c r="T37" s="76"/>
      <c r="U37" s="75"/>
      <c r="V37" s="75"/>
      <c r="W37" s="76"/>
      <c r="X37" s="75"/>
      <c r="Y37" s="75"/>
      <c r="Z37" s="76"/>
      <c r="AA37" s="75"/>
      <c r="AB37" s="75"/>
      <c r="AC37" s="76"/>
      <c r="AD37" s="75"/>
      <c r="AE37" s="75"/>
      <c r="AF37" s="76"/>
      <c r="AG37" s="75"/>
      <c r="AH37" s="75"/>
      <c r="AI37" s="76"/>
      <c r="AJ37" s="75"/>
      <c r="AK37" s="75"/>
      <c r="AL37" s="76"/>
      <c r="AM37" s="75"/>
      <c r="AN37" s="75"/>
      <c r="AO37" s="76"/>
      <c r="AP37" s="75"/>
      <c r="AQ37" s="75"/>
      <c r="AR37" s="76">
        <v>1</v>
      </c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18"/>
        <v/>
      </c>
      <c r="BH37" s="74"/>
      <c r="BI37" s="74"/>
      <c r="BJ37" s="74" t="str">
        <f t="shared" si="19"/>
        <v/>
      </c>
      <c r="BK37" s="74"/>
      <c r="BL37" s="74"/>
      <c r="BM37" s="74" t="str">
        <f t="shared" si="20"/>
        <v/>
      </c>
      <c r="BN37" s="74"/>
      <c r="BO37" s="74"/>
      <c r="BP37" s="74" t="str">
        <f t="shared" si="21"/>
        <v/>
      </c>
      <c r="BQ37" s="74"/>
      <c r="BR37" s="74"/>
      <c r="BS37" s="74" t="str">
        <f t="shared" si="22"/>
        <v/>
      </c>
      <c r="BT37" s="74"/>
      <c r="BU37" s="74"/>
      <c r="BV37" s="74" t="str">
        <f t="shared" si="23"/>
        <v/>
      </c>
      <c r="BW37" s="74"/>
      <c r="BX37" s="74"/>
      <c r="BY37" s="74" t="str">
        <f t="shared" si="24"/>
        <v/>
      </c>
      <c r="BZ37" s="74"/>
      <c r="CA37" s="74"/>
      <c r="CB37" s="74" t="str">
        <f t="shared" si="25"/>
        <v/>
      </c>
      <c r="CC37" s="74"/>
      <c r="CD37" s="74"/>
      <c r="CE37" s="74" t="str">
        <f t="shared" si="26"/>
        <v/>
      </c>
      <c r="CF37" s="74"/>
      <c r="CG37" s="74"/>
      <c r="CH37" s="74" t="str">
        <f t="shared" si="27"/>
        <v/>
      </c>
      <c r="CI37" s="74"/>
      <c r="CJ37" s="74"/>
      <c r="CK37" s="74" t="str">
        <f t="shared" si="28"/>
        <v/>
      </c>
      <c r="CL37" s="74"/>
      <c r="CM37" s="74"/>
      <c r="CN37" s="74" t="str">
        <f t="shared" si="29"/>
        <v/>
      </c>
      <c r="CO37" s="74"/>
      <c r="CP37" s="74"/>
      <c r="CQ37" s="74" t="str">
        <f t="shared" si="30"/>
        <v/>
      </c>
      <c r="CR37" s="74"/>
      <c r="CS37" s="74"/>
      <c r="CT37" s="74" t="str">
        <f t="shared" si="31"/>
        <v xml:space="preserve">INSERT INTO SC_SystemeProduits(RefDimension,NomSysteme,typePresta,ligne,Quantite,formule,cte1,DateModif) values (14,'FV4','MATIERE',571,1,null,null,now());
</v>
      </c>
      <c r="CU37" s="74"/>
      <c r="CV37" s="74"/>
      <c r="CW37" s="74" t="str">
        <f t="shared" si="32"/>
        <v/>
      </c>
      <c r="CX37" s="74"/>
      <c r="CY37" s="74"/>
      <c r="CZ37" s="74" t="str">
        <f t="shared" si="33"/>
        <v/>
      </c>
      <c r="DA37" s="74"/>
      <c r="DB37" s="74"/>
      <c r="DC37" s="74" t="str">
        <f t="shared" si="34"/>
        <v/>
      </c>
      <c r="DD37" s="74"/>
      <c r="DE37" s="74"/>
      <c r="DF37" s="74" t="str">
        <f t="shared" si="35"/>
        <v/>
      </c>
      <c r="DG37" s="74"/>
      <c r="DH37" s="74"/>
    </row>
    <row r="38" spans="1:112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572</v>
      </c>
      <c r="B38" s="74" t="s">
        <v>294</v>
      </c>
      <c r="C38" s="115" t="s">
        <v>1811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/>
      <c r="U38" s="75"/>
      <c r="V38" s="75"/>
      <c r="W38" s="76"/>
      <c r="X38" s="75"/>
      <c r="Y38" s="75"/>
      <c r="Z38" s="76"/>
      <c r="AA38" s="75"/>
      <c r="AB38" s="75"/>
      <c r="AC38" s="76"/>
      <c r="AD38" s="75"/>
      <c r="AE38" s="75"/>
      <c r="AF38" s="76"/>
      <c r="AG38" s="75"/>
      <c r="AH38" s="75"/>
      <c r="AI38" s="76"/>
      <c r="AJ38" s="75"/>
      <c r="AK38" s="75"/>
      <c r="AL38" s="76"/>
      <c r="AM38" s="75"/>
      <c r="AN38" s="75"/>
      <c r="AO38" s="76"/>
      <c r="AP38" s="75"/>
      <c r="AQ38" s="75"/>
      <c r="AR38" s="76"/>
      <c r="AS38" s="75"/>
      <c r="AT38" s="75"/>
      <c r="AU38" s="76">
        <v>1</v>
      </c>
      <c r="AV38" s="75"/>
      <c r="AW38" s="75"/>
      <c r="AX38" s="76">
        <v>1</v>
      </c>
      <c r="AY38" s="75"/>
      <c r="AZ38" s="75"/>
      <c r="BA38" s="76"/>
      <c r="BB38" s="75"/>
      <c r="BC38" s="75"/>
      <c r="BD38" s="76"/>
      <c r="BE38" s="75"/>
      <c r="BF38" s="75"/>
      <c r="BG38" s="74" t="str">
        <f t="shared" si="18"/>
        <v/>
      </c>
      <c r="BH38" s="74"/>
      <c r="BI38" s="74"/>
      <c r="BJ38" s="74" t="str">
        <f t="shared" si="19"/>
        <v/>
      </c>
      <c r="BK38" s="74"/>
      <c r="BL38" s="74"/>
      <c r="BM38" s="74" t="str">
        <f t="shared" si="20"/>
        <v/>
      </c>
      <c r="BN38" s="74"/>
      <c r="BO38" s="74"/>
      <c r="BP38" s="74" t="str">
        <f t="shared" si="21"/>
        <v/>
      </c>
      <c r="BQ38" s="74"/>
      <c r="BR38" s="74"/>
      <c r="BS38" s="74" t="str">
        <f t="shared" si="22"/>
        <v/>
      </c>
      <c r="BT38" s="74"/>
      <c r="BU38" s="74"/>
      <c r="BV38" s="74" t="str">
        <f t="shared" si="23"/>
        <v/>
      </c>
      <c r="BW38" s="74"/>
      <c r="BX38" s="74"/>
      <c r="BY38" s="74" t="str">
        <f t="shared" si="24"/>
        <v/>
      </c>
      <c r="BZ38" s="74"/>
      <c r="CA38" s="74"/>
      <c r="CB38" s="74" t="str">
        <f t="shared" si="25"/>
        <v/>
      </c>
      <c r="CC38" s="74"/>
      <c r="CD38" s="74"/>
      <c r="CE38" s="74" t="str">
        <f t="shared" si="26"/>
        <v/>
      </c>
      <c r="CF38" s="74"/>
      <c r="CG38" s="74"/>
      <c r="CH38" s="74" t="str">
        <f t="shared" si="27"/>
        <v/>
      </c>
      <c r="CI38" s="74"/>
      <c r="CJ38" s="74"/>
      <c r="CK38" s="74" t="str">
        <f t="shared" si="28"/>
        <v/>
      </c>
      <c r="CL38" s="74"/>
      <c r="CM38" s="74"/>
      <c r="CN38" s="74" t="str">
        <f t="shared" si="29"/>
        <v/>
      </c>
      <c r="CO38" s="74"/>
      <c r="CP38" s="74"/>
      <c r="CQ38" s="74" t="str">
        <f t="shared" si="30"/>
        <v/>
      </c>
      <c r="CR38" s="74"/>
      <c r="CS38" s="74"/>
      <c r="CT38" s="74" t="str">
        <f t="shared" si="31"/>
        <v/>
      </c>
      <c r="CU38" s="74"/>
      <c r="CV38" s="74"/>
      <c r="CW38" s="74" t="str">
        <f t="shared" si="32"/>
        <v xml:space="preserve">INSERT INTO SC_SystemeProduits(RefDimension,NomSysteme,typePresta,ligne,Quantite,formule,cte1,DateModif) values (15,'FV4','MATIERE',572,1,null,null,now());
</v>
      </c>
      <c r="CX38" s="74"/>
      <c r="CY38" s="74"/>
      <c r="CZ38" s="74" t="str">
        <f t="shared" si="33"/>
        <v xml:space="preserve">INSERT INTO SC_SystemeProduits(RefDimension,NomSysteme,typePresta,ligne,Quantite,formule,cte1,DateModif) values (16,'FV4','MATIERE',572,1,null,null,now());
</v>
      </c>
      <c r="DA38" s="74"/>
      <c r="DB38" s="74"/>
      <c r="DC38" s="74" t="str">
        <f t="shared" si="34"/>
        <v/>
      </c>
      <c r="DD38" s="74"/>
      <c r="DE38" s="74"/>
      <c r="DF38" s="74" t="str">
        <f t="shared" si="35"/>
        <v/>
      </c>
      <c r="DG38" s="74"/>
      <c r="DH38" s="74"/>
    </row>
    <row r="39" spans="1:112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573</v>
      </c>
      <c r="B39" s="74" t="s">
        <v>294</v>
      </c>
      <c r="C39" s="115" t="s">
        <v>1812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/>
      <c r="X39" s="75"/>
      <c r="Y39" s="75"/>
      <c r="Z39" s="76"/>
      <c r="AA39" s="75"/>
      <c r="AB39" s="75"/>
      <c r="AC39" s="76"/>
      <c r="AD39" s="75"/>
      <c r="AE39" s="75"/>
      <c r="AF39" s="76"/>
      <c r="AG39" s="75"/>
      <c r="AH39" s="75"/>
      <c r="AI39" s="76"/>
      <c r="AJ39" s="75"/>
      <c r="AK39" s="75"/>
      <c r="AL39" s="76"/>
      <c r="AM39" s="75"/>
      <c r="AN39" s="75"/>
      <c r="AO39" s="76"/>
      <c r="AP39" s="75"/>
      <c r="AQ39" s="75"/>
      <c r="AR39" s="76"/>
      <c r="AS39" s="75"/>
      <c r="AT39" s="75"/>
      <c r="AU39" s="76"/>
      <c r="AV39" s="75"/>
      <c r="AW39" s="75"/>
      <c r="AX39" s="76"/>
      <c r="AY39" s="75"/>
      <c r="AZ39" s="75"/>
      <c r="BA39" s="76">
        <v>1</v>
      </c>
      <c r="BB39" s="75"/>
      <c r="BC39" s="75"/>
      <c r="BD39" s="76">
        <v>1</v>
      </c>
      <c r="BE39" s="75"/>
      <c r="BF39" s="75"/>
      <c r="BG39" s="74" t="str">
        <f t="shared" si="18"/>
        <v/>
      </c>
      <c r="BH39" s="74"/>
      <c r="BI39" s="74"/>
      <c r="BJ39" s="74" t="str">
        <f t="shared" si="19"/>
        <v/>
      </c>
      <c r="BK39" s="74"/>
      <c r="BL39" s="74"/>
      <c r="BM39" s="74" t="str">
        <f t="shared" si="20"/>
        <v/>
      </c>
      <c r="BN39" s="74"/>
      <c r="BO39" s="74"/>
      <c r="BP39" s="74" t="str">
        <f t="shared" si="21"/>
        <v/>
      </c>
      <c r="BQ39" s="74"/>
      <c r="BR39" s="74"/>
      <c r="BS39" s="74" t="str">
        <f t="shared" si="22"/>
        <v/>
      </c>
      <c r="BT39" s="74"/>
      <c r="BU39" s="74"/>
      <c r="BV39" s="74" t="str">
        <f t="shared" si="23"/>
        <v/>
      </c>
      <c r="BW39" s="74"/>
      <c r="BX39" s="74"/>
      <c r="BY39" s="74" t="str">
        <f t="shared" si="24"/>
        <v/>
      </c>
      <c r="BZ39" s="74"/>
      <c r="CA39" s="74"/>
      <c r="CB39" s="74" t="str">
        <f t="shared" si="25"/>
        <v/>
      </c>
      <c r="CC39" s="74"/>
      <c r="CD39" s="74"/>
      <c r="CE39" s="74" t="str">
        <f t="shared" si="26"/>
        <v/>
      </c>
      <c r="CF39" s="74"/>
      <c r="CG39" s="74"/>
      <c r="CH39" s="74" t="str">
        <f t="shared" si="27"/>
        <v/>
      </c>
      <c r="CI39" s="74"/>
      <c r="CJ39" s="74"/>
      <c r="CK39" s="74" t="str">
        <f t="shared" si="28"/>
        <v/>
      </c>
      <c r="CL39" s="74"/>
      <c r="CM39" s="74"/>
      <c r="CN39" s="74" t="str">
        <f t="shared" si="29"/>
        <v/>
      </c>
      <c r="CO39" s="74"/>
      <c r="CP39" s="74"/>
      <c r="CQ39" s="74" t="str">
        <f t="shared" si="30"/>
        <v/>
      </c>
      <c r="CR39" s="74"/>
      <c r="CS39" s="74"/>
      <c r="CT39" s="74" t="str">
        <f t="shared" si="31"/>
        <v/>
      </c>
      <c r="CU39" s="74"/>
      <c r="CV39" s="74"/>
      <c r="CW39" s="74" t="str">
        <f t="shared" si="32"/>
        <v/>
      </c>
      <c r="CX39" s="74"/>
      <c r="CY39" s="74"/>
      <c r="CZ39" s="74" t="str">
        <f t="shared" si="33"/>
        <v/>
      </c>
      <c r="DA39" s="74"/>
      <c r="DB39" s="74"/>
      <c r="DC39" s="74" t="str">
        <f t="shared" si="34"/>
        <v xml:space="preserve">INSERT INTO SC_SystemeProduits(RefDimension,NomSysteme,typePresta,ligne,Quantite,formule,cte1,DateModif) values (17,'FV4','MATIERE',573,1,null,null,now());
</v>
      </c>
      <c r="DD39" s="74"/>
      <c r="DE39" s="74"/>
      <c r="DF39" s="74" t="str">
        <f t="shared" si="35"/>
        <v xml:space="preserve">INSERT INTO SC_SystemeProduits(RefDimension,NomSysteme,typePresta,ligne,Quantite,formule,cte1,DateModif) values (18,'FV4','MATIERE',573,1,null,null,now());
</v>
      </c>
      <c r="DG39" s="74"/>
      <c r="DH39" s="74"/>
    </row>
    <row r="40" spans="1:112" x14ac:dyDescent="0.3">
      <c r="BG40" s="74" t="str">
        <f t="shared" si="18"/>
        <v/>
      </c>
      <c r="BH40" s="74"/>
      <c r="BI40" s="74"/>
      <c r="BJ40" s="74" t="str">
        <f t="shared" si="19"/>
        <v/>
      </c>
      <c r="BK40" s="74"/>
      <c r="BL40" s="74"/>
      <c r="BM40" s="74" t="str">
        <f t="shared" si="20"/>
        <v/>
      </c>
      <c r="BN40" s="74"/>
      <c r="BO40" s="74"/>
      <c r="BP40" s="74" t="str">
        <f t="shared" si="21"/>
        <v/>
      </c>
      <c r="BQ40" s="74"/>
      <c r="BR40" s="74"/>
      <c r="BS40" s="74" t="str">
        <f t="shared" si="22"/>
        <v/>
      </c>
      <c r="BT40" s="74"/>
      <c r="BU40" s="74"/>
      <c r="BV40" s="74" t="str">
        <f t="shared" si="23"/>
        <v/>
      </c>
      <c r="BW40" s="74"/>
      <c r="BX40" s="74"/>
      <c r="BY40" s="74" t="str">
        <f t="shared" si="24"/>
        <v/>
      </c>
      <c r="BZ40" s="74"/>
      <c r="CA40" s="74"/>
      <c r="CB40" s="74" t="str">
        <f t="shared" si="25"/>
        <v/>
      </c>
      <c r="CC40" s="74"/>
      <c r="CD40" s="74"/>
      <c r="CE40" s="74" t="str">
        <f t="shared" si="26"/>
        <v/>
      </c>
      <c r="CF40" s="74"/>
      <c r="CG40" s="74"/>
      <c r="CH40" s="74" t="str">
        <f t="shared" si="27"/>
        <v/>
      </c>
      <c r="CI40" s="74"/>
      <c r="CJ40" s="74"/>
      <c r="CK40" s="74" t="str">
        <f t="shared" si="28"/>
        <v/>
      </c>
      <c r="CL40" s="74"/>
      <c r="CM40" s="74"/>
      <c r="CN40" s="74" t="str">
        <f t="shared" si="29"/>
        <v/>
      </c>
      <c r="CO40" s="74"/>
      <c r="CP40" s="74"/>
      <c r="CQ40" s="74" t="str">
        <f t="shared" si="30"/>
        <v/>
      </c>
      <c r="CR40" s="74"/>
      <c r="CS40" s="74"/>
      <c r="CT40" s="74" t="str">
        <f t="shared" si="31"/>
        <v/>
      </c>
      <c r="CU40" s="74"/>
      <c r="CV40" s="74"/>
      <c r="CW40" s="74" t="str">
        <f t="shared" si="32"/>
        <v/>
      </c>
      <c r="CX40" s="74"/>
      <c r="CY40" s="74"/>
      <c r="CZ40" s="74" t="str">
        <f t="shared" si="33"/>
        <v/>
      </c>
      <c r="DA40" s="74"/>
      <c r="DB40" s="74"/>
      <c r="DC40" s="74" t="str">
        <f t="shared" si="34"/>
        <v/>
      </c>
      <c r="DD40" s="74"/>
      <c r="DE40" s="74"/>
      <c r="DF40" s="74" t="str">
        <f t="shared" si="35"/>
        <v/>
      </c>
      <c r="DG40" s="74"/>
      <c r="DH40" s="74"/>
    </row>
    <row r="41" spans="1:112" x14ac:dyDescent="0.3">
      <c r="BG41" s="74" t="str">
        <f t="shared" si="18"/>
        <v/>
      </c>
      <c r="BH41" s="74"/>
      <c r="BI41" s="74"/>
      <c r="BJ41" s="74" t="str">
        <f t="shared" si="19"/>
        <v/>
      </c>
      <c r="BK41" s="74"/>
      <c r="BL41" s="74"/>
      <c r="BM41" s="74" t="str">
        <f t="shared" si="20"/>
        <v/>
      </c>
      <c r="BN41" s="74"/>
      <c r="BO41" s="74"/>
      <c r="BP41" s="74" t="str">
        <f t="shared" si="21"/>
        <v/>
      </c>
      <c r="BQ41" s="74"/>
      <c r="BR41" s="74"/>
      <c r="BS41" s="74" t="str">
        <f t="shared" si="22"/>
        <v/>
      </c>
      <c r="BT41" s="74"/>
      <c r="BU41" s="74"/>
      <c r="BV41" s="74" t="str">
        <f t="shared" si="23"/>
        <v/>
      </c>
      <c r="BW41" s="74"/>
      <c r="BX41" s="74"/>
      <c r="BY41" s="74" t="str">
        <f t="shared" si="24"/>
        <v/>
      </c>
      <c r="BZ41" s="74"/>
      <c r="CA41" s="74"/>
      <c r="CB41" s="74" t="str">
        <f t="shared" si="25"/>
        <v/>
      </c>
      <c r="CC41" s="74"/>
      <c r="CD41" s="74"/>
      <c r="CE41" s="74" t="str">
        <f t="shared" si="26"/>
        <v/>
      </c>
      <c r="CF41" s="74"/>
      <c r="CG41" s="74"/>
      <c r="CH41" s="74" t="str">
        <f t="shared" si="27"/>
        <v/>
      </c>
      <c r="CI41" s="74"/>
      <c r="CJ41" s="74"/>
      <c r="CK41" s="74" t="str">
        <f t="shared" si="28"/>
        <v/>
      </c>
      <c r="CL41" s="74"/>
      <c r="CM41" s="74"/>
      <c r="CN41" s="74" t="str">
        <f t="shared" si="29"/>
        <v/>
      </c>
      <c r="CO41" s="74"/>
      <c r="CP41" s="74"/>
      <c r="CQ41" s="74" t="str">
        <f t="shared" si="30"/>
        <v/>
      </c>
      <c r="CR41" s="74"/>
      <c r="CS41" s="74"/>
      <c r="CT41" s="74" t="str">
        <f t="shared" si="31"/>
        <v/>
      </c>
      <c r="CU41" s="74"/>
      <c r="CV41" s="74"/>
      <c r="CW41" s="74" t="str">
        <f t="shared" si="32"/>
        <v/>
      </c>
      <c r="CX41" s="74"/>
      <c r="CY41" s="74"/>
      <c r="CZ41" s="74" t="str">
        <f t="shared" si="33"/>
        <v/>
      </c>
      <c r="DA41" s="74"/>
      <c r="DB41" s="74"/>
      <c r="DC41" s="74" t="str">
        <f t="shared" si="34"/>
        <v/>
      </c>
      <c r="DD41" s="74"/>
      <c r="DE41" s="74"/>
      <c r="DF41" s="74" t="str">
        <f t="shared" si="35"/>
        <v/>
      </c>
      <c r="DG41" s="74"/>
      <c r="DH41" s="74"/>
    </row>
    <row r="42" spans="1:112" x14ac:dyDescent="0.3">
      <c r="BG42" s="74" t="str">
        <f t="shared" si="18"/>
        <v/>
      </c>
      <c r="BH42" s="74"/>
      <c r="BI42" s="74"/>
      <c r="BJ42" s="74" t="str">
        <f t="shared" si="19"/>
        <v/>
      </c>
      <c r="BK42" s="74"/>
      <c r="BL42" s="74"/>
      <c r="BM42" s="74" t="str">
        <f t="shared" si="20"/>
        <v/>
      </c>
      <c r="BN42" s="74"/>
      <c r="BO42" s="74"/>
      <c r="BP42" s="74" t="str">
        <f t="shared" si="21"/>
        <v/>
      </c>
      <c r="BQ42" s="74"/>
      <c r="BR42" s="74"/>
      <c r="BS42" s="74" t="str">
        <f t="shared" si="22"/>
        <v/>
      </c>
      <c r="BT42" s="74"/>
      <c r="BU42" s="74"/>
      <c r="BV42" s="74" t="str">
        <f t="shared" si="23"/>
        <v/>
      </c>
      <c r="BW42" s="74"/>
      <c r="BX42" s="74"/>
      <c r="BY42" s="74" t="str">
        <f t="shared" si="24"/>
        <v/>
      </c>
      <c r="BZ42" s="74"/>
      <c r="CA42" s="74"/>
      <c r="CB42" s="74" t="str">
        <f t="shared" si="25"/>
        <v/>
      </c>
      <c r="CC42" s="74"/>
      <c r="CD42" s="74"/>
      <c r="CE42" s="74" t="str">
        <f t="shared" si="26"/>
        <v/>
      </c>
      <c r="CF42" s="74"/>
      <c r="CG42" s="74"/>
      <c r="CH42" s="74" t="str">
        <f t="shared" si="27"/>
        <v/>
      </c>
      <c r="CI42" s="74"/>
      <c r="CJ42" s="74"/>
      <c r="CK42" s="74" t="str">
        <f t="shared" si="28"/>
        <v/>
      </c>
      <c r="CL42" s="74"/>
      <c r="CM42" s="74"/>
      <c r="CN42" s="74" t="str">
        <f t="shared" si="29"/>
        <v/>
      </c>
      <c r="CO42" s="74"/>
      <c r="CP42" s="74"/>
      <c r="CQ42" s="74" t="str">
        <f t="shared" si="30"/>
        <v/>
      </c>
      <c r="CR42" s="74"/>
      <c r="CS42" s="74"/>
      <c r="CT42" s="74" t="str">
        <f t="shared" si="31"/>
        <v/>
      </c>
      <c r="CU42" s="74"/>
      <c r="CV42" s="74"/>
      <c r="CW42" s="74" t="str">
        <f t="shared" si="32"/>
        <v/>
      </c>
      <c r="CX42" s="74"/>
      <c r="CY42" s="74"/>
      <c r="CZ42" s="74" t="str">
        <f t="shared" si="33"/>
        <v/>
      </c>
      <c r="DA42" s="74"/>
      <c r="DB42" s="74"/>
      <c r="DC42" s="74" t="str">
        <f t="shared" si="34"/>
        <v/>
      </c>
      <c r="DD42" s="74"/>
      <c r="DE42" s="74"/>
      <c r="DF42" s="74" t="str">
        <f t="shared" si="35"/>
        <v/>
      </c>
      <c r="DG42" s="74"/>
      <c r="DH42" s="74"/>
    </row>
    <row r="43" spans="1:112" x14ac:dyDescent="0.3">
      <c r="BG43" s="74" t="str">
        <f t="shared" si="18"/>
        <v/>
      </c>
      <c r="BH43" s="74"/>
      <c r="BI43" s="74"/>
      <c r="BJ43" s="74" t="str">
        <f t="shared" si="19"/>
        <v/>
      </c>
      <c r="BK43" s="74"/>
      <c r="BL43" s="74"/>
      <c r="BM43" s="74" t="str">
        <f t="shared" si="20"/>
        <v/>
      </c>
      <c r="BN43" s="74"/>
      <c r="BO43" s="74"/>
      <c r="BP43" s="74" t="str">
        <f t="shared" si="21"/>
        <v/>
      </c>
      <c r="BQ43" s="74"/>
      <c r="BR43" s="74"/>
      <c r="BS43" s="74" t="str">
        <f t="shared" si="22"/>
        <v/>
      </c>
      <c r="BT43" s="74"/>
      <c r="BU43" s="74"/>
      <c r="BV43" s="74" t="str">
        <f t="shared" si="23"/>
        <v/>
      </c>
      <c r="BW43" s="74"/>
      <c r="BX43" s="74"/>
      <c r="BY43" s="74" t="str">
        <f t="shared" si="24"/>
        <v/>
      </c>
      <c r="BZ43" s="74"/>
      <c r="CA43" s="74"/>
      <c r="CB43" s="74" t="str">
        <f t="shared" si="25"/>
        <v/>
      </c>
      <c r="CC43" s="74"/>
      <c r="CD43" s="74"/>
      <c r="CE43" s="74" t="str">
        <f t="shared" si="26"/>
        <v/>
      </c>
      <c r="CF43" s="74"/>
      <c r="CG43" s="74"/>
      <c r="CH43" s="74" t="str">
        <f t="shared" si="27"/>
        <v/>
      </c>
      <c r="CI43" s="74"/>
      <c r="CJ43" s="74"/>
      <c r="CK43" s="74" t="str">
        <f t="shared" si="28"/>
        <v/>
      </c>
      <c r="CL43" s="74"/>
      <c r="CM43" s="74"/>
      <c r="CN43" s="74" t="str">
        <f t="shared" si="29"/>
        <v/>
      </c>
      <c r="CO43" s="74"/>
      <c r="CP43" s="74"/>
      <c r="CQ43" s="74" t="str">
        <f t="shared" si="30"/>
        <v/>
      </c>
      <c r="CR43" s="74"/>
      <c r="CS43" s="74"/>
      <c r="CT43" s="74" t="str">
        <f t="shared" si="31"/>
        <v/>
      </c>
      <c r="CU43" s="74"/>
      <c r="CV43" s="74"/>
      <c r="CW43" s="74" t="str">
        <f t="shared" si="32"/>
        <v/>
      </c>
      <c r="CX43" s="74"/>
      <c r="CY43" s="74"/>
      <c r="CZ43" s="74" t="str">
        <f t="shared" si="33"/>
        <v/>
      </c>
      <c r="DA43" s="74"/>
      <c r="DB43" s="74"/>
      <c r="DC43" s="74" t="str">
        <f t="shared" si="34"/>
        <v/>
      </c>
      <c r="DD43" s="74"/>
      <c r="DE43" s="74"/>
      <c r="DF43" s="74" t="str">
        <f t="shared" si="35"/>
        <v/>
      </c>
      <c r="DG43" s="74"/>
      <c r="DH43" s="74"/>
    </row>
    <row r="44" spans="1:112" x14ac:dyDescent="0.3">
      <c r="BG44" s="74" t="str">
        <f t="shared" si="18"/>
        <v/>
      </c>
      <c r="BH44" s="74"/>
      <c r="BI44" s="74"/>
      <c r="BJ44" s="74" t="str">
        <f t="shared" si="19"/>
        <v/>
      </c>
      <c r="BK44" s="74"/>
      <c r="BL44" s="74"/>
      <c r="BM44" s="74" t="str">
        <f t="shared" si="20"/>
        <v/>
      </c>
      <c r="BN44" s="74"/>
      <c r="BO44" s="74"/>
      <c r="BP44" s="74" t="str">
        <f t="shared" si="21"/>
        <v/>
      </c>
      <c r="BQ44" s="74"/>
      <c r="BR44" s="74"/>
      <c r="BS44" s="74" t="str">
        <f t="shared" si="22"/>
        <v/>
      </c>
      <c r="BT44" s="74"/>
      <c r="BU44" s="74"/>
      <c r="BV44" s="74" t="str">
        <f t="shared" si="23"/>
        <v/>
      </c>
      <c r="BW44" s="74"/>
      <c r="BX44" s="74"/>
      <c r="BY44" s="74" t="str">
        <f t="shared" si="24"/>
        <v/>
      </c>
      <c r="BZ44" s="74"/>
      <c r="CA44" s="74"/>
      <c r="CB44" s="74" t="str">
        <f t="shared" si="25"/>
        <v/>
      </c>
      <c r="CC44" s="74"/>
      <c r="CD44" s="74"/>
      <c r="CE44" s="74" t="str">
        <f t="shared" si="26"/>
        <v/>
      </c>
      <c r="CF44" s="74"/>
      <c r="CG44" s="74"/>
      <c r="CH44" s="74" t="str">
        <f t="shared" si="27"/>
        <v/>
      </c>
      <c r="CI44" s="74"/>
      <c r="CJ44" s="74"/>
      <c r="CK44" s="74" t="str">
        <f t="shared" si="28"/>
        <v/>
      </c>
      <c r="CL44" s="74"/>
      <c r="CM44" s="74"/>
      <c r="CN44" s="74" t="str">
        <f t="shared" si="29"/>
        <v/>
      </c>
      <c r="CO44" s="74"/>
      <c r="CP44" s="74"/>
      <c r="CQ44" s="74" t="str">
        <f t="shared" si="30"/>
        <v/>
      </c>
      <c r="CR44" s="74"/>
      <c r="CS44" s="74"/>
      <c r="CT44" s="74" t="str">
        <f t="shared" si="31"/>
        <v/>
      </c>
      <c r="CU44" s="74"/>
      <c r="CV44" s="74"/>
      <c r="CW44" s="74" t="str">
        <f t="shared" si="32"/>
        <v/>
      </c>
      <c r="CX44" s="74"/>
      <c r="CY44" s="74"/>
      <c r="CZ44" s="74" t="str">
        <f t="shared" si="33"/>
        <v/>
      </c>
      <c r="DA44" s="74"/>
      <c r="DB44" s="74"/>
      <c r="DC44" s="74" t="str">
        <f t="shared" si="34"/>
        <v/>
      </c>
      <c r="DD44" s="74"/>
      <c r="DE44" s="74"/>
      <c r="DF44" s="74" t="str">
        <f t="shared" si="35"/>
        <v/>
      </c>
      <c r="DG44" s="74"/>
      <c r="DH44" s="74"/>
    </row>
    <row r="45" spans="1:112" x14ac:dyDescent="0.3">
      <c r="BG45" s="74" t="str">
        <f t="shared" si="18"/>
        <v/>
      </c>
      <c r="BH45" s="74"/>
      <c r="BI45" s="74"/>
      <c r="BJ45" s="74" t="str">
        <f t="shared" si="19"/>
        <v/>
      </c>
      <c r="BK45" s="74"/>
      <c r="BL45" s="74"/>
      <c r="BM45" s="74" t="str">
        <f t="shared" si="20"/>
        <v/>
      </c>
      <c r="BN45" s="74"/>
      <c r="BO45" s="74"/>
      <c r="BP45" s="74" t="str">
        <f t="shared" si="21"/>
        <v/>
      </c>
      <c r="BQ45" s="74"/>
      <c r="BR45" s="74"/>
      <c r="BS45" s="74" t="str">
        <f t="shared" si="22"/>
        <v/>
      </c>
      <c r="BT45" s="74"/>
      <c r="BU45" s="74"/>
      <c r="BV45" s="74" t="str">
        <f t="shared" si="23"/>
        <v/>
      </c>
      <c r="BW45" s="74"/>
      <c r="BX45" s="74"/>
      <c r="BY45" s="74" t="str">
        <f t="shared" si="24"/>
        <v/>
      </c>
      <c r="BZ45" s="74"/>
      <c r="CA45" s="74"/>
      <c r="CB45" s="74" t="str">
        <f t="shared" si="25"/>
        <v/>
      </c>
      <c r="CC45" s="74"/>
      <c r="CD45" s="74"/>
      <c r="CE45" s="74" t="str">
        <f t="shared" si="26"/>
        <v/>
      </c>
      <c r="CF45" s="74"/>
      <c r="CG45" s="74"/>
      <c r="CH45" s="74" t="str">
        <f t="shared" si="27"/>
        <v/>
      </c>
      <c r="CI45" s="74"/>
      <c r="CJ45" s="74"/>
      <c r="CK45" s="74" t="str">
        <f t="shared" si="28"/>
        <v/>
      </c>
      <c r="CL45" s="74"/>
      <c r="CM45" s="74"/>
      <c r="CN45" s="74" t="str">
        <f t="shared" si="29"/>
        <v/>
      </c>
      <c r="CO45" s="74"/>
      <c r="CP45" s="74"/>
      <c r="CQ45" s="74" t="str">
        <f t="shared" si="30"/>
        <v/>
      </c>
      <c r="CR45" s="74"/>
      <c r="CS45" s="74"/>
      <c r="CT45" s="74" t="str">
        <f t="shared" si="31"/>
        <v/>
      </c>
      <c r="CU45" s="74"/>
      <c r="CV45" s="74"/>
      <c r="CW45" s="74" t="str">
        <f t="shared" si="32"/>
        <v/>
      </c>
      <c r="CX45" s="74"/>
      <c r="CY45" s="74"/>
      <c r="CZ45" s="74" t="str">
        <f t="shared" si="33"/>
        <v/>
      </c>
      <c r="DA45" s="74"/>
      <c r="DB45" s="74"/>
      <c r="DC45" s="74" t="str">
        <f t="shared" si="34"/>
        <v/>
      </c>
      <c r="DD45" s="74"/>
      <c r="DE45" s="74"/>
      <c r="DF45" s="74" t="str">
        <f t="shared" si="35"/>
        <v/>
      </c>
      <c r="DG45" s="74"/>
      <c r="DH45" s="74"/>
    </row>
    <row r="46" spans="1:112" x14ac:dyDescent="0.3">
      <c r="BG46" s="74" t="str">
        <f t="shared" si="18"/>
        <v/>
      </c>
      <c r="BH46" s="74"/>
      <c r="BI46" s="74"/>
      <c r="BJ46" s="74" t="str">
        <f t="shared" si="19"/>
        <v/>
      </c>
      <c r="BK46" s="74"/>
      <c r="BL46" s="74"/>
      <c r="BM46" s="74" t="str">
        <f t="shared" si="20"/>
        <v/>
      </c>
      <c r="BN46" s="74"/>
      <c r="BO46" s="74"/>
      <c r="BP46" s="74" t="str">
        <f t="shared" si="21"/>
        <v/>
      </c>
      <c r="BQ46" s="74"/>
      <c r="BR46" s="74"/>
      <c r="BS46" s="74" t="str">
        <f t="shared" si="22"/>
        <v/>
      </c>
      <c r="BT46" s="74"/>
      <c r="BU46" s="74"/>
      <c r="BV46" s="74" t="str">
        <f t="shared" si="23"/>
        <v/>
      </c>
      <c r="BW46" s="74"/>
      <c r="BX46" s="74"/>
      <c r="BY46" s="74" t="str">
        <f t="shared" si="24"/>
        <v/>
      </c>
      <c r="BZ46" s="74"/>
      <c r="CA46" s="74"/>
      <c r="CB46" s="74" t="str">
        <f t="shared" si="25"/>
        <v/>
      </c>
      <c r="CC46" s="74"/>
      <c r="CD46" s="74"/>
      <c r="CE46" s="74" t="str">
        <f t="shared" si="26"/>
        <v/>
      </c>
      <c r="CF46" s="74"/>
      <c r="CG46" s="74"/>
      <c r="CH46" s="74" t="str">
        <f t="shared" si="27"/>
        <v/>
      </c>
      <c r="CI46" s="74"/>
      <c r="CJ46" s="74"/>
      <c r="CK46" s="74" t="str">
        <f t="shared" si="28"/>
        <v/>
      </c>
      <c r="CL46" s="74"/>
      <c r="CM46" s="74"/>
      <c r="CN46" s="74" t="str">
        <f t="shared" si="29"/>
        <v/>
      </c>
      <c r="CO46" s="74"/>
      <c r="CP46" s="74"/>
      <c r="CQ46" s="74" t="str">
        <f t="shared" si="30"/>
        <v/>
      </c>
      <c r="CR46" s="74"/>
      <c r="CS46" s="74"/>
      <c r="CT46" s="74" t="str">
        <f t="shared" si="31"/>
        <v/>
      </c>
      <c r="CU46" s="74"/>
      <c r="CV46" s="74"/>
      <c r="CW46" s="74" t="str">
        <f t="shared" si="32"/>
        <v/>
      </c>
      <c r="CX46" s="74"/>
      <c r="CY46" s="74"/>
      <c r="CZ46" s="74" t="str">
        <f t="shared" si="33"/>
        <v/>
      </c>
      <c r="DA46" s="74"/>
      <c r="DB46" s="74"/>
      <c r="DC46" s="74" t="str">
        <f t="shared" si="34"/>
        <v/>
      </c>
      <c r="DD46" s="74"/>
      <c r="DE46" s="74"/>
      <c r="DF46" s="74" t="str">
        <f t="shared" si="35"/>
        <v/>
      </c>
      <c r="DG46" s="74"/>
      <c r="DH46" s="74"/>
    </row>
    <row r="47" spans="1:112" x14ac:dyDescent="0.3">
      <c r="BG47" s="74" t="str">
        <f t="shared" si="18"/>
        <v/>
      </c>
      <c r="BH47" s="74"/>
      <c r="BI47" s="74"/>
      <c r="BJ47" s="74" t="str">
        <f t="shared" si="19"/>
        <v/>
      </c>
      <c r="BK47" s="74"/>
      <c r="BL47" s="74"/>
      <c r="BM47" s="74" t="str">
        <f t="shared" si="20"/>
        <v/>
      </c>
      <c r="BN47" s="74"/>
      <c r="BO47" s="74"/>
      <c r="BP47" s="74" t="str">
        <f t="shared" si="21"/>
        <v/>
      </c>
      <c r="BQ47" s="74"/>
      <c r="BR47" s="74"/>
      <c r="BS47" s="74" t="str">
        <f t="shared" si="22"/>
        <v/>
      </c>
      <c r="BT47" s="74"/>
      <c r="BU47" s="74"/>
      <c r="BV47" s="74" t="str">
        <f t="shared" si="23"/>
        <v/>
      </c>
      <c r="BW47" s="74"/>
      <c r="BX47" s="74"/>
      <c r="BY47" s="74" t="str">
        <f t="shared" si="24"/>
        <v/>
      </c>
      <c r="BZ47" s="74"/>
      <c r="CA47" s="74"/>
      <c r="CB47" s="74" t="str">
        <f t="shared" si="25"/>
        <v/>
      </c>
      <c r="CC47" s="74"/>
      <c r="CD47" s="74"/>
      <c r="CE47" s="74" t="str">
        <f t="shared" si="26"/>
        <v/>
      </c>
      <c r="CF47" s="74"/>
      <c r="CG47" s="74"/>
      <c r="CH47" s="74" t="str">
        <f t="shared" si="27"/>
        <v/>
      </c>
      <c r="CI47" s="74"/>
      <c r="CJ47" s="74"/>
      <c r="CK47" s="74" t="str">
        <f t="shared" si="28"/>
        <v/>
      </c>
      <c r="CL47" s="74"/>
      <c r="CM47" s="74"/>
      <c r="CN47" s="74" t="str">
        <f t="shared" si="29"/>
        <v/>
      </c>
      <c r="CO47" s="74"/>
      <c r="CP47" s="74"/>
      <c r="CQ47" s="74" t="str">
        <f t="shared" si="30"/>
        <v/>
      </c>
      <c r="CR47" s="74"/>
      <c r="CS47" s="74"/>
      <c r="CT47" s="74" t="str">
        <f t="shared" si="31"/>
        <v/>
      </c>
      <c r="CU47" s="74"/>
      <c r="CV47" s="74"/>
      <c r="CW47" s="74" t="str">
        <f t="shared" si="32"/>
        <v/>
      </c>
      <c r="CX47" s="74"/>
      <c r="CY47" s="74"/>
      <c r="CZ47" s="74" t="str">
        <f t="shared" si="33"/>
        <v/>
      </c>
      <c r="DA47" s="74"/>
      <c r="DB47" s="74"/>
      <c r="DC47" s="74" t="str">
        <f t="shared" si="34"/>
        <v/>
      </c>
      <c r="DD47" s="74"/>
      <c r="DE47" s="74"/>
      <c r="DF47" s="74" t="str">
        <f t="shared" si="35"/>
        <v/>
      </c>
      <c r="DG47" s="74"/>
      <c r="DH47" s="74"/>
    </row>
    <row r="48" spans="1:112" x14ac:dyDescent="0.3">
      <c r="BG48" s="74" t="str">
        <f t="shared" si="18"/>
        <v/>
      </c>
      <c r="BH48" s="74"/>
      <c r="BI48" s="74"/>
      <c r="BJ48" s="74" t="str">
        <f t="shared" si="19"/>
        <v/>
      </c>
      <c r="BK48" s="74"/>
      <c r="BL48" s="74"/>
      <c r="BM48" s="74" t="str">
        <f t="shared" si="20"/>
        <v/>
      </c>
      <c r="BN48" s="74"/>
      <c r="BO48" s="74"/>
      <c r="BP48" s="74" t="str">
        <f t="shared" si="21"/>
        <v/>
      </c>
      <c r="BQ48" s="74"/>
      <c r="BR48" s="74"/>
      <c r="BS48" s="74" t="str">
        <f t="shared" si="22"/>
        <v/>
      </c>
      <c r="BT48" s="74"/>
      <c r="BU48" s="74"/>
      <c r="BV48" s="74" t="str">
        <f t="shared" si="23"/>
        <v/>
      </c>
      <c r="BW48" s="74"/>
      <c r="BX48" s="74"/>
      <c r="BY48" s="74" t="str">
        <f t="shared" si="24"/>
        <v/>
      </c>
      <c r="BZ48" s="74"/>
      <c r="CA48" s="74"/>
      <c r="CB48" s="74" t="str">
        <f t="shared" si="25"/>
        <v/>
      </c>
      <c r="CC48" s="74"/>
      <c r="CD48" s="74"/>
      <c r="CE48" s="74" t="str">
        <f t="shared" si="26"/>
        <v/>
      </c>
      <c r="CF48" s="74"/>
      <c r="CG48" s="74"/>
      <c r="CH48" s="74" t="str">
        <f t="shared" si="27"/>
        <v/>
      </c>
      <c r="CI48" s="74"/>
      <c r="CJ48" s="74"/>
      <c r="CK48" s="74" t="str">
        <f t="shared" si="28"/>
        <v/>
      </c>
      <c r="CL48" s="74"/>
      <c r="CM48" s="74"/>
      <c r="CN48" s="74" t="str">
        <f t="shared" si="29"/>
        <v/>
      </c>
      <c r="CO48" s="74"/>
      <c r="CP48" s="74"/>
      <c r="CQ48" s="74" t="str">
        <f t="shared" si="30"/>
        <v/>
      </c>
      <c r="CR48" s="74"/>
      <c r="CS48" s="74"/>
      <c r="CT48" s="74" t="str">
        <f t="shared" si="31"/>
        <v/>
      </c>
      <c r="CU48" s="74"/>
      <c r="CV48" s="74"/>
      <c r="CW48" s="74" t="str">
        <f t="shared" si="32"/>
        <v/>
      </c>
      <c r="CX48" s="74"/>
      <c r="CY48" s="74"/>
      <c r="CZ48" s="74" t="str">
        <f t="shared" si="33"/>
        <v/>
      </c>
      <c r="DA48" s="74"/>
      <c r="DB48" s="74"/>
      <c r="DC48" s="74" t="str">
        <f t="shared" si="34"/>
        <v/>
      </c>
      <c r="DD48" s="74"/>
      <c r="DE48" s="74"/>
      <c r="DF48" s="74" t="str">
        <f t="shared" si="35"/>
        <v/>
      </c>
      <c r="DG48" s="74"/>
      <c r="DH48" s="74"/>
    </row>
    <row r="49" spans="59:112" x14ac:dyDescent="0.3">
      <c r="BG49" s="74" t="str">
        <f t="shared" si="18"/>
        <v/>
      </c>
      <c r="BH49" s="74"/>
      <c r="BI49" s="74"/>
      <c r="BJ49" s="74" t="str">
        <f t="shared" si="19"/>
        <v/>
      </c>
      <c r="BK49" s="74"/>
      <c r="BL49" s="74"/>
      <c r="BM49" s="74" t="str">
        <f t="shared" si="20"/>
        <v/>
      </c>
      <c r="BN49" s="74"/>
      <c r="BO49" s="74"/>
      <c r="BP49" s="74" t="str">
        <f t="shared" si="21"/>
        <v/>
      </c>
      <c r="BQ49" s="74"/>
      <c r="BR49" s="74"/>
      <c r="BS49" s="74" t="str">
        <f t="shared" si="22"/>
        <v/>
      </c>
      <c r="BT49" s="74"/>
      <c r="BU49" s="74"/>
      <c r="BV49" s="74" t="str">
        <f t="shared" si="23"/>
        <v/>
      </c>
      <c r="BW49" s="74"/>
      <c r="BX49" s="74"/>
      <c r="BY49" s="74" t="str">
        <f t="shared" si="24"/>
        <v/>
      </c>
      <c r="BZ49" s="74"/>
      <c r="CA49" s="74"/>
      <c r="CB49" s="74" t="str">
        <f t="shared" si="25"/>
        <v/>
      </c>
      <c r="CC49" s="74"/>
      <c r="CD49" s="74"/>
      <c r="CE49" s="74" t="str">
        <f t="shared" si="26"/>
        <v/>
      </c>
      <c r="CF49" s="74"/>
      <c r="CG49" s="74"/>
      <c r="CH49" s="74" t="str">
        <f t="shared" si="27"/>
        <v/>
      </c>
      <c r="CI49" s="74"/>
      <c r="CJ49" s="74"/>
      <c r="CK49" s="74" t="str">
        <f t="shared" si="28"/>
        <v/>
      </c>
      <c r="CL49" s="74"/>
      <c r="CM49" s="74"/>
      <c r="CN49" s="74" t="str">
        <f t="shared" si="29"/>
        <v/>
      </c>
      <c r="CO49" s="74"/>
      <c r="CP49" s="74"/>
      <c r="CQ49" s="74" t="str">
        <f t="shared" si="30"/>
        <v/>
      </c>
      <c r="CR49" s="74"/>
      <c r="CS49" s="74"/>
      <c r="CT49" s="74" t="str">
        <f t="shared" si="31"/>
        <v/>
      </c>
      <c r="CU49" s="74"/>
      <c r="CV49" s="74"/>
      <c r="CW49" s="74" t="str">
        <f t="shared" si="32"/>
        <v/>
      </c>
      <c r="CX49" s="74"/>
      <c r="CY49" s="74"/>
      <c r="CZ49" s="74" t="str">
        <f t="shared" si="33"/>
        <v/>
      </c>
      <c r="DA49" s="74"/>
      <c r="DB49" s="74"/>
      <c r="DC49" s="74" t="str">
        <f t="shared" si="34"/>
        <v/>
      </c>
      <c r="DD49" s="74"/>
      <c r="DE49" s="74"/>
      <c r="DF49" s="74" t="str">
        <f t="shared" si="35"/>
        <v/>
      </c>
      <c r="DG49" s="74"/>
      <c r="DH49" s="74"/>
    </row>
    <row r="50" spans="59:112" x14ac:dyDescent="0.3">
      <c r="BG50" s="74" t="str">
        <f t="shared" si="18"/>
        <v/>
      </c>
      <c r="BH50" s="74"/>
      <c r="BI50" s="74"/>
      <c r="BJ50" s="74" t="str">
        <f t="shared" si="19"/>
        <v/>
      </c>
      <c r="BK50" s="74"/>
      <c r="BL50" s="74"/>
      <c r="BM50" s="74" t="str">
        <f t="shared" si="20"/>
        <v/>
      </c>
      <c r="BN50" s="74"/>
      <c r="BO50" s="74"/>
      <c r="BP50" s="74" t="str">
        <f t="shared" si="21"/>
        <v/>
      </c>
      <c r="BQ50" s="74"/>
      <c r="BR50" s="74"/>
      <c r="BS50" s="74" t="str">
        <f t="shared" si="22"/>
        <v/>
      </c>
      <c r="BT50" s="74"/>
      <c r="BU50" s="74"/>
      <c r="BV50" s="74" t="str">
        <f t="shared" si="23"/>
        <v/>
      </c>
      <c r="BW50" s="74"/>
      <c r="BX50" s="74"/>
      <c r="BY50" s="74" t="str">
        <f t="shared" si="24"/>
        <v/>
      </c>
      <c r="BZ50" s="74"/>
      <c r="CA50" s="74"/>
      <c r="CB50" s="74" t="str">
        <f t="shared" si="25"/>
        <v/>
      </c>
      <c r="CC50" s="74"/>
      <c r="CD50" s="74"/>
      <c r="CE50" s="74" t="str">
        <f t="shared" si="26"/>
        <v/>
      </c>
      <c r="CF50" s="74"/>
      <c r="CG50" s="74"/>
      <c r="CH50" s="74" t="str">
        <f t="shared" si="27"/>
        <v/>
      </c>
      <c r="CI50" s="74"/>
      <c r="CJ50" s="74"/>
      <c r="CK50" s="74" t="str">
        <f t="shared" si="28"/>
        <v/>
      </c>
      <c r="CL50" s="74"/>
      <c r="CM50" s="74"/>
      <c r="CN50" s="74" t="str">
        <f t="shared" si="29"/>
        <v/>
      </c>
      <c r="CO50" s="74"/>
      <c r="CP50" s="74"/>
      <c r="CQ50" s="74" t="str">
        <f t="shared" si="30"/>
        <v/>
      </c>
      <c r="CR50" s="74"/>
      <c r="CS50" s="74"/>
      <c r="CT50" s="74" t="str">
        <f t="shared" si="31"/>
        <v/>
      </c>
      <c r="CU50" s="74"/>
      <c r="CV50" s="74"/>
      <c r="CW50" s="74" t="str">
        <f t="shared" si="32"/>
        <v/>
      </c>
      <c r="CX50" s="74"/>
      <c r="CY50" s="74"/>
      <c r="CZ50" s="74" t="str">
        <f t="shared" si="33"/>
        <v/>
      </c>
      <c r="DA50" s="74"/>
      <c r="DB50" s="74"/>
      <c r="DC50" s="74" t="str">
        <f t="shared" si="34"/>
        <v/>
      </c>
      <c r="DD50" s="74"/>
      <c r="DE50" s="74"/>
      <c r="DF50" s="74" t="str">
        <f t="shared" si="35"/>
        <v/>
      </c>
      <c r="DG50" s="74"/>
      <c r="DH50" s="74"/>
    </row>
    <row r="51" spans="59:112" x14ac:dyDescent="0.3">
      <c r="BG51" s="74" t="str">
        <f t="shared" si="18"/>
        <v/>
      </c>
      <c r="BH51" s="74"/>
      <c r="BI51" s="74"/>
      <c r="BJ51" s="74" t="str">
        <f t="shared" si="19"/>
        <v/>
      </c>
      <c r="BK51" s="74"/>
      <c r="BL51" s="74"/>
      <c r="BM51" s="74" t="str">
        <f t="shared" si="20"/>
        <v/>
      </c>
      <c r="BN51" s="74"/>
      <c r="BO51" s="74"/>
      <c r="BP51" s="74" t="str">
        <f t="shared" si="21"/>
        <v/>
      </c>
      <c r="BQ51" s="74"/>
      <c r="BR51" s="74"/>
      <c r="BS51" s="74" t="str">
        <f t="shared" si="22"/>
        <v/>
      </c>
      <c r="BT51" s="74"/>
      <c r="BU51" s="74"/>
      <c r="BV51" s="74" t="str">
        <f t="shared" si="23"/>
        <v/>
      </c>
      <c r="BW51" s="74"/>
      <c r="BX51" s="74"/>
      <c r="BY51" s="74" t="str">
        <f t="shared" si="24"/>
        <v/>
      </c>
      <c r="BZ51" s="74"/>
      <c r="CA51" s="74"/>
      <c r="CB51" s="74" t="str">
        <f t="shared" si="25"/>
        <v/>
      </c>
      <c r="CC51" s="74"/>
      <c r="CD51" s="74"/>
      <c r="CE51" s="74" t="str">
        <f t="shared" si="26"/>
        <v/>
      </c>
      <c r="CF51" s="74"/>
      <c r="CG51" s="74"/>
      <c r="CH51" s="74" t="str">
        <f t="shared" si="27"/>
        <v/>
      </c>
      <c r="CI51" s="74"/>
      <c r="CJ51" s="74"/>
      <c r="CK51" s="74" t="str">
        <f t="shared" si="28"/>
        <v/>
      </c>
      <c r="CL51" s="74"/>
      <c r="CM51" s="74"/>
      <c r="CN51" s="74" t="str">
        <f t="shared" si="29"/>
        <v/>
      </c>
      <c r="CO51" s="74"/>
      <c r="CP51" s="74"/>
      <c r="CQ51" s="74" t="str">
        <f t="shared" si="30"/>
        <v/>
      </c>
      <c r="CR51" s="74"/>
      <c r="CS51" s="74"/>
      <c r="CT51" s="74" t="str">
        <f t="shared" si="31"/>
        <v/>
      </c>
      <c r="CU51" s="74"/>
      <c r="CV51" s="74"/>
      <c r="CW51" s="74" t="str">
        <f t="shared" si="32"/>
        <v/>
      </c>
      <c r="CX51" s="74"/>
      <c r="CY51" s="74"/>
      <c r="CZ51" s="74" t="str">
        <f t="shared" si="33"/>
        <v/>
      </c>
      <c r="DA51" s="74"/>
      <c r="DB51" s="74"/>
      <c r="DC51" s="74" t="str">
        <f t="shared" si="34"/>
        <v/>
      </c>
      <c r="DD51" s="74"/>
      <c r="DE51" s="74"/>
      <c r="DF51" s="74" t="str">
        <f t="shared" si="35"/>
        <v/>
      </c>
      <c r="DG51" s="74"/>
      <c r="DH51" s="74"/>
    </row>
    <row r="52" spans="59:112" x14ac:dyDescent="0.3">
      <c r="BG52" s="74" t="str">
        <f t="shared" si="18"/>
        <v/>
      </c>
      <c r="BH52" s="74"/>
      <c r="BI52" s="74"/>
      <c r="BJ52" s="74" t="str">
        <f t="shared" si="19"/>
        <v/>
      </c>
      <c r="BK52" s="74"/>
      <c r="BL52" s="74"/>
      <c r="BM52" s="74" t="str">
        <f t="shared" si="20"/>
        <v/>
      </c>
      <c r="BN52" s="74"/>
      <c r="BO52" s="74"/>
      <c r="BP52" s="74" t="str">
        <f t="shared" si="21"/>
        <v/>
      </c>
      <c r="BQ52" s="74"/>
      <c r="BR52" s="74"/>
      <c r="BS52" s="74" t="str">
        <f t="shared" si="22"/>
        <v/>
      </c>
      <c r="BT52" s="74"/>
      <c r="BU52" s="74"/>
      <c r="BV52" s="74" t="str">
        <f t="shared" si="23"/>
        <v/>
      </c>
      <c r="BW52" s="74"/>
      <c r="BX52" s="74"/>
      <c r="BY52" s="74" t="str">
        <f t="shared" si="24"/>
        <v/>
      </c>
      <c r="BZ52" s="74"/>
      <c r="CA52" s="74"/>
      <c r="CB52" s="74" t="str">
        <f t="shared" si="25"/>
        <v/>
      </c>
      <c r="CC52" s="74"/>
      <c r="CD52" s="74"/>
      <c r="CE52" s="74" t="str">
        <f t="shared" si="26"/>
        <v/>
      </c>
      <c r="CF52" s="74"/>
      <c r="CG52" s="74"/>
      <c r="CH52" s="74" t="str">
        <f t="shared" si="27"/>
        <v/>
      </c>
      <c r="CI52" s="74"/>
      <c r="CJ52" s="74"/>
      <c r="CK52" s="74" t="str">
        <f t="shared" si="28"/>
        <v/>
      </c>
      <c r="CL52" s="74"/>
      <c r="CM52" s="74"/>
      <c r="CN52" s="74" t="str">
        <f t="shared" si="29"/>
        <v/>
      </c>
      <c r="CO52" s="74"/>
      <c r="CP52" s="74"/>
      <c r="CQ52" s="74" t="str">
        <f t="shared" si="30"/>
        <v/>
      </c>
      <c r="CR52" s="74"/>
      <c r="CS52" s="74"/>
      <c r="CT52" s="74" t="str">
        <f t="shared" si="31"/>
        <v/>
      </c>
      <c r="CU52" s="74"/>
      <c r="CV52" s="74"/>
      <c r="CW52" s="74" t="str">
        <f t="shared" si="32"/>
        <v/>
      </c>
      <c r="CX52" s="74"/>
      <c r="CY52" s="74"/>
      <c r="CZ52" s="74" t="str">
        <f t="shared" si="33"/>
        <v/>
      </c>
      <c r="DA52" s="74"/>
      <c r="DB52" s="74"/>
      <c r="DC52" s="74" t="str">
        <f t="shared" si="34"/>
        <v/>
      </c>
      <c r="DD52" s="74"/>
      <c r="DE52" s="74"/>
      <c r="DF52" s="74" t="str">
        <f t="shared" si="35"/>
        <v/>
      </c>
      <c r="DG52" s="74"/>
      <c r="DH52" s="74"/>
    </row>
    <row r="53" spans="59:112" x14ac:dyDescent="0.3">
      <c r="BG53" s="74" t="str">
        <f t="shared" si="18"/>
        <v/>
      </c>
      <c r="BH53" s="74"/>
      <c r="BI53" s="74"/>
      <c r="BJ53" s="74" t="str">
        <f t="shared" si="19"/>
        <v/>
      </c>
      <c r="BK53" s="74"/>
      <c r="BL53" s="74"/>
      <c r="BM53" s="74" t="str">
        <f t="shared" si="20"/>
        <v/>
      </c>
      <c r="BN53" s="74"/>
      <c r="BO53" s="74"/>
      <c r="BP53" s="74" t="str">
        <f t="shared" si="21"/>
        <v/>
      </c>
      <c r="BQ53" s="74"/>
      <c r="BR53" s="74"/>
      <c r="BS53" s="74" t="str">
        <f t="shared" si="22"/>
        <v/>
      </c>
      <c r="BT53" s="74"/>
      <c r="BU53" s="74"/>
      <c r="BV53" s="74" t="str">
        <f t="shared" si="23"/>
        <v/>
      </c>
      <c r="BW53" s="74"/>
      <c r="BX53" s="74"/>
      <c r="BY53" s="74" t="str">
        <f t="shared" si="24"/>
        <v/>
      </c>
      <c r="BZ53" s="74"/>
      <c r="CA53" s="74"/>
      <c r="CB53" s="74" t="str">
        <f t="shared" si="25"/>
        <v/>
      </c>
      <c r="CC53" s="74"/>
      <c r="CD53" s="74"/>
      <c r="CE53" s="74" t="str">
        <f t="shared" si="26"/>
        <v/>
      </c>
      <c r="CF53" s="74"/>
      <c r="CG53" s="74"/>
      <c r="CH53" s="74" t="str">
        <f t="shared" si="27"/>
        <v/>
      </c>
      <c r="CI53" s="74"/>
      <c r="CJ53" s="74"/>
      <c r="CK53" s="74" t="str">
        <f t="shared" si="28"/>
        <v/>
      </c>
      <c r="CL53" s="74"/>
      <c r="CM53" s="74"/>
      <c r="CN53" s="74" t="str">
        <f t="shared" si="29"/>
        <v/>
      </c>
      <c r="CO53" s="74"/>
      <c r="CP53" s="74"/>
      <c r="CQ53" s="74" t="str">
        <f t="shared" si="30"/>
        <v/>
      </c>
      <c r="CR53" s="74"/>
      <c r="CS53" s="74"/>
      <c r="CT53" s="74" t="str">
        <f t="shared" si="31"/>
        <v/>
      </c>
      <c r="CU53" s="74"/>
      <c r="CV53" s="74"/>
      <c r="CW53" s="74" t="str">
        <f t="shared" si="32"/>
        <v/>
      </c>
      <c r="CX53" s="74"/>
      <c r="CY53" s="74"/>
      <c r="CZ53" s="74" t="str">
        <f t="shared" si="33"/>
        <v/>
      </c>
      <c r="DA53" s="74"/>
      <c r="DB53" s="74"/>
      <c r="DC53" s="74" t="str">
        <f t="shared" si="34"/>
        <v/>
      </c>
      <c r="DD53" s="74"/>
      <c r="DE53" s="74"/>
      <c r="DF53" s="74" t="str">
        <f t="shared" si="35"/>
        <v/>
      </c>
      <c r="DG53" s="74"/>
      <c r="DH53" s="74"/>
    </row>
    <row r="54" spans="59:112" x14ac:dyDescent="0.3">
      <c r="BG54" s="74" t="str">
        <f t="shared" si="18"/>
        <v/>
      </c>
      <c r="BH54" s="74"/>
      <c r="BI54" s="74"/>
      <c r="BJ54" s="74" t="str">
        <f t="shared" si="19"/>
        <v/>
      </c>
      <c r="BK54" s="74"/>
      <c r="BL54" s="74"/>
      <c r="BM54" s="74" t="str">
        <f t="shared" si="20"/>
        <v/>
      </c>
      <c r="BN54" s="74"/>
      <c r="BO54" s="74"/>
      <c r="BP54" s="74" t="str">
        <f t="shared" si="21"/>
        <v/>
      </c>
      <c r="BQ54" s="74"/>
      <c r="BR54" s="74"/>
      <c r="BS54" s="74" t="str">
        <f t="shared" si="22"/>
        <v/>
      </c>
      <c r="BT54" s="74"/>
      <c r="BU54" s="74"/>
      <c r="BV54" s="74" t="str">
        <f t="shared" si="23"/>
        <v/>
      </c>
      <c r="BW54" s="74"/>
      <c r="BX54" s="74"/>
      <c r="BY54" s="74" t="str">
        <f t="shared" si="24"/>
        <v/>
      </c>
      <c r="BZ54" s="74"/>
      <c r="CA54" s="74"/>
      <c r="CB54" s="74" t="str">
        <f t="shared" si="25"/>
        <v/>
      </c>
      <c r="CC54" s="74"/>
      <c r="CD54" s="74"/>
      <c r="CE54" s="74" t="str">
        <f t="shared" si="26"/>
        <v/>
      </c>
      <c r="CF54" s="74"/>
      <c r="CG54" s="74"/>
      <c r="CH54" s="74" t="str">
        <f t="shared" si="27"/>
        <v/>
      </c>
      <c r="CI54" s="74"/>
      <c r="CJ54" s="74"/>
      <c r="CK54" s="74" t="str">
        <f t="shared" si="28"/>
        <v/>
      </c>
      <c r="CL54" s="74"/>
      <c r="CM54" s="74"/>
      <c r="CN54" s="74" t="str">
        <f t="shared" si="29"/>
        <v/>
      </c>
      <c r="CO54" s="74"/>
      <c r="CP54" s="74"/>
      <c r="CQ54" s="74" t="str">
        <f t="shared" si="30"/>
        <v/>
      </c>
      <c r="CR54" s="74"/>
      <c r="CS54" s="74"/>
      <c r="CT54" s="74" t="str">
        <f t="shared" si="31"/>
        <v/>
      </c>
      <c r="CU54" s="74"/>
      <c r="CV54" s="74"/>
      <c r="CW54" s="74" t="str">
        <f t="shared" si="32"/>
        <v/>
      </c>
      <c r="CX54" s="74"/>
      <c r="CY54" s="74"/>
      <c r="CZ54" s="74" t="str">
        <f t="shared" si="33"/>
        <v/>
      </c>
      <c r="DA54" s="74"/>
      <c r="DB54" s="74"/>
      <c r="DC54" s="74" t="str">
        <f t="shared" si="34"/>
        <v/>
      </c>
      <c r="DD54" s="74"/>
      <c r="DE54" s="74"/>
      <c r="DF54" s="74" t="str">
        <f t="shared" si="35"/>
        <v/>
      </c>
      <c r="DG54" s="74"/>
      <c r="DH54" s="74"/>
    </row>
    <row r="55" spans="59:112" x14ac:dyDescent="0.3">
      <c r="BG55" s="74" t="str">
        <f t="shared" si="18"/>
        <v/>
      </c>
      <c r="BH55" s="74"/>
      <c r="BI55" s="74"/>
      <c r="BJ55" s="74" t="str">
        <f t="shared" si="19"/>
        <v/>
      </c>
      <c r="BK55" s="74"/>
      <c r="BL55" s="74"/>
      <c r="BM55" s="74" t="str">
        <f t="shared" si="20"/>
        <v/>
      </c>
      <c r="BN55" s="74"/>
      <c r="BO55" s="74"/>
      <c r="BP55" s="74" t="str">
        <f t="shared" si="21"/>
        <v/>
      </c>
      <c r="BQ55" s="74"/>
      <c r="BR55" s="74"/>
      <c r="BS55" s="74" t="str">
        <f t="shared" si="22"/>
        <v/>
      </c>
      <c r="BT55" s="74"/>
      <c r="BU55" s="74"/>
      <c r="BV55" s="74" t="str">
        <f t="shared" si="23"/>
        <v/>
      </c>
      <c r="BW55" s="74"/>
      <c r="BX55" s="74"/>
      <c r="BY55" s="74" t="str">
        <f t="shared" si="24"/>
        <v/>
      </c>
      <c r="BZ55" s="74"/>
      <c r="CA55" s="74"/>
      <c r="CB55" s="74" t="str">
        <f t="shared" si="25"/>
        <v/>
      </c>
      <c r="CC55" s="74"/>
      <c r="CD55" s="74"/>
      <c r="CE55" s="74" t="str">
        <f t="shared" si="26"/>
        <v/>
      </c>
      <c r="CF55" s="74"/>
      <c r="CG55" s="74"/>
      <c r="CH55" s="74" t="str">
        <f t="shared" si="27"/>
        <v/>
      </c>
      <c r="CI55" s="74"/>
      <c r="CJ55" s="74"/>
      <c r="CK55" s="74" t="str">
        <f t="shared" si="28"/>
        <v/>
      </c>
      <c r="CL55" s="74"/>
      <c r="CM55" s="74"/>
      <c r="CN55" s="74" t="str">
        <f t="shared" si="29"/>
        <v/>
      </c>
      <c r="CO55" s="74"/>
      <c r="CP55" s="74"/>
      <c r="CQ55" s="74" t="str">
        <f t="shared" si="30"/>
        <v/>
      </c>
      <c r="CR55" s="74"/>
      <c r="CS55" s="74"/>
      <c r="CT55" s="74" t="str">
        <f t="shared" si="31"/>
        <v/>
      </c>
      <c r="CU55" s="74"/>
      <c r="CV55" s="74"/>
      <c r="CW55" s="74" t="str">
        <f t="shared" si="32"/>
        <v/>
      </c>
      <c r="CX55" s="74"/>
      <c r="CY55" s="74"/>
      <c r="CZ55" s="74" t="str">
        <f t="shared" si="33"/>
        <v/>
      </c>
      <c r="DA55" s="74"/>
      <c r="DB55" s="74"/>
      <c r="DC55" s="74" t="str">
        <f t="shared" si="34"/>
        <v/>
      </c>
      <c r="DD55" s="74"/>
      <c r="DE55" s="74"/>
      <c r="DF55" s="74" t="str">
        <f t="shared" si="35"/>
        <v/>
      </c>
      <c r="DG55" s="74"/>
      <c r="DH55" s="74"/>
    </row>
    <row r="56" spans="59:112" x14ac:dyDescent="0.3">
      <c r="BG56" s="74" t="str">
        <f t="shared" si="18"/>
        <v/>
      </c>
      <c r="BH56" s="74"/>
      <c r="BI56" s="74"/>
      <c r="BJ56" s="74" t="str">
        <f t="shared" si="19"/>
        <v/>
      </c>
      <c r="BK56" s="74"/>
      <c r="BL56" s="74"/>
      <c r="BM56" s="74" t="str">
        <f t="shared" si="20"/>
        <v/>
      </c>
      <c r="BN56" s="74"/>
      <c r="BO56" s="74"/>
      <c r="BP56" s="74" t="str">
        <f t="shared" si="21"/>
        <v/>
      </c>
      <c r="BQ56" s="74"/>
      <c r="BR56" s="74"/>
      <c r="BS56" s="74" t="str">
        <f t="shared" si="22"/>
        <v/>
      </c>
      <c r="BT56" s="74"/>
      <c r="BU56" s="74"/>
      <c r="BV56" s="74" t="str">
        <f t="shared" si="23"/>
        <v/>
      </c>
      <c r="BW56" s="74"/>
      <c r="BX56" s="74"/>
      <c r="BY56" s="74" t="str">
        <f t="shared" si="24"/>
        <v/>
      </c>
      <c r="BZ56" s="74"/>
      <c r="CA56" s="74"/>
      <c r="CB56" s="74" t="str">
        <f t="shared" si="25"/>
        <v/>
      </c>
      <c r="CC56" s="74"/>
      <c r="CD56" s="74"/>
      <c r="CE56" s="74" t="str">
        <f t="shared" si="26"/>
        <v/>
      </c>
      <c r="CF56" s="74"/>
      <c r="CG56" s="74"/>
      <c r="CH56" s="74" t="str">
        <f t="shared" si="27"/>
        <v/>
      </c>
      <c r="CI56" s="74"/>
      <c r="CJ56" s="74"/>
      <c r="CK56" s="74" t="str">
        <f t="shared" si="28"/>
        <v/>
      </c>
      <c r="CL56" s="74"/>
      <c r="CM56" s="74"/>
      <c r="CN56" s="74" t="str">
        <f t="shared" si="29"/>
        <v/>
      </c>
      <c r="CO56" s="74"/>
      <c r="CP56" s="74"/>
      <c r="CQ56" s="74" t="str">
        <f t="shared" si="30"/>
        <v/>
      </c>
      <c r="CR56" s="74"/>
      <c r="CS56" s="74"/>
      <c r="CT56" s="74" t="str">
        <f t="shared" si="31"/>
        <v/>
      </c>
      <c r="CU56" s="74"/>
      <c r="CV56" s="74"/>
      <c r="CW56" s="74" t="str">
        <f t="shared" si="32"/>
        <v/>
      </c>
      <c r="CX56" s="74"/>
      <c r="CY56" s="74"/>
      <c r="CZ56" s="74" t="str">
        <f t="shared" si="33"/>
        <v/>
      </c>
      <c r="DA56" s="74"/>
      <c r="DB56" s="74"/>
      <c r="DC56" s="74" t="str">
        <f t="shared" si="34"/>
        <v/>
      </c>
      <c r="DD56" s="74"/>
      <c r="DE56" s="74"/>
      <c r="DF56" s="74" t="str">
        <f t="shared" si="35"/>
        <v/>
      </c>
      <c r="DG56" s="74"/>
      <c r="DH56" s="74"/>
    </row>
    <row r="57" spans="59:112" x14ac:dyDescent="0.3">
      <c r="BG57" s="74" t="str">
        <f t="shared" si="18"/>
        <v/>
      </c>
      <c r="BH57" s="74"/>
      <c r="BI57" s="74"/>
      <c r="BJ57" s="74" t="str">
        <f t="shared" si="19"/>
        <v/>
      </c>
      <c r="BK57" s="74"/>
      <c r="BL57" s="74"/>
      <c r="BM57" s="74" t="str">
        <f t="shared" si="20"/>
        <v/>
      </c>
      <c r="BN57" s="74"/>
      <c r="BO57" s="74"/>
      <c r="BP57" s="74" t="str">
        <f t="shared" si="21"/>
        <v/>
      </c>
      <c r="BQ57" s="74"/>
      <c r="BR57" s="74"/>
      <c r="BS57" s="74" t="str">
        <f t="shared" si="22"/>
        <v/>
      </c>
      <c r="BT57" s="74"/>
      <c r="BU57" s="74"/>
      <c r="BV57" s="74" t="str">
        <f t="shared" si="23"/>
        <v/>
      </c>
      <c r="BW57" s="74"/>
      <c r="BX57" s="74"/>
      <c r="BY57" s="74" t="str">
        <f t="shared" si="24"/>
        <v/>
      </c>
      <c r="BZ57" s="74"/>
      <c r="CA57" s="74"/>
      <c r="CB57" s="74" t="str">
        <f t="shared" si="25"/>
        <v/>
      </c>
      <c r="CC57" s="74"/>
      <c r="CD57" s="74"/>
      <c r="CE57" s="74" t="str">
        <f t="shared" si="26"/>
        <v/>
      </c>
      <c r="CF57" s="74"/>
      <c r="CG57" s="74"/>
      <c r="CH57" s="74" t="str">
        <f t="shared" si="27"/>
        <v/>
      </c>
      <c r="CI57" s="74"/>
      <c r="CJ57" s="74"/>
      <c r="CK57" s="74" t="str">
        <f t="shared" si="28"/>
        <v/>
      </c>
      <c r="CL57" s="74"/>
      <c r="CM57" s="74"/>
      <c r="CN57" s="74" t="str">
        <f t="shared" si="29"/>
        <v/>
      </c>
      <c r="CO57" s="74"/>
      <c r="CP57" s="74"/>
      <c r="CQ57" s="74" t="str">
        <f t="shared" si="30"/>
        <v/>
      </c>
      <c r="CR57" s="74"/>
      <c r="CS57" s="74"/>
      <c r="CT57" s="74" t="str">
        <f t="shared" si="31"/>
        <v/>
      </c>
      <c r="CU57" s="74"/>
      <c r="CV57" s="74"/>
      <c r="CW57" s="74" t="str">
        <f t="shared" si="32"/>
        <v/>
      </c>
      <c r="CX57" s="74"/>
      <c r="CY57" s="74"/>
      <c r="CZ57" s="74" t="str">
        <f t="shared" si="33"/>
        <v/>
      </c>
      <c r="DA57" s="74"/>
      <c r="DB57" s="74"/>
      <c r="DC57" s="74" t="str">
        <f t="shared" si="34"/>
        <v/>
      </c>
      <c r="DD57" s="74"/>
      <c r="DE57" s="74"/>
      <c r="DF57" s="74" t="str">
        <f t="shared" si="35"/>
        <v/>
      </c>
      <c r="DG57" s="74"/>
      <c r="DH57" s="74"/>
    </row>
    <row r="58" spans="59:112" x14ac:dyDescent="0.3">
      <c r="BG58" s="74" t="str">
        <f t="shared" si="18"/>
        <v/>
      </c>
      <c r="BH58" s="74"/>
      <c r="BI58" s="74"/>
      <c r="BJ58" s="74" t="str">
        <f t="shared" si="19"/>
        <v/>
      </c>
      <c r="BK58" s="74"/>
      <c r="BL58" s="74"/>
      <c r="BM58" s="74" t="str">
        <f t="shared" si="20"/>
        <v/>
      </c>
      <c r="BN58" s="74"/>
      <c r="BO58" s="74"/>
      <c r="BP58" s="74" t="str">
        <f t="shared" si="21"/>
        <v/>
      </c>
      <c r="BQ58" s="74"/>
      <c r="BR58" s="74"/>
      <c r="BS58" s="74" t="str">
        <f t="shared" si="22"/>
        <v/>
      </c>
      <c r="BT58" s="74"/>
      <c r="BU58" s="74"/>
      <c r="BV58" s="74" t="str">
        <f t="shared" si="23"/>
        <v/>
      </c>
      <c r="BW58" s="74"/>
      <c r="BX58" s="74"/>
      <c r="BY58" s="74" t="str">
        <f t="shared" si="24"/>
        <v/>
      </c>
      <c r="BZ58" s="74"/>
      <c r="CA58" s="74"/>
      <c r="CB58" s="74" t="str">
        <f t="shared" si="25"/>
        <v/>
      </c>
      <c r="CC58" s="74"/>
      <c r="CD58" s="74"/>
      <c r="CE58" s="74" t="str">
        <f t="shared" si="26"/>
        <v/>
      </c>
      <c r="CF58" s="74"/>
      <c r="CG58" s="74"/>
      <c r="CH58" s="74" t="str">
        <f t="shared" si="27"/>
        <v/>
      </c>
      <c r="CI58" s="74"/>
      <c r="CJ58" s="74"/>
      <c r="CK58" s="74" t="str">
        <f t="shared" si="28"/>
        <v/>
      </c>
      <c r="CL58" s="74"/>
      <c r="CM58" s="74"/>
      <c r="CN58" s="74" t="str">
        <f t="shared" si="29"/>
        <v/>
      </c>
      <c r="CO58" s="74"/>
      <c r="CP58" s="74"/>
      <c r="CQ58" s="74" t="str">
        <f t="shared" si="30"/>
        <v/>
      </c>
      <c r="CR58" s="74"/>
      <c r="CS58" s="74"/>
      <c r="CT58" s="74" t="str">
        <f t="shared" si="31"/>
        <v/>
      </c>
      <c r="CU58" s="74"/>
      <c r="CV58" s="74"/>
      <c r="CW58" s="74" t="str">
        <f t="shared" si="32"/>
        <v/>
      </c>
      <c r="CX58" s="74"/>
      <c r="CY58" s="74"/>
      <c r="CZ58" s="74" t="str">
        <f t="shared" si="33"/>
        <v/>
      </c>
      <c r="DA58" s="74"/>
      <c r="DB58" s="74"/>
      <c r="DC58" s="74" t="str">
        <f t="shared" si="34"/>
        <v/>
      </c>
      <c r="DD58" s="74"/>
      <c r="DE58" s="74"/>
      <c r="DF58" s="74" t="str">
        <f t="shared" si="35"/>
        <v/>
      </c>
      <c r="DG58" s="74"/>
      <c r="DH58" s="74"/>
    </row>
    <row r="59" spans="59:112" x14ac:dyDescent="0.3">
      <c r="BG59" s="74" t="str">
        <f t="shared" si="18"/>
        <v/>
      </c>
      <c r="BH59" s="74"/>
      <c r="BI59" s="74"/>
      <c r="BJ59" s="74" t="str">
        <f t="shared" si="19"/>
        <v/>
      </c>
      <c r="BK59" s="74"/>
      <c r="BL59" s="74"/>
      <c r="BM59" s="74" t="str">
        <f t="shared" si="20"/>
        <v/>
      </c>
      <c r="BN59" s="74"/>
      <c r="BO59" s="74"/>
      <c r="BP59" s="74" t="str">
        <f t="shared" si="21"/>
        <v/>
      </c>
      <c r="BQ59" s="74"/>
      <c r="BR59" s="74"/>
      <c r="BS59" s="74" t="str">
        <f t="shared" si="22"/>
        <v/>
      </c>
      <c r="BT59" s="74"/>
      <c r="BU59" s="74"/>
      <c r="BV59" s="74" t="str">
        <f t="shared" si="23"/>
        <v/>
      </c>
      <c r="BW59" s="74"/>
      <c r="BX59" s="74"/>
      <c r="BY59" s="74" t="str">
        <f t="shared" si="24"/>
        <v/>
      </c>
      <c r="BZ59" s="74"/>
      <c r="CA59" s="74"/>
      <c r="CB59" s="74" t="str">
        <f t="shared" si="25"/>
        <v/>
      </c>
      <c r="CC59" s="74"/>
      <c r="CD59" s="74"/>
      <c r="CE59" s="74" t="str">
        <f t="shared" si="26"/>
        <v/>
      </c>
      <c r="CF59" s="74"/>
      <c r="CG59" s="74"/>
      <c r="CH59" s="74" t="str">
        <f t="shared" si="27"/>
        <v/>
      </c>
      <c r="CI59" s="74"/>
      <c r="CJ59" s="74"/>
      <c r="CK59" s="74" t="str">
        <f t="shared" si="28"/>
        <v/>
      </c>
      <c r="CL59" s="74"/>
      <c r="CM59" s="74"/>
      <c r="CN59" s="74" t="str">
        <f t="shared" si="29"/>
        <v/>
      </c>
      <c r="CO59" s="74"/>
      <c r="CP59" s="74"/>
      <c r="CQ59" s="74" t="str">
        <f t="shared" si="30"/>
        <v/>
      </c>
      <c r="CR59" s="74"/>
      <c r="CS59" s="74"/>
      <c r="CT59" s="74" t="str">
        <f t="shared" si="31"/>
        <v/>
      </c>
      <c r="CU59" s="74"/>
      <c r="CV59" s="74"/>
      <c r="CW59" s="74" t="str">
        <f t="shared" si="32"/>
        <v/>
      </c>
      <c r="CX59" s="74"/>
      <c r="CY59" s="74"/>
      <c r="CZ59" s="74" t="str">
        <f t="shared" si="33"/>
        <v/>
      </c>
      <c r="DA59" s="74"/>
      <c r="DB59" s="74"/>
      <c r="DC59" s="74" t="str">
        <f t="shared" si="34"/>
        <v/>
      </c>
      <c r="DD59" s="74"/>
      <c r="DE59" s="74"/>
      <c r="DF59" s="74" t="str">
        <f t="shared" si="35"/>
        <v/>
      </c>
      <c r="DG59" s="74"/>
      <c r="DH59" s="74"/>
    </row>
    <row r="60" spans="59:112" x14ac:dyDescent="0.3">
      <c r="BG60" s="74" t="str">
        <f t="shared" si="18"/>
        <v/>
      </c>
      <c r="BH60" s="74"/>
      <c r="BI60" s="74"/>
      <c r="BJ60" s="74" t="str">
        <f t="shared" si="19"/>
        <v/>
      </c>
      <c r="BK60" s="74"/>
      <c r="BL60" s="74"/>
      <c r="BM60" s="74" t="str">
        <f t="shared" si="20"/>
        <v/>
      </c>
      <c r="BN60" s="74"/>
      <c r="BO60" s="74"/>
      <c r="BP60" s="74" t="str">
        <f t="shared" si="21"/>
        <v/>
      </c>
      <c r="BQ60" s="74"/>
      <c r="BR60" s="74"/>
      <c r="BS60" s="74" t="str">
        <f t="shared" si="22"/>
        <v/>
      </c>
      <c r="BT60" s="74"/>
      <c r="BU60" s="74"/>
      <c r="BV60" s="74" t="str">
        <f t="shared" si="23"/>
        <v/>
      </c>
      <c r="BW60" s="74"/>
      <c r="BX60" s="74"/>
      <c r="BY60" s="74" t="str">
        <f t="shared" si="24"/>
        <v/>
      </c>
      <c r="BZ60" s="74"/>
      <c r="CA60" s="74"/>
      <c r="CB60" s="74" t="str">
        <f t="shared" si="25"/>
        <v/>
      </c>
      <c r="CC60" s="74"/>
      <c r="CD60" s="74"/>
      <c r="CE60" s="74" t="str">
        <f t="shared" si="26"/>
        <v/>
      </c>
      <c r="CF60" s="74"/>
      <c r="CG60" s="74"/>
      <c r="CH60" s="74" t="str">
        <f t="shared" si="27"/>
        <v/>
      </c>
      <c r="CI60" s="74"/>
      <c r="CJ60" s="74"/>
      <c r="CK60" s="74" t="str">
        <f t="shared" si="28"/>
        <v/>
      </c>
      <c r="CL60" s="74"/>
      <c r="CM60" s="74"/>
      <c r="CN60" s="74" t="str">
        <f t="shared" si="29"/>
        <v/>
      </c>
      <c r="CO60" s="74"/>
      <c r="CP60" s="74"/>
      <c r="CQ60" s="74" t="str">
        <f t="shared" si="30"/>
        <v/>
      </c>
      <c r="CR60" s="74"/>
      <c r="CS60" s="74"/>
      <c r="CT60" s="74" t="str">
        <f t="shared" si="31"/>
        <v/>
      </c>
      <c r="CU60" s="74"/>
      <c r="CV60" s="74"/>
      <c r="CW60" s="74" t="str">
        <f t="shared" si="32"/>
        <v/>
      </c>
      <c r="CX60" s="74"/>
      <c r="CY60" s="74"/>
      <c r="CZ60" s="74" t="str">
        <f t="shared" si="33"/>
        <v/>
      </c>
      <c r="DA60" s="74"/>
      <c r="DB60" s="74"/>
      <c r="DC60" s="74" t="str">
        <f t="shared" si="34"/>
        <v/>
      </c>
      <c r="DD60" s="74"/>
      <c r="DE60" s="74"/>
      <c r="DF60" s="74" t="str">
        <f t="shared" si="35"/>
        <v/>
      </c>
      <c r="DG60" s="74"/>
      <c r="DH60" s="74"/>
    </row>
    <row r="61" spans="59:112" x14ac:dyDescent="0.3">
      <c r="BG61" s="74" t="str">
        <f t="shared" si="18"/>
        <v/>
      </c>
      <c r="BH61" s="74"/>
      <c r="BI61" s="74"/>
      <c r="BJ61" s="74" t="str">
        <f t="shared" si="19"/>
        <v/>
      </c>
      <c r="BK61" s="74"/>
      <c r="BL61" s="74"/>
      <c r="BM61" s="74" t="str">
        <f t="shared" si="20"/>
        <v/>
      </c>
      <c r="BN61" s="74"/>
      <c r="BO61" s="74"/>
      <c r="BP61" s="74" t="str">
        <f t="shared" si="21"/>
        <v/>
      </c>
      <c r="BQ61" s="74"/>
      <c r="BR61" s="74"/>
      <c r="BS61" s="74" t="str">
        <f t="shared" si="22"/>
        <v/>
      </c>
      <c r="BT61" s="74"/>
      <c r="BU61" s="74"/>
      <c r="BV61" s="74" t="str">
        <f t="shared" si="23"/>
        <v/>
      </c>
      <c r="BW61" s="74"/>
      <c r="BX61" s="74"/>
      <c r="BY61" s="74" t="str">
        <f t="shared" si="24"/>
        <v/>
      </c>
      <c r="BZ61" s="74"/>
      <c r="CA61" s="74"/>
      <c r="CB61" s="74" t="str">
        <f t="shared" si="25"/>
        <v/>
      </c>
      <c r="CC61" s="74"/>
      <c r="CD61" s="74"/>
      <c r="CE61" s="74" t="str">
        <f t="shared" si="26"/>
        <v/>
      </c>
      <c r="CF61" s="74"/>
      <c r="CG61" s="74"/>
      <c r="CH61" s="74" t="str">
        <f t="shared" si="27"/>
        <v/>
      </c>
      <c r="CI61" s="74"/>
      <c r="CJ61" s="74"/>
      <c r="CK61" s="74" t="str">
        <f t="shared" si="28"/>
        <v/>
      </c>
      <c r="CL61" s="74"/>
      <c r="CM61" s="74"/>
      <c r="CN61" s="74" t="str">
        <f t="shared" si="29"/>
        <v/>
      </c>
      <c r="CO61" s="74"/>
      <c r="CP61" s="74"/>
      <c r="CQ61" s="74" t="str">
        <f t="shared" si="30"/>
        <v/>
      </c>
      <c r="CR61" s="74"/>
      <c r="CS61" s="74"/>
      <c r="CT61" s="74" t="str">
        <f t="shared" si="31"/>
        <v/>
      </c>
      <c r="CU61" s="74"/>
      <c r="CV61" s="74"/>
      <c r="CW61" s="74" t="str">
        <f t="shared" si="32"/>
        <v/>
      </c>
      <c r="CX61" s="74"/>
      <c r="CY61" s="74"/>
      <c r="CZ61" s="74" t="str">
        <f t="shared" si="33"/>
        <v/>
      </c>
      <c r="DA61" s="74"/>
      <c r="DB61" s="74"/>
      <c r="DC61" s="74" t="str">
        <f t="shared" si="34"/>
        <v/>
      </c>
      <c r="DD61" s="74"/>
      <c r="DE61" s="74"/>
      <c r="DF61" s="74" t="str">
        <f t="shared" si="35"/>
        <v/>
      </c>
      <c r="DG61" s="74"/>
      <c r="DH61" s="74"/>
    </row>
    <row r="62" spans="59:112" x14ac:dyDescent="0.3">
      <c r="BG62" s="74" t="str">
        <f t="shared" si="18"/>
        <v/>
      </c>
      <c r="BH62" s="74"/>
      <c r="BI62" s="74"/>
      <c r="BJ62" s="74" t="str">
        <f t="shared" si="19"/>
        <v/>
      </c>
      <c r="BK62" s="74"/>
      <c r="BL62" s="74"/>
      <c r="BM62" s="74" t="str">
        <f t="shared" si="20"/>
        <v/>
      </c>
      <c r="BN62" s="74"/>
      <c r="BO62" s="74"/>
      <c r="BP62" s="74" t="str">
        <f t="shared" si="21"/>
        <v/>
      </c>
      <c r="BQ62" s="74"/>
      <c r="BR62" s="74"/>
      <c r="BS62" s="74" t="str">
        <f t="shared" si="22"/>
        <v/>
      </c>
      <c r="BT62" s="74"/>
      <c r="BU62" s="74"/>
      <c r="BV62" s="74" t="str">
        <f t="shared" si="23"/>
        <v/>
      </c>
      <c r="BW62" s="74"/>
      <c r="BX62" s="74"/>
      <c r="BY62" s="74" t="str">
        <f t="shared" si="24"/>
        <v/>
      </c>
      <c r="BZ62" s="74"/>
      <c r="CA62" s="74"/>
      <c r="CB62" s="74" t="str">
        <f t="shared" si="25"/>
        <v/>
      </c>
      <c r="CC62" s="74"/>
      <c r="CD62" s="74"/>
      <c r="CE62" s="74" t="str">
        <f t="shared" si="26"/>
        <v/>
      </c>
      <c r="CF62" s="74"/>
      <c r="CG62" s="74"/>
      <c r="CH62" s="74" t="str">
        <f t="shared" si="27"/>
        <v/>
      </c>
      <c r="CI62" s="74"/>
      <c r="CJ62" s="74"/>
      <c r="CK62" s="74" t="str">
        <f t="shared" si="28"/>
        <v/>
      </c>
      <c r="CL62" s="74"/>
      <c r="CM62" s="74"/>
      <c r="CN62" s="74" t="str">
        <f t="shared" si="29"/>
        <v/>
      </c>
      <c r="CO62" s="74"/>
      <c r="CP62" s="74"/>
      <c r="CQ62" s="74" t="str">
        <f t="shared" si="30"/>
        <v/>
      </c>
      <c r="CR62" s="74"/>
      <c r="CS62" s="74"/>
      <c r="CT62" s="74" t="str">
        <f t="shared" si="31"/>
        <v/>
      </c>
      <c r="CU62" s="74"/>
      <c r="CV62" s="74"/>
      <c r="CW62" s="74" t="str">
        <f t="shared" si="32"/>
        <v/>
      </c>
      <c r="CX62" s="74"/>
      <c r="CY62" s="74"/>
      <c r="CZ62" s="74" t="str">
        <f t="shared" si="33"/>
        <v/>
      </c>
      <c r="DA62" s="74"/>
      <c r="DB62" s="74"/>
      <c r="DC62" s="74" t="str">
        <f t="shared" si="34"/>
        <v/>
      </c>
      <c r="DD62" s="74"/>
      <c r="DE62" s="74"/>
      <c r="DF62" s="74" t="str">
        <f t="shared" si="35"/>
        <v/>
      </c>
      <c r="DG62" s="74"/>
      <c r="DH62" s="74"/>
    </row>
    <row r="63" spans="59:112" x14ac:dyDescent="0.3">
      <c r="BG63" s="74" t="str">
        <f t="shared" si="18"/>
        <v/>
      </c>
      <c r="BH63" s="74"/>
      <c r="BI63" s="74"/>
      <c r="BJ63" s="74" t="str">
        <f t="shared" si="19"/>
        <v/>
      </c>
      <c r="BK63" s="74"/>
      <c r="BL63" s="74"/>
      <c r="BM63" s="74" t="str">
        <f t="shared" si="20"/>
        <v/>
      </c>
      <c r="BN63" s="74"/>
      <c r="BO63" s="74"/>
      <c r="BP63" s="74" t="str">
        <f t="shared" si="21"/>
        <v/>
      </c>
      <c r="BQ63" s="74"/>
      <c r="BR63" s="74"/>
      <c r="BS63" s="74" t="str">
        <f t="shared" si="22"/>
        <v/>
      </c>
      <c r="BT63" s="74"/>
      <c r="BU63" s="74"/>
      <c r="BV63" s="74" t="str">
        <f t="shared" si="23"/>
        <v/>
      </c>
      <c r="BW63" s="74"/>
      <c r="BX63" s="74"/>
      <c r="BY63" s="74" t="str">
        <f t="shared" si="24"/>
        <v/>
      </c>
      <c r="BZ63" s="74"/>
      <c r="CA63" s="74"/>
      <c r="CB63" s="74" t="str">
        <f t="shared" si="25"/>
        <v/>
      </c>
      <c r="CC63" s="74"/>
      <c r="CD63" s="74"/>
      <c r="CE63" s="74" t="str">
        <f t="shared" si="26"/>
        <v/>
      </c>
      <c r="CF63" s="74"/>
      <c r="CG63" s="74"/>
      <c r="CH63" s="74" t="str">
        <f t="shared" si="27"/>
        <v/>
      </c>
      <c r="CI63" s="74"/>
      <c r="CJ63" s="74"/>
      <c r="CK63" s="74" t="str">
        <f t="shared" si="28"/>
        <v/>
      </c>
      <c r="CL63" s="74"/>
      <c r="CM63" s="74"/>
      <c r="CN63" s="74" t="str">
        <f t="shared" si="29"/>
        <v/>
      </c>
      <c r="CO63" s="74"/>
      <c r="CP63" s="74"/>
      <c r="CQ63" s="74" t="str">
        <f t="shared" si="30"/>
        <v/>
      </c>
      <c r="CR63" s="74"/>
      <c r="CS63" s="74"/>
      <c r="CT63" s="74" t="str">
        <f t="shared" si="31"/>
        <v/>
      </c>
      <c r="CU63" s="74"/>
      <c r="CV63" s="74"/>
      <c r="CW63" s="74" t="str">
        <f t="shared" si="32"/>
        <v/>
      </c>
      <c r="CX63" s="74"/>
      <c r="CY63" s="74"/>
      <c r="CZ63" s="74" t="str">
        <f t="shared" si="33"/>
        <v/>
      </c>
      <c r="DA63" s="74"/>
      <c r="DB63" s="74"/>
      <c r="DC63" s="74" t="str">
        <f t="shared" si="34"/>
        <v/>
      </c>
      <c r="DD63" s="74"/>
      <c r="DE63" s="74"/>
      <c r="DF63" s="74" t="str">
        <f t="shared" si="35"/>
        <v/>
      </c>
      <c r="DG63" s="74"/>
      <c r="DH63" s="74"/>
    </row>
    <row r="64" spans="59:112" x14ac:dyDescent="0.3">
      <c r="BG64" s="74" t="str">
        <f t="shared" si="18"/>
        <v/>
      </c>
      <c r="BH64" s="74"/>
      <c r="BI64" s="74"/>
      <c r="BJ64" s="74" t="str">
        <f t="shared" si="19"/>
        <v/>
      </c>
      <c r="BK64" s="74"/>
      <c r="BL64" s="74"/>
      <c r="BM64" s="74" t="str">
        <f t="shared" si="20"/>
        <v/>
      </c>
      <c r="BN64" s="74"/>
      <c r="BO64" s="74"/>
      <c r="BP64" s="74" t="str">
        <f t="shared" si="21"/>
        <v/>
      </c>
      <c r="BQ64" s="74"/>
      <c r="BR64" s="74"/>
      <c r="BS64" s="74" t="str">
        <f t="shared" si="22"/>
        <v/>
      </c>
      <c r="BT64" s="74"/>
      <c r="BU64" s="74"/>
      <c r="BV64" s="74" t="str">
        <f t="shared" si="23"/>
        <v/>
      </c>
      <c r="BW64" s="74"/>
      <c r="BX64" s="74"/>
      <c r="BY64" s="74" t="str">
        <f t="shared" si="24"/>
        <v/>
      </c>
      <c r="BZ64" s="74"/>
      <c r="CA64" s="74"/>
      <c r="CB64" s="74" t="str">
        <f t="shared" si="25"/>
        <v/>
      </c>
      <c r="CC64" s="74"/>
      <c r="CD64" s="74"/>
      <c r="CE64" s="74" t="str">
        <f t="shared" si="26"/>
        <v/>
      </c>
      <c r="CF64" s="74"/>
      <c r="CG64" s="74"/>
      <c r="CH64" s="74" t="str">
        <f t="shared" si="27"/>
        <v/>
      </c>
      <c r="CI64" s="74"/>
      <c r="CJ64" s="74"/>
      <c r="CK64" s="74" t="str">
        <f t="shared" si="28"/>
        <v/>
      </c>
      <c r="CL64" s="74"/>
      <c r="CM64" s="74"/>
      <c r="CN64" s="74" t="str">
        <f t="shared" si="29"/>
        <v/>
      </c>
      <c r="CO64" s="74"/>
      <c r="CP64" s="74"/>
      <c r="CQ64" s="74" t="str">
        <f t="shared" si="30"/>
        <v/>
      </c>
      <c r="CR64" s="74"/>
      <c r="CS64" s="74"/>
      <c r="CT64" s="74" t="str">
        <f t="shared" si="31"/>
        <v/>
      </c>
      <c r="CU64" s="74"/>
      <c r="CV64" s="74"/>
      <c r="CW64" s="74" t="str">
        <f t="shared" si="32"/>
        <v/>
      </c>
      <c r="CX64" s="74"/>
      <c r="CY64" s="74"/>
      <c r="CZ64" s="74" t="str">
        <f t="shared" si="33"/>
        <v/>
      </c>
      <c r="DA64" s="74"/>
      <c r="DB64" s="74"/>
      <c r="DC64" s="74" t="str">
        <f t="shared" si="34"/>
        <v/>
      </c>
      <c r="DD64" s="74"/>
      <c r="DE64" s="74"/>
      <c r="DF64" s="74" t="str">
        <f t="shared" si="35"/>
        <v/>
      </c>
      <c r="DG64" s="74"/>
      <c r="DH64" s="74"/>
    </row>
    <row r="65" spans="59:112" x14ac:dyDescent="0.3">
      <c r="BG65" s="74" t="str">
        <f t="shared" si="18"/>
        <v/>
      </c>
      <c r="BH65" s="74"/>
      <c r="BI65" s="74"/>
      <c r="BJ65" s="74" t="str">
        <f t="shared" si="19"/>
        <v/>
      </c>
      <c r="BK65" s="74"/>
      <c r="BL65" s="74"/>
      <c r="BM65" s="74" t="str">
        <f t="shared" si="20"/>
        <v/>
      </c>
      <c r="BN65" s="74"/>
      <c r="BO65" s="74"/>
      <c r="BP65" s="74" t="str">
        <f t="shared" si="21"/>
        <v/>
      </c>
      <c r="BQ65" s="74"/>
      <c r="BR65" s="74"/>
      <c r="BS65" s="74" t="str">
        <f t="shared" si="22"/>
        <v/>
      </c>
      <c r="BT65" s="74"/>
      <c r="BU65" s="74"/>
      <c r="BV65" s="74" t="str">
        <f t="shared" si="23"/>
        <v/>
      </c>
      <c r="BW65" s="74"/>
      <c r="BX65" s="74"/>
      <c r="BY65" s="74" t="str">
        <f t="shared" si="24"/>
        <v/>
      </c>
      <c r="BZ65" s="74"/>
      <c r="CA65" s="74"/>
      <c r="CB65" s="74" t="str">
        <f t="shared" si="25"/>
        <v/>
      </c>
      <c r="CC65" s="74"/>
      <c r="CD65" s="74"/>
      <c r="CE65" s="74" t="str">
        <f t="shared" si="26"/>
        <v/>
      </c>
      <c r="CF65" s="74"/>
      <c r="CG65" s="74"/>
      <c r="CH65" s="74" t="str">
        <f t="shared" si="27"/>
        <v/>
      </c>
      <c r="CI65" s="74"/>
      <c r="CJ65" s="74"/>
      <c r="CK65" s="74" t="str">
        <f t="shared" si="28"/>
        <v/>
      </c>
      <c r="CL65" s="74"/>
      <c r="CM65" s="74"/>
      <c r="CN65" s="74" t="str">
        <f t="shared" si="29"/>
        <v/>
      </c>
      <c r="CO65" s="74"/>
      <c r="CP65" s="74"/>
      <c r="CQ65" s="74" t="str">
        <f t="shared" si="30"/>
        <v/>
      </c>
      <c r="CR65" s="74"/>
      <c r="CS65" s="74"/>
      <c r="CT65" s="74" t="str">
        <f t="shared" si="31"/>
        <v/>
      </c>
      <c r="CU65" s="74"/>
      <c r="CV65" s="74"/>
      <c r="CW65" s="74" t="str">
        <f t="shared" si="32"/>
        <v/>
      </c>
      <c r="CX65" s="74"/>
      <c r="CY65" s="74"/>
      <c r="CZ65" s="74" t="str">
        <f t="shared" si="33"/>
        <v/>
      </c>
      <c r="DA65" s="74"/>
      <c r="DB65" s="74"/>
      <c r="DC65" s="74" t="str">
        <f t="shared" si="34"/>
        <v/>
      </c>
      <c r="DD65" s="74"/>
      <c r="DE65" s="74"/>
      <c r="DF65" s="74" t="str">
        <f t="shared" si="35"/>
        <v/>
      </c>
      <c r="DG65" s="74"/>
      <c r="DH65" s="74"/>
    </row>
    <row r="66" spans="59:112" x14ac:dyDescent="0.3">
      <c r="BG66" s="74" t="str">
        <f t="shared" si="18"/>
        <v/>
      </c>
      <c r="BH66" s="74"/>
      <c r="BI66" s="74"/>
      <c r="BJ66" s="74" t="str">
        <f t="shared" si="19"/>
        <v/>
      </c>
      <c r="BK66" s="74"/>
      <c r="BL66" s="74"/>
      <c r="BM66" s="74" t="str">
        <f t="shared" si="20"/>
        <v/>
      </c>
      <c r="BN66" s="74"/>
      <c r="BO66" s="74"/>
      <c r="BP66" s="74" t="str">
        <f t="shared" si="21"/>
        <v/>
      </c>
      <c r="BQ66" s="74"/>
      <c r="BR66" s="74"/>
      <c r="BS66" s="74" t="str">
        <f t="shared" si="22"/>
        <v/>
      </c>
      <c r="BT66" s="74"/>
      <c r="BU66" s="74"/>
      <c r="BV66" s="74" t="str">
        <f t="shared" si="23"/>
        <v/>
      </c>
      <c r="BW66" s="74"/>
      <c r="BX66" s="74"/>
      <c r="BY66" s="74" t="str">
        <f t="shared" si="24"/>
        <v/>
      </c>
      <c r="BZ66" s="74"/>
      <c r="CA66" s="74"/>
      <c r="CB66" s="74" t="str">
        <f t="shared" si="25"/>
        <v/>
      </c>
      <c r="CC66" s="74"/>
      <c r="CD66" s="74"/>
      <c r="CE66" s="74" t="str">
        <f t="shared" si="26"/>
        <v/>
      </c>
      <c r="CF66" s="74"/>
      <c r="CG66" s="74"/>
      <c r="CH66" s="74" t="str">
        <f t="shared" si="27"/>
        <v/>
      </c>
      <c r="CI66" s="74"/>
      <c r="CJ66" s="74"/>
      <c r="CK66" s="74" t="str">
        <f t="shared" si="28"/>
        <v/>
      </c>
      <c r="CL66" s="74"/>
      <c r="CM66" s="74"/>
      <c r="CN66" s="74" t="str">
        <f t="shared" si="29"/>
        <v/>
      </c>
      <c r="CO66" s="74"/>
      <c r="CP66" s="74"/>
      <c r="CQ66" s="74" t="str">
        <f t="shared" si="30"/>
        <v/>
      </c>
      <c r="CR66" s="74"/>
      <c r="CS66" s="74"/>
      <c r="CT66" s="74" t="str">
        <f t="shared" si="31"/>
        <v/>
      </c>
      <c r="CU66" s="74"/>
      <c r="CV66" s="74"/>
      <c r="CW66" s="74" t="str">
        <f t="shared" si="32"/>
        <v/>
      </c>
      <c r="CX66" s="74"/>
      <c r="CY66" s="74"/>
      <c r="CZ66" s="74" t="str">
        <f t="shared" si="33"/>
        <v/>
      </c>
      <c r="DA66" s="74"/>
      <c r="DB66" s="74"/>
      <c r="DC66" s="74" t="str">
        <f t="shared" si="34"/>
        <v/>
      </c>
      <c r="DD66" s="74"/>
      <c r="DE66" s="74"/>
      <c r="DF66" s="74" t="str">
        <f t="shared" si="35"/>
        <v/>
      </c>
      <c r="DG66" s="74"/>
      <c r="DH66" s="74"/>
    </row>
    <row r="67" spans="59:112" x14ac:dyDescent="0.3">
      <c r="BG67" s="74" t="str">
        <f t="shared" si="18"/>
        <v/>
      </c>
      <c r="BH67" s="74"/>
      <c r="BI67" s="74"/>
      <c r="BJ67" s="74" t="str">
        <f t="shared" si="19"/>
        <v/>
      </c>
      <c r="BK67" s="74"/>
      <c r="BL67" s="74"/>
      <c r="BM67" s="74" t="str">
        <f t="shared" si="20"/>
        <v/>
      </c>
      <c r="BN67" s="74"/>
      <c r="BO67" s="74"/>
      <c r="BP67" s="74" t="str">
        <f t="shared" si="21"/>
        <v/>
      </c>
      <c r="BQ67" s="74"/>
      <c r="BR67" s="74"/>
      <c r="BS67" s="74" t="str">
        <f t="shared" si="22"/>
        <v/>
      </c>
      <c r="BT67" s="74"/>
      <c r="BU67" s="74"/>
      <c r="BV67" s="74" t="str">
        <f t="shared" si="23"/>
        <v/>
      </c>
      <c r="BW67" s="74"/>
      <c r="BX67" s="74"/>
      <c r="BY67" s="74" t="str">
        <f t="shared" si="24"/>
        <v/>
      </c>
      <c r="BZ67" s="74"/>
      <c r="CA67" s="74"/>
      <c r="CB67" s="74" t="str">
        <f t="shared" si="25"/>
        <v/>
      </c>
      <c r="CC67" s="74"/>
      <c r="CD67" s="74"/>
      <c r="CE67" s="74" t="str">
        <f t="shared" si="26"/>
        <v/>
      </c>
      <c r="CF67" s="74"/>
      <c r="CG67" s="74"/>
      <c r="CH67" s="74" t="str">
        <f t="shared" si="27"/>
        <v/>
      </c>
      <c r="CI67" s="74"/>
      <c r="CJ67" s="74"/>
      <c r="CK67" s="74" t="str">
        <f t="shared" si="28"/>
        <v/>
      </c>
      <c r="CL67" s="74"/>
      <c r="CM67" s="74"/>
      <c r="CN67" s="74" t="str">
        <f t="shared" si="29"/>
        <v/>
      </c>
      <c r="CO67" s="74"/>
      <c r="CP67" s="74"/>
      <c r="CQ67" s="74" t="str">
        <f t="shared" si="30"/>
        <v/>
      </c>
      <c r="CR67" s="74"/>
      <c r="CS67" s="74"/>
      <c r="CT67" s="74" t="str">
        <f t="shared" si="31"/>
        <v/>
      </c>
      <c r="CU67" s="74"/>
      <c r="CV67" s="74"/>
      <c r="CW67" s="74" t="str">
        <f t="shared" si="32"/>
        <v/>
      </c>
      <c r="CX67" s="74"/>
      <c r="CY67" s="74"/>
      <c r="CZ67" s="74" t="str">
        <f t="shared" si="33"/>
        <v/>
      </c>
      <c r="DA67" s="74"/>
      <c r="DB67" s="74"/>
      <c r="DC67" s="74" t="str">
        <f t="shared" si="34"/>
        <v/>
      </c>
      <c r="DD67" s="74"/>
      <c r="DE67" s="74"/>
      <c r="DF67" s="74" t="str">
        <f t="shared" si="35"/>
        <v/>
      </c>
      <c r="DG67" s="74"/>
      <c r="DH67" s="74"/>
    </row>
    <row r="68" spans="59:112" x14ac:dyDescent="0.3">
      <c r="BG68" s="74" t="str">
        <f t="shared" si="18"/>
        <v/>
      </c>
      <c r="BH68" s="74"/>
      <c r="BI68" s="74"/>
      <c r="BJ68" s="74" t="str">
        <f t="shared" si="19"/>
        <v/>
      </c>
      <c r="BK68" s="74"/>
      <c r="BL68" s="74"/>
      <c r="BM68" s="74" t="str">
        <f t="shared" si="20"/>
        <v/>
      </c>
      <c r="BN68" s="74"/>
      <c r="BO68" s="74"/>
      <c r="BP68" s="74" t="str">
        <f t="shared" si="21"/>
        <v/>
      </c>
      <c r="BQ68" s="74"/>
      <c r="BR68" s="74"/>
      <c r="BS68" s="74" t="str">
        <f t="shared" si="22"/>
        <v/>
      </c>
      <c r="BT68" s="74"/>
      <c r="BU68" s="74"/>
      <c r="BV68" s="74" t="str">
        <f t="shared" si="23"/>
        <v/>
      </c>
      <c r="BW68" s="74"/>
      <c r="BX68" s="74"/>
      <c r="BY68" s="74" t="str">
        <f t="shared" si="24"/>
        <v/>
      </c>
      <c r="BZ68" s="74"/>
      <c r="CA68" s="74"/>
      <c r="CB68" s="74" t="str">
        <f t="shared" si="25"/>
        <v/>
      </c>
      <c r="CC68" s="74"/>
      <c r="CD68" s="74"/>
      <c r="CE68" s="74" t="str">
        <f t="shared" si="26"/>
        <v/>
      </c>
      <c r="CF68" s="74"/>
      <c r="CG68" s="74"/>
      <c r="CH68" s="74" t="str">
        <f t="shared" si="27"/>
        <v/>
      </c>
      <c r="CI68" s="74"/>
      <c r="CJ68" s="74"/>
      <c r="CK68" s="74" t="str">
        <f t="shared" si="28"/>
        <v/>
      </c>
      <c r="CL68" s="74"/>
      <c r="CM68" s="74"/>
      <c r="CN68" s="74" t="str">
        <f t="shared" si="29"/>
        <v/>
      </c>
      <c r="CO68" s="74"/>
      <c r="CP68" s="74"/>
      <c r="CQ68" s="74" t="str">
        <f t="shared" si="30"/>
        <v/>
      </c>
      <c r="CR68" s="74"/>
      <c r="CS68" s="74"/>
      <c r="CT68" s="74" t="str">
        <f t="shared" si="31"/>
        <v/>
      </c>
      <c r="CU68" s="74"/>
      <c r="CV68" s="74"/>
      <c r="CW68" s="74" t="str">
        <f t="shared" si="32"/>
        <v/>
      </c>
      <c r="CX68" s="74"/>
      <c r="CY68" s="74"/>
      <c r="CZ68" s="74" t="str">
        <f t="shared" si="33"/>
        <v/>
      </c>
      <c r="DA68" s="74"/>
      <c r="DB68" s="74"/>
      <c r="DC68" s="74" t="str">
        <f t="shared" si="34"/>
        <v/>
      </c>
      <c r="DD68" s="74"/>
      <c r="DE68" s="74"/>
      <c r="DF68" s="74" t="str">
        <f t="shared" si="35"/>
        <v/>
      </c>
      <c r="DG68" s="74"/>
      <c r="DH68" s="74"/>
    </row>
    <row r="69" spans="59:112" x14ac:dyDescent="0.3">
      <c r="BG69" s="74" t="str">
        <f t="shared" si="18"/>
        <v/>
      </c>
      <c r="BH69" s="74"/>
      <c r="BI69" s="74"/>
      <c r="BJ69" s="74" t="str">
        <f t="shared" si="19"/>
        <v/>
      </c>
      <c r="BK69" s="74"/>
      <c r="BL69" s="74"/>
      <c r="BM69" s="74" t="str">
        <f t="shared" si="20"/>
        <v/>
      </c>
      <c r="BN69" s="74"/>
      <c r="BO69" s="74"/>
      <c r="BP69" s="74" t="str">
        <f t="shared" si="21"/>
        <v/>
      </c>
      <c r="BQ69" s="74"/>
      <c r="BR69" s="74"/>
      <c r="BS69" s="74" t="str">
        <f t="shared" si="22"/>
        <v/>
      </c>
      <c r="BT69" s="74"/>
      <c r="BU69" s="74"/>
      <c r="BV69" s="74" t="str">
        <f t="shared" si="23"/>
        <v/>
      </c>
      <c r="BW69" s="74"/>
      <c r="BX69" s="74"/>
      <c r="BY69" s="74" t="str">
        <f t="shared" si="24"/>
        <v/>
      </c>
      <c r="BZ69" s="74"/>
      <c r="CA69" s="74"/>
      <c r="CB69" s="74" t="str">
        <f t="shared" si="25"/>
        <v/>
      </c>
      <c r="CC69" s="74"/>
      <c r="CD69" s="74"/>
      <c r="CE69" s="74" t="str">
        <f t="shared" si="26"/>
        <v/>
      </c>
      <c r="CF69" s="74"/>
      <c r="CG69" s="74"/>
      <c r="CH69" s="74" t="str">
        <f t="shared" si="27"/>
        <v/>
      </c>
      <c r="CI69" s="74"/>
      <c r="CJ69" s="74"/>
      <c r="CK69" s="74" t="str">
        <f t="shared" si="28"/>
        <v/>
      </c>
      <c r="CL69" s="74"/>
      <c r="CM69" s="74"/>
      <c r="CN69" s="74" t="str">
        <f t="shared" si="29"/>
        <v/>
      </c>
      <c r="CO69" s="74"/>
      <c r="CP69" s="74"/>
      <c r="CQ69" s="74" t="str">
        <f t="shared" si="30"/>
        <v/>
      </c>
      <c r="CR69" s="74"/>
      <c r="CS69" s="74"/>
      <c r="CT69" s="74" t="str">
        <f t="shared" si="31"/>
        <v/>
      </c>
      <c r="CU69" s="74"/>
      <c r="CV69" s="74"/>
      <c r="CW69" s="74" t="str">
        <f t="shared" si="32"/>
        <v/>
      </c>
      <c r="CX69" s="74"/>
      <c r="CY69" s="74"/>
      <c r="CZ69" s="74" t="str">
        <f t="shared" si="33"/>
        <v/>
      </c>
      <c r="DA69" s="74"/>
      <c r="DB69" s="74"/>
      <c r="DC69" s="74" t="str">
        <f t="shared" si="34"/>
        <v/>
      </c>
      <c r="DD69" s="74"/>
      <c r="DE69" s="74"/>
      <c r="DF69" s="74" t="str">
        <f t="shared" si="35"/>
        <v/>
      </c>
      <c r="DG69" s="74"/>
      <c r="DH69" s="7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Feuil11"/>
  <dimension ref="A1:DH43"/>
  <sheetViews>
    <sheetView topLeftCell="AX30" workbookViewId="0">
      <selection activeCell="AY33" sqref="AY33"/>
    </sheetView>
  </sheetViews>
  <sheetFormatPr baseColWidth="10" defaultRowHeight="14.4" x14ac:dyDescent="0.3"/>
  <cols>
    <col min="1" max="1" width="5.44140625" style="75" customWidth="1"/>
    <col min="3" max="3" width="35.33203125" customWidth="1"/>
    <col min="5" max="5" width="13.109375" customWidth="1"/>
    <col min="6" max="7" width="13.109375" style="75" customWidth="1"/>
    <col min="8" max="8" width="13.109375" customWidth="1"/>
    <col min="9" max="10" width="13.109375" style="75" customWidth="1"/>
    <col min="11" max="11" width="13.109375" customWidth="1"/>
    <col min="12" max="13" width="13.109375" style="75" customWidth="1"/>
    <col min="14" max="14" width="13.109375" customWidth="1"/>
    <col min="15" max="16" width="13.109375" style="75" customWidth="1"/>
    <col min="17" max="17" width="13.109375" customWidth="1"/>
    <col min="18" max="19" width="13.109375" style="75" customWidth="1"/>
    <col min="20" max="20" width="13.109375" customWidth="1"/>
    <col min="21" max="22" width="13.109375" style="75" customWidth="1"/>
    <col min="23" max="23" width="13.109375" customWidth="1"/>
    <col min="24" max="25" width="13.109375" style="75" customWidth="1"/>
    <col min="26" max="26" width="13.109375" customWidth="1"/>
    <col min="27" max="28" width="13.109375" style="75" customWidth="1"/>
    <col min="29" max="29" width="13.109375" customWidth="1"/>
    <col min="30" max="31" width="13.109375" style="75" customWidth="1"/>
    <col min="32" max="32" width="13.109375" customWidth="1"/>
    <col min="33" max="34" width="13.109375" style="75" customWidth="1"/>
    <col min="35" max="35" width="13.109375" customWidth="1"/>
    <col min="36" max="37" width="13.109375" style="75" customWidth="1"/>
    <col min="38" max="38" width="13.109375" customWidth="1"/>
    <col min="39" max="40" width="13.109375" style="75" customWidth="1"/>
    <col min="41" max="41" width="13.109375" customWidth="1"/>
    <col min="42" max="43" width="13.109375" style="75" customWidth="1"/>
    <col min="44" max="44" width="13.109375" customWidth="1"/>
    <col min="45" max="46" width="13.109375" style="75" customWidth="1"/>
    <col min="47" max="47" width="13.109375" customWidth="1"/>
    <col min="48" max="49" width="13.109375" style="75" customWidth="1"/>
    <col min="50" max="50" width="13.109375" customWidth="1"/>
    <col min="51" max="52" width="13.109375" style="75" customWidth="1"/>
    <col min="53" max="53" width="13.109375" customWidth="1"/>
    <col min="54" max="55" width="13.109375" style="75" customWidth="1"/>
    <col min="56" max="56" width="13.109375" customWidth="1"/>
    <col min="57" max="58" width="13.109375" style="75" customWidth="1"/>
    <col min="59" max="59" width="3.33203125" customWidth="1"/>
    <col min="60" max="61" width="3.33203125" style="75" customWidth="1"/>
    <col min="62" max="62" width="3.33203125" customWidth="1"/>
    <col min="63" max="64" width="3.33203125" style="75" customWidth="1"/>
    <col min="65" max="65" width="3.33203125" customWidth="1"/>
    <col min="66" max="67" width="3.33203125" style="75" customWidth="1"/>
    <col min="68" max="68" width="3.33203125" customWidth="1"/>
    <col min="69" max="70" width="3.33203125" style="75" customWidth="1"/>
    <col min="71" max="71" width="3.33203125" customWidth="1"/>
    <col min="72" max="73" width="3.33203125" style="75" customWidth="1"/>
    <col min="74" max="74" width="3.33203125" customWidth="1"/>
    <col min="75" max="76" width="3.33203125" style="75" customWidth="1"/>
    <col min="77" max="77" width="3.33203125" customWidth="1"/>
    <col min="78" max="79" width="3.33203125" style="75" customWidth="1"/>
    <col min="80" max="80" width="3.33203125" customWidth="1"/>
    <col min="81" max="82" width="3.33203125" style="75" customWidth="1"/>
    <col min="83" max="83" width="3.33203125" customWidth="1"/>
    <col min="84" max="85" width="3.33203125" style="75" customWidth="1"/>
    <col min="86" max="86" width="3.33203125" customWidth="1"/>
    <col min="87" max="88" width="3.33203125" style="75" customWidth="1"/>
    <col min="89" max="89" width="3.33203125" customWidth="1"/>
    <col min="90" max="91" width="3.33203125" style="75" customWidth="1"/>
    <col min="92" max="92" width="3.33203125" customWidth="1"/>
    <col min="93" max="94" width="3.33203125" style="75" customWidth="1"/>
    <col min="95" max="95" width="3.33203125" customWidth="1"/>
    <col min="96" max="97" width="3.33203125" style="75" customWidth="1"/>
    <col min="98" max="98" width="3.33203125" customWidth="1"/>
    <col min="99" max="100" width="3.33203125" style="75" customWidth="1"/>
    <col min="101" max="101" width="3.33203125" customWidth="1"/>
    <col min="102" max="103" width="3.33203125" style="75" customWidth="1"/>
    <col min="104" max="104" width="3.33203125" customWidth="1"/>
    <col min="105" max="106" width="3.33203125" style="75" customWidth="1"/>
    <col min="107" max="107" width="3.33203125" customWidth="1"/>
    <col min="108" max="109" width="3.33203125" style="75" customWidth="1"/>
    <col min="110" max="110" width="3.33203125" customWidth="1"/>
    <col min="111" max="112" width="3.33203125" style="75" customWidth="1"/>
  </cols>
  <sheetData>
    <row r="1" spans="1:112" x14ac:dyDescent="0.3">
      <c r="A1" s="75" t="s">
        <v>676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s="76" customFormat="1" x14ac:dyDescent="0.3">
      <c r="A4" s="75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76" t="s">
        <v>294</v>
      </c>
      <c r="C4" s="77" t="s">
        <v>1504</v>
      </c>
      <c r="D4" s="76" t="str">
        <f>IF(B4="MATIERE",VLOOKUP($C4,MATIERE!$B$2:$K$601,6,0),IF(B4="MOA",VLOOKUP($C4,ATELIER!$B$2:$K$291,3,0),IF(B4="MOC",VLOOKUP($C4,CHANTIER!$B$2:$K$291,3,0),IF(B4="MP",VLOOKUP($C4,MINIPELLE!$B$2:$K$291,3,0),""))))</f>
        <v>pc</v>
      </c>
      <c r="F4" s="75"/>
      <c r="G4" s="75"/>
      <c r="I4" s="60" t="s">
        <v>1900</v>
      </c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74"/>
      <c r="BI4" s="74"/>
      <c r="BJ4" s="74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(2,'FV5','MATIERE',503,null,'PR1_OK+CHASSE_GRAV_NAVES+CHASSE_GRAV_INAUTECH+CHASSE_GRAV_AQUATIRIS+CHASSE_GRAV_CLAPET+CHASSE_GRAV_BROYEUR',null,now());
</v>
      </c>
      <c r="BK4" s="74"/>
      <c r="BL4" s="74"/>
      <c r="BM4" s="74" t="str">
        <f t="shared" ref="BM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74"/>
      <c r="BO4" s="74"/>
      <c r="BP4" s="74" t="str">
        <f t="shared" ref="BP4" si="2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/>
      </c>
      <c r="BQ4" s="74"/>
      <c r="BR4" s="74"/>
      <c r="BS4" s="74" t="str">
        <f t="shared" ref="BS4" si="3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/>
      </c>
      <c r="BT4" s="74"/>
      <c r="BU4" s="74"/>
      <c r="BV4" s="74" t="str">
        <f t="shared" ref="BV4" si="4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/>
      </c>
      <c r="BW4" s="74"/>
      <c r="BX4" s="74"/>
      <c r="BY4" s="74" t="str">
        <f t="shared" ref="BY4" si="5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/>
      </c>
      <c r="BZ4" s="74"/>
      <c r="CA4" s="74"/>
      <c r="CB4" s="74" t="str">
        <f t="shared" ref="CB4" si="6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 s="74"/>
      <c r="CD4" s="74"/>
      <c r="CE4" s="74" t="str">
        <f t="shared" ref="CE4" si="7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/>
      </c>
      <c r="CF4" s="74"/>
      <c r="CG4" s="74"/>
      <c r="CH4" s="74" t="str">
        <f t="shared" ref="CH4" si="8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/>
      </c>
      <c r="CI4" s="74"/>
      <c r="CJ4" s="74"/>
      <c r="CK4" s="74" t="str">
        <f t="shared" ref="CK4" si="9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/>
      </c>
      <c r="CL4" s="74"/>
      <c r="CM4" s="74"/>
      <c r="CN4" s="74" t="str">
        <f t="shared" ref="CN4" si="10">IF(AND(AL4="",AM4=""),"",SUBSTITUTE(SUBSTITUTE(SUBSTITUTE(SUBSTITUTE(SUBSTITUTE(SUBSTITUTE(SUBSTITUTE($BG$1,"#SYSTEME#",$A$1),"#DIM#",AL$1),"#TYPE#",$B4),"#LIGNE#",$A4),"#Q#",IF(AM4="",SUBSTITUTE(AL4,",","."),"null")),"#FORMULE#",IF(AM4="","null",CONCATENATE("'",AM4,"'"))),"#CTE#",IF(AN4="","null",CONCATENATE("'",AN4,"'"))))</f>
        <v/>
      </c>
      <c r="CO4" s="74"/>
      <c r="CP4" s="74"/>
      <c r="CQ4" s="74" t="str">
        <f t="shared" ref="CQ4" si="11">IF(AND(AO4="",AP4=""),"",SUBSTITUTE(SUBSTITUTE(SUBSTITUTE(SUBSTITUTE(SUBSTITUTE(SUBSTITUTE(SUBSTITUTE($BG$1,"#SYSTEME#",$A$1),"#DIM#",AO$1),"#TYPE#",$B4),"#LIGNE#",$A4),"#Q#",IF(AP4="",SUBSTITUTE(AO4,",","."),"null")),"#FORMULE#",IF(AP4="","null",CONCATENATE("'",AP4,"'"))),"#CTE#",IF(AQ4="","null",CONCATENATE("'",AQ4,"'"))))</f>
        <v/>
      </c>
      <c r="CR4" s="74"/>
      <c r="CS4" s="74"/>
      <c r="CT4" s="74" t="str">
        <f t="shared" ref="CT4" si="1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/>
      </c>
      <c r="CU4" s="74"/>
      <c r="CV4" s="74"/>
      <c r="CW4" s="74" t="str">
        <f t="shared" ref="CW4" si="13"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/>
      </c>
      <c r="CX4" s="74"/>
      <c r="CY4" s="74"/>
      <c r="CZ4" s="74" t="str">
        <f t="shared" ref="CZ4" si="14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/>
      </c>
      <c r="DA4" s="74"/>
      <c r="DB4" s="74"/>
      <c r="DC4" s="74" t="str">
        <f t="shared" ref="DC4" si="15">IF(AND(BA4="",BB4=""),"",SUBSTITUTE(SUBSTITUTE(SUBSTITUTE(SUBSTITUTE(SUBSTITUTE(SUBSTITUTE(SUBSTITUTE($BG$1,"#SYSTEME#",$A$1),"#DIM#",BA$1),"#TYPE#",$B4),"#LIGNE#",$A4),"#Q#",IF(BB4="",SUBSTITUTE(BA4,",","."),"null")),"#FORMULE#",IF(BB4="","null",CONCATENATE("'",BB4,"'"))),"#CTE#",IF(BC4="","null",CONCATENATE("'",BC4,"'"))))</f>
        <v/>
      </c>
      <c r="DD4" s="74"/>
      <c r="DE4" s="74"/>
      <c r="DF4" s="74" t="str">
        <f t="shared" ref="DF4" si="16">IF(AND(BD4="",BE4=""),"",SUBSTITUTE(SUBSTITUTE(SUBSTITUTE(SUBSTITUTE(SUBSTITUTE(SUBSTITUTE(SUBSTITUTE($BG$1,"#SYSTEME#",$A$1),"#DIM#",BD$1),"#TYPE#",$B4),"#LIGNE#",$A4),"#Q#",IF(BE4="",SUBSTITUTE(BD4,",","."),"null")),"#FORMULE#",IF(BE4="","null",CONCATENATE("'",BE4,"'"))),"#CTE#",IF(BF4="","null",CONCATENATE("'",BF4,"'"))))</f>
        <v/>
      </c>
      <c r="DG4" s="75"/>
      <c r="DH4" s="75"/>
    </row>
    <row r="5" spans="1:112" s="76" customFormat="1" x14ac:dyDescent="0.3">
      <c r="A5" s="75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76" t="s">
        <v>294</v>
      </c>
      <c r="C5" s="77" t="s">
        <v>1505</v>
      </c>
      <c r="D5" s="76" t="str">
        <f>IF(B5="MATIERE",VLOOKUP($C5,MATIERE!$B$2:$K$601,6,0),IF(B5="MOA",VLOOKUP($C5,ATELIER!$B$2:$K$291,3,0),IF(B5="MOC",VLOOKUP($C5,CHANTIER!$B$2:$K$291,3,0),IF(B5="MP",VLOOKUP($C5,MINIPELLE!$B$2:$K$291,3,0),""))))</f>
        <v>pc</v>
      </c>
      <c r="F5" s="75"/>
      <c r="G5" s="75"/>
      <c r="H5" s="60"/>
      <c r="I5" s="60"/>
      <c r="J5" s="60"/>
      <c r="L5" s="60" t="s">
        <v>1900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74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 s="74"/>
      <c r="BI5" s="74"/>
      <c r="BJ5" s="74" t="str">
        <f t="shared" ref="BJ5:BJ43" si="17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 s="74"/>
      <c r="BL5" s="74"/>
      <c r="BM5" s="74" t="str">
        <f t="shared" ref="BM5:BM43" si="18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(3,'FV5','MATIERE',504,null,'PR1_OK+CHASSE_GRAV_NAVES+CHASSE_GRAV_INAUTECH+CHASSE_GRAV_AQUATIRIS+CHASSE_GRAV_CLAPET+CHASSE_GRAV_BROYEUR',null,now());
</v>
      </c>
      <c r="BN5" s="74"/>
      <c r="BO5" s="74"/>
      <c r="BP5" s="74" t="str">
        <f t="shared" ref="BP5:BP43" si="19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74"/>
      <c r="BR5" s="74"/>
      <c r="BS5" s="74" t="str">
        <f t="shared" ref="BS5:BS43" si="20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74"/>
      <c r="BU5" s="74"/>
      <c r="BV5" s="74" t="str">
        <f t="shared" ref="BV5:BV43" si="21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74"/>
      <c r="BX5" s="74"/>
      <c r="BY5" s="74" t="str">
        <f t="shared" ref="BY5:BY43" si="22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74"/>
      <c r="CA5" s="74"/>
      <c r="CB5" s="74" t="str">
        <f t="shared" ref="CB5:CB43" si="23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74"/>
      <c r="CD5" s="74"/>
      <c r="CE5" s="74" t="str">
        <f t="shared" ref="CE5:CE43" si="24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74"/>
      <c r="CG5" s="74"/>
      <c r="CH5" s="74" t="str">
        <f t="shared" ref="CH5:CH43" si="25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74"/>
      <c r="CJ5" s="74"/>
      <c r="CK5" s="74" t="str">
        <f t="shared" ref="CK5:CK43" si="26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74"/>
      <c r="CM5" s="74"/>
      <c r="CN5" s="74" t="str">
        <f t="shared" ref="CN5:CN43" si="27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74"/>
      <c r="CP5" s="74"/>
      <c r="CQ5" s="74" t="str">
        <f t="shared" ref="CQ5:CQ43" si="28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74"/>
      <c r="CS5" s="74"/>
      <c r="CT5" s="74" t="str">
        <f t="shared" ref="CT5:CT43" si="29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74"/>
      <c r="CV5" s="74"/>
      <c r="CW5" s="74" t="str">
        <f t="shared" ref="CW5:CW43" si="30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74"/>
      <c r="CY5" s="74"/>
      <c r="CZ5" s="74" t="str">
        <f t="shared" ref="CZ5:CZ43" si="31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74"/>
      <c r="DB5" s="74"/>
      <c r="DC5" s="74" t="str">
        <f t="shared" ref="DC5:DC43" si="32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74"/>
      <c r="DE5" s="74"/>
      <c r="DF5" s="74" t="str">
        <f t="shared" ref="DF5:DF43" si="33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  <c r="DG5" s="75"/>
      <c r="DH5" s="75"/>
    </row>
    <row r="6" spans="1:112" s="76" customFormat="1" x14ac:dyDescent="0.3">
      <c r="A6" s="75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76" t="s">
        <v>294</v>
      </c>
      <c r="C6" s="77" t="s">
        <v>1506</v>
      </c>
      <c r="D6" s="76" t="str">
        <f>IF(B6="MATIERE",VLOOKUP($C6,MATIERE!$B$2:$K$601,6,0),IF(B6="MOA",VLOOKUP($C6,ATELIER!$B$2:$K$291,3,0),IF(B6="MOC",VLOOKUP($C6,CHANTIER!$B$2:$K$291,3,0),IF(B6="MP",VLOOKUP($C6,MINIPELLE!$B$2:$K$291,3,0),""))))</f>
        <v>pc</v>
      </c>
      <c r="F6" s="75"/>
      <c r="G6" s="75"/>
      <c r="H6" s="60"/>
      <c r="I6" s="60"/>
      <c r="J6" s="60"/>
      <c r="K6" s="60"/>
      <c r="L6" s="60"/>
      <c r="M6" s="60"/>
      <c r="O6" s="60" t="s">
        <v>1900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74" t="str">
        <f t="shared" ref="BG6:BG43" si="34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/>
      </c>
      <c r="BH6" s="74"/>
      <c r="BI6" s="74"/>
      <c r="BJ6" s="74" t="str">
        <f t="shared" si="17"/>
        <v/>
      </c>
      <c r="BK6" s="74"/>
      <c r="BL6" s="74"/>
      <c r="BM6" s="74" t="str">
        <f t="shared" si="18"/>
        <v/>
      </c>
      <c r="BN6" s="74"/>
      <c r="BO6" s="74"/>
      <c r="BP6" s="74" t="str">
        <f t="shared" si="19"/>
        <v xml:space="preserve">INSERT INTO SC_SystemeProduits(RefDimension,NomSysteme,typePresta,ligne,Quantite,formule,cte1,DateModif) values (4,'FV5','MATIERE',505,null,'PR1_OK+CHASSE_GRAV_NAVES+CHASSE_GRAV_INAUTECH+CHASSE_GRAV_AQUATIRIS+CHASSE_GRAV_CLAPET+CHASSE_GRAV_BROYEUR',null,now());
</v>
      </c>
      <c r="BQ6" s="74"/>
      <c r="BR6" s="74"/>
      <c r="BS6" s="74" t="str">
        <f t="shared" si="20"/>
        <v/>
      </c>
      <c r="BT6" s="74"/>
      <c r="BU6" s="74"/>
      <c r="BV6" s="74" t="str">
        <f t="shared" si="21"/>
        <v/>
      </c>
      <c r="BW6" s="74"/>
      <c r="BX6" s="74"/>
      <c r="BY6" s="74" t="str">
        <f t="shared" si="22"/>
        <v/>
      </c>
      <c r="BZ6" s="74"/>
      <c r="CA6" s="74"/>
      <c r="CB6" s="74" t="str">
        <f t="shared" si="23"/>
        <v/>
      </c>
      <c r="CC6" s="74"/>
      <c r="CD6" s="74"/>
      <c r="CE6" s="74" t="str">
        <f t="shared" si="24"/>
        <v/>
      </c>
      <c r="CF6" s="74"/>
      <c r="CG6" s="74"/>
      <c r="CH6" s="74" t="str">
        <f t="shared" si="25"/>
        <v/>
      </c>
      <c r="CI6" s="74"/>
      <c r="CJ6" s="74"/>
      <c r="CK6" s="74" t="str">
        <f t="shared" si="26"/>
        <v/>
      </c>
      <c r="CL6" s="74"/>
      <c r="CM6" s="74"/>
      <c r="CN6" s="74" t="str">
        <f t="shared" si="27"/>
        <v/>
      </c>
      <c r="CO6" s="74"/>
      <c r="CP6" s="74"/>
      <c r="CQ6" s="74" t="str">
        <f t="shared" si="28"/>
        <v/>
      </c>
      <c r="CR6" s="74"/>
      <c r="CS6" s="74"/>
      <c r="CT6" s="74" t="str">
        <f t="shared" si="29"/>
        <v/>
      </c>
      <c r="CU6" s="74"/>
      <c r="CV6" s="74"/>
      <c r="CW6" s="74" t="str">
        <f t="shared" si="30"/>
        <v/>
      </c>
      <c r="CX6" s="74"/>
      <c r="CY6" s="74"/>
      <c r="CZ6" s="74" t="str">
        <f t="shared" si="31"/>
        <v/>
      </c>
      <c r="DA6" s="74"/>
      <c r="DB6" s="74"/>
      <c r="DC6" s="74" t="str">
        <f t="shared" si="32"/>
        <v/>
      </c>
      <c r="DD6" s="74"/>
      <c r="DE6" s="74"/>
      <c r="DF6" s="74" t="str">
        <f t="shared" si="33"/>
        <v/>
      </c>
      <c r="DG6" s="75"/>
      <c r="DH6" s="75"/>
    </row>
    <row r="7" spans="1:112" s="76" customFormat="1" x14ac:dyDescent="0.3">
      <c r="A7" s="75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76" t="s">
        <v>294</v>
      </c>
      <c r="C7" s="77" t="s">
        <v>1507</v>
      </c>
      <c r="D7" s="76" t="str">
        <f>IF(B7="MATIERE",VLOOKUP($C7,MATIERE!$B$2:$K$601,6,0),IF(B7="MOA",VLOOKUP($C7,ATELIER!$B$2:$K$291,3,0),IF(B7="MOC",VLOOKUP($C7,CHANTIER!$B$2:$K$291,3,0),IF(B7="MP",VLOOKUP($C7,MINIPELLE!$B$2:$K$291,3,0),""))))</f>
        <v>pc</v>
      </c>
      <c r="F7" s="75"/>
      <c r="G7" s="75"/>
      <c r="H7" s="60"/>
      <c r="I7" s="60"/>
      <c r="J7" s="60"/>
      <c r="K7" s="60"/>
      <c r="L7" s="60"/>
      <c r="M7" s="60"/>
      <c r="N7" s="60"/>
      <c r="O7" s="60"/>
      <c r="P7" s="60"/>
      <c r="R7" s="60" t="s">
        <v>1900</v>
      </c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74" t="str">
        <f t="shared" si="34"/>
        <v/>
      </c>
      <c r="BH7" s="74"/>
      <c r="BI7" s="74"/>
      <c r="BJ7" s="74" t="str">
        <f t="shared" si="17"/>
        <v/>
      </c>
      <c r="BK7" s="74"/>
      <c r="BL7" s="74"/>
      <c r="BM7" s="74" t="str">
        <f t="shared" si="18"/>
        <v/>
      </c>
      <c r="BN7" s="74"/>
      <c r="BO7" s="74"/>
      <c r="BP7" s="74" t="str">
        <f t="shared" si="19"/>
        <v/>
      </c>
      <c r="BQ7" s="74"/>
      <c r="BR7" s="74"/>
      <c r="BS7" s="74" t="str">
        <f t="shared" si="20"/>
        <v xml:space="preserve">INSERT INTO SC_SystemeProduits(RefDimension,NomSysteme,typePresta,ligne,Quantite,formule,cte1,DateModif) values (5,'FV5','MATIERE',506,null,'PR1_OK+CHASSE_GRAV_NAVES+CHASSE_GRAV_INAUTECH+CHASSE_GRAV_AQUATIRIS+CHASSE_GRAV_CLAPET+CHASSE_GRAV_BROYEUR',null,now());
</v>
      </c>
      <c r="BT7" s="74"/>
      <c r="BU7" s="74"/>
      <c r="BV7" s="74" t="str">
        <f t="shared" si="21"/>
        <v/>
      </c>
      <c r="BW7" s="74"/>
      <c r="BX7" s="74"/>
      <c r="BY7" s="74" t="str">
        <f t="shared" si="22"/>
        <v/>
      </c>
      <c r="BZ7" s="74"/>
      <c r="CA7" s="74"/>
      <c r="CB7" s="74" t="str">
        <f t="shared" si="23"/>
        <v/>
      </c>
      <c r="CC7" s="74"/>
      <c r="CD7" s="74"/>
      <c r="CE7" s="74" t="str">
        <f t="shared" si="24"/>
        <v/>
      </c>
      <c r="CF7" s="74"/>
      <c r="CG7" s="74"/>
      <c r="CH7" s="74" t="str">
        <f t="shared" si="25"/>
        <v/>
      </c>
      <c r="CI7" s="74"/>
      <c r="CJ7" s="74"/>
      <c r="CK7" s="74" t="str">
        <f t="shared" si="26"/>
        <v/>
      </c>
      <c r="CL7" s="74"/>
      <c r="CM7" s="74"/>
      <c r="CN7" s="74" t="str">
        <f t="shared" si="27"/>
        <v/>
      </c>
      <c r="CO7" s="74"/>
      <c r="CP7" s="74"/>
      <c r="CQ7" s="74" t="str">
        <f t="shared" si="28"/>
        <v/>
      </c>
      <c r="CR7" s="74"/>
      <c r="CS7" s="74"/>
      <c r="CT7" s="74" t="str">
        <f t="shared" si="29"/>
        <v/>
      </c>
      <c r="CU7" s="74"/>
      <c r="CV7" s="74"/>
      <c r="CW7" s="74" t="str">
        <f t="shared" si="30"/>
        <v/>
      </c>
      <c r="CX7" s="74"/>
      <c r="CY7" s="74"/>
      <c r="CZ7" s="74" t="str">
        <f t="shared" si="31"/>
        <v/>
      </c>
      <c r="DA7" s="74"/>
      <c r="DB7" s="74"/>
      <c r="DC7" s="74" t="str">
        <f t="shared" si="32"/>
        <v/>
      </c>
      <c r="DD7" s="74"/>
      <c r="DE7" s="74"/>
      <c r="DF7" s="74" t="str">
        <f t="shared" si="33"/>
        <v/>
      </c>
      <c r="DG7" s="75"/>
      <c r="DH7" s="75"/>
    </row>
    <row r="8" spans="1:112" s="76" customFormat="1" x14ac:dyDescent="0.3">
      <c r="A8" s="75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76" t="s">
        <v>294</v>
      </c>
      <c r="C8" s="77" t="s">
        <v>1509</v>
      </c>
      <c r="D8" s="76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75"/>
      <c r="G8" s="75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U8" s="60" t="s">
        <v>1900</v>
      </c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74" t="str">
        <f t="shared" si="34"/>
        <v/>
      </c>
      <c r="BH8" s="74"/>
      <c r="BI8" s="74"/>
      <c r="BJ8" s="74" t="str">
        <f t="shared" si="17"/>
        <v/>
      </c>
      <c r="BK8" s="74"/>
      <c r="BL8" s="74"/>
      <c r="BM8" s="74" t="str">
        <f t="shared" si="18"/>
        <v/>
      </c>
      <c r="BN8" s="74"/>
      <c r="BO8" s="74"/>
      <c r="BP8" s="74" t="str">
        <f t="shared" si="19"/>
        <v/>
      </c>
      <c r="BQ8" s="74"/>
      <c r="BR8" s="74"/>
      <c r="BS8" s="74" t="str">
        <f t="shared" si="20"/>
        <v/>
      </c>
      <c r="BT8" s="74"/>
      <c r="BU8" s="74"/>
      <c r="BV8" s="74" t="str">
        <f t="shared" si="21"/>
        <v xml:space="preserve">INSERT INTO SC_SystemeProduits(RefDimension,NomSysteme,typePresta,ligne,Quantite,formule,cte1,DateModif) values (6,'FV5','MATIERE',508,null,'PR1_OK+CHASSE_GRAV_NAVES+CHASSE_GRAV_INAUTECH+CHASSE_GRAV_AQUATIRIS+CHASSE_GRAV_CLAPET+CHASSE_GRAV_BROYEUR',null,now());
</v>
      </c>
      <c r="BW8" s="74"/>
      <c r="BX8" s="74"/>
      <c r="BY8" s="74" t="str">
        <f t="shared" si="22"/>
        <v/>
      </c>
      <c r="BZ8" s="74"/>
      <c r="CA8" s="74"/>
      <c r="CB8" s="74" t="str">
        <f t="shared" si="23"/>
        <v/>
      </c>
      <c r="CC8" s="74"/>
      <c r="CD8" s="74"/>
      <c r="CE8" s="74" t="str">
        <f t="shared" si="24"/>
        <v/>
      </c>
      <c r="CF8" s="74"/>
      <c r="CG8" s="74"/>
      <c r="CH8" s="74" t="str">
        <f t="shared" si="25"/>
        <v/>
      </c>
      <c r="CI8" s="74"/>
      <c r="CJ8" s="74"/>
      <c r="CK8" s="74" t="str">
        <f t="shared" si="26"/>
        <v/>
      </c>
      <c r="CL8" s="74"/>
      <c r="CM8" s="74"/>
      <c r="CN8" s="74" t="str">
        <f t="shared" si="27"/>
        <v/>
      </c>
      <c r="CO8" s="74"/>
      <c r="CP8" s="74"/>
      <c r="CQ8" s="74" t="str">
        <f t="shared" si="28"/>
        <v/>
      </c>
      <c r="CR8" s="74"/>
      <c r="CS8" s="74"/>
      <c r="CT8" s="74" t="str">
        <f t="shared" si="29"/>
        <v/>
      </c>
      <c r="CU8" s="74"/>
      <c r="CV8" s="74"/>
      <c r="CW8" s="74" t="str">
        <f t="shared" si="30"/>
        <v/>
      </c>
      <c r="CX8" s="74"/>
      <c r="CY8" s="74"/>
      <c r="CZ8" s="74" t="str">
        <f t="shared" si="31"/>
        <v/>
      </c>
      <c r="DA8" s="74"/>
      <c r="DB8" s="74"/>
      <c r="DC8" s="74" t="str">
        <f t="shared" si="32"/>
        <v/>
      </c>
      <c r="DD8" s="74"/>
      <c r="DE8" s="74"/>
      <c r="DF8" s="74" t="str">
        <f t="shared" si="33"/>
        <v/>
      </c>
      <c r="DG8" s="75"/>
      <c r="DH8" s="75"/>
    </row>
    <row r="9" spans="1:112" s="76" customFormat="1" x14ac:dyDescent="0.3">
      <c r="A9" s="75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76" t="s">
        <v>294</v>
      </c>
      <c r="C9" s="77" t="s">
        <v>1510</v>
      </c>
      <c r="D9" s="76" t="str">
        <f>IF(B9="MATIERE",VLOOKUP($C9,MATIERE!$B$2:$K$601,6,0),IF(B9="MOA",VLOOKUP($C9,ATELIER!$B$2:$K$291,3,0),IF(B9="MOC",VLOOKUP($C9,CHANTIER!$B$2:$K$291,3,0),IF(B9="MP",VLOOKUP($C9,MINIPELLE!$B$2:$K$291,3,0),""))))</f>
        <v>pc</v>
      </c>
      <c r="F9" s="75"/>
      <c r="G9" s="75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X9" s="60" t="s">
        <v>1900</v>
      </c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74" t="str">
        <f t="shared" si="34"/>
        <v/>
      </c>
      <c r="BH9" s="74"/>
      <c r="BI9" s="74"/>
      <c r="BJ9" s="74" t="str">
        <f t="shared" si="17"/>
        <v/>
      </c>
      <c r="BK9" s="74"/>
      <c r="BL9" s="74"/>
      <c r="BM9" s="74" t="str">
        <f t="shared" si="18"/>
        <v/>
      </c>
      <c r="BN9" s="74"/>
      <c r="BO9" s="74"/>
      <c r="BP9" s="74" t="str">
        <f t="shared" si="19"/>
        <v/>
      </c>
      <c r="BQ9" s="74"/>
      <c r="BR9" s="74"/>
      <c r="BS9" s="74" t="str">
        <f t="shared" si="20"/>
        <v/>
      </c>
      <c r="BT9" s="74"/>
      <c r="BU9" s="74"/>
      <c r="BV9" s="74" t="str">
        <f t="shared" si="21"/>
        <v/>
      </c>
      <c r="BW9" s="74"/>
      <c r="BX9" s="74"/>
      <c r="BY9" s="74" t="str">
        <f t="shared" si="22"/>
        <v xml:space="preserve">INSERT INTO SC_SystemeProduits(RefDimension,NomSysteme,typePresta,ligne,Quantite,formule,cte1,DateModif) values (7,'FV5','MATIERE',509,null,'PR1_OK+CHASSE_GRAV_NAVES+CHASSE_GRAV_INAUTECH+CHASSE_GRAV_AQUATIRIS+CHASSE_GRAV_CLAPET+CHASSE_GRAV_BROYEUR',null,now());
</v>
      </c>
      <c r="BZ9" s="74"/>
      <c r="CA9" s="74"/>
      <c r="CB9" s="74" t="str">
        <f t="shared" si="23"/>
        <v/>
      </c>
      <c r="CC9" s="74"/>
      <c r="CD9" s="74"/>
      <c r="CE9" s="74" t="str">
        <f t="shared" si="24"/>
        <v/>
      </c>
      <c r="CF9" s="74"/>
      <c r="CG9" s="74"/>
      <c r="CH9" s="74" t="str">
        <f t="shared" si="25"/>
        <v/>
      </c>
      <c r="CI9" s="74"/>
      <c r="CJ9" s="74"/>
      <c r="CK9" s="74" t="str">
        <f t="shared" si="26"/>
        <v/>
      </c>
      <c r="CL9" s="74"/>
      <c r="CM9" s="74"/>
      <c r="CN9" s="74" t="str">
        <f t="shared" si="27"/>
        <v/>
      </c>
      <c r="CO9" s="74"/>
      <c r="CP9" s="74"/>
      <c r="CQ9" s="74" t="str">
        <f t="shared" si="28"/>
        <v/>
      </c>
      <c r="CR9" s="74"/>
      <c r="CS9" s="74"/>
      <c r="CT9" s="74" t="str">
        <f t="shared" si="29"/>
        <v/>
      </c>
      <c r="CU9" s="74"/>
      <c r="CV9" s="74"/>
      <c r="CW9" s="74" t="str">
        <f t="shared" si="30"/>
        <v/>
      </c>
      <c r="CX9" s="74"/>
      <c r="CY9" s="74"/>
      <c r="CZ9" s="74" t="str">
        <f t="shared" si="31"/>
        <v/>
      </c>
      <c r="DA9" s="74"/>
      <c r="DB9" s="74"/>
      <c r="DC9" s="74" t="str">
        <f t="shared" si="32"/>
        <v/>
      </c>
      <c r="DD9" s="74"/>
      <c r="DE9" s="74"/>
      <c r="DF9" s="74" t="str">
        <f t="shared" si="33"/>
        <v/>
      </c>
      <c r="DG9" s="75"/>
      <c r="DH9" s="75"/>
    </row>
    <row r="10" spans="1:112" s="76" customFormat="1" x14ac:dyDescent="0.3">
      <c r="A10" s="75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76" t="s">
        <v>294</v>
      </c>
      <c r="C10" s="77" t="s">
        <v>1511</v>
      </c>
      <c r="D10" s="76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F10" s="75"/>
      <c r="G10" s="7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60" t="s">
        <v>1900</v>
      </c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74" t="str">
        <f t="shared" si="34"/>
        <v/>
      </c>
      <c r="BH10" s="74"/>
      <c r="BI10" s="74"/>
      <c r="BJ10" s="74" t="str">
        <f t="shared" si="17"/>
        <v/>
      </c>
      <c r="BK10" s="74"/>
      <c r="BL10" s="74"/>
      <c r="BM10" s="74" t="str">
        <f t="shared" si="18"/>
        <v/>
      </c>
      <c r="BN10" s="74"/>
      <c r="BO10" s="74"/>
      <c r="BP10" s="74" t="str">
        <f t="shared" si="19"/>
        <v/>
      </c>
      <c r="BQ10" s="74"/>
      <c r="BR10" s="74"/>
      <c r="BS10" s="74" t="str">
        <f t="shared" si="20"/>
        <v/>
      </c>
      <c r="BT10" s="74"/>
      <c r="BU10" s="74"/>
      <c r="BV10" s="74" t="str">
        <f t="shared" si="21"/>
        <v/>
      </c>
      <c r="BW10" s="74"/>
      <c r="BX10" s="74"/>
      <c r="BY10" s="74" t="str">
        <f t="shared" si="22"/>
        <v/>
      </c>
      <c r="BZ10" s="74"/>
      <c r="CA10" s="74"/>
      <c r="CB10" s="74" t="str">
        <f t="shared" si="23"/>
        <v xml:space="preserve">INSERT INTO SC_SystemeProduits(RefDimension,NomSysteme,typePresta,ligne,Quantite,formule,cte1,DateModif) values (8,'FV5','MATIERE',510,null,'PR1_OK+CHASSE_GRAV_NAVES+CHASSE_GRAV_INAUTECH+CHASSE_GRAV_AQUATIRIS+CHASSE_GRAV_CLAPET+CHASSE_GRAV_BROYEUR',null,now());
</v>
      </c>
      <c r="CC10" s="74"/>
      <c r="CD10" s="74"/>
      <c r="CE10" s="74" t="str">
        <f t="shared" si="24"/>
        <v/>
      </c>
      <c r="CF10" s="74"/>
      <c r="CG10" s="74"/>
      <c r="CH10" s="74" t="str">
        <f t="shared" si="25"/>
        <v/>
      </c>
      <c r="CI10" s="74"/>
      <c r="CJ10" s="74"/>
      <c r="CK10" s="74" t="str">
        <f t="shared" si="26"/>
        <v/>
      </c>
      <c r="CL10" s="74"/>
      <c r="CM10" s="74"/>
      <c r="CN10" s="74" t="str">
        <f t="shared" si="27"/>
        <v/>
      </c>
      <c r="CO10" s="74"/>
      <c r="CP10" s="74"/>
      <c r="CQ10" s="74" t="str">
        <f t="shared" si="28"/>
        <v/>
      </c>
      <c r="CR10" s="74"/>
      <c r="CS10" s="74"/>
      <c r="CT10" s="74" t="str">
        <f t="shared" si="29"/>
        <v/>
      </c>
      <c r="CU10" s="74"/>
      <c r="CV10" s="74"/>
      <c r="CW10" s="74" t="str">
        <f t="shared" si="30"/>
        <v/>
      </c>
      <c r="CX10" s="74"/>
      <c r="CY10" s="74"/>
      <c r="CZ10" s="74" t="str">
        <f t="shared" si="31"/>
        <v/>
      </c>
      <c r="DA10" s="74"/>
      <c r="DB10" s="74"/>
      <c r="DC10" s="74" t="str">
        <f t="shared" si="32"/>
        <v/>
      </c>
      <c r="DD10" s="74"/>
      <c r="DE10" s="74"/>
      <c r="DF10" s="74" t="str">
        <f t="shared" si="33"/>
        <v/>
      </c>
      <c r="DG10" s="75"/>
      <c r="DH10" s="75"/>
    </row>
    <row r="11" spans="1:112" s="76" customFormat="1" x14ac:dyDescent="0.3">
      <c r="A11" s="75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76" t="s">
        <v>294</v>
      </c>
      <c r="C11" s="77" t="s">
        <v>1512</v>
      </c>
      <c r="D11" s="76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F11" s="75"/>
      <c r="G11" s="75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D11" s="60" t="s">
        <v>1900</v>
      </c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74" t="str">
        <f t="shared" si="34"/>
        <v/>
      </c>
      <c r="BH11" s="74"/>
      <c r="BI11" s="74"/>
      <c r="BJ11" s="74" t="str">
        <f t="shared" si="17"/>
        <v/>
      </c>
      <c r="BK11" s="74"/>
      <c r="BL11" s="74"/>
      <c r="BM11" s="74" t="str">
        <f t="shared" si="18"/>
        <v/>
      </c>
      <c r="BN11" s="74"/>
      <c r="BO11" s="74"/>
      <c r="BP11" s="74" t="str">
        <f t="shared" si="19"/>
        <v/>
      </c>
      <c r="BQ11" s="74"/>
      <c r="BR11" s="74"/>
      <c r="BS11" s="74" t="str">
        <f t="shared" si="20"/>
        <v/>
      </c>
      <c r="BT11" s="74"/>
      <c r="BU11" s="74"/>
      <c r="BV11" s="74" t="str">
        <f t="shared" si="21"/>
        <v/>
      </c>
      <c r="BW11" s="74"/>
      <c r="BX11" s="74"/>
      <c r="BY11" s="74" t="str">
        <f t="shared" si="22"/>
        <v/>
      </c>
      <c r="BZ11" s="74"/>
      <c r="CA11" s="74"/>
      <c r="CB11" s="74" t="str">
        <f t="shared" si="23"/>
        <v/>
      </c>
      <c r="CC11" s="74"/>
      <c r="CD11" s="74"/>
      <c r="CE11" s="74" t="str">
        <f t="shared" si="24"/>
        <v xml:space="preserve">INSERT INTO SC_SystemeProduits(RefDimension,NomSysteme,typePresta,ligne,Quantite,formule,cte1,DateModif) values (9,'FV5','MATIERE',511,null,'PR1_OK+CHASSE_GRAV_NAVES+CHASSE_GRAV_INAUTECH+CHASSE_GRAV_AQUATIRIS+CHASSE_GRAV_CLAPET+CHASSE_GRAV_BROYEUR',null,now());
</v>
      </c>
      <c r="CF11" s="74"/>
      <c r="CG11" s="74"/>
      <c r="CH11" s="74" t="str">
        <f t="shared" si="25"/>
        <v/>
      </c>
      <c r="CI11" s="74"/>
      <c r="CJ11" s="74"/>
      <c r="CK11" s="74" t="str">
        <f t="shared" si="26"/>
        <v/>
      </c>
      <c r="CL11" s="74"/>
      <c r="CM11" s="74"/>
      <c r="CN11" s="74" t="str">
        <f t="shared" si="27"/>
        <v/>
      </c>
      <c r="CO11" s="74"/>
      <c r="CP11" s="74"/>
      <c r="CQ11" s="74" t="str">
        <f t="shared" si="28"/>
        <v/>
      </c>
      <c r="CR11" s="74"/>
      <c r="CS11" s="74"/>
      <c r="CT11" s="74" t="str">
        <f t="shared" si="29"/>
        <v/>
      </c>
      <c r="CU11" s="74"/>
      <c r="CV11" s="74"/>
      <c r="CW11" s="74" t="str">
        <f t="shared" si="30"/>
        <v/>
      </c>
      <c r="CX11" s="74"/>
      <c r="CY11" s="74"/>
      <c r="CZ11" s="74" t="str">
        <f t="shared" si="31"/>
        <v/>
      </c>
      <c r="DA11" s="74"/>
      <c r="DB11" s="74"/>
      <c r="DC11" s="74" t="str">
        <f t="shared" si="32"/>
        <v/>
      </c>
      <c r="DD11" s="74"/>
      <c r="DE11" s="74"/>
      <c r="DF11" s="74" t="str">
        <f t="shared" si="33"/>
        <v/>
      </c>
      <c r="DG11" s="75"/>
      <c r="DH11" s="75"/>
    </row>
    <row r="12" spans="1:112" s="76" customFormat="1" x14ac:dyDescent="0.3">
      <c r="A12" s="75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76" t="s">
        <v>294</v>
      </c>
      <c r="C12" s="76" t="s">
        <v>1513</v>
      </c>
      <c r="D12" s="76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F12" s="75"/>
      <c r="G12" s="75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G12" s="60" t="s">
        <v>1900</v>
      </c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74" t="str">
        <f t="shared" si="34"/>
        <v/>
      </c>
      <c r="BH12" s="74"/>
      <c r="BI12" s="74"/>
      <c r="BJ12" s="74" t="str">
        <f t="shared" si="17"/>
        <v/>
      </c>
      <c r="BK12" s="74"/>
      <c r="BL12" s="74"/>
      <c r="BM12" s="74" t="str">
        <f t="shared" si="18"/>
        <v/>
      </c>
      <c r="BN12" s="74"/>
      <c r="BO12" s="74"/>
      <c r="BP12" s="74" t="str">
        <f t="shared" si="19"/>
        <v/>
      </c>
      <c r="BQ12" s="74"/>
      <c r="BR12" s="74"/>
      <c r="BS12" s="74" t="str">
        <f t="shared" si="20"/>
        <v/>
      </c>
      <c r="BT12" s="74"/>
      <c r="BU12" s="74"/>
      <c r="BV12" s="74" t="str">
        <f t="shared" si="21"/>
        <v/>
      </c>
      <c r="BW12" s="74"/>
      <c r="BX12" s="74"/>
      <c r="BY12" s="74" t="str">
        <f t="shared" si="22"/>
        <v/>
      </c>
      <c r="BZ12" s="74"/>
      <c r="CA12" s="74"/>
      <c r="CB12" s="74" t="str">
        <f t="shared" si="23"/>
        <v/>
      </c>
      <c r="CC12" s="74"/>
      <c r="CD12" s="74"/>
      <c r="CE12" s="74" t="str">
        <f t="shared" si="24"/>
        <v/>
      </c>
      <c r="CF12" s="74"/>
      <c r="CG12" s="74"/>
      <c r="CH12" s="74" t="str">
        <f t="shared" si="25"/>
        <v xml:space="preserve">INSERT INTO SC_SystemeProduits(RefDimension,NomSysteme,typePresta,ligne,Quantite,formule,cte1,DateModif) values (10,'FV5','MATIERE',512,null,'PR1_OK+CHASSE_GRAV_NAVES+CHASSE_GRAV_INAUTECH+CHASSE_GRAV_AQUATIRIS+CHASSE_GRAV_CLAPET+CHASSE_GRAV_BROYEUR',null,now());
</v>
      </c>
      <c r="CI12" s="74"/>
      <c r="CJ12" s="74"/>
      <c r="CK12" s="74" t="str">
        <f t="shared" si="26"/>
        <v/>
      </c>
      <c r="CL12" s="74"/>
      <c r="CM12" s="74"/>
      <c r="CN12" s="74" t="str">
        <f t="shared" si="27"/>
        <v/>
      </c>
      <c r="CO12" s="74"/>
      <c r="CP12" s="74"/>
      <c r="CQ12" s="74" t="str">
        <f t="shared" si="28"/>
        <v/>
      </c>
      <c r="CR12" s="74"/>
      <c r="CS12" s="74"/>
      <c r="CT12" s="74" t="str">
        <f t="shared" si="29"/>
        <v/>
      </c>
      <c r="CU12" s="74"/>
      <c r="CV12" s="74"/>
      <c r="CW12" s="74" t="str">
        <f t="shared" si="30"/>
        <v/>
      </c>
      <c r="CX12" s="74"/>
      <c r="CY12" s="74"/>
      <c r="CZ12" s="74" t="str">
        <f t="shared" si="31"/>
        <v/>
      </c>
      <c r="DA12" s="74"/>
      <c r="DB12" s="74"/>
      <c r="DC12" s="74" t="str">
        <f t="shared" si="32"/>
        <v/>
      </c>
      <c r="DD12" s="74"/>
      <c r="DE12" s="74"/>
      <c r="DF12" s="74" t="str">
        <f t="shared" si="33"/>
        <v/>
      </c>
      <c r="DG12" s="75"/>
      <c r="DH12" s="75"/>
    </row>
    <row r="13" spans="1:112" s="76" customFormat="1" x14ac:dyDescent="0.3">
      <c r="A13" s="75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76" t="s">
        <v>294</v>
      </c>
      <c r="C13" s="76" t="s">
        <v>1514</v>
      </c>
      <c r="D13" s="76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F13" s="75"/>
      <c r="G13" s="75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J13" s="60" t="s">
        <v>1900</v>
      </c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74" t="str">
        <f t="shared" si="34"/>
        <v/>
      </c>
      <c r="BH13" s="74"/>
      <c r="BI13" s="74"/>
      <c r="BJ13" s="74" t="str">
        <f t="shared" si="17"/>
        <v/>
      </c>
      <c r="BK13" s="74"/>
      <c r="BL13" s="74"/>
      <c r="BM13" s="74" t="str">
        <f t="shared" si="18"/>
        <v/>
      </c>
      <c r="BN13" s="74"/>
      <c r="BO13" s="74"/>
      <c r="BP13" s="74" t="str">
        <f t="shared" si="19"/>
        <v/>
      </c>
      <c r="BQ13" s="74"/>
      <c r="BR13" s="74"/>
      <c r="BS13" s="74" t="str">
        <f t="shared" si="20"/>
        <v/>
      </c>
      <c r="BT13" s="74"/>
      <c r="BU13" s="74"/>
      <c r="BV13" s="74" t="str">
        <f t="shared" si="21"/>
        <v/>
      </c>
      <c r="BW13" s="74"/>
      <c r="BX13" s="74"/>
      <c r="BY13" s="74" t="str">
        <f t="shared" si="22"/>
        <v/>
      </c>
      <c r="BZ13" s="74"/>
      <c r="CA13" s="74"/>
      <c r="CB13" s="74" t="str">
        <f t="shared" si="23"/>
        <v/>
      </c>
      <c r="CC13" s="74"/>
      <c r="CD13" s="74"/>
      <c r="CE13" s="74" t="str">
        <f t="shared" si="24"/>
        <v/>
      </c>
      <c r="CF13" s="74"/>
      <c r="CG13" s="74"/>
      <c r="CH13" s="74" t="str">
        <f t="shared" si="25"/>
        <v/>
      </c>
      <c r="CI13" s="74"/>
      <c r="CJ13" s="74"/>
      <c r="CK13" s="74" t="str">
        <f t="shared" si="26"/>
        <v xml:space="preserve">INSERT INTO SC_SystemeProduits(RefDimension,NomSysteme,typePresta,ligne,Quantite,formule,cte1,DateModif) values (11,'FV5','MATIERE',513,null,'PR1_OK+CHASSE_GRAV_NAVES+CHASSE_GRAV_INAUTECH+CHASSE_GRAV_AQUATIRIS+CHASSE_GRAV_CLAPET+CHASSE_GRAV_BROYEUR',null,now());
</v>
      </c>
      <c r="CL13" s="74"/>
      <c r="CM13" s="74"/>
      <c r="CN13" s="74" t="str">
        <f t="shared" si="27"/>
        <v/>
      </c>
      <c r="CO13" s="74"/>
      <c r="CP13" s="74"/>
      <c r="CQ13" s="74" t="str">
        <f t="shared" si="28"/>
        <v/>
      </c>
      <c r="CR13" s="74"/>
      <c r="CS13" s="74"/>
      <c r="CT13" s="74" t="str">
        <f t="shared" si="29"/>
        <v/>
      </c>
      <c r="CU13" s="74"/>
      <c r="CV13" s="74"/>
      <c r="CW13" s="74" t="str">
        <f t="shared" si="30"/>
        <v/>
      </c>
      <c r="CX13" s="74"/>
      <c r="CY13" s="74"/>
      <c r="CZ13" s="74" t="str">
        <f t="shared" si="31"/>
        <v/>
      </c>
      <c r="DA13" s="74"/>
      <c r="DB13" s="74"/>
      <c r="DC13" s="74" t="str">
        <f t="shared" si="32"/>
        <v/>
      </c>
      <c r="DD13" s="74"/>
      <c r="DE13" s="74"/>
      <c r="DF13" s="74" t="str">
        <f t="shared" si="33"/>
        <v/>
      </c>
      <c r="DG13" s="75"/>
      <c r="DH13" s="75"/>
    </row>
    <row r="14" spans="1:112" s="76" customFormat="1" x14ac:dyDescent="0.3">
      <c r="A14" s="75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76" t="s">
        <v>294</v>
      </c>
      <c r="C14" s="76" t="s">
        <v>1515</v>
      </c>
      <c r="D14" s="76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F14" s="75"/>
      <c r="G14" s="75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M14" s="60" t="s">
        <v>1900</v>
      </c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74" t="str">
        <f t="shared" si="34"/>
        <v/>
      </c>
      <c r="BH14" s="74"/>
      <c r="BI14" s="74"/>
      <c r="BJ14" s="74" t="str">
        <f t="shared" si="17"/>
        <v/>
      </c>
      <c r="BK14" s="74"/>
      <c r="BL14" s="74"/>
      <c r="BM14" s="74" t="str">
        <f t="shared" si="18"/>
        <v/>
      </c>
      <c r="BN14" s="74"/>
      <c r="BO14" s="74"/>
      <c r="BP14" s="74" t="str">
        <f t="shared" si="19"/>
        <v/>
      </c>
      <c r="BQ14" s="74"/>
      <c r="BR14" s="74"/>
      <c r="BS14" s="74" t="str">
        <f t="shared" si="20"/>
        <v/>
      </c>
      <c r="BT14" s="74"/>
      <c r="BU14" s="74"/>
      <c r="BV14" s="74" t="str">
        <f t="shared" si="21"/>
        <v/>
      </c>
      <c r="BW14" s="74"/>
      <c r="BX14" s="74"/>
      <c r="BY14" s="74" t="str">
        <f t="shared" si="22"/>
        <v/>
      </c>
      <c r="BZ14" s="74"/>
      <c r="CA14" s="74"/>
      <c r="CB14" s="74" t="str">
        <f t="shared" si="23"/>
        <v/>
      </c>
      <c r="CC14" s="74"/>
      <c r="CD14" s="74"/>
      <c r="CE14" s="74" t="str">
        <f t="shared" si="24"/>
        <v/>
      </c>
      <c r="CF14" s="74"/>
      <c r="CG14" s="74"/>
      <c r="CH14" s="74" t="str">
        <f t="shared" si="25"/>
        <v/>
      </c>
      <c r="CI14" s="74"/>
      <c r="CJ14" s="74"/>
      <c r="CK14" s="74" t="str">
        <f t="shared" si="26"/>
        <v/>
      </c>
      <c r="CL14" s="74"/>
      <c r="CM14" s="74"/>
      <c r="CN14" s="74" t="str">
        <f t="shared" si="27"/>
        <v xml:space="preserve">INSERT INTO SC_SystemeProduits(RefDimension,NomSysteme,typePresta,ligne,Quantite,formule,cte1,DateModif) values (12,'FV5','MATIERE',514,null,'PR1_OK+CHASSE_GRAV_NAVES+CHASSE_GRAV_INAUTECH+CHASSE_GRAV_AQUATIRIS+CHASSE_GRAV_CLAPET+CHASSE_GRAV_BROYEUR',null,now());
</v>
      </c>
      <c r="CO14" s="74"/>
      <c r="CP14" s="74"/>
      <c r="CQ14" s="74" t="str">
        <f t="shared" si="28"/>
        <v/>
      </c>
      <c r="CR14" s="74"/>
      <c r="CS14" s="74"/>
      <c r="CT14" s="74" t="str">
        <f t="shared" si="29"/>
        <v/>
      </c>
      <c r="CU14" s="74"/>
      <c r="CV14" s="74"/>
      <c r="CW14" s="74" t="str">
        <f t="shared" si="30"/>
        <v/>
      </c>
      <c r="CX14" s="74"/>
      <c r="CY14" s="74"/>
      <c r="CZ14" s="74" t="str">
        <f t="shared" si="31"/>
        <v/>
      </c>
      <c r="DA14" s="74"/>
      <c r="DB14" s="74"/>
      <c r="DC14" s="74" t="str">
        <f t="shared" si="32"/>
        <v/>
      </c>
      <c r="DD14" s="74"/>
      <c r="DE14" s="74"/>
      <c r="DF14" s="74" t="str">
        <f t="shared" si="33"/>
        <v/>
      </c>
      <c r="DG14" s="75"/>
      <c r="DH14" s="75"/>
    </row>
    <row r="15" spans="1:112" s="76" customFormat="1" x14ac:dyDescent="0.3">
      <c r="A15" s="75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76" t="s">
        <v>294</v>
      </c>
      <c r="C15" s="76" t="s">
        <v>1516</v>
      </c>
      <c r="D15" s="76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75"/>
      <c r="G15" s="75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P15" s="60" t="s">
        <v>1900</v>
      </c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74" t="str">
        <f t="shared" si="34"/>
        <v/>
      </c>
      <c r="BH15" s="74"/>
      <c r="BI15" s="74"/>
      <c r="BJ15" s="74" t="str">
        <f t="shared" si="17"/>
        <v/>
      </c>
      <c r="BK15" s="74"/>
      <c r="BL15" s="74"/>
      <c r="BM15" s="74" t="str">
        <f t="shared" si="18"/>
        <v/>
      </c>
      <c r="BN15" s="74"/>
      <c r="BO15" s="74"/>
      <c r="BP15" s="74" t="str">
        <f t="shared" si="19"/>
        <v/>
      </c>
      <c r="BQ15" s="74"/>
      <c r="BR15" s="74"/>
      <c r="BS15" s="74" t="str">
        <f t="shared" si="20"/>
        <v/>
      </c>
      <c r="BT15" s="74"/>
      <c r="BU15" s="74"/>
      <c r="BV15" s="74" t="str">
        <f t="shared" si="21"/>
        <v/>
      </c>
      <c r="BW15" s="74"/>
      <c r="BX15" s="74"/>
      <c r="BY15" s="74" t="str">
        <f t="shared" si="22"/>
        <v/>
      </c>
      <c r="BZ15" s="74"/>
      <c r="CA15" s="74"/>
      <c r="CB15" s="74" t="str">
        <f t="shared" si="23"/>
        <v/>
      </c>
      <c r="CC15" s="74"/>
      <c r="CD15" s="74"/>
      <c r="CE15" s="74" t="str">
        <f t="shared" si="24"/>
        <v/>
      </c>
      <c r="CF15" s="74"/>
      <c r="CG15" s="74"/>
      <c r="CH15" s="74" t="str">
        <f t="shared" si="25"/>
        <v/>
      </c>
      <c r="CI15" s="74"/>
      <c r="CJ15" s="74"/>
      <c r="CK15" s="74" t="str">
        <f t="shared" si="26"/>
        <v/>
      </c>
      <c r="CL15" s="74"/>
      <c r="CM15" s="74"/>
      <c r="CN15" s="74" t="str">
        <f t="shared" si="27"/>
        <v/>
      </c>
      <c r="CO15" s="74"/>
      <c r="CP15" s="74"/>
      <c r="CQ15" s="74" t="str">
        <f t="shared" si="28"/>
        <v xml:space="preserve">INSERT INTO SC_SystemeProduits(RefDimension,NomSysteme,typePresta,ligne,Quantite,formule,cte1,DateModif) values (13,'FV5','MATIERE',515,null,'PR1_OK+CHASSE_GRAV_NAVES+CHASSE_GRAV_INAUTECH+CHASSE_GRAV_AQUATIRIS+CHASSE_GRAV_CLAPET+CHASSE_GRAV_BROYEUR',null,now());
</v>
      </c>
      <c r="CR15" s="74"/>
      <c r="CS15" s="74"/>
      <c r="CT15" s="74" t="str">
        <f t="shared" si="29"/>
        <v/>
      </c>
      <c r="CU15" s="74"/>
      <c r="CV15" s="74"/>
      <c r="CW15" s="74" t="str">
        <f t="shared" si="30"/>
        <v/>
      </c>
      <c r="CX15" s="74"/>
      <c r="CY15" s="74"/>
      <c r="CZ15" s="74" t="str">
        <f t="shared" si="31"/>
        <v/>
      </c>
      <c r="DA15" s="74"/>
      <c r="DB15" s="74"/>
      <c r="DC15" s="74" t="str">
        <f t="shared" si="32"/>
        <v/>
      </c>
      <c r="DD15" s="74"/>
      <c r="DE15" s="74"/>
      <c r="DF15" s="74" t="str">
        <f t="shared" si="33"/>
        <v/>
      </c>
      <c r="DG15" s="75"/>
      <c r="DH15" s="75"/>
    </row>
    <row r="16" spans="1:112" s="76" customFormat="1" x14ac:dyDescent="0.3">
      <c r="A16" s="75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76" t="s">
        <v>294</v>
      </c>
      <c r="C16" s="76" t="s">
        <v>1517</v>
      </c>
      <c r="D16" s="76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F16" s="75"/>
      <c r="G16" s="75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S16" s="60" t="s">
        <v>1900</v>
      </c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74" t="str">
        <f t="shared" si="34"/>
        <v/>
      </c>
      <c r="BH16" s="74"/>
      <c r="BI16" s="74"/>
      <c r="BJ16" s="74" t="str">
        <f t="shared" si="17"/>
        <v/>
      </c>
      <c r="BK16" s="74"/>
      <c r="BL16" s="74"/>
      <c r="BM16" s="74" t="str">
        <f t="shared" si="18"/>
        <v/>
      </c>
      <c r="BN16" s="74"/>
      <c r="BO16" s="74"/>
      <c r="BP16" s="74" t="str">
        <f t="shared" si="19"/>
        <v/>
      </c>
      <c r="BQ16" s="74"/>
      <c r="BR16" s="74"/>
      <c r="BS16" s="74" t="str">
        <f t="shared" si="20"/>
        <v/>
      </c>
      <c r="BT16" s="74"/>
      <c r="BU16" s="74"/>
      <c r="BV16" s="74" t="str">
        <f t="shared" si="21"/>
        <v/>
      </c>
      <c r="BW16" s="74"/>
      <c r="BX16" s="74"/>
      <c r="BY16" s="74" t="str">
        <f t="shared" si="22"/>
        <v/>
      </c>
      <c r="BZ16" s="74"/>
      <c r="CA16" s="74"/>
      <c r="CB16" s="74" t="str">
        <f t="shared" si="23"/>
        <v/>
      </c>
      <c r="CC16" s="74"/>
      <c r="CD16" s="74"/>
      <c r="CE16" s="74" t="str">
        <f t="shared" si="24"/>
        <v/>
      </c>
      <c r="CF16" s="74"/>
      <c r="CG16" s="74"/>
      <c r="CH16" s="74" t="str">
        <f t="shared" si="25"/>
        <v/>
      </c>
      <c r="CI16" s="74"/>
      <c r="CJ16" s="74"/>
      <c r="CK16" s="74" t="str">
        <f t="shared" si="26"/>
        <v/>
      </c>
      <c r="CL16" s="74"/>
      <c r="CM16" s="74"/>
      <c r="CN16" s="74" t="str">
        <f t="shared" si="27"/>
        <v/>
      </c>
      <c r="CO16" s="74"/>
      <c r="CP16" s="74"/>
      <c r="CQ16" s="74" t="str">
        <f t="shared" si="28"/>
        <v/>
      </c>
      <c r="CR16" s="74"/>
      <c r="CS16" s="74"/>
      <c r="CT16" s="74" t="str">
        <f t="shared" si="29"/>
        <v xml:space="preserve">INSERT INTO SC_SystemeProduits(RefDimension,NomSysteme,typePresta,ligne,Quantite,formule,cte1,DateModif) values (14,'FV5','MATIERE',516,null,'PR1_OK+CHASSE_GRAV_NAVES+CHASSE_GRAV_INAUTECH+CHASSE_GRAV_AQUATIRIS+CHASSE_GRAV_CLAPET+CHASSE_GRAV_BROYEUR',null,now());
</v>
      </c>
      <c r="CU16" s="74"/>
      <c r="CV16" s="74"/>
      <c r="CW16" s="74" t="str">
        <f t="shared" si="30"/>
        <v/>
      </c>
      <c r="CX16" s="74"/>
      <c r="CY16" s="74"/>
      <c r="CZ16" s="74" t="str">
        <f t="shared" si="31"/>
        <v/>
      </c>
      <c r="DA16" s="74"/>
      <c r="DB16" s="74"/>
      <c r="DC16" s="74" t="str">
        <f t="shared" si="32"/>
        <v/>
      </c>
      <c r="DD16" s="74"/>
      <c r="DE16" s="74"/>
      <c r="DF16" s="74" t="str">
        <f t="shared" si="33"/>
        <v/>
      </c>
      <c r="DG16" s="75"/>
      <c r="DH16" s="75"/>
    </row>
    <row r="17" spans="1:112" s="76" customFormat="1" x14ac:dyDescent="0.3">
      <c r="A17" s="75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76" t="s">
        <v>294</v>
      </c>
      <c r="C17" s="76" t="s">
        <v>1518</v>
      </c>
      <c r="D17" s="76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F17" s="75"/>
      <c r="G17" s="75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V17" s="60" t="s">
        <v>1900</v>
      </c>
      <c r="AW17" s="60"/>
      <c r="AY17" s="60" t="s">
        <v>1900</v>
      </c>
      <c r="AZ17" s="60"/>
      <c r="BA17" s="60"/>
      <c r="BB17" s="60"/>
      <c r="BC17" s="60"/>
      <c r="BD17" s="60"/>
      <c r="BE17" s="60"/>
      <c r="BF17" s="60"/>
      <c r="BG17" s="74" t="str">
        <f t="shared" si="34"/>
        <v/>
      </c>
      <c r="BH17" s="74"/>
      <c r="BI17" s="74"/>
      <c r="BJ17" s="74" t="str">
        <f t="shared" si="17"/>
        <v/>
      </c>
      <c r="BK17" s="74"/>
      <c r="BL17" s="74"/>
      <c r="BM17" s="74" t="str">
        <f t="shared" si="18"/>
        <v/>
      </c>
      <c r="BN17" s="74"/>
      <c r="BO17" s="74"/>
      <c r="BP17" s="74" t="str">
        <f t="shared" si="19"/>
        <v/>
      </c>
      <c r="BQ17" s="74"/>
      <c r="BR17" s="74"/>
      <c r="BS17" s="74" t="str">
        <f t="shared" si="20"/>
        <v/>
      </c>
      <c r="BT17" s="74"/>
      <c r="BU17" s="74"/>
      <c r="BV17" s="74" t="str">
        <f t="shared" si="21"/>
        <v/>
      </c>
      <c r="BW17" s="74"/>
      <c r="BX17" s="74"/>
      <c r="BY17" s="74" t="str">
        <f t="shared" si="22"/>
        <v/>
      </c>
      <c r="BZ17" s="74"/>
      <c r="CA17" s="74"/>
      <c r="CB17" s="74" t="str">
        <f t="shared" si="23"/>
        <v/>
      </c>
      <c r="CC17" s="74"/>
      <c r="CD17" s="74"/>
      <c r="CE17" s="74" t="str">
        <f t="shared" si="24"/>
        <v/>
      </c>
      <c r="CF17" s="74"/>
      <c r="CG17" s="74"/>
      <c r="CH17" s="74" t="str">
        <f t="shared" si="25"/>
        <v/>
      </c>
      <c r="CI17" s="74"/>
      <c r="CJ17" s="74"/>
      <c r="CK17" s="74" t="str">
        <f t="shared" si="26"/>
        <v/>
      </c>
      <c r="CL17" s="74"/>
      <c r="CM17" s="74"/>
      <c r="CN17" s="74" t="str">
        <f t="shared" si="27"/>
        <v/>
      </c>
      <c r="CO17" s="74"/>
      <c r="CP17" s="74"/>
      <c r="CQ17" s="74" t="str">
        <f t="shared" si="28"/>
        <v/>
      </c>
      <c r="CR17" s="74"/>
      <c r="CS17" s="74"/>
      <c r="CT17" s="74" t="str">
        <f t="shared" si="29"/>
        <v/>
      </c>
      <c r="CU17" s="74"/>
      <c r="CV17" s="74"/>
      <c r="CW17" s="74" t="str">
        <f t="shared" si="30"/>
        <v xml:space="preserve">INSERT INTO SC_SystemeProduits(RefDimension,NomSysteme,typePresta,ligne,Quantite,formule,cte1,DateModif) values (15,'FV5','MATIERE',517,null,'PR1_OK+CHASSE_GRAV_NAVES+CHASSE_GRAV_INAUTECH+CHASSE_GRAV_AQUATIRIS+CHASSE_GRAV_CLAPET+CHASSE_GRAV_BROYEUR',null,now());
</v>
      </c>
      <c r="CX17" s="74"/>
      <c r="CY17" s="74"/>
      <c r="CZ17" s="74" t="str">
        <f t="shared" si="31"/>
        <v xml:space="preserve">INSERT INTO SC_SystemeProduits(RefDimension,NomSysteme,typePresta,ligne,Quantite,formule,cte1,DateModif) values (16,'FV5','MATIERE',517,null,'PR1_OK+CHASSE_GRAV_NAVES+CHASSE_GRAV_INAUTECH+CHASSE_GRAV_AQUATIRIS+CHASSE_GRAV_CLAPET+CHASSE_GRAV_BROYEUR',null,now());
</v>
      </c>
      <c r="DA17" s="74"/>
      <c r="DB17" s="74"/>
      <c r="DC17" s="74" t="str">
        <f t="shared" si="32"/>
        <v/>
      </c>
      <c r="DD17" s="74"/>
      <c r="DE17" s="74"/>
      <c r="DF17" s="74" t="str">
        <f t="shared" si="33"/>
        <v/>
      </c>
      <c r="DG17" s="75"/>
      <c r="DH17" s="75"/>
    </row>
    <row r="18" spans="1:112" s="76" customFormat="1" x14ac:dyDescent="0.3">
      <c r="A18" s="75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76" t="s">
        <v>294</v>
      </c>
      <c r="C18" s="76" t="s">
        <v>1519</v>
      </c>
      <c r="D18" s="76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F18" s="75"/>
      <c r="G18" s="75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B18" s="60" t="s">
        <v>1900</v>
      </c>
      <c r="BC18" s="60"/>
      <c r="BE18" s="60" t="s">
        <v>1900</v>
      </c>
      <c r="BF18" s="60"/>
      <c r="BG18" s="74" t="str">
        <f t="shared" si="34"/>
        <v/>
      </c>
      <c r="BH18" s="74"/>
      <c r="BI18" s="74"/>
      <c r="BJ18" s="74" t="str">
        <f t="shared" si="17"/>
        <v/>
      </c>
      <c r="BK18" s="74"/>
      <c r="BL18" s="74"/>
      <c r="BM18" s="74" t="str">
        <f t="shared" si="18"/>
        <v/>
      </c>
      <c r="BN18" s="74"/>
      <c r="BO18" s="74"/>
      <c r="BP18" s="74" t="str">
        <f t="shared" si="19"/>
        <v/>
      </c>
      <c r="BQ18" s="74"/>
      <c r="BR18" s="74"/>
      <c r="BS18" s="74" t="str">
        <f t="shared" si="20"/>
        <v/>
      </c>
      <c r="BT18" s="74"/>
      <c r="BU18" s="74"/>
      <c r="BV18" s="74" t="str">
        <f t="shared" si="21"/>
        <v/>
      </c>
      <c r="BW18" s="74"/>
      <c r="BX18" s="74"/>
      <c r="BY18" s="74" t="str">
        <f t="shared" si="22"/>
        <v/>
      </c>
      <c r="BZ18" s="74"/>
      <c r="CA18" s="74"/>
      <c r="CB18" s="74" t="str">
        <f t="shared" si="23"/>
        <v/>
      </c>
      <c r="CC18" s="74"/>
      <c r="CD18" s="74"/>
      <c r="CE18" s="74" t="str">
        <f t="shared" si="24"/>
        <v/>
      </c>
      <c r="CF18" s="74"/>
      <c r="CG18" s="74"/>
      <c r="CH18" s="74" t="str">
        <f t="shared" si="25"/>
        <v/>
      </c>
      <c r="CI18" s="74"/>
      <c r="CJ18" s="74"/>
      <c r="CK18" s="74" t="str">
        <f t="shared" si="26"/>
        <v/>
      </c>
      <c r="CL18" s="74"/>
      <c r="CM18" s="74"/>
      <c r="CN18" s="74" t="str">
        <f t="shared" si="27"/>
        <v/>
      </c>
      <c r="CO18" s="74"/>
      <c r="CP18" s="74"/>
      <c r="CQ18" s="74" t="str">
        <f t="shared" si="28"/>
        <v/>
      </c>
      <c r="CR18" s="74"/>
      <c r="CS18" s="74"/>
      <c r="CT18" s="74" t="str">
        <f t="shared" si="29"/>
        <v/>
      </c>
      <c r="CU18" s="74"/>
      <c r="CV18" s="74"/>
      <c r="CW18" s="74" t="str">
        <f t="shared" si="30"/>
        <v/>
      </c>
      <c r="CX18" s="74"/>
      <c r="CY18" s="74"/>
      <c r="CZ18" s="74" t="str">
        <f t="shared" si="31"/>
        <v/>
      </c>
      <c r="DA18" s="74"/>
      <c r="DB18" s="74"/>
      <c r="DC18" s="74" t="str">
        <f t="shared" si="32"/>
        <v xml:space="preserve">INSERT INTO SC_SystemeProduits(RefDimension,NomSysteme,typePresta,ligne,Quantite,formule,cte1,DateModif) values (17,'FV5','MATIERE',518,null,'PR1_OK+CHASSE_GRAV_NAVES+CHASSE_GRAV_INAUTECH+CHASSE_GRAV_AQUATIRIS+CHASSE_GRAV_CLAPET+CHASSE_GRAV_BROYEUR',null,now());
</v>
      </c>
      <c r="DD18" s="74"/>
      <c r="DE18" s="74"/>
      <c r="DF18" s="74" t="str">
        <f t="shared" si="33"/>
        <v xml:space="preserve">INSERT INTO SC_SystemeProduits(RefDimension,NomSysteme,typePresta,ligne,Quantite,formule,cte1,DateModif) values (18,'FV5','MATIERE',518,null,'PR1_OK+CHASSE_GRAV_NAVES+CHASSE_GRAV_INAUTECH+CHASSE_GRAV_AQUATIRIS+CHASSE_GRAV_CLAPET+CHASSE_GRAV_BROYEUR',null,now());
</v>
      </c>
      <c r="DG18" s="75"/>
      <c r="DH18" s="75"/>
    </row>
    <row r="19" spans="1:112" x14ac:dyDescent="0.3">
      <c r="A19" s="75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76"/>
      <c r="C19" s="76"/>
      <c r="D19" s="76" t="str">
        <f>IF(B19="MATIERE",VLOOKUP($C19,MATIERE!$B$2:$K$601,6,0),IF(B19="MOA",VLOOKUP($C19,ATELIER!$B$2:$K$291,3,0),IF(B19="MOC",VLOOKUP($C19,CHANTIER!$B$2:$K$291,3,0),IF(B19="MP",VLOOKUP($C19,MINIPELLE!$B$2:$K$291,3,0),""))))</f>
        <v/>
      </c>
      <c r="E19" s="76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74" t="str">
        <f t="shared" si="34"/>
        <v/>
      </c>
      <c r="BH19" s="74"/>
      <c r="BI19" s="74"/>
      <c r="BJ19" s="74" t="str">
        <f t="shared" si="17"/>
        <v/>
      </c>
      <c r="BK19" s="74"/>
      <c r="BL19" s="74"/>
      <c r="BM19" s="74" t="str">
        <f t="shared" si="18"/>
        <v/>
      </c>
      <c r="BN19" s="74"/>
      <c r="BO19" s="74"/>
      <c r="BP19" s="74" t="str">
        <f t="shared" si="19"/>
        <v/>
      </c>
      <c r="BQ19" s="74"/>
      <c r="BR19" s="74"/>
      <c r="BS19" s="74" t="str">
        <f t="shared" si="20"/>
        <v/>
      </c>
      <c r="BT19" s="74"/>
      <c r="BU19" s="74"/>
      <c r="BV19" s="74" t="str">
        <f t="shared" si="21"/>
        <v/>
      </c>
      <c r="BW19" s="74"/>
      <c r="BX19" s="74"/>
      <c r="BY19" s="74" t="str">
        <f t="shared" si="22"/>
        <v/>
      </c>
      <c r="BZ19" s="74"/>
      <c r="CA19" s="74"/>
      <c r="CB19" s="74" t="str">
        <f t="shared" si="23"/>
        <v/>
      </c>
      <c r="CC19" s="74"/>
      <c r="CD19" s="74"/>
      <c r="CE19" s="74" t="str">
        <f t="shared" si="24"/>
        <v/>
      </c>
      <c r="CF19" s="74"/>
      <c r="CG19" s="74"/>
      <c r="CH19" s="74" t="str">
        <f t="shared" si="25"/>
        <v/>
      </c>
      <c r="CI19" s="74"/>
      <c r="CJ19" s="74"/>
      <c r="CK19" s="74" t="str">
        <f t="shared" si="26"/>
        <v/>
      </c>
      <c r="CL19" s="74"/>
      <c r="CM19" s="74"/>
      <c r="CN19" s="74" t="str">
        <f t="shared" si="27"/>
        <v/>
      </c>
      <c r="CO19" s="74"/>
      <c r="CP19" s="74"/>
      <c r="CQ19" s="74" t="str">
        <f t="shared" si="28"/>
        <v/>
      </c>
      <c r="CR19" s="74"/>
      <c r="CS19" s="74"/>
      <c r="CT19" s="74" t="str">
        <f t="shared" si="29"/>
        <v/>
      </c>
      <c r="CU19" s="74"/>
      <c r="CV19" s="74"/>
      <c r="CW19" s="74" t="str">
        <f t="shared" si="30"/>
        <v/>
      </c>
      <c r="CX19" s="74"/>
      <c r="CY19" s="74"/>
      <c r="CZ19" s="74" t="str">
        <f t="shared" si="31"/>
        <v/>
      </c>
      <c r="DA19" s="74"/>
      <c r="DB19" s="74"/>
      <c r="DC19" s="74" t="str">
        <f t="shared" si="32"/>
        <v/>
      </c>
      <c r="DD19" s="74"/>
      <c r="DE19" s="74"/>
      <c r="DF19" s="74" t="str">
        <f t="shared" si="33"/>
        <v/>
      </c>
    </row>
    <row r="20" spans="1:112" s="82" customFormat="1" x14ac:dyDescent="0.3">
      <c r="A20" s="83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s="76" t="s">
        <v>294</v>
      </c>
      <c r="C20" s="115" t="s">
        <v>1773</v>
      </c>
      <c r="D20" s="76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6"/>
      <c r="F20" s="75"/>
      <c r="G20" s="75"/>
      <c r="I20" s="60" t="s">
        <v>1901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74" t="str">
        <f t="shared" si="34"/>
        <v/>
      </c>
      <c r="BH20" s="74"/>
      <c r="BI20" s="74"/>
      <c r="BJ20" s="74" t="str">
        <f t="shared" si="17"/>
        <v xml:space="preserve">INSERT INTO SC_SystemeProduits(RefDimension,NomSysteme,typePresta,ligne,Quantite,formule,cte1,DateModif) values (2,'FV5','MATIERE',542,null,'1-(PR1_OK+CHASSE_GRAV_NAVES+CHASSE_GRAV_INAUTECH+CHASSE_GRAV_AQUATIRIS+CHASSE_GRAV_CLAPET+CHASSE_GRAV_BROYEUR)',null,now());
</v>
      </c>
      <c r="BK20" s="74"/>
      <c r="BL20" s="74"/>
      <c r="BM20" s="74" t="str">
        <f t="shared" si="18"/>
        <v/>
      </c>
      <c r="BN20" s="74"/>
      <c r="BO20" s="74"/>
      <c r="BP20" s="74" t="str">
        <f t="shared" si="19"/>
        <v/>
      </c>
      <c r="BQ20" s="74"/>
      <c r="BR20" s="74"/>
      <c r="BS20" s="74" t="str">
        <f t="shared" si="20"/>
        <v/>
      </c>
      <c r="BT20" s="74"/>
      <c r="BU20" s="74"/>
      <c r="BV20" s="74" t="str">
        <f t="shared" si="21"/>
        <v/>
      </c>
      <c r="BW20" s="74"/>
      <c r="BX20" s="74"/>
      <c r="BY20" s="74" t="str">
        <f t="shared" si="22"/>
        <v/>
      </c>
      <c r="BZ20" s="74"/>
      <c r="CA20" s="74"/>
      <c r="CB20" s="74" t="str">
        <f t="shared" si="23"/>
        <v/>
      </c>
      <c r="CC20" s="74"/>
      <c r="CD20" s="74"/>
      <c r="CE20" s="74" t="str">
        <f t="shared" si="24"/>
        <v/>
      </c>
      <c r="CF20" s="74"/>
      <c r="CG20" s="74"/>
      <c r="CH20" s="74" t="str">
        <f t="shared" si="25"/>
        <v/>
      </c>
      <c r="CI20" s="74"/>
      <c r="CJ20" s="74"/>
      <c r="CK20" s="74" t="str">
        <f t="shared" si="26"/>
        <v/>
      </c>
      <c r="CL20" s="74"/>
      <c r="CM20" s="74"/>
      <c r="CN20" s="74" t="str">
        <f t="shared" si="27"/>
        <v/>
      </c>
      <c r="CO20" s="74"/>
      <c r="CP20" s="74"/>
      <c r="CQ20" s="74" t="str">
        <f t="shared" si="28"/>
        <v/>
      </c>
      <c r="CR20" s="74"/>
      <c r="CS20" s="74"/>
      <c r="CT20" s="74" t="str">
        <f t="shared" si="29"/>
        <v/>
      </c>
      <c r="CU20" s="74"/>
      <c r="CV20" s="74"/>
      <c r="CW20" s="74" t="str">
        <f t="shared" si="30"/>
        <v/>
      </c>
      <c r="CX20" s="74"/>
      <c r="CY20" s="74"/>
      <c r="CZ20" s="74" t="str">
        <f t="shared" si="31"/>
        <v/>
      </c>
      <c r="DA20" s="74"/>
      <c r="DB20" s="74"/>
      <c r="DC20" s="74" t="str">
        <f t="shared" si="32"/>
        <v/>
      </c>
      <c r="DD20" s="74"/>
      <c r="DE20" s="74"/>
      <c r="DF20" s="74" t="str">
        <f t="shared" si="33"/>
        <v/>
      </c>
      <c r="DG20" s="75"/>
      <c r="DH20" s="75"/>
    </row>
    <row r="21" spans="1:112" s="82" customFormat="1" x14ac:dyDescent="0.3">
      <c r="A21" s="83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s="76" t="s">
        <v>294</v>
      </c>
      <c r="C21" s="115" t="s">
        <v>1775</v>
      </c>
      <c r="D21" s="76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76"/>
      <c r="F21" s="75"/>
      <c r="G21" s="75"/>
      <c r="H21" s="60"/>
      <c r="I21" s="60"/>
      <c r="J21" s="60"/>
      <c r="L21" s="60" t="s">
        <v>1901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74" t="str">
        <f t="shared" si="34"/>
        <v/>
      </c>
      <c r="BH21" s="74"/>
      <c r="BI21" s="74"/>
      <c r="BJ21" s="74" t="str">
        <f t="shared" si="17"/>
        <v/>
      </c>
      <c r="BK21" s="74"/>
      <c r="BL21" s="74"/>
      <c r="BM21" s="74" t="str">
        <f t="shared" si="18"/>
        <v xml:space="preserve">INSERT INTO SC_SystemeProduits(RefDimension,NomSysteme,typePresta,ligne,Quantite,formule,cte1,DateModif) values (3,'FV5','MATIERE',543,null,'1-(PR1_OK+CHASSE_GRAV_NAVES+CHASSE_GRAV_INAUTECH+CHASSE_GRAV_AQUATIRIS+CHASSE_GRAV_CLAPET+CHASSE_GRAV_BROYEUR)',null,now());
</v>
      </c>
      <c r="BN21" s="74"/>
      <c r="BO21" s="74"/>
      <c r="BP21" s="74" t="str">
        <f t="shared" si="19"/>
        <v/>
      </c>
      <c r="BQ21" s="74"/>
      <c r="BR21" s="74"/>
      <c r="BS21" s="74" t="str">
        <f t="shared" si="20"/>
        <v/>
      </c>
      <c r="BT21" s="74"/>
      <c r="BU21" s="74"/>
      <c r="BV21" s="74" t="str">
        <f t="shared" si="21"/>
        <v/>
      </c>
      <c r="BW21" s="74"/>
      <c r="BX21" s="74"/>
      <c r="BY21" s="74" t="str">
        <f t="shared" si="22"/>
        <v/>
      </c>
      <c r="BZ21" s="74"/>
      <c r="CA21" s="74"/>
      <c r="CB21" s="74" t="str">
        <f t="shared" si="23"/>
        <v/>
      </c>
      <c r="CC21" s="74"/>
      <c r="CD21" s="74"/>
      <c r="CE21" s="74" t="str">
        <f t="shared" si="24"/>
        <v/>
      </c>
      <c r="CF21" s="74"/>
      <c r="CG21" s="74"/>
      <c r="CH21" s="74" t="str">
        <f t="shared" si="25"/>
        <v/>
      </c>
      <c r="CI21" s="74"/>
      <c r="CJ21" s="74"/>
      <c r="CK21" s="74" t="str">
        <f t="shared" si="26"/>
        <v/>
      </c>
      <c r="CL21" s="74"/>
      <c r="CM21" s="74"/>
      <c r="CN21" s="74" t="str">
        <f t="shared" si="27"/>
        <v/>
      </c>
      <c r="CO21" s="74"/>
      <c r="CP21" s="74"/>
      <c r="CQ21" s="74" t="str">
        <f t="shared" si="28"/>
        <v/>
      </c>
      <c r="CR21" s="74"/>
      <c r="CS21" s="74"/>
      <c r="CT21" s="74" t="str">
        <f t="shared" si="29"/>
        <v/>
      </c>
      <c r="CU21" s="74"/>
      <c r="CV21" s="74"/>
      <c r="CW21" s="74" t="str">
        <f t="shared" si="30"/>
        <v/>
      </c>
      <c r="CX21" s="74"/>
      <c r="CY21" s="74"/>
      <c r="CZ21" s="74" t="str">
        <f t="shared" si="31"/>
        <v/>
      </c>
      <c r="DA21" s="74"/>
      <c r="DB21" s="74"/>
      <c r="DC21" s="74" t="str">
        <f t="shared" si="32"/>
        <v/>
      </c>
      <c r="DD21" s="74"/>
      <c r="DE21" s="74"/>
      <c r="DF21" s="74" t="str">
        <f t="shared" si="33"/>
        <v/>
      </c>
      <c r="DG21" s="75"/>
      <c r="DH21" s="75"/>
    </row>
    <row r="22" spans="1:112" s="82" customFormat="1" x14ac:dyDescent="0.3">
      <c r="A22" s="83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s="76" t="s">
        <v>294</v>
      </c>
      <c r="C22" s="115" t="s">
        <v>1777</v>
      </c>
      <c r="D22" s="76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76"/>
      <c r="F22" s="75"/>
      <c r="G22" s="75"/>
      <c r="H22" s="60"/>
      <c r="I22" s="60"/>
      <c r="J22" s="60"/>
      <c r="K22" s="60"/>
      <c r="L22" s="60"/>
      <c r="M22" s="60"/>
      <c r="O22" s="60" t="s">
        <v>1901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74" t="str">
        <f t="shared" si="34"/>
        <v/>
      </c>
      <c r="BH22" s="74"/>
      <c r="BI22" s="74"/>
      <c r="BJ22" s="74" t="str">
        <f t="shared" si="17"/>
        <v/>
      </c>
      <c r="BK22" s="74"/>
      <c r="BL22" s="74"/>
      <c r="BM22" s="74" t="str">
        <f t="shared" si="18"/>
        <v/>
      </c>
      <c r="BN22" s="74"/>
      <c r="BO22" s="74"/>
      <c r="BP22" s="74" t="str">
        <f t="shared" si="19"/>
        <v xml:space="preserve">INSERT INTO SC_SystemeProduits(RefDimension,NomSysteme,typePresta,ligne,Quantite,formule,cte1,DateModif) values (4,'FV5','MATIERE',544,null,'1-(PR1_OK+CHASSE_GRAV_NAVES+CHASSE_GRAV_INAUTECH+CHASSE_GRAV_AQUATIRIS+CHASSE_GRAV_CLAPET+CHASSE_GRAV_BROYEUR)',null,now());
</v>
      </c>
      <c r="BQ22" s="74"/>
      <c r="BR22" s="74"/>
      <c r="BS22" s="74" t="str">
        <f t="shared" si="20"/>
        <v/>
      </c>
      <c r="BT22" s="74"/>
      <c r="BU22" s="74"/>
      <c r="BV22" s="74" t="str">
        <f t="shared" si="21"/>
        <v/>
      </c>
      <c r="BW22" s="74"/>
      <c r="BX22" s="74"/>
      <c r="BY22" s="74" t="str">
        <f t="shared" si="22"/>
        <v/>
      </c>
      <c r="BZ22" s="74"/>
      <c r="CA22" s="74"/>
      <c r="CB22" s="74" t="str">
        <f t="shared" si="23"/>
        <v/>
      </c>
      <c r="CC22" s="74"/>
      <c r="CD22" s="74"/>
      <c r="CE22" s="74" t="str">
        <f t="shared" si="24"/>
        <v/>
      </c>
      <c r="CF22" s="74"/>
      <c r="CG22" s="74"/>
      <c r="CH22" s="74" t="str">
        <f t="shared" si="25"/>
        <v/>
      </c>
      <c r="CI22" s="74"/>
      <c r="CJ22" s="74"/>
      <c r="CK22" s="74" t="str">
        <f t="shared" si="26"/>
        <v/>
      </c>
      <c r="CL22" s="74"/>
      <c r="CM22" s="74"/>
      <c r="CN22" s="74" t="str">
        <f t="shared" si="27"/>
        <v/>
      </c>
      <c r="CO22" s="74"/>
      <c r="CP22" s="74"/>
      <c r="CQ22" s="74" t="str">
        <f t="shared" si="28"/>
        <v/>
      </c>
      <c r="CR22" s="74"/>
      <c r="CS22" s="74"/>
      <c r="CT22" s="74" t="str">
        <f t="shared" si="29"/>
        <v/>
      </c>
      <c r="CU22" s="74"/>
      <c r="CV22" s="74"/>
      <c r="CW22" s="74" t="str">
        <f t="shared" si="30"/>
        <v/>
      </c>
      <c r="CX22" s="74"/>
      <c r="CY22" s="74"/>
      <c r="CZ22" s="74" t="str">
        <f t="shared" si="31"/>
        <v/>
      </c>
      <c r="DA22" s="74"/>
      <c r="DB22" s="74"/>
      <c r="DC22" s="74" t="str">
        <f t="shared" si="32"/>
        <v/>
      </c>
      <c r="DD22" s="74"/>
      <c r="DE22" s="74"/>
      <c r="DF22" s="74" t="str">
        <f t="shared" si="33"/>
        <v/>
      </c>
      <c r="DG22" s="75"/>
      <c r="DH22" s="75"/>
    </row>
    <row r="23" spans="1:112" s="82" customFormat="1" x14ac:dyDescent="0.3">
      <c r="A23" s="83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s="76" t="s">
        <v>294</v>
      </c>
      <c r="C23" s="115" t="s">
        <v>1779</v>
      </c>
      <c r="D23" s="76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76"/>
      <c r="F23" s="75"/>
      <c r="G23" s="75"/>
      <c r="H23" s="60"/>
      <c r="I23" s="60"/>
      <c r="J23" s="60"/>
      <c r="K23" s="60"/>
      <c r="L23" s="60"/>
      <c r="M23" s="60"/>
      <c r="N23" s="60"/>
      <c r="O23" s="60"/>
      <c r="P23" s="60"/>
      <c r="R23" s="60" t="s">
        <v>1901</v>
      </c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74" t="str">
        <f t="shared" si="34"/>
        <v/>
      </c>
      <c r="BH23" s="74"/>
      <c r="BI23" s="74"/>
      <c r="BJ23" s="74" t="str">
        <f t="shared" si="17"/>
        <v/>
      </c>
      <c r="BK23" s="74"/>
      <c r="BL23" s="74"/>
      <c r="BM23" s="74" t="str">
        <f t="shared" si="18"/>
        <v/>
      </c>
      <c r="BN23" s="74"/>
      <c r="BO23" s="74"/>
      <c r="BP23" s="74" t="str">
        <f t="shared" si="19"/>
        <v/>
      </c>
      <c r="BQ23" s="74"/>
      <c r="BR23" s="74"/>
      <c r="BS23" s="74" t="str">
        <f t="shared" si="20"/>
        <v xml:space="preserve">INSERT INTO SC_SystemeProduits(RefDimension,NomSysteme,typePresta,ligne,Quantite,formule,cte1,DateModif) values (5,'FV5','MATIERE',545,null,'1-(PR1_OK+CHASSE_GRAV_NAVES+CHASSE_GRAV_INAUTECH+CHASSE_GRAV_AQUATIRIS+CHASSE_GRAV_CLAPET+CHASSE_GRAV_BROYEUR)',null,now());
</v>
      </c>
      <c r="BT23" s="74"/>
      <c r="BU23" s="74"/>
      <c r="BV23" s="74" t="str">
        <f t="shared" si="21"/>
        <v/>
      </c>
      <c r="BW23" s="74"/>
      <c r="BX23" s="74"/>
      <c r="BY23" s="74" t="str">
        <f t="shared" si="22"/>
        <v/>
      </c>
      <c r="BZ23" s="74"/>
      <c r="CA23" s="74"/>
      <c r="CB23" s="74" t="str">
        <f t="shared" si="23"/>
        <v/>
      </c>
      <c r="CC23" s="74"/>
      <c r="CD23" s="74"/>
      <c r="CE23" s="74" t="str">
        <f t="shared" si="24"/>
        <v/>
      </c>
      <c r="CF23" s="74"/>
      <c r="CG23" s="74"/>
      <c r="CH23" s="74" t="str">
        <f t="shared" si="25"/>
        <v/>
      </c>
      <c r="CI23" s="74"/>
      <c r="CJ23" s="74"/>
      <c r="CK23" s="74" t="str">
        <f t="shared" si="26"/>
        <v/>
      </c>
      <c r="CL23" s="74"/>
      <c r="CM23" s="74"/>
      <c r="CN23" s="74" t="str">
        <f t="shared" si="27"/>
        <v/>
      </c>
      <c r="CO23" s="74"/>
      <c r="CP23" s="74"/>
      <c r="CQ23" s="74" t="str">
        <f t="shared" si="28"/>
        <v/>
      </c>
      <c r="CR23" s="74"/>
      <c r="CS23" s="74"/>
      <c r="CT23" s="74" t="str">
        <f t="shared" si="29"/>
        <v/>
      </c>
      <c r="CU23" s="74"/>
      <c r="CV23" s="74"/>
      <c r="CW23" s="74" t="str">
        <f t="shared" si="30"/>
        <v/>
      </c>
      <c r="CX23" s="74"/>
      <c r="CY23" s="74"/>
      <c r="CZ23" s="74" t="str">
        <f t="shared" si="31"/>
        <v/>
      </c>
      <c r="DA23" s="74"/>
      <c r="DB23" s="74"/>
      <c r="DC23" s="74" t="str">
        <f t="shared" si="32"/>
        <v/>
      </c>
      <c r="DD23" s="74"/>
      <c r="DE23" s="74"/>
      <c r="DF23" s="74" t="str">
        <f t="shared" si="33"/>
        <v/>
      </c>
      <c r="DG23" s="75"/>
      <c r="DH23" s="75"/>
    </row>
    <row r="24" spans="1:112" s="82" customFormat="1" x14ac:dyDescent="0.3">
      <c r="A24" s="83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s="76" t="s">
        <v>294</v>
      </c>
      <c r="C24" s="115" t="s">
        <v>1781</v>
      </c>
      <c r="D24" s="76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76"/>
      <c r="F24" s="75"/>
      <c r="G24" s="75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U24" s="60" t="s">
        <v>1901</v>
      </c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74" t="str">
        <f t="shared" si="34"/>
        <v/>
      </c>
      <c r="BH24" s="74"/>
      <c r="BI24" s="74"/>
      <c r="BJ24" s="74" t="str">
        <f t="shared" si="17"/>
        <v/>
      </c>
      <c r="BK24" s="74"/>
      <c r="BL24" s="74"/>
      <c r="BM24" s="74" t="str">
        <f t="shared" si="18"/>
        <v/>
      </c>
      <c r="BN24" s="74"/>
      <c r="BO24" s="74"/>
      <c r="BP24" s="74" t="str">
        <f t="shared" si="19"/>
        <v/>
      </c>
      <c r="BQ24" s="74"/>
      <c r="BR24" s="74"/>
      <c r="BS24" s="74" t="str">
        <f t="shared" si="20"/>
        <v/>
      </c>
      <c r="BT24" s="74"/>
      <c r="BU24" s="74"/>
      <c r="BV24" s="74" t="str">
        <f t="shared" si="21"/>
        <v xml:space="preserve">INSERT INTO SC_SystemeProduits(RefDimension,NomSysteme,typePresta,ligne,Quantite,formule,cte1,DateModif) values (6,'FV5','MATIERE',547,null,'1-(PR1_OK+CHASSE_GRAV_NAVES+CHASSE_GRAV_INAUTECH+CHASSE_GRAV_AQUATIRIS+CHASSE_GRAV_CLAPET+CHASSE_GRAV_BROYEUR)',null,now());
</v>
      </c>
      <c r="BW24" s="74"/>
      <c r="BX24" s="74"/>
      <c r="BY24" s="74" t="str">
        <f t="shared" si="22"/>
        <v/>
      </c>
      <c r="BZ24" s="74"/>
      <c r="CA24" s="74"/>
      <c r="CB24" s="74" t="str">
        <f t="shared" si="23"/>
        <v/>
      </c>
      <c r="CC24" s="74"/>
      <c r="CD24" s="74"/>
      <c r="CE24" s="74" t="str">
        <f t="shared" si="24"/>
        <v/>
      </c>
      <c r="CF24" s="74"/>
      <c r="CG24" s="74"/>
      <c r="CH24" s="74" t="str">
        <f t="shared" si="25"/>
        <v/>
      </c>
      <c r="CI24" s="74"/>
      <c r="CJ24" s="74"/>
      <c r="CK24" s="74" t="str">
        <f t="shared" si="26"/>
        <v/>
      </c>
      <c r="CL24" s="74"/>
      <c r="CM24" s="74"/>
      <c r="CN24" s="74" t="str">
        <f t="shared" si="27"/>
        <v/>
      </c>
      <c r="CO24" s="74"/>
      <c r="CP24" s="74"/>
      <c r="CQ24" s="74" t="str">
        <f t="shared" si="28"/>
        <v/>
      </c>
      <c r="CR24" s="74"/>
      <c r="CS24" s="74"/>
      <c r="CT24" s="74" t="str">
        <f t="shared" si="29"/>
        <v/>
      </c>
      <c r="CU24" s="74"/>
      <c r="CV24" s="74"/>
      <c r="CW24" s="74" t="str">
        <f t="shared" si="30"/>
        <v/>
      </c>
      <c r="CX24" s="74"/>
      <c r="CY24" s="74"/>
      <c r="CZ24" s="74" t="str">
        <f t="shared" si="31"/>
        <v/>
      </c>
      <c r="DA24" s="74"/>
      <c r="DB24" s="74"/>
      <c r="DC24" s="74" t="str">
        <f t="shared" si="32"/>
        <v/>
      </c>
      <c r="DD24" s="74"/>
      <c r="DE24" s="74"/>
      <c r="DF24" s="74" t="str">
        <f t="shared" si="33"/>
        <v/>
      </c>
      <c r="DG24" s="75"/>
      <c r="DH24" s="75"/>
    </row>
    <row r="25" spans="1:112" s="82" customFormat="1" x14ac:dyDescent="0.3">
      <c r="A25" s="83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s="76" t="s">
        <v>294</v>
      </c>
      <c r="C25" s="115" t="s">
        <v>1783</v>
      </c>
      <c r="D25" s="76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76"/>
      <c r="F25" s="75"/>
      <c r="G25" s="75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X25" s="60" t="s">
        <v>1901</v>
      </c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74" t="str">
        <f t="shared" si="34"/>
        <v/>
      </c>
      <c r="BH25" s="74"/>
      <c r="BI25" s="74"/>
      <c r="BJ25" s="74" t="str">
        <f t="shared" si="17"/>
        <v/>
      </c>
      <c r="BK25" s="74"/>
      <c r="BL25" s="74"/>
      <c r="BM25" s="74" t="str">
        <f t="shared" si="18"/>
        <v/>
      </c>
      <c r="BN25" s="74"/>
      <c r="BO25" s="74"/>
      <c r="BP25" s="74" t="str">
        <f t="shared" si="19"/>
        <v/>
      </c>
      <c r="BQ25" s="74"/>
      <c r="BR25" s="74"/>
      <c r="BS25" s="74" t="str">
        <f t="shared" si="20"/>
        <v/>
      </c>
      <c r="BT25" s="74"/>
      <c r="BU25" s="74"/>
      <c r="BV25" s="74" t="str">
        <f t="shared" si="21"/>
        <v/>
      </c>
      <c r="BW25" s="74"/>
      <c r="BX25" s="74"/>
      <c r="BY25" s="74" t="str">
        <f t="shared" si="22"/>
        <v xml:space="preserve">INSERT INTO SC_SystemeProduits(RefDimension,NomSysteme,typePresta,ligne,Quantite,formule,cte1,DateModif) values (7,'FV5','MATIERE',548,null,'1-(PR1_OK+CHASSE_GRAV_NAVES+CHASSE_GRAV_INAUTECH+CHASSE_GRAV_AQUATIRIS+CHASSE_GRAV_CLAPET+CHASSE_GRAV_BROYEUR)',null,now());
</v>
      </c>
      <c r="BZ25" s="74"/>
      <c r="CA25" s="74"/>
      <c r="CB25" s="74" t="str">
        <f t="shared" si="23"/>
        <v/>
      </c>
      <c r="CC25" s="74"/>
      <c r="CD25" s="74"/>
      <c r="CE25" s="74" t="str">
        <f t="shared" si="24"/>
        <v/>
      </c>
      <c r="CF25" s="74"/>
      <c r="CG25" s="74"/>
      <c r="CH25" s="74" t="str">
        <f t="shared" si="25"/>
        <v/>
      </c>
      <c r="CI25" s="74"/>
      <c r="CJ25" s="74"/>
      <c r="CK25" s="74" t="str">
        <f t="shared" si="26"/>
        <v/>
      </c>
      <c r="CL25" s="74"/>
      <c r="CM25" s="74"/>
      <c r="CN25" s="74" t="str">
        <f t="shared" si="27"/>
        <v/>
      </c>
      <c r="CO25" s="74"/>
      <c r="CP25" s="74"/>
      <c r="CQ25" s="74" t="str">
        <f t="shared" si="28"/>
        <v/>
      </c>
      <c r="CR25" s="74"/>
      <c r="CS25" s="74"/>
      <c r="CT25" s="74" t="str">
        <f t="shared" si="29"/>
        <v/>
      </c>
      <c r="CU25" s="74"/>
      <c r="CV25" s="74"/>
      <c r="CW25" s="74" t="str">
        <f t="shared" si="30"/>
        <v/>
      </c>
      <c r="CX25" s="74"/>
      <c r="CY25" s="74"/>
      <c r="CZ25" s="74" t="str">
        <f t="shared" si="31"/>
        <v/>
      </c>
      <c r="DA25" s="74"/>
      <c r="DB25" s="74"/>
      <c r="DC25" s="74" t="str">
        <f t="shared" si="32"/>
        <v/>
      </c>
      <c r="DD25" s="74"/>
      <c r="DE25" s="74"/>
      <c r="DF25" s="74" t="str">
        <f t="shared" si="33"/>
        <v/>
      </c>
      <c r="DG25" s="75"/>
      <c r="DH25" s="75"/>
    </row>
    <row r="26" spans="1:112" s="82" customFormat="1" x14ac:dyDescent="0.3">
      <c r="A26" s="83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s="76" t="s">
        <v>294</v>
      </c>
      <c r="C26" s="115" t="s">
        <v>1785</v>
      </c>
      <c r="D26" s="76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6"/>
      <c r="F26" s="75"/>
      <c r="G26" s="75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 t="s">
        <v>1901</v>
      </c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74" t="str">
        <f t="shared" si="34"/>
        <v/>
      </c>
      <c r="BH26" s="74"/>
      <c r="BI26" s="74"/>
      <c r="BJ26" s="74" t="str">
        <f t="shared" si="17"/>
        <v/>
      </c>
      <c r="BK26" s="74"/>
      <c r="BL26" s="74"/>
      <c r="BM26" s="74" t="str">
        <f t="shared" si="18"/>
        <v/>
      </c>
      <c r="BN26" s="74"/>
      <c r="BO26" s="74"/>
      <c r="BP26" s="74" t="str">
        <f t="shared" si="19"/>
        <v/>
      </c>
      <c r="BQ26" s="74"/>
      <c r="BR26" s="74"/>
      <c r="BS26" s="74" t="str">
        <f t="shared" si="20"/>
        <v/>
      </c>
      <c r="BT26" s="74"/>
      <c r="BU26" s="74"/>
      <c r="BV26" s="74" t="str">
        <f t="shared" si="21"/>
        <v/>
      </c>
      <c r="BW26" s="74"/>
      <c r="BX26" s="74"/>
      <c r="BY26" s="74" t="str">
        <f t="shared" si="22"/>
        <v/>
      </c>
      <c r="BZ26" s="74"/>
      <c r="CA26" s="74"/>
      <c r="CB26" s="74" t="str">
        <f t="shared" si="23"/>
        <v xml:space="preserve">INSERT INTO SC_SystemeProduits(RefDimension,NomSysteme,typePresta,ligne,Quantite,formule,cte1,DateModif) values (8,'FV5','MATIERE',549,null,'1-(PR1_OK+CHASSE_GRAV_NAVES+CHASSE_GRAV_INAUTECH+CHASSE_GRAV_AQUATIRIS+CHASSE_GRAV_CLAPET+CHASSE_GRAV_BROYEUR)',null,now());
</v>
      </c>
      <c r="CC26" s="74"/>
      <c r="CD26" s="74"/>
      <c r="CE26" s="74" t="str">
        <f t="shared" si="24"/>
        <v/>
      </c>
      <c r="CF26" s="74"/>
      <c r="CG26" s="74"/>
      <c r="CH26" s="74" t="str">
        <f t="shared" si="25"/>
        <v/>
      </c>
      <c r="CI26" s="74"/>
      <c r="CJ26" s="74"/>
      <c r="CK26" s="74" t="str">
        <f t="shared" si="26"/>
        <v/>
      </c>
      <c r="CL26" s="74"/>
      <c r="CM26" s="74"/>
      <c r="CN26" s="74" t="str">
        <f t="shared" si="27"/>
        <v/>
      </c>
      <c r="CO26" s="74"/>
      <c r="CP26" s="74"/>
      <c r="CQ26" s="74" t="str">
        <f t="shared" si="28"/>
        <v/>
      </c>
      <c r="CR26" s="74"/>
      <c r="CS26" s="74"/>
      <c r="CT26" s="74" t="str">
        <f t="shared" si="29"/>
        <v/>
      </c>
      <c r="CU26" s="74"/>
      <c r="CV26" s="74"/>
      <c r="CW26" s="74" t="str">
        <f t="shared" si="30"/>
        <v/>
      </c>
      <c r="CX26" s="74"/>
      <c r="CY26" s="74"/>
      <c r="CZ26" s="74" t="str">
        <f t="shared" si="31"/>
        <v/>
      </c>
      <c r="DA26" s="74"/>
      <c r="DB26" s="74"/>
      <c r="DC26" s="74" t="str">
        <f t="shared" si="32"/>
        <v/>
      </c>
      <c r="DD26" s="74"/>
      <c r="DE26" s="74"/>
      <c r="DF26" s="74" t="str">
        <f t="shared" si="33"/>
        <v/>
      </c>
      <c r="DG26" s="75"/>
      <c r="DH26" s="75"/>
    </row>
    <row r="27" spans="1:112" s="82" customFormat="1" x14ac:dyDescent="0.3">
      <c r="A27" s="83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s="76" t="s">
        <v>294</v>
      </c>
      <c r="C27" s="115" t="s">
        <v>1787</v>
      </c>
      <c r="D27" s="76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6"/>
      <c r="F27" s="75"/>
      <c r="G27" s="75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D27" s="60" t="s">
        <v>1901</v>
      </c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74" t="str">
        <f t="shared" si="34"/>
        <v/>
      </c>
      <c r="BH27" s="74"/>
      <c r="BI27" s="74"/>
      <c r="BJ27" s="74" t="str">
        <f t="shared" si="17"/>
        <v/>
      </c>
      <c r="BK27" s="74"/>
      <c r="BL27" s="74"/>
      <c r="BM27" s="74" t="str">
        <f t="shared" si="18"/>
        <v/>
      </c>
      <c r="BN27" s="74"/>
      <c r="BO27" s="74"/>
      <c r="BP27" s="74" t="str">
        <f t="shared" si="19"/>
        <v/>
      </c>
      <c r="BQ27" s="74"/>
      <c r="BR27" s="74"/>
      <c r="BS27" s="74" t="str">
        <f t="shared" si="20"/>
        <v/>
      </c>
      <c r="BT27" s="74"/>
      <c r="BU27" s="74"/>
      <c r="BV27" s="74" t="str">
        <f t="shared" si="21"/>
        <v/>
      </c>
      <c r="BW27" s="74"/>
      <c r="BX27" s="74"/>
      <c r="BY27" s="74" t="str">
        <f t="shared" si="22"/>
        <v/>
      </c>
      <c r="BZ27" s="74"/>
      <c r="CA27" s="74"/>
      <c r="CB27" s="74" t="str">
        <f t="shared" si="23"/>
        <v/>
      </c>
      <c r="CC27" s="74"/>
      <c r="CD27" s="74"/>
      <c r="CE27" s="74" t="str">
        <f t="shared" si="24"/>
        <v xml:space="preserve">INSERT INTO SC_SystemeProduits(RefDimension,NomSysteme,typePresta,ligne,Quantite,formule,cte1,DateModif) values (9,'FV5','MATIERE',550,null,'1-(PR1_OK+CHASSE_GRAV_NAVES+CHASSE_GRAV_INAUTECH+CHASSE_GRAV_AQUATIRIS+CHASSE_GRAV_CLAPET+CHASSE_GRAV_BROYEUR)',null,now());
</v>
      </c>
      <c r="CF27" s="74"/>
      <c r="CG27" s="74"/>
      <c r="CH27" s="74" t="str">
        <f t="shared" si="25"/>
        <v/>
      </c>
      <c r="CI27" s="74"/>
      <c r="CJ27" s="74"/>
      <c r="CK27" s="74" t="str">
        <f t="shared" si="26"/>
        <v/>
      </c>
      <c r="CL27" s="74"/>
      <c r="CM27" s="74"/>
      <c r="CN27" s="74" t="str">
        <f t="shared" si="27"/>
        <v/>
      </c>
      <c r="CO27" s="74"/>
      <c r="CP27" s="74"/>
      <c r="CQ27" s="74" t="str">
        <f t="shared" si="28"/>
        <v/>
      </c>
      <c r="CR27" s="74"/>
      <c r="CS27" s="74"/>
      <c r="CT27" s="74" t="str">
        <f t="shared" si="29"/>
        <v/>
      </c>
      <c r="CU27" s="74"/>
      <c r="CV27" s="74"/>
      <c r="CW27" s="74" t="str">
        <f t="shared" si="30"/>
        <v/>
      </c>
      <c r="CX27" s="74"/>
      <c r="CY27" s="74"/>
      <c r="CZ27" s="74" t="str">
        <f t="shared" si="31"/>
        <v/>
      </c>
      <c r="DA27" s="74"/>
      <c r="DB27" s="74"/>
      <c r="DC27" s="74" t="str">
        <f t="shared" si="32"/>
        <v/>
      </c>
      <c r="DD27" s="74"/>
      <c r="DE27" s="74"/>
      <c r="DF27" s="74" t="str">
        <f t="shared" si="33"/>
        <v/>
      </c>
      <c r="DG27" s="75"/>
      <c r="DH27" s="75"/>
    </row>
    <row r="28" spans="1:112" x14ac:dyDescent="0.3">
      <c r="A28" s="83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s="76" t="s">
        <v>294</v>
      </c>
      <c r="C28" s="115" t="s">
        <v>1789</v>
      </c>
      <c r="D28" s="76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G28" s="60" t="s">
        <v>1901</v>
      </c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74" t="str">
        <f t="shared" si="34"/>
        <v/>
      </c>
      <c r="BH28" s="74"/>
      <c r="BI28" s="74"/>
      <c r="BJ28" s="74" t="str">
        <f t="shared" si="17"/>
        <v/>
      </c>
      <c r="BK28" s="74"/>
      <c r="BL28" s="74"/>
      <c r="BM28" s="74" t="str">
        <f t="shared" si="18"/>
        <v/>
      </c>
      <c r="BN28" s="74"/>
      <c r="BO28" s="74"/>
      <c r="BP28" s="74" t="str">
        <f t="shared" si="19"/>
        <v/>
      </c>
      <c r="BQ28" s="74"/>
      <c r="BR28" s="74"/>
      <c r="BS28" s="74" t="str">
        <f t="shared" si="20"/>
        <v/>
      </c>
      <c r="BT28" s="74"/>
      <c r="BU28" s="74"/>
      <c r="BV28" s="74" t="str">
        <f t="shared" si="21"/>
        <v/>
      </c>
      <c r="BW28" s="74"/>
      <c r="BX28" s="74"/>
      <c r="BY28" s="74" t="str">
        <f t="shared" si="22"/>
        <v/>
      </c>
      <c r="BZ28" s="74"/>
      <c r="CA28" s="74"/>
      <c r="CB28" s="74" t="str">
        <f t="shared" si="23"/>
        <v/>
      </c>
      <c r="CC28" s="74"/>
      <c r="CD28" s="74"/>
      <c r="CE28" s="74" t="str">
        <f t="shared" si="24"/>
        <v/>
      </c>
      <c r="CF28" s="74"/>
      <c r="CG28" s="74"/>
      <c r="CH28" s="74" t="str">
        <f t="shared" si="25"/>
        <v xml:space="preserve">INSERT INTO SC_SystemeProduits(RefDimension,NomSysteme,typePresta,ligne,Quantite,formule,cte1,DateModif) values (10,'FV5','MATIERE',551,null,'1-(PR1_OK+CHASSE_GRAV_NAVES+CHASSE_GRAV_INAUTECH+CHASSE_GRAV_AQUATIRIS+CHASSE_GRAV_CLAPET+CHASSE_GRAV_BROYEUR)',null,now());
</v>
      </c>
      <c r="CI28" s="74"/>
      <c r="CJ28" s="74"/>
      <c r="CK28" s="74" t="str">
        <f t="shared" si="26"/>
        <v/>
      </c>
      <c r="CL28" s="74"/>
      <c r="CM28" s="74"/>
      <c r="CN28" s="74" t="str">
        <f t="shared" si="27"/>
        <v/>
      </c>
      <c r="CO28" s="74"/>
      <c r="CP28" s="74"/>
      <c r="CQ28" s="74" t="str">
        <f t="shared" si="28"/>
        <v/>
      </c>
      <c r="CR28" s="74"/>
      <c r="CS28" s="74"/>
      <c r="CT28" s="74" t="str">
        <f t="shared" si="29"/>
        <v/>
      </c>
      <c r="CU28" s="74"/>
      <c r="CV28" s="74"/>
      <c r="CW28" s="74" t="str">
        <f t="shared" si="30"/>
        <v/>
      </c>
      <c r="CX28" s="74"/>
      <c r="CY28" s="74"/>
      <c r="CZ28" s="74" t="str">
        <f t="shared" si="31"/>
        <v/>
      </c>
      <c r="DA28" s="74"/>
      <c r="DB28" s="74"/>
      <c r="DC28" s="74" t="str">
        <f t="shared" si="32"/>
        <v/>
      </c>
      <c r="DD28" s="74"/>
      <c r="DE28" s="74"/>
      <c r="DF28" s="74" t="str">
        <f t="shared" si="33"/>
        <v/>
      </c>
    </row>
    <row r="29" spans="1:112" x14ac:dyDescent="0.3">
      <c r="A29" s="83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s="76" t="s">
        <v>294</v>
      </c>
      <c r="C29" s="115" t="s">
        <v>1790</v>
      </c>
      <c r="D29" s="76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J29" s="60" t="s">
        <v>1901</v>
      </c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74" t="str">
        <f t="shared" si="34"/>
        <v/>
      </c>
      <c r="BH29" s="74"/>
      <c r="BI29" s="74"/>
      <c r="BJ29" s="74" t="str">
        <f t="shared" si="17"/>
        <v/>
      </c>
      <c r="BK29" s="74"/>
      <c r="BL29" s="74"/>
      <c r="BM29" s="74" t="str">
        <f t="shared" si="18"/>
        <v/>
      </c>
      <c r="BN29" s="74"/>
      <c r="BO29" s="74"/>
      <c r="BP29" s="74" t="str">
        <f t="shared" si="19"/>
        <v/>
      </c>
      <c r="BQ29" s="74"/>
      <c r="BR29" s="74"/>
      <c r="BS29" s="74" t="str">
        <f t="shared" si="20"/>
        <v/>
      </c>
      <c r="BT29" s="74"/>
      <c r="BU29" s="74"/>
      <c r="BV29" s="74" t="str">
        <f t="shared" si="21"/>
        <v/>
      </c>
      <c r="BW29" s="74"/>
      <c r="BX29" s="74"/>
      <c r="BY29" s="74" t="str">
        <f t="shared" si="22"/>
        <v/>
      </c>
      <c r="BZ29" s="74"/>
      <c r="CA29" s="74"/>
      <c r="CB29" s="74" t="str">
        <f t="shared" si="23"/>
        <v/>
      </c>
      <c r="CC29" s="74"/>
      <c r="CD29" s="74"/>
      <c r="CE29" s="74" t="str">
        <f t="shared" si="24"/>
        <v/>
      </c>
      <c r="CF29" s="74"/>
      <c r="CG29" s="74"/>
      <c r="CH29" s="74" t="str">
        <f t="shared" si="25"/>
        <v/>
      </c>
      <c r="CI29" s="74"/>
      <c r="CJ29" s="74"/>
      <c r="CK29" s="74" t="str">
        <f t="shared" si="26"/>
        <v xml:space="preserve">INSERT INTO SC_SystemeProduits(RefDimension,NomSysteme,typePresta,ligne,Quantite,formule,cte1,DateModif) values (11,'FV5','MATIERE',552,null,'1-(PR1_OK+CHASSE_GRAV_NAVES+CHASSE_GRAV_INAUTECH+CHASSE_GRAV_AQUATIRIS+CHASSE_GRAV_CLAPET+CHASSE_GRAV_BROYEUR)',null,now());
</v>
      </c>
      <c r="CL29" s="74"/>
      <c r="CM29" s="74"/>
      <c r="CN29" s="74" t="str">
        <f t="shared" si="27"/>
        <v/>
      </c>
      <c r="CO29" s="74"/>
      <c r="CP29" s="74"/>
      <c r="CQ29" s="74" t="str">
        <f t="shared" si="28"/>
        <v/>
      </c>
      <c r="CR29" s="74"/>
      <c r="CS29" s="74"/>
      <c r="CT29" s="74" t="str">
        <f t="shared" si="29"/>
        <v/>
      </c>
      <c r="CU29" s="74"/>
      <c r="CV29" s="74"/>
      <c r="CW29" s="74" t="str">
        <f t="shared" si="30"/>
        <v/>
      </c>
      <c r="CX29" s="74"/>
      <c r="CY29" s="74"/>
      <c r="CZ29" s="74" t="str">
        <f t="shared" si="31"/>
        <v/>
      </c>
      <c r="DA29" s="74"/>
      <c r="DB29" s="74"/>
      <c r="DC29" s="74" t="str">
        <f t="shared" si="32"/>
        <v/>
      </c>
      <c r="DD29" s="74"/>
      <c r="DE29" s="74"/>
      <c r="DF29" s="74" t="str">
        <f t="shared" si="33"/>
        <v/>
      </c>
    </row>
    <row r="30" spans="1:112" x14ac:dyDescent="0.3">
      <c r="A30" s="83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s="76" t="s">
        <v>294</v>
      </c>
      <c r="C30" s="115" t="s">
        <v>1791</v>
      </c>
      <c r="D30" s="76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M30" s="60" t="s">
        <v>1901</v>
      </c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74" t="str">
        <f t="shared" si="34"/>
        <v/>
      </c>
      <c r="BH30" s="74"/>
      <c r="BI30" s="74"/>
      <c r="BJ30" s="74" t="str">
        <f t="shared" si="17"/>
        <v/>
      </c>
      <c r="BK30" s="74"/>
      <c r="BL30" s="74"/>
      <c r="BM30" s="74" t="str">
        <f t="shared" si="18"/>
        <v/>
      </c>
      <c r="BN30" s="74"/>
      <c r="BO30" s="74"/>
      <c r="BP30" s="74" t="str">
        <f t="shared" si="19"/>
        <v/>
      </c>
      <c r="BQ30" s="74"/>
      <c r="BR30" s="74"/>
      <c r="BS30" s="74" t="str">
        <f t="shared" si="20"/>
        <v/>
      </c>
      <c r="BT30" s="74"/>
      <c r="BU30" s="74"/>
      <c r="BV30" s="74" t="str">
        <f t="shared" si="21"/>
        <v/>
      </c>
      <c r="BW30" s="74"/>
      <c r="BX30" s="74"/>
      <c r="BY30" s="74" t="str">
        <f t="shared" si="22"/>
        <v/>
      </c>
      <c r="BZ30" s="74"/>
      <c r="CA30" s="74"/>
      <c r="CB30" s="74" t="str">
        <f t="shared" si="23"/>
        <v/>
      </c>
      <c r="CC30" s="74"/>
      <c r="CD30" s="74"/>
      <c r="CE30" s="74" t="str">
        <f t="shared" si="24"/>
        <v/>
      </c>
      <c r="CF30" s="74"/>
      <c r="CG30" s="74"/>
      <c r="CH30" s="74" t="str">
        <f t="shared" si="25"/>
        <v/>
      </c>
      <c r="CI30" s="74"/>
      <c r="CJ30" s="74"/>
      <c r="CK30" s="74" t="str">
        <f t="shared" si="26"/>
        <v/>
      </c>
      <c r="CL30" s="74"/>
      <c r="CM30" s="74"/>
      <c r="CN30" s="74" t="str">
        <f t="shared" si="27"/>
        <v xml:space="preserve">INSERT INTO SC_SystemeProduits(RefDimension,NomSysteme,typePresta,ligne,Quantite,formule,cte1,DateModif) values (12,'FV5','MATIERE',553,null,'1-(PR1_OK+CHASSE_GRAV_NAVES+CHASSE_GRAV_INAUTECH+CHASSE_GRAV_AQUATIRIS+CHASSE_GRAV_CLAPET+CHASSE_GRAV_BROYEUR)',null,now());
</v>
      </c>
      <c r="CO30" s="74"/>
      <c r="CP30" s="74"/>
      <c r="CQ30" s="74" t="str">
        <f t="shared" si="28"/>
        <v/>
      </c>
      <c r="CR30" s="74"/>
      <c r="CS30" s="74"/>
      <c r="CT30" s="74" t="str">
        <f t="shared" si="29"/>
        <v/>
      </c>
      <c r="CU30" s="74"/>
      <c r="CV30" s="74"/>
      <c r="CW30" s="74" t="str">
        <f t="shared" si="30"/>
        <v/>
      </c>
      <c r="CX30" s="74"/>
      <c r="CY30" s="74"/>
      <c r="CZ30" s="74" t="str">
        <f t="shared" si="31"/>
        <v/>
      </c>
      <c r="DA30" s="74"/>
      <c r="DB30" s="74"/>
      <c r="DC30" s="74" t="str">
        <f t="shared" si="32"/>
        <v/>
      </c>
      <c r="DD30" s="74"/>
      <c r="DE30" s="74"/>
      <c r="DF30" s="74" t="str">
        <f t="shared" si="33"/>
        <v/>
      </c>
    </row>
    <row r="31" spans="1:112" x14ac:dyDescent="0.3">
      <c r="A31" s="83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s="76" t="s">
        <v>294</v>
      </c>
      <c r="C31" s="115" t="s">
        <v>1792</v>
      </c>
      <c r="D31" s="76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 t="s">
        <v>1901</v>
      </c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74" t="str">
        <f t="shared" si="34"/>
        <v/>
      </c>
      <c r="BH31" s="74"/>
      <c r="BI31" s="74"/>
      <c r="BJ31" s="74" t="str">
        <f t="shared" si="17"/>
        <v/>
      </c>
      <c r="BK31" s="74"/>
      <c r="BL31" s="74"/>
      <c r="BM31" s="74" t="str">
        <f t="shared" si="18"/>
        <v/>
      </c>
      <c r="BN31" s="74"/>
      <c r="BO31" s="74"/>
      <c r="BP31" s="74" t="str">
        <f t="shared" si="19"/>
        <v/>
      </c>
      <c r="BQ31" s="74"/>
      <c r="BR31" s="74"/>
      <c r="BS31" s="74" t="str">
        <f t="shared" si="20"/>
        <v/>
      </c>
      <c r="BT31" s="74"/>
      <c r="BU31" s="74"/>
      <c r="BV31" s="74" t="str">
        <f t="shared" si="21"/>
        <v/>
      </c>
      <c r="BW31" s="74"/>
      <c r="BX31" s="74"/>
      <c r="BY31" s="74" t="str">
        <f t="shared" si="22"/>
        <v/>
      </c>
      <c r="BZ31" s="74"/>
      <c r="CA31" s="74"/>
      <c r="CB31" s="74" t="str">
        <f t="shared" si="23"/>
        <v/>
      </c>
      <c r="CC31" s="74"/>
      <c r="CD31" s="74"/>
      <c r="CE31" s="74" t="str">
        <f t="shared" si="24"/>
        <v/>
      </c>
      <c r="CF31" s="74"/>
      <c r="CG31" s="74"/>
      <c r="CH31" s="74" t="str">
        <f t="shared" si="25"/>
        <v/>
      </c>
      <c r="CI31" s="74"/>
      <c r="CJ31" s="74"/>
      <c r="CK31" s="74" t="str">
        <f t="shared" si="26"/>
        <v/>
      </c>
      <c r="CL31" s="74"/>
      <c r="CM31" s="74"/>
      <c r="CN31" s="74" t="str">
        <f t="shared" si="27"/>
        <v/>
      </c>
      <c r="CO31" s="74"/>
      <c r="CP31" s="74"/>
      <c r="CQ31" s="74" t="str">
        <f t="shared" si="28"/>
        <v xml:space="preserve">INSERT INTO SC_SystemeProduits(RefDimension,NomSysteme,typePresta,ligne,Quantite,formule,cte1,DateModif) values (13,'FV5','MATIERE',554,null,'1-(PR1_OK+CHASSE_GRAV_NAVES+CHASSE_GRAV_INAUTECH+CHASSE_GRAV_AQUATIRIS+CHASSE_GRAV_CLAPET+CHASSE_GRAV_BROYEUR)',null,now());
</v>
      </c>
      <c r="CR31" s="74"/>
      <c r="CS31" s="74"/>
      <c r="CT31" s="74" t="str">
        <f t="shared" si="29"/>
        <v/>
      </c>
      <c r="CU31" s="74"/>
      <c r="CV31" s="74"/>
      <c r="CW31" s="74" t="str">
        <f t="shared" si="30"/>
        <v/>
      </c>
      <c r="CX31" s="74"/>
      <c r="CY31" s="74"/>
      <c r="CZ31" s="74" t="str">
        <f t="shared" si="31"/>
        <v/>
      </c>
      <c r="DA31" s="74"/>
      <c r="DB31" s="74"/>
      <c r="DC31" s="74" t="str">
        <f t="shared" si="32"/>
        <v/>
      </c>
      <c r="DD31" s="74"/>
      <c r="DE31" s="74"/>
      <c r="DF31" s="74" t="str">
        <f t="shared" si="33"/>
        <v/>
      </c>
    </row>
    <row r="32" spans="1:112" x14ac:dyDescent="0.3">
      <c r="A32" s="83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s="76" t="s">
        <v>294</v>
      </c>
      <c r="C32" s="115" t="s">
        <v>1793</v>
      </c>
      <c r="D32" s="76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S32" s="60" t="s">
        <v>1901</v>
      </c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74" t="str">
        <f t="shared" si="34"/>
        <v/>
      </c>
      <c r="BH32" s="74"/>
      <c r="BI32" s="74"/>
      <c r="BJ32" s="74" t="str">
        <f t="shared" si="17"/>
        <v/>
      </c>
      <c r="BK32" s="74"/>
      <c r="BL32" s="74"/>
      <c r="BM32" s="74" t="str">
        <f t="shared" si="18"/>
        <v/>
      </c>
      <c r="BN32" s="74"/>
      <c r="BO32" s="74"/>
      <c r="BP32" s="74" t="str">
        <f t="shared" si="19"/>
        <v/>
      </c>
      <c r="BQ32" s="74"/>
      <c r="BR32" s="74"/>
      <c r="BS32" s="74" t="str">
        <f t="shared" si="20"/>
        <v/>
      </c>
      <c r="BT32" s="74"/>
      <c r="BU32" s="74"/>
      <c r="BV32" s="74" t="str">
        <f t="shared" si="21"/>
        <v/>
      </c>
      <c r="BW32" s="74"/>
      <c r="BX32" s="74"/>
      <c r="BY32" s="74" t="str">
        <f t="shared" si="22"/>
        <v/>
      </c>
      <c r="BZ32" s="74"/>
      <c r="CA32" s="74"/>
      <c r="CB32" s="74" t="str">
        <f t="shared" si="23"/>
        <v/>
      </c>
      <c r="CC32" s="74"/>
      <c r="CD32" s="74"/>
      <c r="CE32" s="74" t="str">
        <f t="shared" si="24"/>
        <v/>
      </c>
      <c r="CF32" s="74"/>
      <c r="CG32" s="74"/>
      <c r="CH32" s="74" t="str">
        <f t="shared" si="25"/>
        <v/>
      </c>
      <c r="CI32" s="74"/>
      <c r="CJ32" s="74"/>
      <c r="CK32" s="74" t="str">
        <f t="shared" si="26"/>
        <v/>
      </c>
      <c r="CL32" s="74"/>
      <c r="CM32" s="74"/>
      <c r="CN32" s="74" t="str">
        <f t="shared" si="27"/>
        <v/>
      </c>
      <c r="CO32" s="74"/>
      <c r="CP32" s="74"/>
      <c r="CQ32" s="74" t="str">
        <f t="shared" si="28"/>
        <v/>
      </c>
      <c r="CR32" s="74"/>
      <c r="CS32" s="74"/>
      <c r="CT32" s="74" t="str">
        <f t="shared" si="29"/>
        <v xml:space="preserve">INSERT INTO SC_SystemeProduits(RefDimension,NomSysteme,typePresta,ligne,Quantite,formule,cte1,DateModif) values (14,'FV5','MATIERE',555,null,'1-(PR1_OK+CHASSE_GRAV_NAVES+CHASSE_GRAV_INAUTECH+CHASSE_GRAV_AQUATIRIS+CHASSE_GRAV_CLAPET+CHASSE_GRAV_BROYEUR)',null,now());
</v>
      </c>
      <c r="CU32" s="74"/>
      <c r="CV32" s="74"/>
      <c r="CW32" s="74" t="str">
        <f t="shared" si="30"/>
        <v/>
      </c>
      <c r="CX32" s="74"/>
      <c r="CY32" s="74"/>
      <c r="CZ32" s="74" t="str">
        <f t="shared" si="31"/>
        <v/>
      </c>
      <c r="DA32" s="74"/>
      <c r="DB32" s="74"/>
      <c r="DC32" s="74" t="str">
        <f t="shared" si="32"/>
        <v/>
      </c>
      <c r="DD32" s="74"/>
      <c r="DE32" s="74"/>
      <c r="DF32" s="74" t="str">
        <f t="shared" si="33"/>
        <v/>
      </c>
    </row>
    <row r="33" spans="1:112" x14ac:dyDescent="0.3">
      <c r="A33" s="83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s="76" t="s">
        <v>294</v>
      </c>
      <c r="C33" s="115" t="s">
        <v>1795</v>
      </c>
      <c r="D33" s="76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V33" s="60" t="s">
        <v>1901</v>
      </c>
      <c r="AW33" s="60"/>
      <c r="AY33" s="60" t="s">
        <v>1901</v>
      </c>
      <c r="AZ33" s="60"/>
      <c r="BA33" s="60"/>
      <c r="BB33" s="60"/>
      <c r="BC33" s="60"/>
      <c r="BD33" s="60"/>
      <c r="BE33" s="60"/>
      <c r="BF33" s="60"/>
      <c r="BG33" s="74" t="str">
        <f t="shared" si="34"/>
        <v/>
      </c>
      <c r="BH33" s="74"/>
      <c r="BI33" s="74"/>
      <c r="BJ33" s="74" t="str">
        <f t="shared" si="17"/>
        <v/>
      </c>
      <c r="BK33" s="74"/>
      <c r="BL33" s="74"/>
      <c r="BM33" s="74" t="str">
        <f t="shared" si="18"/>
        <v/>
      </c>
      <c r="BN33" s="74"/>
      <c r="BO33" s="74"/>
      <c r="BP33" s="74" t="str">
        <f t="shared" si="19"/>
        <v/>
      </c>
      <c r="BQ33" s="74"/>
      <c r="BR33" s="74"/>
      <c r="BS33" s="74" t="str">
        <f t="shared" si="20"/>
        <v/>
      </c>
      <c r="BT33" s="74"/>
      <c r="BU33" s="74"/>
      <c r="BV33" s="74" t="str">
        <f t="shared" si="21"/>
        <v/>
      </c>
      <c r="BW33" s="74"/>
      <c r="BX33" s="74"/>
      <c r="BY33" s="74" t="str">
        <f t="shared" si="22"/>
        <v/>
      </c>
      <c r="BZ33" s="74"/>
      <c r="CA33" s="74"/>
      <c r="CB33" s="74" t="str">
        <f t="shared" si="23"/>
        <v/>
      </c>
      <c r="CC33" s="74"/>
      <c r="CD33" s="74"/>
      <c r="CE33" s="74" t="str">
        <f t="shared" si="24"/>
        <v/>
      </c>
      <c r="CF33" s="74"/>
      <c r="CG33" s="74"/>
      <c r="CH33" s="74" t="str">
        <f t="shared" si="25"/>
        <v/>
      </c>
      <c r="CI33" s="74"/>
      <c r="CJ33" s="74"/>
      <c r="CK33" s="74" t="str">
        <f t="shared" si="26"/>
        <v/>
      </c>
      <c r="CL33" s="74"/>
      <c r="CM33" s="74"/>
      <c r="CN33" s="74" t="str">
        <f t="shared" si="27"/>
        <v/>
      </c>
      <c r="CO33" s="74"/>
      <c r="CP33" s="74"/>
      <c r="CQ33" s="74" t="str">
        <f t="shared" si="28"/>
        <v/>
      </c>
      <c r="CR33" s="74"/>
      <c r="CS33" s="74"/>
      <c r="CT33" s="74" t="str">
        <f t="shared" si="29"/>
        <v/>
      </c>
      <c r="CU33" s="74"/>
      <c r="CV33" s="74"/>
      <c r="CW33" s="74" t="str">
        <f t="shared" si="30"/>
        <v xml:space="preserve">INSERT INTO SC_SystemeProduits(RefDimension,NomSysteme,typePresta,ligne,Quantite,formule,cte1,DateModif) values (15,'FV5','MATIERE',556,null,'1-(PR1_OK+CHASSE_GRAV_NAVES+CHASSE_GRAV_INAUTECH+CHASSE_GRAV_AQUATIRIS+CHASSE_GRAV_CLAPET+CHASSE_GRAV_BROYEUR)',null,now());
</v>
      </c>
      <c r="CX33" s="74"/>
      <c r="CY33" s="74"/>
      <c r="CZ33" s="74" t="str">
        <f t="shared" si="31"/>
        <v xml:space="preserve">INSERT INTO SC_SystemeProduits(RefDimension,NomSysteme,typePresta,ligne,Quantite,formule,cte1,DateModif) values (16,'FV5','MATIERE',556,null,'1-(PR1_OK+CHASSE_GRAV_NAVES+CHASSE_GRAV_INAUTECH+CHASSE_GRAV_AQUATIRIS+CHASSE_GRAV_CLAPET+CHASSE_GRAV_BROYEUR)',null,now());
</v>
      </c>
      <c r="DA33" s="74"/>
      <c r="DB33" s="74"/>
      <c r="DC33" s="74" t="str">
        <f t="shared" si="32"/>
        <v/>
      </c>
      <c r="DD33" s="74"/>
      <c r="DE33" s="74"/>
      <c r="DF33" s="74" t="str">
        <f t="shared" si="33"/>
        <v/>
      </c>
    </row>
    <row r="34" spans="1:112" x14ac:dyDescent="0.3">
      <c r="A34" s="83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s="76" t="s">
        <v>294</v>
      </c>
      <c r="C34" s="115" t="s">
        <v>1796</v>
      </c>
      <c r="D34" s="76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B34" s="60" t="s">
        <v>1901</v>
      </c>
      <c r="BC34" s="60"/>
      <c r="BE34" s="60" t="s">
        <v>1901</v>
      </c>
      <c r="BF34" s="60"/>
      <c r="BG34" s="74" t="str">
        <f t="shared" si="34"/>
        <v/>
      </c>
      <c r="BH34" s="74"/>
      <c r="BI34" s="74"/>
      <c r="BJ34" s="74" t="str">
        <f t="shared" si="17"/>
        <v/>
      </c>
      <c r="BK34" s="74"/>
      <c r="BL34" s="74"/>
      <c r="BM34" s="74" t="str">
        <f t="shared" si="18"/>
        <v/>
      </c>
      <c r="BN34" s="74"/>
      <c r="BO34" s="74"/>
      <c r="BP34" s="74" t="str">
        <f t="shared" si="19"/>
        <v/>
      </c>
      <c r="BQ34" s="74"/>
      <c r="BR34" s="74"/>
      <c r="BS34" s="74" t="str">
        <f t="shared" si="20"/>
        <v/>
      </c>
      <c r="BT34" s="74"/>
      <c r="BU34" s="74"/>
      <c r="BV34" s="74" t="str">
        <f t="shared" si="21"/>
        <v/>
      </c>
      <c r="BW34" s="74"/>
      <c r="BX34" s="74"/>
      <c r="BY34" s="74" t="str">
        <f t="shared" si="22"/>
        <v/>
      </c>
      <c r="BZ34" s="74"/>
      <c r="CA34" s="74"/>
      <c r="CB34" s="74" t="str">
        <f t="shared" si="23"/>
        <v/>
      </c>
      <c r="CC34" s="74"/>
      <c r="CD34" s="74"/>
      <c r="CE34" s="74" t="str">
        <f t="shared" si="24"/>
        <v/>
      </c>
      <c r="CF34" s="74"/>
      <c r="CG34" s="74"/>
      <c r="CH34" s="74" t="str">
        <f t="shared" si="25"/>
        <v/>
      </c>
      <c r="CI34" s="74"/>
      <c r="CJ34" s="74"/>
      <c r="CK34" s="74" t="str">
        <f t="shared" si="26"/>
        <v/>
      </c>
      <c r="CL34" s="74"/>
      <c r="CM34" s="74"/>
      <c r="CN34" s="74" t="str">
        <f t="shared" si="27"/>
        <v/>
      </c>
      <c r="CO34" s="74"/>
      <c r="CP34" s="74"/>
      <c r="CQ34" s="74" t="str">
        <f t="shared" si="28"/>
        <v/>
      </c>
      <c r="CR34" s="74"/>
      <c r="CS34" s="74"/>
      <c r="CT34" s="74" t="str">
        <f t="shared" si="29"/>
        <v/>
      </c>
      <c r="CU34" s="74"/>
      <c r="CV34" s="74"/>
      <c r="CW34" s="74" t="str">
        <f t="shared" si="30"/>
        <v/>
      </c>
      <c r="CX34" s="74"/>
      <c r="CY34" s="74"/>
      <c r="CZ34" s="74" t="str">
        <f t="shared" si="31"/>
        <v/>
      </c>
      <c r="DA34" s="74"/>
      <c r="DB34" s="74"/>
      <c r="DC34" s="74" t="str">
        <f t="shared" si="32"/>
        <v xml:space="preserve">INSERT INTO SC_SystemeProduits(RefDimension,NomSysteme,typePresta,ligne,Quantite,formule,cte1,DateModif) values (17,'FV5','MATIERE',557,null,'1-(PR1_OK+CHASSE_GRAV_NAVES+CHASSE_GRAV_INAUTECH+CHASSE_GRAV_AQUATIRIS+CHASSE_GRAV_CLAPET+CHASSE_GRAV_BROYEUR)',null,now());
</v>
      </c>
      <c r="DD34" s="74"/>
      <c r="DE34" s="74"/>
      <c r="DF34" s="74" t="str">
        <f t="shared" si="33"/>
        <v xml:space="preserve">INSERT INTO SC_SystemeProduits(RefDimension,NomSysteme,typePresta,ligne,Quantite,formule,cte1,DateModif) values (18,'FV5','MATIERE',557,null,'1-(PR1_OK+CHASSE_GRAV_NAVES+CHASSE_GRAV_INAUTECH+CHASSE_GRAV_AQUATIRIS+CHASSE_GRAV_CLAPET+CHASSE_GRAV_BROYEUR)',null,now());
</v>
      </c>
    </row>
    <row r="35" spans="1:112" x14ac:dyDescent="0.3">
      <c r="A35" s="83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35" s="74"/>
      <c r="C35" s="74"/>
      <c r="D35" s="76" t="str">
        <f>IF(B35="MATIERE",VLOOKUP($C35,MATIERE!$B$2:$K$601,6,0),IF(B35="MOA",VLOOKUP($C35,ATELIER!$B$2:$K$291,3,0),IF(B35="MOC",VLOOKUP($C35,CHANTIER!$B$2:$K$291,3,0),IF(B35="MP",VLOOKUP($C35,MINIPELLE!$B$2:$K$291,3,0),""))))</f>
        <v/>
      </c>
      <c r="E35" s="74"/>
      <c r="H35" s="74"/>
      <c r="K35" s="74"/>
      <c r="N35" s="74"/>
      <c r="Q35" s="74"/>
      <c r="T35" s="74"/>
      <c r="W35" s="74"/>
      <c r="Z35" s="74"/>
      <c r="AC35" s="74"/>
      <c r="AF35" s="74"/>
      <c r="AI35" s="74"/>
      <c r="AL35" s="74"/>
      <c r="AO35" s="74"/>
      <c r="AR35" s="74"/>
      <c r="AU35" s="74"/>
      <c r="AX35" s="74"/>
      <c r="BA35" s="74"/>
      <c r="BD35" s="74"/>
      <c r="BG35" s="74" t="str">
        <f t="shared" si="34"/>
        <v/>
      </c>
      <c r="BH35" s="74"/>
      <c r="BI35" s="74"/>
      <c r="BJ35" s="74" t="str">
        <f t="shared" si="17"/>
        <v/>
      </c>
      <c r="BK35" s="74"/>
      <c r="BL35" s="74"/>
      <c r="BM35" s="74" t="str">
        <f t="shared" si="18"/>
        <v/>
      </c>
      <c r="BN35" s="74"/>
      <c r="BO35" s="74"/>
      <c r="BP35" s="74" t="str">
        <f t="shared" si="19"/>
        <v/>
      </c>
      <c r="BQ35" s="74"/>
      <c r="BR35" s="74"/>
      <c r="BS35" s="74" t="str">
        <f t="shared" si="20"/>
        <v/>
      </c>
      <c r="BT35" s="74"/>
      <c r="BU35" s="74"/>
      <c r="BV35" s="74" t="str">
        <f t="shared" si="21"/>
        <v/>
      </c>
      <c r="BW35" s="74"/>
      <c r="BX35" s="74"/>
      <c r="BY35" s="74" t="str">
        <f t="shared" si="22"/>
        <v/>
      </c>
      <c r="BZ35" s="74"/>
      <c r="CA35" s="74"/>
      <c r="CB35" s="74" t="str">
        <f t="shared" si="23"/>
        <v/>
      </c>
      <c r="CC35" s="74"/>
      <c r="CD35" s="74"/>
      <c r="CE35" s="74" t="str">
        <f t="shared" si="24"/>
        <v/>
      </c>
      <c r="CF35" s="74"/>
      <c r="CG35" s="74"/>
      <c r="CH35" s="74" t="str">
        <f t="shared" si="25"/>
        <v/>
      </c>
      <c r="CI35" s="74"/>
      <c r="CJ35" s="74"/>
      <c r="CK35" s="74" t="str">
        <f t="shared" si="26"/>
        <v/>
      </c>
      <c r="CL35" s="74"/>
      <c r="CM35" s="74"/>
      <c r="CN35" s="74" t="str">
        <f t="shared" si="27"/>
        <v/>
      </c>
      <c r="CO35" s="74"/>
      <c r="CP35" s="74"/>
      <c r="CQ35" s="74" t="str">
        <f t="shared" si="28"/>
        <v/>
      </c>
      <c r="CR35" s="74"/>
      <c r="CS35" s="74"/>
      <c r="CT35" s="74" t="str">
        <f t="shared" si="29"/>
        <v/>
      </c>
      <c r="CU35" s="74"/>
      <c r="CV35" s="74"/>
      <c r="CW35" s="74" t="str">
        <f t="shared" si="30"/>
        <v/>
      </c>
      <c r="CX35" s="74"/>
      <c r="CY35" s="74"/>
      <c r="CZ35" s="74" t="str">
        <f t="shared" si="31"/>
        <v/>
      </c>
      <c r="DA35" s="74"/>
      <c r="DB35" s="74"/>
      <c r="DC35" s="74" t="str">
        <f t="shared" si="32"/>
        <v/>
      </c>
      <c r="DD35" s="74"/>
      <c r="DE35" s="74"/>
      <c r="DF35" s="74" t="str">
        <f t="shared" si="33"/>
        <v/>
      </c>
    </row>
    <row r="36" spans="1:112" x14ac:dyDescent="0.3">
      <c r="A36" s="83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82" t="s">
        <v>298</v>
      </c>
      <c r="C36" s="82" t="s">
        <v>1031</v>
      </c>
      <c r="D36" s="76" t="str">
        <f>IF(B36="MATIERE",VLOOKUP($C36,MATIERE!$B$2:$K$601,6,0),IF(B36="MOA",VLOOKUP($C36,ATELIER!$B$2:$K$291,3,0),IF(B36="MOC",VLOOKUP($C36,CHANTIER!$B$2:$K$291,3,0),IF(B36="MP",VLOOKUP($C36,MINIPELLE!$B$2:$K$291,3,0),""))))</f>
        <v>ml</v>
      </c>
      <c r="E36" s="82"/>
      <c r="F36" s="83" t="s">
        <v>1038</v>
      </c>
      <c r="G36" s="83" t="s">
        <v>629</v>
      </c>
      <c r="H36" s="82"/>
      <c r="I36" s="83" t="s">
        <v>1038</v>
      </c>
      <c r="J36" s="83" t="s">
        <v>629</v>
      </c>
      <c r="K36" s="82"/>
      <c r="L36" s="83" t="s">
        <v>1038</v>
      </c>
      <c r="M36" s="83" t="s">
        <v>629</v>
      </c>
      <c r="N36" s="82"/>
      <c r="O36" s="83" t="s">
        <v>1038</v>
      </c>
      <c r="P36" s="83" t="s">
        <v>629</v>
      </c>
      <c r="Q36" s="82"/>
      <c r="R36" s="83" t="s">
        <v>1038</v>
      </c>
      <c r="S36" s="83" t="s">
        <v>629</v>
      </c>
      <c r="T36" s="82"/>
      <c r="U36" s="83" t="s">
        <v>1038</v>
      </c>
      <c r="V36" s="83" t="s">
        <v>629</v>
      </c>
      <c r="W36" s="82"/>
      <c r="X36" s="83" t="s">
        <v>1038</v>
      </c>
      <c r="Y36" s="83" t="s">
        <v>629</v>
      </c>
      <c r="Z36" s="82"/>
      <c r="AA36" s="83" t="s">
        <v>1038</v>
      </c>
      <c r="AB36" s="83" t="s">
        <v>629</v>
      </c>
      <c r="AC36" s="82"/>
      <c r="AD36" s="83" t="s">
        <v>1038</v>
      </c>
      <c r="AE36" s="83" t="s">
        <v>629</v>
      </c>
      <c r="AF36" s="82"/>
      <c r="AG36" s="83" t="s">
        <v>1038</v>
      </c>
      <c r="AH36" s="83" t="s">
        <v>629</v>
      </c>
      <c r="AI36" s="82"/>
      <c r="AJ36" s="83" t="s">
        <v>1038</v>
      </c>
      <c r="AK36" s="83" t="s">
        <v>629</v>
      </c>
      <c r="AL36" s="82"/>
      <c r="AM36" s="83" t="s">
        <v>1038</v>
      </c>
      <c r="AN36" s="83" t="s">
        <v>629</v>
      </c>
      <c r="AO36" s="82"/>
      <c r="AP36" s="83" t="s">
        <v>1038</v>
      </c>
      <c r="AQ36" s="83" t="s">
        <v>629</v>
      </c>
      <c r="AR36" s="82"/>
      <c r="AS36" s="83" t="s">
        <v>1038</v>
      </c>
      <c r="AT36" s="83" t="s">
        <v>629</v>
      </c>
      <c r="AU36" s="82"/>
      <c r="AV36" s="83" t="s">
        <v>1038</v>
      </c>
      <c r="AW36" s="83" t="s">
        <v>629</v>
      </c>
      <c r="AX36" s="82"/>
      <c r="AY36" s="83" t="s">
        <v>1038</v>
      </c>
      <c r="AZ36" s="83" t="s">
        <v>629</v>
      </c>
      <c r="BA36" s="82"/>
      <c r="BB36" s="83" t="s">
        <v>1038</v>
      </c>
      <c r="BC36" s="83" t="s">
        <v>629</v>
      </c>
      <c r="BD36" s="82"/>
      <c r="BE36" s="83" t="s">
        <v>1038</v>
      </c>
      <c r="BF36" s="83" t="s">
        <v>629</v>
      </c>
      <c r="BG36" s="74" t="str">
        <f t="shared" si="34"/>
        <v xml:space="preserve">INSERT INTO SC_SystemeProduits(RefDimension,NomSysteme,typePresta,ligne,Quantite,formule,cte1,DateModif) values (1,'FV5','MOC',87,null,'1.2*CTE1','PERIMETRE',now());
</v>
      </c>
      <c r="BH36" s="74"/>
      <c r="BI36" s="74"/>
      <c r="BJ36" s="74" t="str">
        <f t="shared" si="17"/>
        <v xml:space="preserve">INSERT INTO SC_SystemeProduits(RefDimension,NomSysteme,typePresta,ligne,Quantite,formule,cte1,DateModif) values (2,'FV5','MOC',87,null,'1.2*CTE1','PERIMETRE',now());
</v>
      </c>
      <c r="BK36" s="74"/>
      <c r="BL36" s="74"/>
      <c r="BM36" s="74" t="str">
        <f t="shared" si="18"/>
        <v xml:space="preserve">INSERT INTO SC_SystemeProduits(RefDimension,NomSysteme,typePresta,ligne,Quantite,formule,cte1,DateModif) values (3,'FV5','MOC',87,null,'1.2*CTE1','PERIMETRE',now());
</v>
      </c>
      <c r="BN36" s="74"/>
      <c r="BO36" s="74"/>
      <c r="BP36" s="74" t="str">
        <f t="shared" si="19"/>
        <v xml:space="preserve">INSERT INTO SC_SystemeProduits(RefDimension,NomSysteme,typePresta,ligne,Quantite,formule,cte1,DateModif) values (4,'FV5','MOC',87,null,'1.2*CTE1','PERIMETRE',now());
</v>
      </c>
      <c r="BQ36" s="74"/>
      <c r="BR36" s="74"/>
      <c r="BS36" s="74" t="str">
        <f t="shared" si="20"/>
        <v xml:space="preserve">INSERT INTO SC_SystemeProduits(RefDimension,NomSysteme,typePresta,ligne,Quantite,formule,cte1,DateModif) values (5,'FV5','MOC',87,null,'1.2*CTE1','PERIMETRE',now());
</v>
      </c>
      <c r="BT36" s="74"/>
      <c r="BU36" s="74"/>
      <c r="BV36" s="74" t="str">
        <f t="shared" si="21"/>
        <v xml:space="preserve">INSERT INTO SC_SystemeProduits(RefDimension,NomSysteme,typePresta,ligne,Quantite,formule,cte1,DateModif) values (6,'FV5','MOC',87,null,'1.2*CTE1','PERIMETRE',now());
</v>
      </c>
      <c r="BW36" s="74"/>
      <c r="BX36" s="74"/>
      <c r="BY36" s="74" t="str">
        <f t="shared" si="22"/>
        <v xml:space="preserve">INSERT INTO SC_SystemeProduits(RefDimension,NomSysteme,typePresta,ligne,Quantite,formule,cte1,DateModif) values (7,'FV5','MOC',87,null,'1.2*CTE1','PERIMETRE',now());
</v>
      </c>
      <c r="BZ36" s="74"/>
      <c r="CA36" s="74"/>
      <c r="CB36" s="74" t="str">
        <f t="shared" si="23"/>
        <v xml:space="preserve">INSERT INTO SC_SystemeProduits(RefDimension,NomSysteme,typePresta,ligne,Quantite,formule,cte1,DateModif) values (8,'FV5','MOC',87,null,'1.2*CTE1','PERIMETRE',now());
</v>
      </c>
      <c r="CC36" s="74"/>
      <c r="CD36" s="74"/>
      <c r="CE36" s="74" t="str">
        <f t="shared" si="24"/>
        <v xml:space="preserve">INSERT INTO SC_SystemeProduits(RefDimension,NomSysteme,typePresta,ligne,Quantite,formule,cte1,DateModif) values (9,'FV5','MOC',87,null,'1.2*CTE1','PERIMETRE',now());
</v>
      </c>
      <c r="CF36" s="74"/>
      <c r="CG36" s="74"/>
      <c r="CH36" s="74" t="str">
        <f t="shared" si="25"/>
        <v xml:space="preserve">INSERT INTO SC_SystemeProduits(RefDimension,NomSysteme,typePresta,ligne,Quantite,formule,cte1,DateModif) values (10,'FV5','MOC',87,null,'1.2*CTE1','PERIMETRE',now());
</v>
      </c>
      <c r="CI36" s="74"/>
      <c r="CJ36" s="74"/>
      <c r="CK36" s="74" t="str">
        <f t="shared" si="26"/>
        <v xml:space="preserve">INSERT INTO SC_SystemeProduits(RefDimension,NomSysteme,typePresta,ligne,Quantite,formule,cte1,DateModif) values (11,'FV5','MOC',87,null,'1.2*CTE1','PERIMETRE',now());
</v>
      </c>
      <c r="CL36" s="74"/>
      <c r="CM36" s="74"/>
      <c r="CN36" s="74" t="str">
        <f t="shared" si="27"/>
        <v xml:space="preserve">INSERT INTO SC_SystemeProduits(RefDimension,NomSysteme,typePresta,ligne,Quantite,formule,cte1,DateModif) values (12,'FV5','MOC',87,null,'1.2*CTE1','PERIMETRE',now());
</v>
      </c>
      <c r="CO36" s="74"/>
      <c r="CP36" s="74"/>
      <c r="CQ36" s="74" t="str">
        <f t="shared" si="28"/>
        <v xml:space="preserve">INSERT INTO SC_SystemeProduits(RefDimension,NomSysteme,typePresta,ligne,Quantite,formule,cte1,DateModif) values (13,'FV5','MOC',87,null,'1.2*CTE1','PERIMETRE',now());
</v>
      </c>
      <c r="CR36" s="74"/>
      <c r="CS36" s="74"/>
      <c r="CT36" s="74" t="str">
        <f t="shared" si="29"/>
        <v xml:space="preserve">INSERT INTO SC_SystemeProduits(RefDimension,NomSysteme,typePresta,ligne,Quantite,formule,cte1,DateModif) values (14,'FV5','MOC',87,null,'1.2*CTE1','PERIMETRE',now());
</v>
      </c>
      <c r="CU36" s="74"/>
      <c r="CV36" s="74"/>
      <c r="CW36" s="74" t="str">
        <f t="shared" si="30"/>
        <v xml:space="preserve">INSERT INTO SC_SystemeProduits(RefDimension,NomSysteme,typePresta,ligne,Quantite,formule,cte1,DateModif) values (15,'FV5','MOC',87,null,'1.2*CTE1','PERIMETRE',now());
</v>
      </c>
      <c r="CX36" s="74"/>
      <c r="CY36" s="74"/>
      <c r="CZ36" s="74" t="str">
        <f t="shared" si="31"/>
        <v xml:space="preserve">INSERT INTO SC_SystemeProduits(RefDimension,NomSysteme,typePresta,ligne,Quantite,formule,cte1,DateModif) values (16,'FV5','MOC',87,null,'1.2*CTE1','PERIMETRE',now());
</v>
      </c>
      <c r="DA36" s="74"/>
      <c r="DB36" s="74"/>
      <c r="DC36" s="74" t="str">
        <f t="shared" si="32"/>
        <v xml:space="preserve">INSERT INTO SC_SystemeProduits(RefDimension,NomSysteme,typePresta,ligne,Quantite,formule,cte1,DateModif) values (17,'FV5','MOC',87,null,'1.2*CTE1','PERIMETRE',now());
</v>
      </c>
      <c r="DD36" s="74"/>
      <c r="DE36" s="74"/>
      <c r="DF36" s="74" t="str">
        <f t="shared" si="33"/>
        <v xml:space="preserve">INSERT INTO SC_SystemeProduits(RefDimension,NomSysteme,typePresta,ligne,Quantite,formule,cte1,DateModif) values (18,'FV5','MOC',87,null,'1.2*CTE1','PERIMETRE',now());
</v>
      </c>
      <c r="DG36" s="83"/>
      <c r="DH36" s="83"/>
    </row>
    <row r="37" spans="1:112" x14ac:dyDescent="0.3">
      <c r="A37" s="83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82" t="s">
        <v>298</v>
      </c>
      <c r="C37" s="82" t="s">
        <v>1028</v>
      </c>
      <c r="D37" s="76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E37" s="82"/>
      <c r="F37" s="83" t="s">
        <v>686</v>
      </c>
      <c r="G37" s="83" t="s">
        <v>1037</v>
      </c>
      <c r="H37" s="82"/>
      <c r="I37" s="83" t="s">
        <v>686</v>
      </c>
      <c r="J37" s="83" t="s">
        <v>1037</v>
      </c>
      <c r="K37" s="82"/>
      <c r="L37" s="83" t="s">
        <v>686</v>
      </c>
      <c r="M37" s="83" t="s">
        <v>1037</v>
      </c>
      <c r="N37" s="82"/>
      <c r="O37" s="83" t="s">
        <v>686</v>
      </c>
      <c r="P37" s="83" t="s">
        <v>1037</v>
      </c>
      <c r="Q37" s="82"/>
      <c r="R37" s="83" t="s">
        <v>686</v>
      </c>
      <c r="S37" s="83" t="s">
        <v>1037</v>
      </c>
      <c r="T37" s="82"/>
      <c r="U37" s="83" t="s">
        <v>686</v>
      </c>
      <c r="V37" s="83" t="s">
        <v>1037</v>
      </c>
      <c r="W37" s="82"/>
      <c r="X37" s="83" t="s">
        <v>686</v>
      </c>
      <c r="Y37" s="83" t="s">
        <v>1037</v>
      </c>
      <c r="Z37" s="82"/>
      <c r="AA37" s="83" t="s">
        <v>686</v>
      </c>
      <c r="AB37" s="83" t="s">
        <v>1037</v>
      </c>
      <c r="AC37" s="82"/>
      <c r="AD37" s="83" t="s">
        <v>686</v>
      </c>
      <c r="AE37" s="83" t="s">
        <v>1037</v>
      </c>
      <c r="AF37" s="82"/>
      <c r="AG37" s="83" t="s">
        <v>686</v>
      </c>
      <c r="AH37" s="83" t="s">
        <v>1037</v>
      </c>
      <c r="AI37" s="82"/>
      <c r="AJ37" s="83" t="s">
        <v>686</v>
      </c>
      <c r="AK37" s="83" t="s">
        <v>1037</v>
      </c>
      <c r="AL37" s="82"/>
      <c r="AM37" s="83" t="s">
        <v>686</v>
      </c>
      <c r="AN37" s="83" t="s">
        <v>1037</v>
      </c>
      <c r="AO37" s="82"/>
      <c r="AP37" s="83" t="s">
        <v>686</v>
      </c>
      <c r="AQ37" s="83" t="s">
        <v>1037</v>
      </c>
      <c r="AR37" s="82"/>
      <c r="AS37" s="83" t="s">
        <v>686</v>
      </c>
      <c r="AT37" s="83" t="s">
        <v>1037</v>
      </c>
      <c r="AU37" s="82"/>
      <c r="AV37" s="83" t="s">
        <v>686</v>
      </c>
      <c r="AW37" s="83" t="s">
        <v>1037</v>
      </c>
      <c r="AX37" s="82"/>
      <c r="AY37" s="83" t="s">
        <v>686</v>
      </c>
      <c r="AZ37" s="83" t="s">
        <v>1037</v>
      </c>
      <c r="BA37" s="82"/>
      <c r="BB37" s="83" t="s">
        <v>686</v>
      </c>
      <c r="BC37" s="83" t="s">
        <v>1037</v>
      </c>
      <c r="BD37" s="82"/>
      <c r="BE37" s="83" t="s">
        <v>686</v>
      </c>
      <c r="BF37" s="83" t="s">
        <v>1037</v>
      </c>
      <c r="BG37" s="74" t="str">
        <f t="shared" si="34"/>
        <v xml:space="preserve">INSERT INTO SC_SystemeProduits(RefDimension,NomSysteme,typePresta,ligne,Quantite,formule,cte1,DateModif) values (1,'FV5','MOC',83,null,'1*CTE1','Q_PVC',now());
</v>
      </c>
      <c r="BH37" s="74"/>
      <c r="BI37" s="74"/>
      <c r="BJ37" s="74" t="str">
        <f t="shared" si="17"/>
        <v xml:space="preserve">INSERT INTO SC_SystemeProduits(RefDimension,NomSysteme,typePresta,ligne,Quantite,formule,cte1,DateModif) values (2,'FV5','MOC',83,null,'1*CTE1','Q_PVC',now());
</v>
      </c>
      <c r="BK37" s="74"/>
      <c r="BL37" s="74"/>
      <c r="BM37" s="74" t="str">
        <f t="shared" si="18"/>
        <v xml:space="preserve">INSERT INTO SC_SystemeProduits(RefDimension,NomSysteme,typePresta,ligne,Quantite,formule,cte1,DateModif) values (3,'FV5','MOC',83,null,'1*CTE1','Q_PVC',now());
</v>
      </c>
      <c r="BN37" s="74"/>
      <c r="BO37" s="74"/>
      <c r="BP37" s="74" t="str">
        <f t="shared" si="19"/>
        <v xml:space="preserve">INSERT INTO SC_SystemeProduits(RefDimension,NomSysteme,typePresta,ligne,Quantite,formule,cte1,DateModif) values (4,'FV5','MOC',83,null,'1*CTE1','Q_PVC',now());
</v>
      </c>
      <c r="BQ37" s="74"/>
      <c r="BR37" s="74"/>
      <c r="BS37" s="74" t="str">
        <f t="shared" si="20"/>
        <v xml:space="preserve">INSERT INTO SC_SystemeProduits(RefDimension,NomSysteme,typePresta,ligne,Quantite,formule,cte1,DateModif) values (5,'FV5','MOC',83,null,'1*CTE1','Q_PVC',now());
</v>
      </c>
      <c r="BT37" s="74"/>
      <c r="BU37" s="74"/>
      <c r="BV37" s="74" t="str">
        <f t="shared" si="21"/>
        <v xml:space="preserve">INSERT INTO SC_SystemeProduits(RefDimension,NomSysteme,typePresta,ligne,Quantite,formule,cte1,DateModif) values (6,'FV5','MOC',83,null,'1*CTE1','Q_PVC',now());
</v>
      </c>
      <c r="BW37" s="74"/>
      <c r="BX37" s="74"/>
      <c r="BY37" s="74" t="str">
        <f t="shared" si="22"/>
        <v xml:space="preserve">INSERT INTO SC_SystemeProduits(RefDimension,NomSysteme,typePresta,ligne,Quantite,formule,cte1,DateModif) values (7,'FV5','MOC',83,null,'1*CTE1','Q_PVC',now());
</v>
      </c>
      <c r="BZ37" s="74"/>
      <c r="CA37" s="74"/>
      <c r="CB37" s="74" t="str">
        <f t="shared" si="23"/>
        <v xml:space="preserve">INSERT INTO SC_SystemeProduits(RefDimension,NomSysteme,typePresta,ligne,Quantite,formule,cte1,DateModif) values (8,'FV5','MOC',83,null,'1*CTE1','Q_PVC',now());
</v>
      </c>
      <c r="CC37" s="74"/>
      <c r="CD37" s="74"/>
      <c r="CE37" s="74" t="str">
        <f t="shared" si="24"/>
        <v xml:space="preserve">INSERT INTO SC_SystemeProduits(RefDimension,NomSysteme,typePresta,ligne,Quantite,formule,cte1,DateModif) values (9,'FV5','MOC',83,null,'1*CTE1','Q_PVC',now());
</v>
      </c>
      <c r="CF37" s="74"/>
      <c r="CG37" s="74"/>
      <c r="CH37" s="74" t="str">
        <f t="shared" si="25"/>
        <v xml:space="preserve">INSERT INTO SC_SystemeProduits(RefDimension,NomSysteme,typePresta,ligne,Quantite,formule,cte1,DateModif) values (10,'FV5','MOC',83,null,'1*CTE1','Q_PVC',now());
</v>
      </c>
      <c r="CI37" s="74"/>
      <c r="CJ37" s="74"/>
      <c r="CK37" s="74" t="str">
        <f t="shared" si="26"/>
        <v xml:space="preserve">INSERT INTO SC_SystemeProduits(RefDimension,NomSysteme,typePresta,ligne,Quantite,formule,cte1,DateModif) values (11,'FV5','MOC',83,null,'1*CTE1','Q_PVC',now());
</v>
      </c>
      <c r="CL37" s="74"/>
      <c r="CM37" s="74"/>
      <c r="CN37" s="74" t="str">
        <f t="shared" si="27"/>
        <v xml:space="preserve">INSERT INTO SC_SystemeProduits(RefDimension,NomSysteme,typePresta,ligne,Quantite,formule,cte1,DateModif) values (12,'FV5','MOC',83,null,'1*CTE1','Q_PVC',now());
</v>
      </c>
      <c r="CO37" s="74"/>
      <c r="CP37" s="74"/>
      <c r="CQ37" s="74" t="str">
        <f t="shared" si="28"/>
        <v xml:space="preserve">INSERT INTO SC_SystemeProduits(RefDimension,NomSysteme,typePresta,ligne,Quantite,formule,cte1,DateModif) values (13,'FV5','MOC',83,null,'1*CTE1','Q_PVC',now());
</v>
      </c>
      <c r="CR37" s="74"/>
      <c r="CS37" s="74"/>
      <c r="CT37" s="74" t="str">
        <f t="shared" si="29"/>
        <v xml:space="preserve">INSERT INTO SC_SystemeProduits(RefDimension,NomSysteme,typePresta,ligne,Quantite,formule,cte1,DateModif) values (14,'FV5','MOC',83,null,'1*CTE1','Q_PVC',now());
</v>
      </c>
      <c r="CU37" s="74"/>
      <c r="CV37" s="74"/>
      <c r="CW37" s="74" t="str">
        <f t="shared" si="30"/>
        <v xml:space="preserve">INSERT INTO SC_SystemeProduits(RefDimension,NomSysteme,typePresta,ligne,Quantite,formule,cte1,DateModif) values (15,'FV5','MOC',83,null,'1*CTE1','Q_PVC',now());
</v>
      </c>
      <c r="CX37" s="74"/>
      <c r="CY37" s="74"/>
      <c r="CZ37" s="74" t="str">
        <f t="shared" si="31"/>
        <v xml:space="preserve">INSERT INTO SC_SystemeProduits(RefDimension,NomSysteme,typePresta,ligne,Quantite,formule,cte1,DateModif) values (16,'FV5','MOC',83,null,'1*CTE1','Q_PVC',now());
</v>
      </c>
      <c r="DA37" s="74"/>
      <c r="DB37" s="74"/>
      <c r="DC37" s="74" t="str">
        <f t="shared" si="32"/>
        <v xml:space="preserve">INSERT INTO SC_SystemeProduits(RefDimension,NomSysteme,typePresta,ligne,Quantite,formule,cte1,DateModif) values (17,'FV5','MOC',83,null,'1*CTE1','Q_PVC',now());
</v>
      </c>
      <c r="DD37" s="74"/>
      <c r="DE37" s="74"/>
      <c r="DF37" s="74" t="str">
        <f t="shared" si="33"/>
        <v xml:space="preserve">INSERT INTO SC_SystemeProduits(RefDimension,NomSysteme,typePresta,ligne,Quantite,formule,cte1,DateModif) values (18,'FV5','MOC',83,null,'1*CTE1','Q_PVC',now());
</v>
      </c>
      <c r="DG37" s="83"/>
      <c r="DH37" s="83"/>
    </row>
    <row r="38" spans="1:112" x14ac:dyDescent="0.3">
      <c r="A38" s="83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82" t="s">
        <v>298</v>
      </c>
      <c r="C38" s="82" t="s">
        <v>1029</v>
      </c>
      <c r="D38" s="76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E38" s="82"/>
      <c r="F38" s="83" t="s">
        <v>686</v>
      </c>
      <c r="G38" s="83" t="s">
        <v>1039</v>
      </c>
      <c r="H38" s="82"/>
      <c r="I38" s="83" t="s">
        <v>686</v>
      </c>
      <c r="J38" s="83" t="s">
        <v>1039</v>
      </c>
      <c r="K38" s="82"/>
      <c r="L38" s="83" t="s">
        <v>686</v>
      </c>
      <c r="M38" s="83" t="s">
        <v>1039</v>
      </c>
      <c r="N38" s="82"/>
      <c r="O38" s="83" t="s">
        <v>686</v>
      </c>
      <c r="P38" s="83" t="s">
        <v>1039</v>
      </c>
      <c r="Q38" s="82"/>
      <c r="R38" s="83" t="s">
        <v>686</v>
      </c>
      <c r="S38" s="83" t="s">
        <v>1039</v>
      </c>
      <c r="T38" s="82"/>
      <c r="U38" s="83" t="s">
        <v>686</v>
      </c>
      <c r="V38" s="83" t="s">
        <v>1039</v>
      </c>
      <c r="W38" s="82"/>
      <c r="X38" s="83" t="s">
        <v>686</v>
      </c>
      <c r="Y38" s="83" t="s">
        <v>1039</v>
      </c>
      <c r="Z38" s="82"/>
      <c r="AA38" s="83" t="s">
        <v>686</v>
      </c>
      <c r="AB38" s="83" t="s">
        <v>1039</v>
      </c>
      <c r="AC38" s="82"/>
      <c r="AD38" s="83" t="s">
        <v>686</v>
      </c>
      <c r="AE38" s="83" t="s">
        <v>1039</v>
      </c>
      <c r="AF38" s="82"/>
      <c r="AG38" s="83" t="s">
        <v>686</v>
      </c>
      <c r="AH38" s="83" t="s">
        <v>1039</v>
      </c>
      <c r="AI38" s="82"/>
      <c r="AJ38" s="83" t="s">
        <v>686</v>
      </c>
      <c r="AK38" s="83" t="s">
        <v>1039</v>
      </c>
      <c r="AL38" s="82"/>
      <c r="AM38" s="83" t="s">
        <v>686</v>
      </c>
      <c r="AN38" s="83" t="s">
        <v>1039</v>
      </c>
      <c r="AO38" s="82"/>
      <c r="AP38" s="83" t="s">
        <v>686</v>
      </c>
      <c r="AQ38" s="83" t="s">
        <v>1039</v>
      </c>
      <c r="AR38" s="82"/>
      <c r="AS38" s="83" t="s">
        <v>686</v>
      </c>
      <c r="AT38" s="83" t="s">
        <v>1039</v>
      </c>
      <c r="AU38" s="82"/>
      <c r="AV38" s="83" t="s">
        <v>686</v>
      </c>
      <c r="AW38" s="83" t="s">
        <v>1039</v>
      </c>
      <c r="AX38" s="82"/>
      <c r="AY38" s="83" t="s">
        <v>686</v>
      </c>
      <c r="AZ38" s="83" t="s">
        <v>1039</v>
      </c>
      <c r="BA38" s="82"/>
      <c r="BB38" s="83" t="s">
        <v>686</v>
      </c>
      <c r="BC38" s="83" t="s">
        <v>1039</v>
      </c>
      <c r="BD38" s="82"/>
      <c r="BE38" s="83" t="s">
        <v>686</v>
      </c>
      <c r="BF38" s="83" t="s">
        <v>1039</v>
      </c>
      <c r="BG38" s="74" t="str">
        <f t="shared" si="34"/>
        <v xml:space="preserve">INSERT INTO SC_SystemeProduits(RefDimension,NomSysteme,typePresta,ligne,Quantite,formule,cte1,DateModif) values (1,'FV5','MOC',84,null,'1*CTE1','Q_CORNIERES',now());
</v>
      </c>
      <c r="BH38" s="74"/>
      <c r="BI38" s="74"/>
      <c r="BJ38" s="74" t="str">
        <f t="shared" si="17"/>
        <v xml:space="preserve">INSERT INTO SC_SystemeProduits(RefDimension,NomSysteme,typePresta,ligne,Quantite,formule,cte1,DateModif) values (2,'FV5','MOC',84,null,'1*CTE1','Q_CORNIERES',now());
</v>
      </c>
      <c r="BK38" s="74"/>
      <c r="BL38" s="74"/>
      <c r="BM38" s="74" t="str">
        <f t="shared" si="18"/>
        <v xml:space="preserve">INSERT INTO SC_SystemeProduits(RefDimension,NomSysteme,typePresta,ligne,Quantite,formule,cte1,DateModif) values (3,'FV5','MOC',84,null,'1*CTE1','Q_CORNIERES',now());
</v>
      </c>
      <c r="BN38" s="74"/>
      <c r="BO38" s="74"/>
      <c r="BP38" s="74" t="str">
        <f t="shared" si="19"/>
        <v xml:space="preserve">INSERT INTO SC_SystemeProduits(RefDimension,NomSysteme,typePresta,ligne,Quantite,formule,cte1,DateModif) values (4,'FV5','MOC',84,null,'1*CTE1','Q_CORNIERES',now());
</v>
      </c>
      <c r="BQ38" s="74"/>
      <c r="BR38" s="74"/>
      <c r="BS38" s="74" t="str">
        <f t="shared" si="20"/>
        <v xml:space="preserve">INSERT INTO SC_SystemeProduits(RefDimension,NomSysteme,typePresta,ligne,Quantite,formule,cte1,DateModif) values (5,'FV5','MOC',84,null,'1*CTE1','Q_CORNIERES',now());
</v>
      </c>
      <c r="BT38" s="74"/>
      <c r="BU38" s="74"/>
      <c r="BV38" s="74" t="str">
        <f t="shared" si="21"/>
        <v xml:space="preserve">INSERT INTO SC_SystemeProduits(RefDimension,NomSysteme,typePresta,ligne,Quantite,formule,cte1,DateModif) values (6,'FV5','MOC',84,null,'1*CTE1','Q_CORNIERES',now());
</v>
      </c>
      <c r="BW38" s="74"/>
      <c r="BX38" s="74"/>
      <c r="BY38" s="74" t="str">
        <f t="shared" si="22"/>
        <v xml:space="preserve">INSERT INTO SC_SystemeProduits(RefDimension,NomSysteme,typePresta,ligne,Quantite,formule,cte1,DateModif) values (7,'FV5','MOC',84,null,'1*CTE1','Q_CORNIERES',now());
</v>
      </c>
      <c r="BZ38" s="74"/>
      <c r="CA38" s="74"/>
      <c r="CB38" s="74" t="str">
        <f t="shared" si="23"/>
        <v xml:space="preserve">INSERT INTO SC_SystemeProduits(RefDimension,NomSysteme,typePresta,ligne,Quantite,formule,cte1,DateModif) values (8,'FV5','MOC',84,null,'1*CTE1','Q_CORNIERES',now());
</v>
      </c>
      <c r="CC38" s="74"/>
      <c r="CD38" s="74"/>
      <c r="CE38" s="74" t="str">
        <f t="shared" si="24"/>
        <v xml:space="preserve">INSERT INTO SC_SystemeProduits(RefDimension,NomSysteme,typePresta,ligne,Quantite,formule,cte1,DateModif) values (9,'FV5','MOC',84,null,'1*CTE1','Q_CORNIERES',now());
</v>
      </c>
      <c r="CF38" s="74"/>
      <c r="CG38" s="74"/>
      <c r="CH38" s="74" t="str">
        <f t="shared" si="25"/>
        <v xml:space="preserve">INSERT INTO SC_SystemeProduits(RefDimension,NomSysteme,typePresta,ligne,Quantite,formule,cte1,DateModif) values (10,'FV5','MOC',84,null,'1*CTE1','Q_CORNIERES',now());
</v>
      </c>
      <c r="CI38" s="74"/>
      <c r="CJ38" s="74"/>
      <c r="CK38" s="74" t="str">
        <f t="shared" si="26"/>
        <v xml:space="preserve">INSERT INTO SC_SystemeProduits(RefDimension,NomSysteme,typePresta,ligne,Quantite,formule,cte1,DateModif) values (11,'FV5','MOC',84,null,'1*CTE1','Q_CORNIERES',now());
</v>
      </c>
      <c r="CL38" s="74"/>
      <c r="CM38" s="74"/>
      <c r="CN38" s="74" t="str">
        <f t="shared" si="27"/>
        <v xml:space="preserve">INSERT INTO SC_SystemeProduits(RefDimension,NomSysteme,typePresta,ligne,Quantite,formule,cte1,DateModif) values (12,'FV5','MOC',84,null,'1*CTE1','Q_CORNIERES',now());
</v>
      </c>
      <c r="CO38" s="74"/>
      <c r="CP38" s="74"/>
      <c r="CQ38" s="74" t="str">
        <f t="shared" si="28"/>
        <v xml:space="preserve">INSERT INTO SC_SystemeProduits(RefDimension,NomSysteme,typePresta,ligne,Quantite,formule,cte1,DateModif) values (13,'FV5','MOC',84,null,'1*CTE1','Q_CORNIERES',now());
</v>
      </c>
      <c r="CR38" s="74"/>
      <c r="CS38" s="74"/>
      <c r="CT38" s="74" t="str">
        <f t="shared" si="29"/>
        <v xml:space="preserve">INSERT INTO SC_SystemeProduits(RefDimension,NomSysteme,typePresta,ligne,Quantite,formule,cte1,DateModif) values (14,'FV5','MOC',84,null,'1*CTE1','Q_CORNIERES',now());
</v>
      </c>
      <c r="CU38" s="74"/>
      <c r="CV38" s="74"/>
      <c r="CW38" s="74" t="str">
        <f t="shared" si="30"/>
        <v xml:space="preserve">INSERT INTO SC_SystemeProduits(RefDimension,NomSysteme,typePresta,ligne,Quantite,formule,cte1,DateModif) values (15,'FV5','MOC',84,null,'1*CTE1','Q_CORNIERES',now());
</v>
      </c>
      <c r="CX38" s="74"/>
      <c r="CY38" s="74"/>
      <c r="CZ38" s="74" t="str">
        <f t="shared" si="31"/>
        <v xml:space="preserve">INSERT INTO SC_SystemeProduits(RefDimension,NomSysteme,typePresta,ligne,Quantite,formule,cte1,DateModif) values (16,'FV5','MOC',84,null,'1*CTE1','Q_CORNIERES',now());
</v>
      </c>
      <c r="DA38" s="74"/>
      <c r="DB38" s="74"/>
      <c r="DC38" s="74" t="str">
        <f t="shared" si="32"/>
        <v xml:space="preserve">INSERT INTO SC_SystemeProduits(RefDimension,NomSysteme,typePresta,ligne,Quantite,formule,cte1,DateModif) values (17,'FV5','MOC',84,null,'1*CTE1','Q_CORNIERES',now());
</v>
      </c>
      <c r="DD38" s="74"/>
      <c r="DE38" s="74"/>
      <c r="DF38" s="74" t="str">
        <f t="shared" si="33"/>
        <v xml:space="preserve">INSERT INTO SC_SystemeProduits(RefDimension,NomSysteme,typePresta,ligne,Quantite,formule,cte1,DateModif) values (18,'FV5','MOC',84,null,'1*CTE1','Q_CORNIERES',now());
</v>
      </c>
      <c r="DG38" s="83"/>
      <c r="DH38" s="83"/>
    </row>
    <row r="39" spans="1:112" x14ac:dyDescent="0.3">
      <c r="A39" s="83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82" t="s">
        <v>298</v>
      </c>
      <c r="C39" s="82" t="s">
        <v>1030</v>
      </c>
      <c r="D39" s="76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82"/>
      <c r="F39" s="83" t="s">
        <v>1041</v>
      </c>
      <c r="G39" s="83" t="s">
        <v>1040</v>
      </c>
      <c r="H39" s="82"/>
      <c r="I39" s="83" t="s">
        <v>1041</v>
      </c>
      <c r="J39" s="83" t="s">
        <v>1040</v>
      </c>
      <c r="K39" s="82"/>
      <c r="L39" s="83" t="s">
        <v>1041</v>
      </c>
      <c r="M39" s="83" t="s">
        <v>1040</v>
      </c>
      <c r="N39" s="82"/>
      <c r="O39" s="83" t="s">
        <v>1041</v>
      </c>
      <c r="P39" s="83" t="s">
        <v>1040</v>
      </c>
      <c r="Q39" s="82"/>
      <c r="R39" s="83" t="s">
        <v>1041</v>
      </c>
      <c r="S39" s="83" t="s">
        <v>1040</v>
      </c>
      <c r="T39" s="82"/>
      <c r="U39" s="83" t="s">
        <v>1041</v>
      </c>
      <c r="V39" s="83" t="s">
        <v>1040</v>
      </c>
      <c r="W39" s="82"/>
      <c r="X39" s="83" t="s">
        <v>1041</v>
      </c>
      <c r="Y39" s="83" t="s">
        <v>1040</v>
      </c>
      <c r="Z39" s="82"/>
      <c r="AA39" s="83" t="s">
        <v>1041</v>
      </c>
      <c r="AB39" s="83" t="s">
        <v>1040</v>
      </c>
      <c r="AC39" s="82"/>
      <c r="AD39" s="83" t="s">
        <v>1041</v>
      </c>
      <c r="AE39" s="83" t="s">
        <v>1040</v>
      </c>
      <c r="AF39" s="82"/>
      <c r="AG39" s="83" t="s">
        <v>1041</v>
      </c>
      <c r="AH39" s="83" t="s">
        <v>1040</v>
      </c>
      <c r="AI39" s="82"/>
      <c r="AJ39" s="83" t="s">
        <v>1041</v>
      </c>
      <c r="AK39" s="83" t="s">
        <v>1040</v>
      </c>
      <c r="AL39" s="82"/>
      <c r="AM39" s="83" t="s">
        <v>1041</v>
      </c>
      <c r="AN39" s="83" t="s">
        <v>1040</v>
      </c>
      <c r="AO39" s="82"/>
      <c r="AP39" s="83" t="s">
        <v>1041</v>
      </c>
      <c r="AQ39" s="83" t="s">
        <v>1040</v>
      </c>
      <c r="AR39" s="82"/>
      <c r="AS39" s="83" t="s">
        <v>1041</v>
      </c>
      <c r="AT39" s="83" t="s">
        <v>1040</v>
      </c>
      <c r="AU39" s="82"/>
      <c r="AV39" s="83" t="s">
        <v>1041</v>
      </c>
      <c r="AW39" s="83" t="s">
        <v>1040</v>
      </c>
      <c r="AX39" s="82"/>
      <c r="AY39" s="83" t="s">
        <v>1041</v>
      </c>
      <c r="AZ39" s="83" t="s">
        <v>1040</v>
      </c>
      <c r="BA39" s="82"/>
      <c r="BB39" s="83" t="s">
        <v>1041</v>
      </c>
      <c r="BC39" s="83" t="s">
        <v>1040</v>
      </c>
      <c r="BD39" s="82"/>
      <c r="BE39" s="83" t="s">
        <v>1041</v>
      </c>
      <c r="BF39" s="83" t="s">
        <v>1040</v>
      </c>
      <c r="BG39" s="74" t="str">
        <f t="shared" si="34"/>
        <v xml:space="preserve">INSERT INTO SC_SystemeProduits(RefDimension,NomSysteme,typePresta,ligne,Quantite,formule,cte1,DateModif) values (1,'FV5','MOC',86,null,'0.2*CTE1','Q_PENTURE',now());
</v>
      </c>
      <c r="BH39" s="74"/>
      <c r="BI39" s="74"/>
      <c r="BJ39" s="74" t="str">
        <f t="shared" si="17"/>
        <v xml:space="preserve">INSERT INTO SC_SystemeProduits(RefDimension,NomSysteme,typePresta,ligne,Quantite,formule,cte1,DateModif) values (2,'FV5','MOC',86,null,'0.2*CTE1','Q_PENTURE',now());
</v>
      </c>
      <c r="BK39" s="74"/>
      <c r="BL39" s="74"/>
      <c r="BM39" s="74" t="str">
        <f t="shared" si="18"/>
        <v xml:space="preserve">INSERT INTO SC_SystemeProduits(RefDimension,NomSysteme,typePresta,ligne,Quantite,formule,cte1,DateModif) values (3,'FV5','MOC',86,null,'0.2*CTE1','Q_PENTURE',now());
</v>
      </c>
      <c r="BN39" s="74"/>
      <c r="BO39" s="74"/>
      <c r="BP39" s="74" t="str">
        <f t="shared" si="19"/>
        <v xml:space="preserve">INSERT INTO SC_SystemeProduits(RefDimension,NomSysteme,typePresta,ligne,Quantite,formule,cte1,DateModif) values (4,'FV5','MOC',86,null,'0.2*CTE1','Q_PENTURE',now());
</v>
      </c>
      <c r="BQ39" s="74"/>
      <c r="BR39" s="74"/>
      <c r="BS39" s="74" t="str">
        <f t="shared" si="20"/>
        <v xml:space="preserve">INSERT INTO SC_SystemeProduits(RefDimension,NomSysteme,typePresta,ligne,Quantite,formule,cte1,DateModif) values (5,'FV5','MOC',86,null,'0.2*CTE1','Q_PENTURE',now());
</v>
      </c>
      <c r="BT39" s="74"/>
      <c r="BU39" s="74"/>
      <c r="BV39" s="74" t="str">
        <f t="shared" si="21"/>
        <v xml:space="preserve">INSERT INTO SC_SystemeProduits(RefDimension,NomSysteme,typePresta,ligne,Quantite,formule,cte1,DateModif) values (6,'FV5','MOC',86,null,'0.2*CTE1','Q_PENTURE',now());
</v>
      </c>
      <c r="BW39" s="74"/>
      <c r="BX39" s="74"/>
      <c r="BY39" s="74" t="str">
        <f t="shared" si="22"/>
        <v xml:space="preserve">INSERT INTO SC_SystemeProduits(RefDimension,NomSysteme,typePresta,ligne,Quantite,formule,cte1,DateModif) values (7,'FV5','MOC',86,null,'0.2*CTE1','Q_PENTURE',now());
</v>
      </c>
      <c r="BZ39" s="74"/>
      <c r="CA39" s="74"/>
      <c r="CB39" s="74" t="str">
        <f t="shared" si="23"/>
        <v xml:space="preserve">INSERT INTO SC_SystemeProduits(RefDimension,NomSysteme,typePresta,ligne,Quantite,formule,cte1,DateModif) values (8,'FV5','MOC',86,null,'0.2*CTE1','Q_PENTURE',now());
</v>
      </c>
      <c r="CC39" s="74"/>
      <c r="CD39" s="74"/>
      <c r="CE39" s="74" t="str">
        <f t="shared" si="24"/>
        <v xml:space="preserve">INSERT INTO SC_SystemeProduits(RefDimension,NomSysteme,typePresta,ligne,Quantite,formule,cte1,DateModif) values (9,'FV5','MOC',86,null,'0.2*CTE1','Q_PENTURE',now());
</v>
      </c>
      <c r="CF39" s="74"/>
      <c r="CG39" s="74"/>
      <c r="CH39" s="74" t="str">
        <f t="shared" si="25"/>
        <v xml:space="preserve">INSERT INTO SC_SystemeProduits(RefDimension,NomSysteme,typePresta,ligne,Quantite,formule,cte1,DateModif) values (10,'FV5','MOC',86,null,'0.2*CTE1','Q_PENTURE',now());
</v>
      </c>
      <c r="CI39" s="74"/>
      <c r="CJ39" s="74"/>
      <c r="CK39" s="74" t="str">
        <f t="shared" si="26"/>
        <v xml:space="preserve">INSERT INTO SC_SystemeProduits(RefDimension,NomSysteme,typePresta,ligne,Quantite,formule,cte1,DateModif) values (11,'FV5','MOC',86,null,'0.2*CTE1','Q_PENTURE',now());
</v>
      </c>
      <c r="CL39" s="74"/>
      <c r="CM39" s="74"/>
      <c r="CN39" s="74" t="str">
        <f t="shared" si="27"/>
        <v xml:space="preserve">INSERT INTO SC_SystemeProduits(RefDimension,NomSysteme,typePresta,ligne,Quantite,formule,cte1,DateModif) values (12,'FV5','MOC',86,null,'0.2*CTE1','Q_PENTURE',now());
</v>
      </c>
      <c r="CO39" s="74"/>
      <c r="CP39" s="74"/>
      <c r="CQ39" s="74" t="str">
        <f t="shared" si="28"/>
        <v xml:space="preserve">INSERT INTO SC_SystemeProduits(RefDimension,NomSysteme,typePresta,ligne,Quantite,formule,cte1,DateModif) values (13,'FV5','MOC',86,null,'0.2*CTE1','Q_PENTURE',now());
</v>
      </c>
      <c r="CR39" s="74"/>
      <c r="CS39" s="74"/>
      <c r="CT39" s="74" t="str">
        <f t="shared" si="29"/>
        <v xml:space="preserve">INSERT INTO SC_SystemeProduits(RefDimension,NomSysteme,typePresta,ligne,Quantite,formule,cte1,DateModif) values (14,'FV5','MOC',86,null,'0.2*CTE1','Q_PENTURE',now());
</v>
      </c>
      <c r="CU39" s="74"/>
      <c r="CV39" s="74"/>
      <c r="CW39" s="74" t="str">
        <f t="shared" si="30"/>
        <v xml:space="preserve">INSERT INTO SC_SystemeProduits(RefDimension,NomSysteme,typePresta,ligne,Quantite,formule,cte1,DateModif) values (15,'FV5','MOC',86,null,'0.2*CTE1','Q_PENTURE',now());
</v>
      </c>
      <c r="CX39" s="74"/>
      <c r="CY39" s="74"/>
      <c r="CZ39" s="74" t="str">
        <f t="shared" si="31"/>
        <v xml:space="preserve">INSERT INTO SC_SystemeProduits(RefDimension,NomSysteme,typePresta,ligne,Quantite,formule,cte1,DateModif) values (16,'FV5','MOC',86,null,'0.2*CTE1','Q_PENTURE',now());
</v>
      </c>
      <c r="DA39" s="74"/>
      <c r="DB39" s="74"/>
      <c r="DC39" s="74" t="str">
        <f t="shared" si="32"/>
        <v xml:space="preserve">INSERT INTO SC_SystemeProduits(RefDimension,NomSysteme,typePresta,ligne,Quantite,formule,cte1,DateModif) values (17,'FV5','MOC',86,null,'0.2*CTE1','Q_PENTURE',now());
</v>
      </c>
      <c r="DD39" s="74"/>
      <c r="DE39" s="74"/>
      <c r="DF39" s="74" t="str">
        <f t="shared" si="33"/>
        <v xml:space="preserve">INSERT INTO SC_SystemeProduits(RefDimension,NomSysteme,typePresta,ligne,Quantite,formule,cte1,DateModif) values (18,'FV5','MOC',86,null,'0.2*CTE1','Q_PENTURE',now());
</v>
      </c>
      <c r="DG39" s="83"/>
      <c r="DH39" s="83"/>
    </row>
    <row r="40" spans="1:112" x14ac:dyDescent="0.3">
      <c r="A40" s="83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B40" s="82"/>
      <c r="C40" s="82"/>
      <c r="D40" s="76" t="str">
        <f>IF(B40="MATIERE",VLOOKUP($C40,MATIERE!$B$2:$K$601,6,0),IF(B40="MOA",VLOOKUP($C40,ATELIER!$B$2:$K$291,3,0),IF(B40="MOC",VLOOKUP($C40,CHANTIER!$B$2:$K$291,3,0),IF(B40="MP",VLOOKUP($C40,MINIPELLE!$B$2:$K$291,3,0),""))))</f>
        <v/>
      </c>
      <c r="E40" s="82"/>
      <c r="F40" s="83"/>
      <c r="G40" s="83"/>
      <c r="H40" s="82"/>
      <c r="I40" s="83"/>
      <c r="J40" s="83"/>
      <c r="K40" s="82"/>
      <c r="L40" s="83"/>
      <c r="M40" s="83"/>
      <c r="N40" s="82"/>
      <c r="O40" s="83"/>
      <c r="P40" s="83"/>
      <c r="Q40" s="82"/>
      <c r="R40" s="83"/>
      <c r="S40" s="83"/>
      <c r="T40" s="82"/>
      <c r="U40" s="83"/>
      <c r="V40" s="83"/>
      <c r="W40" s="82"/>
      <c r="X40" s="83"/>
      <c r="Y40" s="83"/>
      <c r="Z40" s="82"/>
      <c r="AA40" s="83"/>
      <c r="AB40" s="83"/>
      <c r="AC40" s="82"/>
      <c r="AD40" s="83"/>
      <c r="AE40" s="83"/>
      <c r="AF40" s="82"/>
      <c r="AG40" s="83"/>
      <c r="AH40" s="83"/>
      <c r="AI40" s="82"/>
      <c r="AJ40" s="83"/>
      <c r="AK40" s="83"/>
      <c r="AL40" s="82"/>
      <c r="AM40" s="83"/>
      <c r="AN40" s="83"/>
      <c r="AO40" s="82"/>
      <c r="AP40" s="83"/>
      <c r="AQ40" s="83"/>
      <c r="AR40" s="82"/>
      <c r="AS40" s="83"/>
      <c r="AT40" s="83"/>
      <c r="AU40" s="82"/>
      <c r="AV40" s="83"/>
      <c r="AW40" s="83"/>
      <c r="AX40" s="82"/>
      <c r="AY40" s="83"/>
      <c r="AZ40" s="83"/>
      <c r="BA40" s="82"/>
      <c r="BB40" s="83"/>
      <c r="BC40" s="83"/>
      <c r="BD40" s="82"/>
      <c r="BE40" s="83"/>
      <c r="BF40" s="83"/>
      <c r="BG40" s="74" t="str">
        <f t="shared" si="34"/>
        <v/>
      </c>
      <c r="BH40" s="74"/>
      <c r="BI40" s="74"/>
      <c r="BJ40" s="74" t="str">
        <f t="shared" si="17"/>
        <v/>
      </c>
      <c r="BK40" s="74"/>
      <c r="BL40" s="74"/>
      <c r="BM40" s="74" t="str">
        <f t="shared" si="18"/>
        <v/>
      </c>
      <c r="BN40" s="74"/>
      <c r="BO40" s="74"/>
      <c r="BP40" s="74" t="str">
        <f t="shared" si="19"/>
        <v/>
      </c>
      <c r="BQ40" s="74"/>
      <c r="BR40" s="74"/>
      <c r="BS40" s="74" t="str">
        <f t="shared" si="20"/>
        <v/>
      </c>
      <c r="BT40" s="74"/>
      <c r="BU40" s="74"/>
      <c r="BV40" s="74" t="str">
        <f t="shared" si="21"/>
        <v/>
      </c>
      <c r="BW40" s="74"/>
      <c r="BX40" s="74"/>
      <c r="BY40" s="74" t="str">
        <f t="shared" si="22"/>
        <v/>
      </c>
      <c r="BZ40" s="74"/>
      <c r="CA40" s="74"/>
      <c r="CB40" s="74" t="str">
        <f t="shared" si="23"/>
        <v/>
      </c>
      <c r="CC40" s="74"/>
      <c r="CD40" s="74"/>
      <c r="CE40" s="74" t="str">
        <f t="shared" si="24"/>
        <v/>
      </c>
      <c r="CF40" s="74"/>
      <c r="CG40" s="74"/>
      <c r="CH40" s="74" t="str">
        <f t="shared" si="25"/>
        <v/>
      </c>
      <c r="CI40" s="74"/>
      <c r="CJ40" s="74"/>
      <c r="CK40" s="74" t="str">
        <f t="shared" si="26"/>
        <v/>
      </c>
      <c r="CL40" s="74"/>
      <c r="CM40" s="74"/>
      <c r="CN40" s="74" t="str">
        <f t="shared" si="27"/>
        <v/>
      </c>
      <c r="CO40" s="74"/>
      <c r="CP40" s="74"/>
      <c r="CQ40" s="74" t="str">
        <f t="shared" si="28"/>
        <v/>
      </c>
      <c r="CR40" s="74"/>
      <c r="CS40" s="74"/>
      <c r="CT40" s="74" t="str">
        <f t="shared" si="29"/>
        <v/>
      </c>
      <c r="CU40" s="74"/>
      <c r="CV40" s="74"/>
      <c r="CW40" s="74" t="str">
        <f t="shared" si="30"/>
        <v/>
      </c>
      <c r="CX40" s="74"/>
      <c r="CY40" s="74"/>
      <c r="CZ40" s="74" t="str">
        <f t="shared" si="31"/>
        <v/>
      </c>
      <c r="DA40" s="74"/>
      <c r="DB40" s="74"/>
      <c r="DC40" s="74" t="str">
        <f t="shared" si="32"/>
        <v/>
      </c>
      <c r="DD40" s="74"/>
      <c r="DE40" s="74"/>
      <c r="DF40" s="74" t="str">
        <f t="shared" si="33"/>
        <v/>
      </c>
      <c r="DG40" s="83"/>
      <c r="DH40" s="83"/>
    </row>
    <row r="41" spans="1:112" x14ac:dyDescent="0.3">
      <c r="A41" s="83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82" t="s">
        <v>299</v>
      </c>
      <c r="C41" s="82" t="s">
        <v>234</v>
      </c>
      <c r="D41" s="76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82"/>
      <c r="F41" s="83" t="s">
        <v>1668</v>
      </c>
      <c r="G41" s="83" t="s">
        <v>629</v>
      </c>
      <c r="H41" s="82"/>
      <c r="I41" s="83" t="s">
        <v>1668</v>
      </c>
      <c r="J41" s="83" t="s">
        <v>629</v>
      </c>
      <c r="K41" s="82"/>
      <c r="L41" s="83" t="s">
        <v>1668</v>
      </c>
      <c r="M41" s="83" t="s">
        <v>629</v>
      </c>
      <c r="N41" s="82"/>
      <c r="O41" s="83" t="s">
        <v>1668</v>
      </c>
      <c r="P41" s="83" t="s">
        <v>629</v>
      </c>
      <c r="Q41" s="82"/>
      <c r="R41" s="83" t="s">
        <v>1668</v>
      </c>
      <c r="S41" s="83" t="s">
        <v>629</v>
      </c>
      <c r="T41" s="82"/>
      <c r="U41" s="83" t="s">
        <v>1668</v>
      </c>
      <c r="V41" s="83" t="s">
        <v>629</v>
      </c>
      <c r="W41" s="82"/>
      <c r="X41" s="83" t="s">
        <v>1668</v>
      </c>
      <c r="Y41" s="83" t="s">
        <v>629</v>
      </c>
      <c r="Z41" s="82"/>
      <c r="AA41" s="83" t="s">
        <v>1668</v>
      </c>
      <c r="AB41" s="83" t="s">
        <v>629</v>
      </c>
      <c r="AC41" s="82"/>
      <c r="AD41" s="83" t="s">
        <v>1668</v>
      </c>
      <c r="AE41" s="83" t="s">
        <v>629</v>
      </c>
      <c r="AF41" s="82"/>
      <c r="AG41" s="83" t="s">
        <v>1668</v>
      </c>
      <c r="AH41" s="83" t="s">
        <v>629</v>
      </c>
      <c r="AI41" s="82"/>
      <c r="AJ41" s="83" t="s">
        <v>1668</v>
      </c>
      <c r="AK41" s="83" t="s">
        <v>629</v>
      </c>
      <c r="AL41" s="82"/>
      <c r="AM41" s="83" t="s">
        <v>1668</v>
      </c>
      <c r="AN41" s="83" t="s">
        <v>629</v>
      </c>
      <c r="AO41" s="82"/>
      <c r="AP41" s="83" t="s">
        <v>1668</v>
      </c>
      <c r="AQ41" s="83" t="s">
        <v>629</v>
      </c>
      <c r="AR41" s="82"/>
      <c r="AS41" s="83" t="s">
        <v>1668</v>
      </c>
      <c r="AT41" s="83" t="s">
        <v>629</v>
      </c>
      <c r="AU41" s="82"/>
      <c r="AV41" s="83" t="s">
        <v>1668</v>
      </c>
      <c r="AW41" s="83" t="s">
        <v>629</v>
      </c>
      <c r="AX41" s="82"/>
      <c r="AY41" s="83" t="s">
        <v>1668</v>
      </c>
      <c r="AZ41" s="83" t="s">
        <v>629</v>
      </c>
      <c r="BA41" s="82"/>
      <c r="BB41" s="83" t="s">
        <v>1668</v>
      </c>
      <c r="BC41" s="83" t="s">
        <v>629</v>
      </c>
      <c r="BD41" s="82"/>
      <c r="BE41" s="83" t="s">
        <v>1668</v>
      </c>
      <c r="BF41" s="83" t="s">
        <v>629</v>
      </c>
      <c r="BG41" s="74" t="str">
        <f t="shared" si="34"/>
        <v xml:space="preserve">INSERT INTO SC_SystemeProduits(RefDimension,NomSysteme,typePresta,ligne,Quantite,formule,cte1,DateModif) values (1,'FV5','MP',25,null,'0.05*CTE1','PERIMETRE',now());
</v>
      </c>
      <c r="BH41" s="74"/>
      <c r="BI41" s="74"/>
      <c r="BJ41" s="74" t="str">
        <f t="shared" si="17"/>
        <v xml:space="preserve">INSERT INTO SC_SystemeProduits(RefDimension,NomSysteme,typePresta,ligne,Quantite,formule,cte1,DateModif) values (2,'FV5','MP',25,null,'0.05*CTE1','PERIMETRE',now());
</v>
      </c>
      <c r="BK41" s="74"/>
      <c r="BL41" s="74"/>
      <c r="BM41" s="74" t="str">
        <f t="shared" si="18"/>
        <v xml:space="preserve">INSERT INTO SC_SystemeProduits(RefDimension,NomSysteme,typePresta,ligne,Quantite,formule,cte1,DateModif) values (3,'FV5','MP',25,null,'0.05*CTE1','PERIMETRE',now());
</v>
      </c>
      <c r="BN41" s="74"/>
      <c r="BO41" s="74"/>
      <c r="BP41" s="74" t="str">
        <f t="shared" si="19"/>
        <v xml:space="preserve">INSERT INTO SC_SystemeProduits(RefDimension,NomSysteme,typePresta,ligne,Quantite,formule,cte1,DateModif) values (4,'FV5','MP',25,null,'0.05*CTE1','PERIMETRE',now());
</v>
      </c>
      <c r="BQ41" s="74"/>
      <c r="BR41" s="74"/>
      <c r="BS41" s="74" t="str">
        <f t="shared" si="20"/>
        <v xml:space="preserve">INSERT INTO SC_SystemeProduits(RefDimension,NomSysteme,typePresta,ligne,Quantite,formule,cte1,DateModif) values (5,'FV5','MP',25,null,'0.05*CTE1','PERIMETRE',now());
</v>
      </c>
      <c r="BT41" s="74"/>
      <c r="BU41" s="74"/>
      <c r="BV41" s="74" t="str">
        <f t="shared" si="21"/>
        <v xml:space="preserve">INSERT INTO SC_SystemeProduits(RefDimension,NomSysteme,typePresta,ligne,Quantite,formule,cte1,DateModif) values (6,'FV5','MP',25,null,'0.05*CTE1','PERIMETRE',now());
</v>
      </c>
      <c r="BW41" s="74"/>
      <c r="BX41" s="74"/>
      <c r="BY41" s="74" t="str">
        <f t="shared" si="22"/>
        <v xml:space="preserve">INSERT INTO SC_SystemeProduits(RefDimension,NomSysteme,typePresta,ligne,Quantite,formule,cte1,DateModif) values (7,'FV5','MP',25,null,'0.05*CTE1','PERIMETRE',now());
</v>
      </c>
      <c r="BZ41" s="74"/>
      <c r="CA41" s="74"/>
      <c r="CB41" s="74" t="str">
        <f t="shared" si="23"/>
        <v xml:space="preserve">INSERT INTO SC_SystemeProduits(RefDimension,NomSysteme,typePresta,ligne,Quantite,formule,cte1,DateModif) values (8,'FV5','MP',25,null,'0.05*CTE1','PERIMETRE',now());
</v>
      </c>
      <c r="CC41" s="74"/>
      <c r="CD41" s="74"/>
      <c r="CE41" s="74" t="str">
        <f t="shared" si="24"/>
        <v xml:space="preserve">INSERT INTO SC_SystemeProduits(RefDimension,NomSysteme,typePresta,ligne,Quantite,formule,cte1,DateModif) values (9,'FV5','MP',25,null,'0.05*CTE1','PERIMETRE',now());
</v>
      </c>
      <c r="CF41" s="74"/>
      <c r="CG41" s="74"/>
      <c r="CH41" s="74" t="str">
        <f t="shared" si="25"/>
        <v xml:space="preserve">INSERT INTO SC_SystemeProduits(RefDimension,NomSysteme,typePresta,ligne,Quantite,formule,cte1,DateModif) values (10,'FV5','MP',25,null,'0.05*CTE1','PERIMETRE',now());
</v>
      </c>
      <c r="CI41" s="74"/>
      <c r="CJ41" s="74"/>
      <c r="CK41" s="74" t="str">
        <f t="shared" si="26"/>
        <v xml:space="preserve">INSERT INTO SC_SystemeProduits(RefDimension,NomSysteme,typePresta,ligne,Quantite,formule,cte1,DateModif) values (11,'FV5','MP',25,null,'0.05*CTE1','PERIMETRE',now());
</v>
      </c>
      <c r="CL41" s="74"/>
      <c r="CM41" s="74"/>
      <c r="CN41" s="74" t="str">
        <f t="shared" si="27"/>
        <v xml:space="preserve">INSERT INTO SC_SystemeProduits(RefDimension,NomSysteme,typePresta,ligne,Quantite,formule,cte1,DateModif) values (12,'FV5','MP',25,null,'0.05*CTE1','PERIMETRE',now());
</v>
      </c>
      <c r="CO41" s="74"/>
      <c r="CP41" s="74"/>
      <c r="CQ41" s="74" t="str">
        <f t="shared" si="28"/>
        <v xml:space="preserve">INSERT INTO SC_SystemeProduits(RefDimension,NomSysteme,typePresta,ligne,Quantite,formule,cte1,DateModif) values (13,'FV5','MP',25,null,'0.05*CTE1','PERIMETRE',now());
</v>
      </c>
      <c r="CR41" s="74"/>
      <c r="CS41" s="74"/>
      <c r="CT41" s="74" t="str">
        <f t="shared" si="29"/>
        <v xml:space="preserve">INSERT INTO SC_SystemeProduits(RefDimension,NomSysteme,typePresta,ligne,Quantite,formule,cte1,DateModif) values (14,'FV5','MP',25,null,'0.05*CTE1','PERIMETRE',now());
</v>
      </c>
      <c r="CU41" s="74"/>
      <c r="CV41" s="74"/>
      <c r="CW41" s="74" t="str">
        <f t="shared" si="30"/>
        <v xml:space="preserve">INSERT INTO SC_SystemeProduits(RefDimension,NomSysteme,typePresta,ligne,Quantite,formule,cte1,DateModif) values (15,'FV5','MP',25,null,'0.05*CTE1','PERIMETRE',now());
</v>
      </c>
      <c r="CX41" s="74"/>
      <c r="CY41" s="74"/>
      <c r="CZ41" s="74" t="str">
        <f t="shared" si="31"/>
        <v xml:space="preserve">INSERT INTO SC_SystemeProduits(RefDimension,NomSysteme,typePresta,ligne,Quantite,formule,cte1,DateModif) values (16,'FV5','MP',25,null,'0.05*CTE1','PERIMETRE',now());
</v>
      </c>
      <c r="DA41" s="74"/>
      <c r="DB41" s="74"/>
      <c r="DC41" s="74" t="str">
        <f t="shared" si="32"/>
        <v xml:space="preserve">INSERT INTO SC_SystemeProduits(RefDimension,NomSysteme,typePresta,ligne,Quantite,formule,cte1,DateModif) values (17,'FV5','MP',25,null,'0.05*CTE1','PERIMETRE',now());
</v>
      </c>
      <c r="DD41" s="74"/>
      <c r="DE41" s="74"/>
      <c r="DF41" s="74" t="str">
        <f t="shared" si="33"/>
        <v xml:space="preserve">INSERT INTO SC_SystemeProduits(RefDimension,NomSysteme,typePresta,ligne,Quantite,formule,cte1,DateModif) values (18,'FV5','MP',25,null,'0.05*CTE1','PERIMETRE',now());
</v>
      </c>
      <c r="DG41" s="83"/>
      <c r="DH41" s="83"/>
    </row>
    <row r="42" spans="1:112" x14ac:dyDescent="0.3">
      <c r="A42" s="83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82" t="s">
        <v>299</v>
      </c>
      <c r="C42" s="82" t="s">
        <v>159</v>
      </c>
      <c r="D42" s="76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82"/>
      <c r="F42" s="83" t="s">
        <v>714</v>
      </c>
      <c r="G42" s="83" t="s">
        <v>712</v>
      </c>
      <c r="H42" s="82"/>
      <c r="I42" s="83" t="s">
        <v>714</v>
      </c>
      <c r="J42" s="83" t="s">
        <v>712</v>
      </c>
      <c r="K42" s="82"/>
      <c r="L42" s="83" t="s">
        <v>714</v>
      </c>
      <c r="M42" s="83" t="s">
        <v>712</v>
      </c>
      <c r="N42" s="82"/>
      <c r="O42" s="83" t="s">
        <v>714</v>
      </c>
      <c r="P42" s="83" t="s">
        <v>712</v>
      </c>
      <c r="Q42" s="82"/>
      <c r="R42" s="83" t="s">
        <v>714</v>
      </c>
      <c r="S42" s="83" t="s">
        <v>712</v>
      </c>
      <c r="T42" s="82"/>
      <c r="U42" s="83" t="s">
        <v>714</v>
      </c>
      <c r="V42" s="83" t="s">
        <v>712</v>
      </c>
      <c r="W42" s="82"/>
      <c r="X42" s="83" t="s">
        <v>714</v>
      </c>
      <c r="Y42" s="83" t="s">
        <v>712</v>
      </c>
      <c r="Z42" s="82"/>
      <c r="AA42" s="83" t="s">
        <v>714</v>
      </c>
      <c r="AB42" s="83" t="s">
        <v>712</v>
      </c>
      <c r="AC42" s="82"/>
      <c r="AD42" s="83" t="s">
        <v>714</v>
      </c>
      <c r="AE42" s="83" t="s">
        <v>712</v>
      </c>
      <c r="AF42" s="82"/>
      <c r="AG42" s="83" t="s">
        <v>714</v>
      </c>
      <c r="AH42" s="83" t="s">
        <v>712</v>
      </c>
      <c r="AI42" s="82"/>
      <c r="AJ42" s="83" t="s">
        <v>714</v>
      </c>
      <c r="AK42" s="83" t="s">
        <v>712</v>
      </c>
      <c r="AL42" s="82"/>
      <c r="AM42" s="83" t="s">
        <v>714</v>
      </c>
      <c r="AN42" s="83" t="s">
        <v>712</v>
      </c>
      <c r="AO42" s="82"/>
      <c r="AP42" s="83" t="s">
        <v>714</v>
      </c>
      <c r="AQ42" s="83" t="s">
        <v>712</v>
      </c>
      <c r="AR42" s="82"/>
      <c r="AS42" s="83" t="s">
        <v>714</v>
      </c>
      <c r="AT42" s="83" t="s">
        <v>712</v>
      </c>
      <c r="AU42" s="82"/>
      <c r="AV42" s="83" t="s">
        <v>714</v>
      </c>
      <c r="AW42" s="83" t="s">
        <v>712</v>
      </c>
      <c r="AX42" s="82"/>
      <c r="AY42" s="83" t="s">
        <v>714</v>
      </c>
      <c r="AZ42" s="83" t="s">
        <v>712</v>
      </c>
      <c r="BA42" s="82"/>
      <c r="BB42" s="83" t="s">
        <v>714</v>
      </c>
      <c r="BC42" s="83" t="s">
        <v>712</v>
      </c>
      <c r="BD42" s="82"/>
      <c r="BE42" s="83" t="s">
        <v>714</v>
      </c>
      <c r="BF42" s="83" t="s">
        <v>712</v>
      </c>
      <c r="BG42" s="74" t="str">
        <f t="shared" si="34"/>
        <v xml:space="preserve">INSERT INTO SC_SystemeProduits(RefDimension,NomSysteme,typePresta,ligne,Quantite,formule,cte1,DateModif) values (1,'FV5','MP',13,null,'0.6*CTE1','SURFACE',now());
</v>
      </c>
      <c r="BH42" s="74"/>
      <c r="BI42" s="74"/>
      <c r="BJ42" s="74" t="str">
        <f t="shared" si="17"/>
        <v xml:space="preserve">INSERT INTO SC_SystemeProduits(RefDimension,NomSysteme,typePresta,ligne,Quantite,formule,cte1,DateModif) values (2,'FV5','MP',13,null,'0.6*CTE1','SURFACE',now());
</v>
      </c>
      <c r="BK42" s="74"/>
      <c r="BL42" s="74"/>
      <c r="BM42" s="74" t="str">
        <f t="shared" si="18"/>
        <v xml:space="preserve">INSERT INTO SC_SystemeProduits(RefDimension,NomSysteme,typePresta,ligne,Quantite,formule,cte1,DateModif) values (3,'FV5','MP',13,null,'0.6*CTE1','SURFACE',now());
</v>
      </c>
      <c r="BN42" s="74"/>
      <c r="BO42" s="74"/>
      <c r="BP42" s="74" t="str">
        <f t="shared" si="19"/>
        <v xml:space="preserve">INSERT INTO SC_SystemeProduits(RefDimension,NomSysteme,typePresta,ligne,Quantite,formule,cte1,DateModif) values (4,'FV5','MP',13,null,'0.6*CTE1','SURFACE',now());
</v>
      </c>
      <c r="BQ42" s="74"/>
      <c r="BR42" s="74"/>
      <c r="BS42" s="74" t="str">
        <f t="shared" si="20"/>
        <v xml:space="preserve">INSERT INTO SC_SystemeProduits(RefDimension,NomSysteme,typePresta,ligne,Quantite,formule,cte1,DateModif) values (5,'FV5','MP',13,null,'0.6*CTE1','SURFACE',now());
</v>
      </c>
      <c r="BT42" s="74"/>
      <c r="BU42" s="74"/>
      <c r="BV42" s="74" t="str">
        <f t="shared" si="21"/>
        <v xml:space="preserve">INSERT INTO SC_SystemeProduits(RefDimension,NomSysteme,typePresta,ligne,Quantite,formule,cte1,DateModif) values (6,'FV5','MP',13,null,'0.6*CTE1','SURFACE',now());
</v>
      </c>
      <c r="BW42" s="74"/>
      <c r="BX42" s="74"/>
      <c r="BY42" s="74" t="str">
        <f t="shared" si="22"/>
        <v xml:space="preserve">INSERT INTO SC_SystemeProduits(RefDimension,NomSysteme,typePresta,ligne,Quantite,formule,cte1,DateModif) values (7,'FV5','MP',13,null,'0.6*CTE1','SURFACE',now());
</v>
      </c>
      <c r="BZ42" s="74"/>
      <c r="CA42" s="74"/>
      <c r="CB42" s="74" t="str">
        <f t="shared" si="23"/>
        <v xml:space="preserve">INSERT INTO SC_SystemeProduits(RefDimension,NomSysteme,typePresta,ligne,Quantite,formule,cte1,DateModif) values (8,'FV5','MP',13,null,'0.6*CTE1','SURFACE',now());
</v>
      </c>
      <c r="CC42" s="74"/>
      <c r="CD42" s="74"/>
      <c r="CE42" s="74" t="str">
        <f t="shared" si="24"/>
        <v xml:space="preserve">INSERT INTO SC_SystemeProduits(RefDimension,NomSysteme,typePresta,ligne,Quantite,formule,cte1,DateModif) values (9,'FV5','MP',13,null,'0.6*CTE1','SURFACE',now());
</v>
      </c>
      <c r="CF42" s="74"/>
      <c r="CG42" s="74"/>
      <c r="CH42" s="74" t="str">
        <f t="shared" si="25"/>
        <v xml:space="preserve">INSERT INTO SC_SystemeProduits(RefDimension,NomSysteme,typePresta,ligne,Quantite,formule,cte1,DateModif) values (10,'FV5','MP',13,null,'0.6*CTE1','SURFACE',now());
</v>
      </c>
      <c r="CI42" s="74"/>
      <c r="CJ42" s="74"/>
      <c r="CK42" s="74" t="str">
        <f t="shared" si="26"/>
        <v xml:space="preserve">INSERT INTO SC_SystemeProduits(RefDimension,NomSysteme,typePresta,ligne,Quantite,formule,cte1,DateModif) values (11,'FV5','MP',13,null,'0.6*CTE1','SURFACE',now());
</v>
      </c>
      <c r="CL42" s="74"/>
      <c r="CM42" s="74"/>
      <c r="CN42" s="74" t="str">
        <f t="shared" si="27"/>
        <v xml:space="preserve">INSERT INTO SC_SystemeProduits(RefDimension,NomSysteme,typePresta,ligne,Quantite,formule,cte1,DateModif) values (12,'FV5','MP',13,null,'0.6*CTE1','SURFACE',now());
</v>
      </c>
      <c r="CO42" s="74"/>
      <c r="CP42" s="74"/>
      <c r="CQ42" s="74" t="str">
        <f t="shared" si="28"/>
        <v xml:space="preserve">INSERT INTO SC_SystemeProduits(RefDimension,NomSysteme,typePresta,ligne,Quantite,formule,cte1,DateModif) values (13,'FV5','MP',13,null,'0.6*CTE1','SURFACE',now());
</v>
      </c>
      <c r="CR42" s="74"/>
      <c r="CS42" s="74"/>
      <c r="CT42" s="74" t="str">
        <f t="shared" si="29"/>
        <v xml:space="preserve">INSERT INTO SC_SystemeProduits(RefDimension,NomSysteme,typePresta,ligne,Quantite,formule,cte1,DateModif) values (14,'FV5','MP',13,null,'0.6*CTE1','SURFACE',now());
</v>
      </c>
      <c r="CU42" s="74"/>
      <c r="CV42" s="74"/>
      <c r="CW42" s="74" t="str">
        <f t="shared" si="30"/>
        <v xml:space="preserve">INSERT INTO SC_SystemeProduits(RefDimension,NomSysteme,typePresta,ligne,Quantite,formule,cte1,DateModif) values (15,'FV5','MP',13,null,'0.6*CTE1','SURFACE',now());
</v>
      </c>
      <c r="CX42" s="74"/>
      <c r="CY42" s="74"/>
      <c r="CZ42" s="74" t="str">
        <f t="shared" si="31"/>
        <v xml:space="preserve">INSERT INTO SC_SystemeProduits(RefDimension,NomSysteme,typePresta,ligne,Quantite,formule,cte1,DateModif) values (16,'FV5','MP',13,null,'0.6*CTE1','SURFACE',now());
</v>
      </c>
      <c r="DA42" s="74"/>
      <c r="DB42" s="74"/>
      <c r="DC42" s="74" t="str">
        <f t="shared" si="32"/>
        <v xml:space="preserve">INSERT INTO SC_SystemeProduits(RefDimension,NomSysteme,typePresta,ligne,Quantite,formule,cte1,DateModif) values (17,'FV5','MP',13,null,'0.6*CTE1','SURFACE',now());
</v>
      </c>
      <c r="DD42" s="74"/>
      <c r="DE42" s="74"/>
      <c r="DF42" s="74" t="str">
        <f t="shared" si="33"/>
        <v xml:space="preserve">INSERT INTO SC_SystemeProduits(RefDimension,NomSysteme,typePresta,ligne,Quantite,formule,cte1,DateModif) values (18,'FV5','MP',13,null,'0.6*CTE1','SURFACE',now());
</v>
      </c>
      <c r="DG42" s="83"/>
      <c r="DH42" s="83"/>
    </row>
    <row r="43" spans="1:112" x14ac:dyDescent="0.3">
      <c r="A43" s="83">
        <f>IF(B43="MATIERE",VLOOKUP($C43,MATIERE!$B$2:$K$601,10,0),IF(B43="MOA",VLOOKUP($C43,ATELIER!$B$2:$K$291,10,0),IF(B43="MOC",VLOOKUP($C43,CHANTIER!$B$2:$K$291,10,0),IF(B43="MP",VLOOKUP($C43,MINIPELLE!$B$2:$K$291,10,0),""))))</f>
        <v>26</v>
      </c>
      <c r="B43" s="82" t="s">
        <v>299</v>
      </c>
      <c r="C43" s="82" t="s">
        <v>236</v>
      </c>
      <c r="D43" s="76" t="str">
        <f>IF(B43="MATIERE",VLOOKUP($C43,MATIERE!$B$2:$K$601,6,0),IF(B43="MOA",VLOOKUP($C43,ATELIER!$B$2:$K$291,3,0),IF(B43="MOC",VLOOKUP($C43,CHANTIER!$B$2:$K$291,3,0),IF(B43="MP",VLOOKUP($C43,MINIPELLE!$B$2:$K$291,3,0),""))))</f>
        <v>ml</v>
      </c>
      <c r="E43" s="82"/>
      <c r="F43" s="83" t="s">
        <v>686</v>
      </c>
      <c r="G43" s="83" t="s">
        <v>629</v>
      </c>
      <c r="H43" s="82"/>
      <c r="I43" s="83" t="s">
        <v>686</v>
      </c>
      <c r="J43" s="83" t="s">
        <v>629</v>
      </c>
      <c r="K43" s="82"/>
      <c r="L43" s="83" t="s">
        <v>686</v>
      </c>
      <c r="M43" s="83" t="s">
        <v>629</v>
      </c>
      <c r="N43" s="82"/>
      <c r="O43" s="83" t="s">
        <v>686</v>
      </c>
      <c r="P43" s="83" t="s">
        <v>629</v>
      </c>
      <c r="Q43" s="82"/>
      <c r="R43" s="83" t="s">
        <v>686</v>
      </c>
      <c r="S43" s="83" t="s">
        <v>629</v>
      </c>
      <c r="T43" s="82"/>
      <c r="U43" s="83" t="s">
        <v>686</v>
      </c>
      <c r="V43" s="83" t="s">
        <v>629</v>
      </c>
      <c r="W43" s="82"/>
      <c r="X43" s="83" t="s">
        <v>686</v>
      </c>
      <c r="Y43" s="83" t="s">
        <v>629</v>
      </c>
      <c r="Z43" s="82"/>
      <c r="AA43" s="83" t="s">
        <v>686</v>
      </c>
      <c r="AB43" s="83" t="s">
        <v>629</v>
      </c>
      <c r="AC43" s="82"/>
      <c r="AD43" s="83" t="s">
        <v>686</v>
      </c>
      <c r="AE43" s="83" t="s">
        <v>629</v>
      </c>
      <c r="AF43" s="82"/>
      <c r="AG43" s="83" t="s">
        <v>686</v>
      </c>
      <c r="AH43" s="83" t="s">
        <v>629</v>
      </c>
      <c r="AI43" s="82"/>
      <c r="AJ43" s="83" t="s">
        <v>686</v>
      </c>
      <c r="AK43" s="83" t="s">
        <v>629</v>
      </c>
      <c r="AL43" s="82"/>
      <c r="AM43" s="83" t="s">
        <v>686</v>
      </c>
      <c r="AN43" s="83" t="s">
        <v>629</v>
      </c>
      <c r="AO43" s="82"/>
      <c r="AP43" s="83" t="s">
        <v>686</v>
      </c>
      <c r="AQ43" s="83" t="s">
        <v>629</v>
      </c>
      <c r="AR43" s="82"/>
      <c r="AS43" s="83" t="s">
        <v>686</v>
      </c>
      <c r="AT43" s="83" t="s">
        <v>629</v>
      </c>
      <c r="AU43" s="82"/>
      <c r="AV43" s="83" t="s">
        <v>686</v>
      </c>
      <c r="AW43" s="83" t="s">
        <v>629</v>
      </c>
      <c r="AX43" s="82"/>
      <c r="AY43" s="83" t="s">
        <v>686</v>
      </c>
      <c r="AZ43" s="83" t="s">
        <v>629</v>
      </c>
      <c r="BA43" s="82"/>
      <c r="BB43" s="83" t="s">
        <v>686</v>
      </c>
      <c r="BC43" s="83" t="s">
        <v>629</v>
      </c>
      <c r="BD43" s="82"/>
      <c r="BE43" s="83" t="s">
        <v>686</v>
      </c>
      <c r="BF43" s="83" t="s">
        <v>629</v>
      </c>
      <c r="BG43" s="74" t="str">
        <f t="shared" si="34"/>
        <v xml:space="preserve">INSERT INTO SC_SystemeProduits(RefDimension,NomSysteme,typePresta,ligne,Quantite,formule,cte1,DateModif) values (1,'FV5','MP',26,null,'1*CTE1','PERIMETRE',now());
</v>
      </c>
      <c r="BH43" s="74"/>
      <c r="BI43" s="74"/>
      <c r="BJ43" s="74" t="str">
        <f t="shared" si="17"/>
        <v xml:space="preserve">INSERT INTO SC_SystemeProduits(RefDimension,NomSysteme,typePresta,ligne,Quantite,formule,cte1,DateModif) values (2,'FV5','MP',26,null,'1*CTE1','PERIMETRE',now());
</v>
      </c>
      <c r="BK43" s="74"/>
      <c r="BL43" s="74"/>
      <c r="BM43" s="74" t="str">
        <f t="shared" si="18"/>
        <v xml:space="preserve">INSERT INTO SC_SystemeProduits(RefDimension,NomSysteme,typePresta,ligne,Quantite,formule,cte1,DateModif) values (3,'FV5','MP',26,null,'1*CTE1','PERIMETRE',now());
</v>
      </c>
      <c r="BN43" s="74"/>
      <c r="BO43" s="74"/>
      <c r="BP43" s="74" t="str">
        <f t="shared" si="19"/>
        <v xml:space="preserve">INSERT INTO SC_SystemeProduits(RefDimension,NomSysteme,typePresta,ligne,Quantite,formule,cte1,DateModif) values (4,'FV5','MP',26,null,'1*CTE1','PERIMETRE',now());
</v>
      </c>
      <c r="BQ43" s="74"/>
      <c r="BR43" s="74"/>
      <c r="BS43" s="74" t="str">
        <f t="shared" si="20"/>
        <v xml:space="preserve">INSERT INTO SC_SystemeProduits(RefDimension,NomSysteme,typePresta,ligne,Quantite,formule,cte1,DateModif) values (5,'FV5','MP',26,null,'1*CTE1','PERIMETRE',now());
</v>
      </c>
      <c r="BT43" s="74"/>
      <c r="BU43" s="74"/>
      <c r="BV43" s="74" t="str">
        <f t="shared" si="21"/>
        <v xml:space="preserve">INSERT INTO SC_SystemeProduits(RefDimension,NomSysteme,typePresta,ligne,Quantite,formule,cte1,DateModif) values (6,'FV5','MP',26,null,'1*CTE1','PERIMETRE',now());
</v>
      </c>
      <c r="BW43" s="74"/>
      <c r="BX43" s="74"/>
      <c r="BY43" s="74" t="str">
        <f t="shared" si="22"/>
        <v xml:space="preserve">INSERT INTO SC_SystemeProduits(RefDimension,NomSysteme,typePresta,ligne,Quantite,formule,cte1,DateModif) values (7,'FV5','MP',26,null,'1*CTE1','PERIMETRE',now());
</v>
      </c>
      <c r="BZ43" s="74"/>
      <c r="CA43" s="74"/>
      <c r="CB43" s="74" t="str">
        <f t="shared" si="23"/>
        <v xml:space="preserve">INSERT INTO SC_SystemeProduits(RefDimension,NomSysteme,typePresta,ligne,Quantite,formule,cte1,DateModif) values (8,'FV5','MP',26,null,'1*CTE1','PERIMETRE',now());
</v>
      </c>
      <c r="CC43" s="74"/>
      <c r="CD43" s="74"/>
      <c r="CE43" s="74" t="str">
        <f t="shared" si="24"/>
        <v xml:space="preserve">INSERT INTO SC_SystemeProduits(RefDimension,NomSysteme,typePresta,ligne,Quantite,formule,cte1,DateModif) values (9,'FV5','MP',26,null,'1*CTE1','PERIMETRE',now());
</v>
      </c>
      <c r="CF43" s="74"/>
      <c r="CG43" s="74"/>
      <c r="CH43" s="74" t="str">
        <f t="shared" si="25"/>
        <v xml:space="preserve">INSERT INTO SC_SystemeProduits(RefDimension,NomSysteme,typePresta,ligne,Quantite,formule,cte1,DateModif) values (10,'FV5','MP',26,null,'1*CTE1','PERIMETRE',now());
</v>
      </c>
      <c r="CI43" s="74"/>
      <c r="CJ43" s="74"/>
      <c r="CK43" s="74" t="str">
        <f t="shared" si="26"/>
        <v xml:space="preserve">INSERT INTO SC_SystemeProduits(RefDimension,NomSysteme,typePresta,ligne,Quantite,formule,cte1,DateModif) values (11,'FV5','MP',26,null,'1*CTE1','PERIMETRE',now());
</v>
      </c>
      <c r="CL43" s="74"/>
      <c r="CM43" s="74"/>
      <c r="CN43" s="74" t="str">
        <f t="shared" si="27"/>
        <v xml:space="preserve">INSERT INTO SC_SystemeProduits(RefDimension,NomSysteme,typePresta,ligne,Quantite,formule,cte1,DateModif) values (12,'FV5','MP',26,null,'1*CTE1','PERIMETRE',now());
</v>
      </c>
      <c r="CO43" s="74"/>
      <c r="CP43" s="74"/>
      <c r="CQ43" s="74" t="str">
        <f t="shared" si="28"/>
        <v xml:space="preserve">INSERT INTO SC_SystemeProduits(RefDimension,NomSysteme,typePresta,ligne,Quantite,formule,cte1,DateModif) values (13,'FV5','MP',26,null,'1*CTE1','PERIMETRE',now());
</v>
      </c>
      <c r="CR43" s="74"/>
      <c r="CS43" s="74"/>
      <c r="CT43" s="74" t="str">
        <f t="shared" si="29"/>
        <v xml:space="preserve">INSERT INTO SC_SystemeProduits(RefDimension,NomSysteme,typePresta,ligne,Quantite,formule,cte1,DateModif) values (14,'FV5','MP',26,null,'1*CTE1','PERIMETRE',now());
</v>
      </c>
      <c r="CU43" s="74"/>
      <c r="CV43" s="74"/>
      <c r="CW43" s="74" t="str">
        <f t="shared" si="30"/>
        <v xml:space="preserve">INSERT INTO SC_SystemeProduits(RefDimension,NomSysteme,typePresta,ligne,Quantite,formule,cte1,DateModif) values (15,'FV5','MP',26,null,'1*CTE1','PERIMETRE',now());
</v>
      </c>
      <c r="CX43" s="74"/>
      <c r="CY43" s="74"/>
      <c r="CZ43" s="74" t="str">
        <f t="shared" si="31"/>
        <v xml:space="preserve">INSERT INTO SC_SystemeProduits(RefDimension,NomSysteme,typePresta,ligne,Quantite,formule,cte1,DateModif) values (16,'FV5','MP',26,null,'1*CTE1','PERIMETRE',now());
</v>
      </c>
      <c r="DA43" s="74"/>
      <c r="DB43" s="74"/>
      <c r="DC43" s="74" t="str">
        <f t="shared" si="32"/>
        <v xml:space="preserve">INSERT INTO SC_SystemeProduits(RefDimension,NomSysteme,typePresta,ligne,Quantite,formule,cte1,DateModif) values (17,'FV5','MP',26,null,'1*CTE1','PERIMETRE',now());
</v>
      </c>
      <c r="DD43" s="74"/>
      <c r="DE43" s="74"/>
      <c r="DF43" s="74" t="str">
        <f t="shared" si="33"/>
        <v xml:space="preserve">INSERT INTO SC_SystemeProduits(RefDimension,NomSysteme,typePresta,ligne,Quantite,formule,cte1,DateModif) values (18,'FV5','MP',26,null,'1*CTE1','PERIMETRE',now());
</v>
      </c>
      <c r="DG43" s="83"/>
      <c r="DH43" s="8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euil12"/>
  <dimension ref="A1:DH49"/>
  <sheetViews>
    <sheetView topLeftCell="AZ1" workbookViewId="0">
      <selection activeCell="DF48" sqref="BG4:DF48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677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62</v>
      </c>
      <c r="B4" s="74" t="s">
        <v>294</v>
      </c>
      <c r="C4" s="74" t="s">
        <v>347</v>
      </c>
      <c r="D4" s="7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4">
        <v>5.2</v>
      </c>
      <c r="F4" s="75"/>
      <c r="G4" s="75"/>
      <c r="H4" s="74">
        <v>5.2</v>
      </c>
      <c r="I4" s="75"/>
      <c r="J4" s="75"/>
      <c r="K4" s="74">
        <v>5.2</v>
      </c>
      <c r="L4" s="75"/>
      <c r="M4" s="75"/>
      <c r="N4" s="74">
        <v>5.2</v>
      </c>
      <c r="O4" s="75"/>
      <c r="P4" s="75"/>
      <c r="Q4" s="74">
        <v>5.2</v>
      </c>
      <c r="R4" s="75"/>
      <c r="S4" s="75"/>
      <c r="T4" s="74">
        <v>5.2</v>
      </c>
      <c r="U4" s="75"/>
      <c r="V4" s="75"/>
      <c r="W4" s="74">
        <v>5.2</v>
      </c>
      <c r="X4" s="75"/>
      <c r="Y4" s="75"/>
      <c r="Z4" s="74">
        <v>5.2</v>
      </c>
      <c r="AA4" s="75"/>
      <c r="AB4" s="75"/>
      <c r="AC4" s="74">
        <v>5.2</v>
      </c>
      <c r="AD4" s="75"/>
      <c r="AE4" s="75"/>
      <c r="AF4" s="74">
        <v>5.2</v>
      </c>
      <c r="AG4" s="75"/>
      <c r="AH4" s="75"/>
      <c r="AI4" s="74">
        <v>5.2</v>
      </c>
      <c r="AJ4" s="75"/>
      <c r="AK4" s="75"/>
      <c r="AL4" s="74">
        <v>5.2</v>
      </c>
      <c r="AM4" s="75"/>
      <c r="AN4" s="75"/>
      <c r="AO4" s="74">
        <v>5.2</v>
      </c>
      <c r="AP4" s="75"/>
      <c r="AQ4" s="75"/>
      <c r="AR4" s="74">
        <v>5.2</v>
      </c>
      <c r="AS4" s="75"/>
      <c r="AT4" s="75"/>
      <c r="AU4" s="74">
        <v>5.2</v>
      </c>
      <c r="AV4" s="75"/>
      <c r="AW4" s="75"/>
      <c r="AX4" s="74">
        <v>5.2</v>
      </c>
      <c r="AY4" s="75"/>
      <c r="AZ4" s="75"/>
      <c r="BA4" s="74">
        <v>5.2</v>
      </c>
      <c r="BB4" s="75"/>
      <c r="BC4" s="75"/>
      <c r="BD4" s="74">
        <v>5.2</v>
      </c>
      <c r="BE4" s="75"/>
      <c r="BF4" s="75"/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 s="74"/>
      <c r="BI4" s="74"/>
      <c r="BJ4" s="74" t="str">
        <f t="shared" ref="BJ4:BY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 s="74"/>
      <c r="BL4" s="74"/>
      <c r="BM4" s="74" t="str">
        <f t="shared" si="0"/>
        <v xml:space="preserve">INSERT INTO SC_SystemeProduits(RefDimension,NomSysteme,typePresta,ligne,Quantite,formule,cte1,DateModif) values (3,'FV6','MATIERE',62,5.2,null,null,now());
</v>
      </c>
      <c r="BN4" s="74"/>
      <c r="BO4" s="74"/>
      <c r="BP4" s="74" t="str">
        <f t="shared" si="0"/>
        <v xml:space="preserve">INSERT INTO SC_SystemeProduits(RefDimension,NomSysteme,typePresta,ligne,Quantite,formule,cte1,DateModif) values (4,'FV6','MATIERE',62,5.2,null,null,now());
</v>
      </c>
      <c r="BQ4" s="74"/>
      <c r="BR4" s="74"/>
      <c r="BS4" s="74" t="str">
        <f t="shared" si="0"/>
        <v xml:space="preserve">INSERT INTO SC_SystemeProduits(RefDimension,NomSysteme,typePresta,ligne,Quantite,formule,cte1,DateModif) values (5,'FV6','MATIERE',62,5.2,null,null,now());
</v>
      </c>
      <c r="BT4" s="74"/>
      <c r="BU4" s="74"/>
      <c r="BV4" s="74" t="str">
        <f t="shared" si="0"/>
        <v xml:space="preserve">INSERT INTO SC_SystemeProduits(RefDimension,NomSysteme,typePresta,ligne,Quantite,formule,cte1,DateModif) values (6,'FV6','MATIERE',62,5.2,null,null,now());
</v>
      </c>
      <c r="BW4" s="74"/>
      <c r="BX4" s="74"/>
      <c r="BY4" s="74" t="str">
        <f t="shared" si="0"/>
        <v xml:space="preserve">INSERT INTO SC_SystemeProduits(RefDimension,NomSysteme,typePresta,ligne,Quantite,formule,cte1,DateModif) values (7,'FV6','MATIERE',62,5.2,null,null,now());
</v>
      </c>
      <c r="BZ4" s="74"/>
      <c r="CA4" s="74"/>
      <c r="CB4" s="74" t="str">
        <f t="shared" ref="CB4:CQ4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(8,'FV6','MATIERE',62,5.2,null,null,now());
</v>
      </c>
      <c r="CC4" s="74"/>
      <c r="CD4" s="74"/>
      <c r="CE4" s="74" t="str">
        <f t="shared" si="1"/>
        <v xml:space="preserve">INSERT INTO SC_SystemeProduits(RefDimension,NomSysteme,typePresta,ligne,Quantite,formule,cte1,DateModif) values (9,'FV6','MATIERE',62,5.2,null,null,now());
</v>
      </c>
      <c r="CF4" s="74"/>
      <c r="CG4" s="74"/>
      <c r="CH4" s="74" t="str">
        <f t="shared" si="1"/>
        <v xml:space="preserve">INSERT INTO SC_SystemeProduits(RefDimension,NomSysteme,typePresta,ligne,Quantite,formule,cte1,DateModif) values (10,'FV6','MATIERE',62,5.2,null,null,now());
</v>
      </c>
      <c r="CI4" s="74"/>
      <c r="CJ4" s="74"/>
      <c r="CK4" s="74" t="str">
        <f t="shared" si="1"/>
        <v xml:space="preserve">INSERT INTO SC_SystemeProduits(RefDimension,NomSysteme,typePresta,ligne,Quantite,formule,cte1,DateModif) values (11,'FV6','MATIERE',62,5.2,null,null,now());
</v>
      </c>
      <c r="CL4" s="74"/>
      <c r="CM4" s="74"/>
      <c r="CN4" s="74" t="str">
        <f t="shared" si="1"/>
        <v xml:space="preserve">INSERT INTO SC_SystemeProduits(RefDimension,NomSysteme,typePresta,ligne,Quantite,formule,cte1,DateModif) values (12,'FV6','MATIERE',62,5.2,null,null,now());
</v>
      </c>
      <c r="CO4" s="74"/>
      <c r="CP4" s="74"/>
      <c r="CQ4" s="74" t="str">
        <f t="shared" si="1"/>
        <v xml:space="preserve">INSERT INTO SC_SystemeProduits(RefDimension,NomSysteme,typePresta,ligne,Quantite,formule,cte1,DateModif) values (13,'FV6','MATIERE',62,5.2,null,null,now());
</v>
      </c>
      <c r="CR4" s="74"/>
      <c r="CS4" s="74"/>
      <c r="CT4" s="74" t="str">
        <f t="shared" ref="BJ4:CT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(14,'FV6','MATIERE',62,5.2,null,null,now());
</v>
      </c>
      <c r="CU4" s="74"/>
      <c r="CV4" s="74"/>
      <c r="CW4" s="7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X4" s="74"/>
      <c r="CY4" s="74"/>
      <c r="CZ4" s="74" t="str">
        <f t="shared" ref="CZ4:DF19" si="3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A4" s="74"/>
      <c r="DB4" s="74"/>
      <c r="DC4" s="74" t="str">
        <f t="shared" si="3"/>
        <v xml:space="preserve">INSERT INTO SC_SystemeProduits(RefDimension,NomSysteme,typePresta,ligne,Quantite,formule,cte1,DateModif) values (17,'FV6','MATIERE',62,5.2,null,null,now());
</v>
      </c>
      <c r="DD4" s="74"/>
      <c r="DE4" s="74"/>
      <c r="DF4" s="74" t="str">
        <f t="shared" si="3"/>
        <v xml:space="preserve">INSERT INTO SC_SystemeProduits(RefDimension,NomSysteme,typePresta,ligne,Quantite,formule,cte1,DateModif) values (18,'FV6','MATIERE',62,5.2,null,null,now());
</v>
      </c>
      <c r="DG4" s="74"/>
      <c r="DH4" s="74"/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60</v>
      </c>
      <c r="B5" s="74" t="s">
        <v>294</v>
      </c>
      <c r="C5" s="74" t="s">
        <v>334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4">
        <v>36.08</v>
      </c>
      <c r="F5" s="75" t="s">
        <v>695</v>
      </c>
      <c r="G5" s="75" t="s">
        <v>629</v>
      </c>
      <c r="H5" s="74">
        <v>44</v>
      </c>
      <c r="I5" s="75" t="s">
        <v>695</v>
      </c>
      <c r="J5" s="75" t="s">
        <v>629</v>
      </c>
      <c r="K5" s="74">
        <v>52.800000000000004</v>
      </c>
      <c r="L5" s="75" t="s">
        <v>695</v>
      </c>
      <c r="M5" s="75" t="s">
        <v>629</v>
      </c>
      <c r="N5" s="74">
        <v>57.2</v>
      </c>
      <c r="O5" s="75" t="s">
        <v>695</v>
      </c>
      <c r="P5" s="75" t="s">
        <v>629</v>
      </c>
      <c r="Q5" s="74">
        <v>61.600000000000009</v>
      </c>
      <c r="R5" s="75" t="s">
        <v>695</v>
      </c>
      <c r="S5" s="75" t="s">
        <v>629</v>
      </c>
      <c r="T5" s="74">
        <v>66</v>
      </c>
      <c r="U5" s="75" t="s">
        <v>695</v>
      </c>
      <c r="V5" s="75" t="s">
        <v>629</v>
      </c>
      <c r="W5" s="74">
        <v>70.400000000000006</v>
      </c>
      <c r="X5" s="75" t="s">
        <v>695</v>
      </c>
      <c r="Y5" s="75" t="s">
        <v>629</v>
      </c>
      <c r="Z5" s="74">
        <v>74.800000000000011</v>
      </c>
      <c r="AA5" s="75" t="s">
        <v>695</v>
      </c>
      <c r="AB5" s="75" t="s">
        <v>629</v>
      </c>
      <c r="AC5" s="74">
        <v>79.2</v>
      </c>
      <c r="AD5" s="75" t="s">
        <v>695</v>
      </c>
      <c r="AE5" s="75" t="s">
        <v>629</v>
      </c>
      <c r="AF5" s="74">
        <v>88</v>
      </c>
      <c r="AG5" s="75" t="s">
        <v>695</v>
      </c>
      <c r="AH5" s="75" t="s">
        <v>629</v>
      </c>
      <c r="AI5" s="74">
        <v>96.800000000000011</v>
      </c>
      <c r="AJ5" s="75" t="s">
        <v>695</v>
      </c>
      <c r="AK5" s="75" t="s">
        <v>629</v>
      </c>
      <c r="AL5" s="74">
        <v>101.2</v>
      </c>
      <c r="AM5" s="75" t="s">
        <v>695</v>
      </c>
      <c r="AN5" s="75" t="s">
        <v>629</v>
      </c>
      <c r="AO5" s="74">
        <v>96.800000000000011</v>
      </c>
      <c r="AP5" s="75" t="s">
        <v>695</v>
      </c>
      <c r="AQ5" s="75" t="s">
        <v>629</v>
      </c>
      <c r="AR5" s="74">
        <v>105.60000000000001</v>
      </c>
      <c r="AS5" s="75" t="s">
        <v>695</v>
      </c>
      <c r="AT5" s="75" t="s">
        <v>629</v>
      </c>
      <c r="AU5" s="74">
        <v>110.00000000000001</v>
      </c>
      <c r="AV5" s="75" t="s">
        <v>695</v>
      </c>
      <c r="AW5" s="75" t="s">
        <v>629</v>
      </c>
      <c r="AX5" s="74">
        <v>114.4</v>
      </c>
      <c r="AY5" s="75" t="s">
        <v>695</v>
      </c>
      <c r="AZ5" s="75" t="s">
        <v>629</v>
      </c>
      <c r="BA5" s="74">
        <v>123.20000000000002</v>
      </c>
      <c r="BB5" s="75" t="s">
        <v>695</v>
      </c>
      <c r="BC5" s="75" t="s">
        <v>629</v>
      </c>
      <c r="BD5" s="74">
        <v>114.4</v>
      </c>
      <c r="BE5" s="75" t="s">
        <v>695</v>
      </c>
      <c r="BF5" s="75" t="s">
        <v>629</v>
      </c>
      <c r="BG5" s="74" t="str">
        <f t="shared" ref="BG5:BG28" si="4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 s="74"/>
      <c r="BI5" s="74"/>
      <c r="BJ5" s="74" t="str">
        <f t="shared" si="2"/>
        <v xml:space="preserve">INSERT INTO SC_SystemeProduits(RefDimension,NomSysteme,typePresta,ligne,Quantite,formule,cte1,DateModif) values (2,'FV6','MATIERE',60,null,'4.4*CTE1','PERIMETRE',now());
</v>
      </c>
      <c r="BK5" s="74"/>
      <c r="BL5" s="74"/>
      <c r="BM5" s="74" t="str">
        <f t="shared" si="2"/>
        <v xml:space="preserve">INSERT INTO SC_SystemeProduits(RefDimension,NomSysteme,typePresta,ligne,Quantite,formule,cte1,DateModif) values (3,'FV6','MATIERE',60,null,'4.4*CTE1','PERIMETRE',now());
</v>
      </c>
      <c r="BN5" s="74"/>
      <c r="BO5" s="74"/>
      <c r="BP5" s="74" t="str">
        <f t="shared" si="2"/>
        <v xml:space="preserve">INSERT INTO SC_SystemeProduits(RefDimension,NomSysteme,typePresta,ligne,Quantite,formule,cte1,DateModif) values (4,'FV6','MATIERE',60,null,'4.4*CTE1','PERIMETRE',now());
</v>
      </c>
      <c r="BQ5" s="74"/>
      <c r="BR5" s="74"/>
      <c r="BS5" s="74" t="str">
        <f t="shared" si="2"/>
        <v xml:space="preserve">INSERT INTO SC_SystemeProduits(RefDimension,NomSysteme,typePresta,ligne,Quantite,formule,cte1,DateModif) values (5,'FV6','MATIERE',60,null,'4.4*CTE1','PERIMETRE',now());
</v>
      </c>
      <c r="BT5" s="74"/>
      <c r="BU5" s="74"/>
      <c r="BV5" s="74" t="str">
        <f t="shared" si="2"/>
        <v xml:space="preserve">INSERT INTO SC_SystemeProduits(RefDimension,NomSysteme,typePresta,ligne,Quantite,formule,cte1,DateModif) values (6,'FV6','MATIERE',60,null,'4.4*CTE1','PERIMETRE',now());
</v>
      </c>
      <c r="BW5" s="74"/>
      <c r="BX5" s="74"/>
      <c r="BY5" s="74" t="str">
        <f t="shared" si="2"/>
        <v xml:space="preserve">INSERT INTO SC_SystemeProduits(RefDimension,NomSysteme,typePresta,ligne,Quantite,formule,cte1,DateModif) values (7,'FV6','MATIERE',60,null,'4.4*CTE1','PERIMETRE',now());
</v>
      </c>
      <c r="BZ5" s="74"/>
      <c r="CA5" s="74"/>
      <c r="CB5" s="74" t="str">
        <f t="shared" si="2"/>
        <v xml:space="preserve">INSERT INTO SC_SystemeProduits(RefDimension,NomSysteme,typePresta,ligne,Quantite,formule,cte1,DateModif) values (8,'FV6','MATIERE',60,null,'4.4*CTE1','PERIMETRE',now());
</v>
      </c>
      <c r="CC5" s="74"/>
      <c r="CD5" s="74"/>
      <c r="CE5" s="74" t="str">
        <f t="shared" si="2"/>
        <v xml:space="preserve">INSERT INTO SC_SystemeProduits(RefDimension,NomSysteme,typePresta,ligne,Quantite,formule,cte1,DateModif) values (9,'FV6','MATIERE',60,null,'4.4*CTE1','PERIMETRE',now());
</v>
      </c>
      <c r="CF5" s="74"/>
      <c r="CG5" s="74"/>
      <c r="CH5" s="74" t="str">
        <f t="shared" si="2"/>
        <v xml:space="preserve">INSERT INTO SC_SystemeProduits(RefDimension,NomSysteme,typePresta,ligne,Quantite,formule,cte1,DateModif) values (10,'FV6','MATIERE',60,null,'4.4*CTE1','PERIMETRE',now());
</v>
      </c>
      <c r="CI5" s="74"/>
      <c r="CJ5" s="74"/>
      <c r="CK5" s="74" t="str">
        <f t="shared" si="2"/>
        <v xml:space="preserve">INSERT INTO SC_SystemeProduits(RefDimension,NomSysteme,typePresta,ligne,Quantite,formule,cte1,DateModif) values (11,'FV6','MATIERE',60,null,'4.4*CTE1','PERIMETRE',now());
</v>
      </c>
      <c r="CL5" s="74"/>
      <c r="CM5" s="74"/>
      <c r="CN5" s="74" t="str">
        <f t="shared" si="2"/>
        <v xml:space="preserve">INSERT INTO SC_SystemeProduits(RefDimension,NomSysteme,typePresta,ligne,Quantite,formule,cte1,DateModif) values (12,'FV6','MATIERE',60,null,'4.4*CTE1','PERIMETRE',now());
</v>
      </c>
      <c r="CO5" s="74"/>
      <c r="CP5" s="74"/>
      <c r="CQ5" s="74" t="str">
        <f t="shared" si="2"/>
        <v xml:space="preserve">INSERT INTO SC_SystemeProduits(RefDimension,NomSysteme,typePresta,ligne,Quantite,formule,cte1,DateModif) values (13,'FV6','MATIERE',60,null,'4.4*CTE1','PERIMETRE',now());
</v>
      </c>
      <c r="CR5" s="74"/>
      <c r="CS5" s="74"/>
      <c r="CT5" s="74" t="str">
        <f t="shared" si="2"/>
        <v xml:space="preserve">INSERT INTO SC_SystemeProduits(RefDimension,NomSysteme,typePresta,ligne,Quantite,formule,cte1,DateModif) values (14,'FV6','MATIERE',60,null,'4.4*CTE1','PERIMETRE',now());
</v>
      </c>
      <c r="CU5" s="74"/>
      <c r="CV5" s="74"/>
      <c r="CW5" s="74" t="str">
        <f t="shared" ref="CW5:CW25" si="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X5" s="74"/>
      <c r="CY5" s="74"/>
      <c r="CZ5" s="74" t="str">
        <f t="shared" si="3"/>
        <v xml:space="preserve">INSERT INTO SC_SystemeProduits(RefDimension,NomSysteme,typePresta,ligne,Quantite,formule,cte1,DateModif) values (16,'FV6','MATIERE',60,null,'4.4*CTE1','PERIMETRE',now());
</v>
      </c>
      <c r="DA5" s="74"/>
      <c r="DB5" s="74"/>
      <c r="DC5" s="74" t="str">
        <f t="shared" si="3"/>
        <v xml:space="preserve">INSERT INTO SC_SystemeProduits(RefDimension,NomSysteme,typePresta,ligne,Quantite,formule,cte1,DateModif) values (17,'FV6','MATIERE',60,null,'4.4*CTE1','PERIMETRE',now());
</v>
      </c>
      <c r="DD5" s="74"/>
      <c r="DE5" s="74"/>
      <c r="DF5" s="74" t="str">
        <f t="shared" si="3"/>
        <v xml:space="preserve">INSERT INTO SC_SystemeProduits(RefDimension,NomSysteme,typePresta,ligne,Quantite,formule,cte1,DateModif) values (18,'FV6','MATIERE',60,null,'4.4*CTE1','PERIMETRE',now());
</v>
      </c>
      <c r="DG5" s="74"/>
      <c r="DH5" s="74"/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61</v>
      </c>
      <c r="B6" s="74" t="s">
        <v>294</v>
      </c>
      <c r="C6" s="74" t="s">
        <v>341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4">
        <v>2.5</v>
      </c>
      <c r="F6" s="75" t="s">
        <v>686</v>
      </c>
      <c r="G6" s="75" t="s">
        <v>671</v>
      </c>
      <c r="H6" s="74">
        <v>3</v>
      </c>
      <c r="I6" s="75" t="s">
        <v>686</v>
      </c>
      <c r="J6" s="75" t="s">
        <v>671</v>
      </c>
      <c r="K6" s="74">
        <v>4</v>
      </c>
      <c r="L6" s="75" t="s">
        <v>686</v>
      </c>
      <c r="M6" s="75" t="s">
        <v>671</v>
      </c>
      <c r="N6" s="74">
        <v>4</v>
      </c>
      <c r="O6" s="75" t="s">
        <v>686</v>
      </c>
      <c r="P6" s="75" t="s">
        <v>671</v>
      </c>
      <c r="Q6" s="74">
        <v>4</v>
      </c>
      <c r="R6" s="75" t="s">
        <v>686</v>
      </c>
      <c r="S6" s="75" t="s">
        <v>671</v>
      </c>
      <c r="T6" s="74">
        <v>4</v>
      </c>
      <c r="U6" s="75" t="s">
        <v>686</v>
      </c>
      <c r="V6" s="75" t="s">
        <v>671</v>
      </c>
      <c r="W6" s="74">
        <v>4</v>
      </c>
      <c r="X6" s="75" t="s">
        <v>686</v>
      </c>
      <c r="Y6" s="75" t="s">
        <v>671</v>
      </c>
      <c r="Z6" s="74">
        <v>4.5</v>
      </c>
      <c r="AA6" s="75" t="s">
        <v>686</v>
      </c>
      <c r="AB6" s="75" t="s">
        <v>671</v>
      </c>
      <c r="AC6" s="74">
        <v>5</v>
      </c>
      <c r="AD6" s="75" t="s">
        <v>686</v>
      </c>
      <c r="AE6" s="75" t="s">
        <v>671</v>
      </c>
      <c r="AF6" s="74">
        <v>6</v>
      </c>
      <c r="AG6" s="75" t="s">
        <v>686</v>
      </c>
      <c r="AH6" s="75" t="s">
        <v>671</v>
      </c>
      <c r="AI6" s="74">
        <v>8</v>
      </c>
      <c r="AJ6" s="75" t="s">
        <v>686</v>
      </c>
      <c r="AK6" s="75" t="s">
        <v>671</v>
      </c>
      <c r="AL6" s="74">
        <v>8</v>
      </c>
      <c r="AM6" s="75" t="s">
        <v>686</v>
      </c>
      <c r="AN6" s="75" t="s">
        <v>671</v>
      </c>
      <c r="AO6" s="74">
        <v>7</v>
      </c>
      <c r="AP6" s="75" t="s">
        <v>686</v>
      </c>
      <c r="AQ6" s="75" t="s">
        <v>671</v>
      </c>
      <c r="AR6" s="74">
        <v>8</v>
      </c>
      <c r="AS6" s="75" t="s">
        <v>686</v>
      </c>
      <c r="AT6" s="75" t="s">
        <v>671</v>
      </c>
      <c r="AU6" s="74">
        <v>8</v>
      </c>
      <c r="AV6" s="75" t="s">
        <v>686</v>
      </c>
      <c r="AW6" s="75" t="s">
        <v>671</v>
      </c>
      <c r="AX6" s="74">
        <v>9</v>
      </c>
      <c r="AY6" s="75" t="s">
        <v>686</v>
      </c>
      <c r="AZ6" s="75" t="s">
        <v>671</v>
      </c>
      <c r="BA6" s="74">
        <v>10</v>
      </c>
      <c r="BB6" s="75" t="s">
        <v>686</v>
      </c>
      <c r="BC6" s="75" t="s">
        <v>671</v>
      </c>
      <c r="BD6" s="74">
        <v>8</v>
      </c>
      <c r="BE6" s="75" t="s">
        <v>686</v>
      </c>
      <c r="BF6" s="75" t="s">
        <v>671</v>
      </c>
      <c r="BG6" s="74" t="str">
        <f t="shared" si="4"/>
        <v xml:space="preserve">INSERT INTO SC_SystemeProduits(RefDimension,NomSysteme,typePresta,ligne,Quantite,formule,cte1,DateModif) values (1,'FV6','MATIERE',61,null,'1*CTE1','LARGEUR',now());
</v>
      </c>
      <c r="BH6" s="74"/>
      <c r="BI6" s="74"/>
      <c r="BJ6" s="74" t="str">
        <f t="shared" si="2"/>
        <v xml:space="preserve">INSERT INTO SC_SystemeProduits(RefDimension,NomSysteme,typePresta,ligne,Quantite,formule,cte1,DateModif) values (2,'FV6','MATIERE',61,null,'1*CTE1','LARGEUR',now());
</v>
      </c>
      <c r="BK6" s="74"/>
      <c r="BL6" s="74"/>
      <c r="BM6" s="74" t="str">
        <f t="shared" si="2"/>
        <v xml:space="preserve">INSERT INTO SC_SystemeProduits(RefDimension,NomSysteme,typePresta,ligne,Quantite,formule,cte1,DateModif) values (3,'FV6','MATIERE',61,null,'1*CTE1','LARGEUR',now());
</v>
      </c>
      <c r="BN6" s="74"/>
      <c r="BO6" s="74"/>
      <c r="BP6" s="74" t="str">
        <f t="shared" si="2"/>
        <v xml:space="preserve">INSERT INTO SC_SystemeProduits(RefDimension,NomSysteme,typePresta,ligne,Quantite,formule,cte1,DateModif) values (4,'FV6','MATIERE',61,null,'1*CTE1','LARGEUR',now());
</v>
      </c>
      <c r="BQ6" s="74"/>
      <c r="BR6" s="74"/>
      <c r="BS6" s="74" t="str">
        <f t="shared" si="2"/>
        <v xml:space="preserve">INSERT INTO SC_SystemeProduits(RefDimension,NomSysteme,typePresta,ligne,Quantite,formule,cte1,DateModif) values (5,'FV6','MATIERE',61,null,'1*CTE1','LARGEUR',now());
</v>
      </c>
      <c r="BT6" s="74"/>
      <c r="BU6" s="74"/>
      <c r="BV6" s="74" t="str">
        <f t="shared" si="2"/>
        <v xml:space="preserve">INSERT INTO SC_SystemeProduits(RefDimension,NomSysteme,typePresta,ligne,Quantite,formule,cte1,DateModif) values (6,'FV6','MATIERE',61,null,'1*CTE1','LARGEUR',now());
</v>
      </c>
      <c r="BW6" s="74"/>
      <c r="BX6" s="74"/>
      <c r="BY6" s="74" t="str">
        <f t="shared" si="2"/>
        <v xml:space="preserve">INSERT INTO SC_SystemeProduits(RefDimension,NomSysteme,typePresta,ligne,Quantite,formule,cte1,DateModif) values (7,'FV6','MATIERE',61,null,'1*CTE1','LARGEUR',now());
</v>
      </c>
      <c r="BZ6" s="74"/>
      <c r="CA6" s="74"/>
      <c r="CB6" s="74" t="str">
        <f t="shared" si="2"/>
        <v xml:space="preserve">INSERT INTO SC_SystemeProduits(RefDimension,NomSysteme,typePresta,ligne,Quantite,formule,cte1,DateModif) values (8,'FV6','MATIERE',61,null,'1*CTE1','LARGEUR',now());
</v>
      </c>
      <c r="CC6" s="74"/>
      <c r="CD6" s="74"/>
      <c r="CE6" s="74" t="str">
        <f t="shared" si="2"/>
        <v xml:space="preserve">INSERT INTO SC_SystemeProduits(RefDimension,NomSysteme,typePresta,ligne,Quantite,formule,cte1,DateModif) values (9,'FV6','MATIERE',61,null,'1*CTE1','LARGEUR',now());
</v>
      </c>
      <c r="CF6" s="74"/>
      <c r="CG6" s="74"/>
      <c r="CH6" s="74" t="str">
        <f t="shared" si="2"/>
        <v xml:space="preserve">INSERT INTO SC_SystemeProduits(RefDimension,NomSysteme,typePresta,ligne,Quantite,formule,cte1,DateModif) values (10,'FV6','MATIERE',61,null,'1*CTE1','LARGEUR',now());
</v>
      </c>
      <c r="CI6" s="74"/>
      <c r="CJ6" s="74"/>
      <c r="CK6" s="74" t="str">
        <f t="shared" si="2"/>
        <v xml:space="preserve">INSERT INTO SC_SystemeProduits(RefDimension,NomSysteme,typePresta,ligne,Quantite,formule,cte1,DateModif) values (11,'FV6','MATIERE',61,null,'1*CTE1','LARGEUR',now());
</v>
      </c>
      <c r="CL6" s="74"/>
      <c r="CM6" s="74"/>
      <c r="CN6" s="74" t="str">
        <f t="shared" si="2"/>
        <v xml:space="preserve">INSERT INTO SC_SystemeProduits(RefDimension,NomSysteme,typePresta,ligne,Quantite,formule,cte1,DateModif) values (12,'FV6','MATIERE',61,null,'1*CTE1','LARGEUR',now());
</v>
      </c>
      <c r="CO6" s="74"/>
      <c r="CP6" s="74"/>
      <c r="CQ6" s="74" t="str">
        <f t="shared" si="2"/>
        <v xml:space="preserve">INSERT INTO SC_SystemeProduits(RefDimension,NomSysteme,typePresta,ligne,Quantite,formule,cte1,DateModif) values (13,'FV6','MATIERE',61,null,'1*CTE1','LARGEUR',now());
</v>
      </c>
      <c r="CR6" s="74"/>
      <c r="CS6" s="74"/>
      <c r="CT6" s="74" t="str">
        <f t="shared" si="2"/>
        <v xml:space="preserve">INSERT INTO SC_SystemeProduits(RefDimension,NomSysteme,typePresta,ligne,Quantite,formule,cte1,DateModif) values (14,'FV6','MATIERE',61,null,'1*CTE1','LARGEUR',now());
</v>
      </c>
      <c r="CU6" s="74"/>
      <c r="CV6" s="74"/>
      <c r="CW6" s="74" t="str">
        <f t="shared" si="5"/>
        <v xml:space="preserve">INSERT INTO SC_SystemeProduits(RefDimension,NomSysteme,typePresta,ligne,Quantite,formule,cte1,DateModif) values (15,'FV6','MATIERE',61,null,'1*CTE1','LARGEUR',now());
</v>
      </c>
      <c r="CX6" s="74"/>
      <c r="CY6" s="74"/>
      <c r="CZ6" s="74" t="str">
        <f t="shared" si="3"/>
        <v xml:space="preserve">INSERT INTO SC_SystemeProduits(RefDimension,NomSysteme,typePresta,ligne,Quantite,formule,cte1,DateModif) values (16,'FV6','MATIERE',61,null,'1*CTE1','LARGEUR',now());
</v>
      </c>
      <c r="DA6" s="74"/>
      <c r="DB6" s="74"/>
      <c r="DC6" s="74" t="str">
        <f t="shared" si="3"/>
        <v xml:space="preserve">INSERT INTO SC_SystemeProduits(RefDimension,NomSysteme,typePresta,ligne,Quantite,formule,cte1,DateModif) values (17,'FV6','MATIERE',61,null,'1*CTE1','LARGEUR',now());
</v>
      </c>
      <c r="DD6" s="74"/>
      <c r="DE6" s="74"/>
      <c r="DF6" s="74" t="str">
        <f t="shared" si="3"/>
        <v xml:space="preserve">INSERT INTO SC_SystemeProduits(RefDimension,NomSysteme,typePresta,ligne,Quantite,formule,cte1,DateModif) values (18,'FV6','MATIERE',61,null,'1*CTE1','LARGEUR',now());
</v>
      </c>
      <c r="DG6" s="74"/>
      <c r="DH6" s="74"/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299</v>
      </c>
      <c r="B7" s="74" t="s">
        <v>294</v>
      </c>
      <c r="C7" s="74" t="s">
        <v>335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4">
        <v>8</v>
      </c>
      <c r="F7" s="75"/>
      <c r="G7" s="75"/>
      <c r="H7" s="74">
        <v>8</v>
      </c>
      <c r="I7" s="75"/>
      <c r="J7" s="75"/>
      <c r="K7" s="74">
        <v>8</v>
      </c>
      <c r="L7" s="75"/>
      <c r="M7" s="75"/>
      <c r="N7" s="74">
        <v>8</v>
      </c>
      <c r="O7" s="75"/>
      <c r="P7" s="75"/>
      <c r="Q7" s="74">
        <v>8</v>
      </c>
      <c r="R7" s="75"/>
      <c r="S7" s="75"/>
      <c r="T7" s="74">
        <v>8</v>
      </c>
      <c r="U7" s="75"/>
      <c r="V7" s="75"/>
      <c r="W7" s="74">
        <v>8</v>
      </c>
      <c r="X7" s="75"/>
      <c r="Y7" s="75"/>
      <c r="Z7" s="74">
        <v>8</v>
      </c>
      <c r="AA7" s="75"/>
      <c r="AB7" s="75"/>
      <c r="AC7" s="74">
        <v>8</v>
      </c>
      <c r="AD7" s="75"/>
      <c r="AE7" s="75"/>
      <c r="AF7" s="74">
        <v>8</v>
      </c>
      <c r="AG7" s="75"/>
      <c r="AH7" s="75"/>
      <c r="AI7" s="74">
        <v>8</v>
      </c>
      <c r="AJ7" s="75"/>
      <c r="AK7" s="75"/>
      <c r="AL7" s="74">
        <v>8</v>
      </c>
      <c r="AM7" s="75"/>
      <c r="AN7" s="75"/>
      <c r="AO7" s="74">
        <v>8</v>
      </c>
      <c r="AP7" s="75"/>
      <c r="AQ7" s="75"/>
      <c r="AR7" s="74">
        <v>8</v>
      </c>
      <c r="AS7" s="75"/>
      <c r="AT7" s="75"/>
      <c r="AU7" s="74">
        <v>8</v>
      </c>
      <c r="AV7" s="75"/>
      <c r="AW7" s="75"/>
      <c r="AX7" s="74">
        <v>8</v>
      </c>
      <c r="AY7" s="75"/>
      <c r="AZ7" s="75"/>
      <c r="BA7" s="74">
        <v>8</v>
      </c>
      <c r="BB7" s="75"/>
      <c r="BC7" s="75"/>
      <c r="BD7" s="74">
        <v>8</v>
      </c>
      <c r="BE7" s="75"/>
      <c r="BF7" s="75"/>
      <c r="BG7" s="74" t="str">
        <f t="shared" si="4"/>
        <v xml:space="preserve">INSERT INTO SC_SystemeProduits(RefDimension,NomSysteme,typePresta,ligne,Quantite,formule,cte1,DateModif) values (1,'FV6','MATIERE',299,8,null,null,now());
</v>
      </c>
      <c r="BH7" s="74"/>
      <c r="BI7" s="74"/>
      <c r="BJ7" s="74" t="str">
        <f t="shared" si="2"/>
        <v xml:space="preserve">INSERT INTO SC_SystemeProduits(RefDimension,NomSysteme,typePresta,ligne,Quantite,formule,cte1,DateModif) values (2,'FV6','MATIERE',299,8,null,null,now());
</v>
      </c>
      <c r="BK7" s="74"/>
      <c r="BL7" s="74"/>
      <c r="BM7" s="74" t="str">
        <f t="shared" si="2"/>
        <v xml:space="preserve">INSERT INTO SC_SystemeProduits(RefDimension,NomSysteme,typePresta,ligne,Quantite,formule,cte1,DateModif) values (3,'FV6','MATIERE',299,8,null,null,now());
</v>
      </c>
      <c r="BN7" s="74"/>
      <c r="BO7" s="74"/>
      <c r="BP7" s="74" t="str">
        <f t="shared" si="2"/>
        <v xml:space="preserve">INSERT INTO SC_SystemeProduits(RefDimension,NomSysteme,typePresta,ligne,Quantite,formule,cte1,DateModif) values (4,'FV6','MATIERE',299,8,null,null,now());
</v>
      </c>
      <c r="BQ7" s="74"/>
      <c r="BR7" s="74"/>
      <c r="BS7" s="74" t="str">
        <f t="shared" si="2"/>
        <v xml:space="preserve">INSERT INTO SC_SystemeProduits(RefDimension,NomSysteme,typePresta,ligne,Quantite,formule,cte1,DateModif) values (5,'FV6','MATIERE',299,8,null,null,now());
</v>
      </c>
      <c r="BT7" s="74"/>
      <c r="BU7" s="74"/>
      <c r="BV7" s="74" t="str">
        <f t="shared" si="2"/>
        <v xml:space="preserve">INSERT INTO SC_SystemeProduits(RefDimension,NomSysteme,typePresta,ligne,Quantite,formule,cte1,DateModif) values (6,'FV6','MATIERE',299,8,null,null,now());
</v>
      </c>
      <c r="BW7" s="74"/>
      <c r="BX7" s="74"/>
      <c r="BY7" s="74" t="str">
        <f t="shared" si="2"/>
        <v xml:space="preserve">INSERT INTO SC_SystemeProduits(RefDimension,NomSysteme,typePresta,ligne,Quantite,formule,cte1,DateModif) values (7,'FV6','MATIERE',299,8,null,null,now());
</v>
      </c>
      <c r="BZ7" s="74"/>
      <c r="CA7" s="74"/>
      <c r="CB7" s="74" t="str">
        <f t="shared" si="2"/>
        <v xml:space="preserve">INSERT INTO SC_SystemeProduits(RefDimension,NomSysteme,typePresta,ligne,Quantite,formule,cte1,DateModif) values (8,'FV6','MATIERE',299,8,null,null,now());
</v>
      </c>
      <c r="CC7" s="74"/>
      <c r="CD7" s="74"/>
      <c r="CE7" s="74" t="str">
        <f t="shared" si="2"/>
        <v xml:space="preserve">INSERT INTO SC_SystemeProduits(RefDimension,NomSysteme,typePresta,ligne,Quantite,formule,cte1,DateModif) values (9,'FV6','MATIERE',299,8,null,null,now());
</v>
      </c>
      <c r="CF7" s="74"/>
      <c r="CG7" s="74"/>
      <c r="CH7" s="74" t="str">
        <f t="shared" si="2"/>
        <v xml:space="preserve">INSERT INTO SC_SystemeProduits(RefDimension,NomSysteme,typePresta,ligne,Quantite,formule,cte1,DateModif) values (10,'FV6','MATIERE',299,8,null,null,now());
</v>
      </c>
      <c r="CI7" s="74"/>
      <c r="CJ7" s="74"/>
      <c r="CK7" s="74" t="str">
        <f t="shared" si="2"/>
        <v xml:space="preserve">INSERT INTO SC_SystemeProduits(RefDimension,NomSysteme,typePresta,ligne,Quantite,formule,cte1,DateModif) values (11,'FV6','MATIERE',299,8,null,null,now());
</v>
      </c>
      <c r="CL7" s="74"/>
      <c r="CM7" s="74"/>
      <c r="CN7" s="74" t="str">
        <f t="shared" si="2"/>
        <v xml:space="preserve">INSERT INTO SC_SystemeProduits(RefDimension,NomSysteme,typePresta,ligne,Quantite,formule,cte1,DateModif) values (12,'FV6','MATIERE',299,8,null,null,now());
</v>
      </c>
      <c r="CO7" s="74"/>
      <c r="CP7" s="74"/>
      <c r="CQ7" s="74" t="str">
        <f t="shared" si="2"/>
        <v xml:space="preserve">INSERT INTO SC_SystemeProduits(RefDimension,NomSysteme,typePresta,ligne,Quantite,formule,cte1,DateModif) values (13,'FV6','MATIERE',299,8,null,null,now());
</v>
      </c>
      <c r="CR7" s="74"/>
      <c r="CS7" s="74"/>
      <c r="CT7" s="74" t="str">
        <f t="shared" si="2"/>
        <v xml:space="preserve">INSERT INTO SC_SystemeProduits(RefDimension,NomSysteme,typePresta,ligne,Quantite,formule,cte1,DateModif) values (14,'FV6','MATIERE',299,8,null,null,now());
</v>
      </c>
      <c r="CU7" s="74"/>
      <c r="CV7" s="74"/>
      <c r="CW7" s="74" t="str">
        <f t="shared" si="5"/>
        <v xml:space="preserve">INSERT INTO SC_SystemeProduits(RefDimension,NomSysteme,typePresta,ligne,Quantite,formule,cte1,DateModif) values (15,'FV6','MATIERE',299,8,null,null,now());
</v>
      </c>
      <c r="CX7" s="74"/>
      <c r="CY7" s="74"/>
      <c r="CZ7" s="74" t="str">
        <f t="shared" si="3"/>
        <v xml:space="preserve">INSERT INTO SC_SystemeProduits(RefDimension,NomSysteme,typePresta,ligne,Quantite,formule,cte1,DateModif) values (16,'FV6','MATIERE',299,8,null,null,now());
</v>
      </c>
      <c r="DA7" s="74"/>
      <c r="DB7" s="74"/>
      <c r="DC7" s="74" t="str">
        <f t="shared" si="3"/>
        <v xml:space="preserve">INSERT INTO SC_SystemeProduits(RefDimension,NomSysteme,typePresta,ligne,Quantite,formule,cte1,DateModif) values (17,'FV6','MATIERE',299,8,null,null,now());
</v>
      </c>
      <c r="DD7" s="74"/>
      <c r="DE7" s="74"/>
      <c r="DF7" s="74" t="str">
        <f t="shared" si="3"/>
        <v xml:space="preserve">INSERT INTO SC_SystemeProduits(RefDimension,NomSysteme,typePresta,ligne,Quantite,formule,cte1,DateModif) values (18,'FV6','MATIERE',299,8,null,null,now());
</v>
      </c>
      <c r="DG7" s="74"/>
      <c r="DH7" s="74"/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301</v>
      </c>
      <c r="B8" s="74" t="s">
        <v>294</v>
      </c>
      <c r="C8" s="74" t="s">
        <v>336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4">
        <v>34.799999999999997</v>
      </c>
      <c r="F8" s="75" t="s">
        <v>696</v>
      </c>
      <c r="G8" s="75" t="s">
        <v>629</v>
      </c>
      <c r="H8" s="74">
        <v>42</v>
      </c>
      <c r="I8" s="75" t="s">
        <v>696</v>
      </c>
      <c r="J8" s="75" t="s">
        <v>629</v>
      </c>
      <c r="K8" s="74">
        <v>50</v>
      </c>
      <c r="L8" s="75" t="s">
        <v>696</v>
      </c>
      <c r="M8" s="75" t="s">
        <v>629</v>
      </c>
      <c r="N8" s="74">
        <v>54</v>
      </c>
      <c r="O8" s="75" t="s">
        <v>696</v>
      </c>
      <c r="P8" s="75" t="s">
        <v>629</v>
      </c>
      <c r="Q8" s="74">
        <v>58</v>
      </c>
      <c r="R8" s="75" t="s">
        <v>696</v>
      </c>
      <c r="S8" s="75" t="s">
        <v>629</v>
      </c>
      <c r="T8" s="74">
        <v>62</v>
      </c>
      <c r="U8" s="75" t="s">
        <v>696</v>
      </c>
      <c r="V8" s="75" t="s">
        <v>629</v>
      </c>
      <c r="W8" s="74">
        <v>66</v>
      </c>
      <c r="X8" s="75" t="s">
        <v>696</v>
      </c>
      <c r="Y8" s="75" t="s">
        <v>629</v>
      </c>
      <c r="Z8" s="74">
        <v>70</v>
      </c>
      <c r="AA8" s="75" t="s">
        <v>696</v>
      </c>
      <c r="AB8" s="75" t="s">
        <v>629</v>
      </c>
      <c r="AC8" s="74">
        <v>74</v>
      </c>
      <c r="AD8" s="75" t="s">
        <v>696</v>
      </c>
      <c r="AE8" s="75" t="s">
        <v>629</v>
      </c>
      <c r="AF8" s="74">
        <v>82</v>
      </c>
      <c r="AG8" s="75" t="s">
        <v>696</v>
      </c>
      <c r="AH8" s="75" t="s">
        <v>629</v>
      </c>
      <c r="AI8" s="74">
        <v>90</v>
      </c>
      <c r="AJ8" s="75" t="s">
        <v>696</v>
      </c>
      <c r="AK8" s="75" t="s">
        <v>629</v>
      </c>
      <c r="AL8" s="74">
        <v>94</v>
      </c>
      <c r="AM8" s="75" t="s">
        <v>696</v>
      </c>
      <c r="AN8" s="75" t="s">
        <v>629</v>
      </c>
      <c r="AO8" s="74">
        <v>90</v>
      </c>
      <c r="AP8" s="75" t="s">
        <v>696</v>
      </c>
      <c r="AQ8" s="75" t="s">
        <v>629</v>
      </c>
      <c r="AR8" s="74">
        <v>98</v>
      </c>
      <c r="AS8" s="75" t="s">
        <v>696</v>
      </c>
      <c r="AT8" s="75" t="s">
        <v>629</v>
      </c>
      <c r="AU8" s="74">
        <v>102</v>
      </c>
      <c r="AV8" s="75" t="s">
        <v>696</v>
      </c>
      <c r="AW8" s="75" t="s">
        <v>629</v>
      </c>
      <c r="AX8" s="74">
        <v>106</v>
      </c>
      <c r="AY8" s="75" t="s">
        <v>696</v>
      </c>
      <c r="AZ8" s="75" t="s">
        <v>629</v>
      </c>
      <c r="BA8" s="74">
        <v>114</v>
      </c>
      <c r="BB8" s="75" t="s">
        <v>696</v>
      </c>
      <c r="BC8" s="75" t="s">
        <v>629</v>
      </c>
      <c r="BD8" s="74">
        <v>106</v>
      </c>
      <c r="BE8" s="75" t="s">
        <v>696</v>
      </c>
      <c r="BF8" s="75" t="s">
        <v>629</v>
      </c>
      <c r="BG8" s="74" t="str">
        <f t="shared" si="4"/>
        <v xml:space="preserve">INSERT INTO SC_SystemeProduits(RefDimension,NomSysteme,typePresta,ligne,Quantite,formule,cte1,DateModif) values (1,'FV6','MATIERE',301,null,'2+4*CTE1','PERIMETRE',now());
</v>
      </c>
      <c r="BH8" s="74"/>
      <c r="BI8" s="74"/>
      <c r="BJ8" s="74" t="str">
        <f t="shared" si="2"/>
        <v xml:space="preserve">INSERT INTO SC_SystemeProduits(RefDimension,NomSysteme,typePresta,ligne,Quantite,formule,cte1,DateModif) values (2,'FV6','MATIERE',301,null,'2+4*CTE1','PERIMETRE',now());
</v>
      </c>
      <c r="BK8" s="74"/>
      <c r="BL8" s="74"/>
      <c r="BM8" s="74" t="str">
        <f t="shared" si="2"/>
        <v xml:space="preserve">INSERT INTO SC_SystemeProduits(RefDimension,NomSysteme,typePresta,ligne,Quantite,formule,cte1,DateModif) values (3,'FV6','MATIERE',301,null,'2+4*CTE1','PERIMETRE',now());
</v>
      </c>
      <c r="BN8" s="74"/>
      <c r="BO8" s="74"/>
      <c r="BP8" s="74" t="str">
        <f t="shared" si="2"/>
        <v xml:space="preserve">INSERT INTO SC_SystemeProduits(RefDimension,NomSysteme,typePresta,ligne,Quantite,formule,cte1,DateModif) values (4,'FV6','MATIERE',301,null,'2+4*CTE1','PERIMETRE',now());
</v>
      </c>
      <c r="BQ8" s="74"/>
      <c r="BR8" s="74"/>
      <c r="BS8" s="74" t="str">
        <f t="shared" si="2"/>
        <v xml:space="preserve">INSERT INTO SC_SystemeProduits(RefDimension,NomSysteme,typePresta,ligne,Quantite,formule,cte1,DateModif) values (5,'FV6','MATIERE',301,null,'2+4*CTE1','PERIMETRE',now());
</v>
      </c>
      <c r="BT8" s="74"/>
      <c r="BU8" s="74"/>
      <c r="BV8" s="74" t="str">
        <f t="shared" si="2"/>
        <v xml:space="preserve">INSERT INTO SC_SystemeProduits(RefDimension,NomSysteme,typePresta,ligne,Quantite,formule,cte1,DateModif) values (6,'FV6','MATIERE',301,null,'2+4*CTE1','PERIMETRE',now());
</v>
      </c>
      <c r="BW8" s="74"/>
      <c r="BX8" s="74"/>
      <c r="BY8" s="74" t="str">
        <f t="shared" si="2"/>
        <v xml:space="preserve">INSERT INTO SC_SystemeProduits(RefDimension,NomSysteme,typePresta,ligne,Quantite,formule,cte1,DateModif) values (7,'FV6','MATIERE',301,null,'2+4*CTE1','PERIMETRE',now());
</v>
      </c>
      <c r="BZ8" s="74"/>
      <c r="CA8" s="74"/>
      <c r="CB8" s="74" t="str">
        <f t="shared" si="2"/>
        <v xml:space="preserve">INSERT INTO SC_SystemeProduits(RefDimension,NomSysteme,typePresta,ligne,Quantite,formule,cte1,DateModif) values (8,'FV6','MATIERE',301,null,'2+4*CTE1','PERIMETRE',now());
</v>
      </c>
      <c r="CC8" s="74"/>
      <c r="CD8" s="74"/>
      <c r="CE8" s="74" t="str">
        <f t="shared" si="2"/>
        <v xml:space="preserve">INSERT INTO SC_SystemeProduits(RefDimension,NomSysteme,typePresta,ligne,Quantite,formule,cte1,DateModif) values (9,'FV6','MATIERE',301,null,'2+4*CTE1','PERIMETRE',now());
</v>
      </c>
      <c r="CF8" s="74"/>
      <c r="CG8" s="74"/>
      <c r="CH8" s="74" t="str">
        <f t="shared" si="2"/>
        <v xml:space="preserve">INSERT INTO SC_SystemeProduits(RefDimension,NomSysteme,typePresta,ligne,Quantite,formule,cte1,DateModif) values (10,'FV6','MATIERE',301,null,'2+4*CTE1','PERIMETRE',now());
</v>
      </c>
      <c r="CI8" s="74"/>
      <c r="CJ8" s="74"/>
      <c r="CK8" s="74" t="str">
        <f t="shared" si="2"/>
        <v xml:space="preserve">INSERT INTO SC_SystemeProduits(RefDimension,NomSysteme,typePresta,ligne,Quantite,formule,cte1,DateModif) values (11,'FV6','MATIERE',301,null,'2+4*CTE1','PERIMETRE',now());
</v>
      </c>
      <c r="CL8" s="74"/>
      <c r="CM8" s="74"/>
      <c r="CN8" s="74" t="str">
        <f t="shared" si="2"/>
        <v xml:space="preserve">INSERT INTO SC_SystemeProduits(RefDimension,NomSysteme,typePresta,ligne,Quantite,formule,cte1,DateModif) values (12,'FV6','MATIERE',301,null,'2+4*CTE1','PERIMETRE',now());
</v>
      </c>
      <c r="CO8" s="74"/>
      <c r="CP8" s="74"/>
      <c r="CQ8" s="74" t="str">
        <f t="shared" si="2"/>
        <v xml:space="preserve">INSERT INTO SC_SystemeProduits(RefDimension,NomSysteme,typePresta,ligne,Quantite,formule,cte1,DateModif) values (13,'FV6','MATIERE',301,null,'2+4*CTE1','PERIMETRE',now());
</v>
      </c>
      <c r="CR8" s="74"/>
      <c r="CS8" s="74"/>
      <c r="CT8" s="74" t="str">
        <f t="shared" si="2"/>
        <v xml:space="preserve">INSERT INTO SC_SystemeProduits(RefDimension,NomSysteme,typePresta,ligne,Quantite,formule,cte1,DateModif) values (14,'FV6','MATIERE',301,null,'2+4*CTE1','PERIMETRE',now());
</v>
      </c>
      <c r="CU8" s="74"/>
      <c r="CV8" s="74"/>
      <c r="CW8" s="74" t="str">
        <f t="shared" si="5"/>
        <v xml:space="preserve">INSERT INTO SC_SystemeProduits(RefDimension,NomSysteme,typePresta,ligne,Quantite,formule,cte1,DateModif) values (15,'FV6','MATIERE',301,null,'2+4*CTE1','PERIMETRE',now());
</v>
      </c>
      <c r="CX8" s="74"/>
      <c r="CY8" s="74"/>
      <c r="CZ8" s="74" t="str">
        <f t="shared" si="3"/>
        <v xml:space="preserve">INSERT INTO SC_SystemeProduits(RefDimension,NomSysteme,typePresta,ligne,Quantite,formule,cte1,DateModif) values (16,'FV6','MATIERE',301,null,'2+4*CTE1','PERIMETRE',now());
</v>
      </c>
      <c r="DA8" s="74"/>
      <c r="DB8" s="74"/>
      <c r="DC8" s="74" t="str">
        <f t="shared" si="3"/>
        <v xml:space="preserve">INSERT INTO SC_SystemeProduits(RefDimension,NomSysteme,typePresta,ligne,Quantite,formule,cte1,DateModif) values (17,'FV6','MATIERE',301,null,'2+4*CTE1','PERIMETRE',now());
</v>
      </c>
      <c r="DD8" s="74"/>
      <c r="DE8" s="74"/>
      <c r="DF8" s="74" t="str">
        <f t="shared" si="3"/>
        <v xml:space="preserve">INSERT INTO SC_SystemeProduits(RefDimension,NomSysteme,typePresta,ligne,Quantite,formule,cte1,DateModif) values (18,'FV6','MATIERE',301,null,'2+4*CTE1','PERIMETRE',now());
</v>
      </c>
      <c r="DG8" s="74"/>
      <c r="DH8" s="74"/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295</v>
      </c>
      <c r="B9" s="74" t="s">
        <v>294</v>
      </c>
      <c r="C9" s="74" t="s">
        <v>337</v>
      </c>
      <c r="D9" s="74" t="str">
        <f>IF(B9="MATIERE",VLOOKUP($C9,MATIERE!$B$2:$K$601,6,0),IF(B9="MOA",VLOOKUP($C9,ATELIER!$B$2:$K$291,3,0),IF(B9="MOC",VLOOKUP($C9,CHANTIER!$B$2:$K$291,3,0),IF(B9="MP",VLOOKUP($C9,MINIPELLE!$B$2:$K$291,3,0),""))))</f>
        <v>pc</v>
      </c>
      <c r="E9" s="74">
        <v>28</v>
      </c>
      <c r="F9" s="75"/>
      <c r="G9" s="75"/>
      <c r="H9" s="74">
        <v>28</v>
      </c>
      <c r="I9" s="75"/>
      <c r="J9" s="75"/>
      <c r="K9" s="74">
        <v>28</v>
      </c>
      <c r="L9" s="75"/>
      <c r="M9" s="75"/>
      <c r="N9" s="74">
        <v>28</v>
      </c>
      <c r="O9" s="75"/>
      <c r="P9" s="75"/>
      <c r="Q9" s="74">
        <v>28</v>
      </c>
      <c r="R9" s="75"/>
      <c r="S9" s="75"/>
      <c r="T9" s="74">
        <v>28</v>
      </c>
      <c r="U9" s="75"/>
      <c r="V9" s="75"/>
      <c r="W9" s="74">
        <v>28</v>
      </c>
      <c r="X9" s="75"/>
      <c r="Y9" s="75"/>
      <c r="Z9" s="74">
        <v>28</v>
      </c>
      <c r="AA9" s="75"/>
      <c r="AB9" s="75"/>
      <c r="AC9" s="74">
        <v>28</v>
      </c>
      <c r="AD9" s="75"/>
      <c r="AE9" s="75"/>
      <c r="AF9" s="74">
        <v>28</v>
      </c>
      <c r="AG9" s="75"/>
      <c r="AH9" s="75"/>
      <c r="AI9" s="74">
        <v>28</v>
      </c>
      <c r="AJ9" s="75"/>
      <c r="AK9" s="75"/>
      <c r="AL9" s="74">
        <v>28</v>
      </c>
      <c r="AM9" s="75"/>
      <c r="AN9" s="75"/>
      <c r="AO9" s="74">
        <v>28</v>
      </c>
      <c r="AP9" s="75"/>
      <c r="AQ9" s="75"/>
      <c r="AR9" s="74">
        <v>28</v>
      </c>
      <c r="AS9" s="75"/>
      <c r="AT9" s="75"/>
      <c r="AU9" s="74">
        <v>28</v>
      </c>
      <c r="AV9" s="75"/>
      <c r="AW9" s="75"/>
      <c r="AX9" s="74">
        <v>28</v>
      </c>
      <c r="AY9" s="75"/>
      <c r="AZ9" s="75"/>
      <c r="BA9" s="74">
        <v>28</v>
      </c>
      <c r="BB9" s="75"/>
      <c r="BC9" s="75"/>
      <c r="BD9" s="74">
        <v>28</v>
      </c>
      <c r="BE9" s="75"/>
      <c r="BF9" s="75"/>
      <c r="BG9" s="74" t="str">
        <f t="shared" si="4"/>
        <v xml:space="preserve">INSERT INTO SC_SystemeProduits(RefDimension,NomSysteme,typePresta,ligne,Quantite,formule,cte1,DateModif) values (1,'FV6','MATIERE',295,28,null,null,now());
</v>
      </c>
      <c r="BH9" s="74"/>
      <c r="BI9" s="74"/>
      <c r="BJ9" s="74" t="str">
        <f t="shared" si="2"/>
        <v xml:space="preserve">INSERT INTO SC_SystemeProduits(RefDimension,NomSysteme,typePresta,ligne,Quantite,formule,cte1,DateModif) values (2,'FV6','MATIERE',295,28,null,null,now());
</v>
      </c>
      <c r="BK9" s="74"/>
      <c r="BL9" s="74"/>
      <c r="BM9" s="74" t="str">
        <f t="shared" si="2"/>
        <v xml:space="preserve">INSERT INTO SC_SystemeProduits(RefDimension,NomSysteme,typePresta,ligne,Quantite,formule,cte1,DateModif) values (3,'FV6','MATIERE',295,28,null,null,now());
</v>
      </c>
      <c r="BN9" s="74"/>
      <c r="BO9" s="74"/>
      <c r="BP9" s="74" t="str">
        <f t="shared" si="2"/>
        <v xml:space="preserve">INSERT INTO SC_SystemeProduits(RefDimension,NomSysteme,typePresta,ligne,Quantite,formule,cte1,DateModif) values (4,'FV6','MATIERE',295,28,null,null,now());
</v>
      </c>
      <c r="BQ9" s="74"/>
      <c r="BR9" s="74"/>
      <c r="BS9" s="74" t="str">
        <f t="shared" si="2"/>
        <v xml:space="preserve">INSERT INTO SC_SystemeProduits(RefDimension,NomSysteme,typePresta,ligne,Quantite,formule,cte1,DateModif) values (5,'FV6','MATIERE',295,28,null,null,now());
</v>
      </c>
      <c r="BT9" s="74"/>
      <c r="BU9" s="74"/>
      <c r="BV9" s="74" t="str">
        <f t="shared" si="2"/>
        <v xml:space="preserve">INSERT INTO SC_SystemeProduits(RefDimension,NomSysteme,typePresta,ligne,Quantite,formule,cte1,DateModif) values (6,'FV6','MATIERE',295,28,null,null,now());
</v>
      </c>
      <c r="BW9" s="74"/>
      <c r="BX9" s="74"/>
      <c r="BY9" s="74" t="str">
        <f t="shared" si="2"/>
        <v xml:space="preserve">INSERT INTO SC_SystemeProduits(RefDimension,NomSysteme,typePresta,ligne,Quantite,formule,cte1,DateModif) values (7,'FV6','MATIERE',295,28,null,null,now());
</v>
      </c>
      <c r="BZ9" s="74"/>
      <c r="CA9" s="74"/>
      <c r="CB9" s="74" t="str">
        <f t="shared" si="2"/>
        <v xml:space="preserve">INSERT INTO SC_SystemeProduits(RefDimension,NomSysteme,typePresta,ligne,Quantite,formule,cte1,DateModif) values (8,'FV6','MATIERE',295,28,null,null,now());
</v>
      </c>
      <c r="CC9" s="74"/>
      <c r="CD9" s="74"/>
      <c r="CE9" s="74" t="str">
        <f t="shared" si="2"/>
        <v xml:space="preserve">INSERT INTO SC_SystemeProduits(RefDimension,NomSysteme,typePresta,ligne,Quantite,formule,cte1,DateModif) values (9,'FV6','MATIERE',295,28,null,null,now());
</v>
      </c>
      <c r="CF9" s="74"/>
      <c r="CG9" s="74"/>
      <c r="CH9" s="74" t="str">
        <f t="shared" si="2"/>
        <v xml:space="preserve">INSERT INTO SC_SystemeProduits(RefDimension,NomSysteme,typePresta,ligne,Quantite,formule,cte1,DateModif) values (10,'FV6','MATIERE',295,28,null,null,now());
</v>
      </c>
      <c r="CI9" s="74"/>
      <c r="CJ9" s="74"/>
      <c r="CK9" s="74" t="str">
        <f t="shared" si="2"/>
        <v xml:space="preserve">INSERT INTO SC_SystemeProduits(RefDimension,NomSysteme,typePresta,ligne,Quantite,formule,cte1,DateModif) values (11,'FV6','MATIERE',295,28,null,null,now());
</v>
      </c>
      <c r="CL9" s="74"/>
      <c r="CM9" s="74"/>
      <c r="CN9" s="74" t="str">
        <f t="shared" si="2"/>
        <v xml:space="preserve">INSERT INTO SC_SystemeProduits(RefDimension,NomSysteme,typePresta,ligne,Quantite,formule,cte1,DateModif) values (12,'FV6','MATIERE',295,28,null,null,now());
</v>
      </c>
      <c r="CO9" s="74"/>
      <c r="CP9" s="74"/>
      <c r="CQ9" s="74" t="str">
        <f t="shared" si="2"/>
        <v xml:space="preserve">INSERT INTO SC_SystemeProduits(RefDimension,NomSysteme,typePresta,ligne,Quantite,formule,cte1,DateModif) values (13,'FV6','MATIERE',295,28,null,null,now());
</v>
      </c>
      <c r="CR9" s="74"/>
      <c r="CS9" s="74"/>
      <c r="CT9" s="74" t="str">
        <f t="shared" si="2"/>
        <v xml:space="preserve">INSERT INTO SC_SystemeProduits(RefDimension,NomSysteme,typePresta,ligne,Quantite,formule,cte1,DateModif) values (14,'FV6','MATIERE',295,28,null,null,now());
</v>
      </c>
      <c r="CU9" s="74"/>
      <c r="CV9" s="74"/>
      <c r="CW9" s="74" t="str">
        <f t="shared" si="5"/>
        <v xml:space="preserve">INSERT INTO SC_SystemeProduits(RefDimension,NomSysteme,typePresta,ligne,Quantite,formule,cte1,DateModif) values (15,'FV6','MATIERE',295,28,null,null,now());
</v>
      </c>
      <c r="CX9" s="74"/>
      <c r="CY9" s="74"/>
      <c r="CZ9" s="74" t="str">
        <f t="shared" si="3"/>
        <v xml:space="preserve">INSERT INTO SC_SystemeProduits(RefDimension,NomSysteme,typePresta,ligne,Quantite,formule,cte1,DateModif) values (16,'FV6','MATIERE',295,28,null,null,now());
</v>
      </c>
      <c r="DA9" s="74"/>
      <c r="DB9" s="74"/>
      <c r="DC9" s="74" t="str">
        <f t="shared" si="3"/>
        <v xml:space="preserve">INSERT INTO SC_SystemeProduits(RefDimension,NomSysteme,typePresta,ligne,Quantite,formule,cte1,DateModif) values (17,'FV6','MATIERE',295,28,null,null,now());
</v>
      </c>
      <c r="DD9" s="74"/>
      <c r="DE9" s="74"/>
      <c r="DF9" s="74" t="str">
        <f t="shared" si="3"/>
        <v xml:space="preserve">INSERT INTO SC_SystemeProduits(RefDimension,NomSysteme,typePresta,ligne,Quantite,formule,cte1,DateModif) values (18,'FV6','MATIERE',295,28,null,null,now());
</v>
      </c>
      <c r="DG9" s="74"/>
      <c r="DH9" s="74"/>
    </row>
    <row r="10" spans="1:112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82</v>
      </c>
      <c r="B10" s="74" t="s">
        <v>294</v>
      </c>
      <c r="C10" s="74" t="s">
        <v>338</v>
      </c>
      <c r="D10" s="74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74">
        <v>8.5</v>
      </c>
      <c r="F10" s="75" t="s">
        <v>662</v>
      </c>
      <c r="G10" s="75" t="s">
        <v>629</v>
      </c>
      <c r="H10" s="74">
        <v>10.3</v>
      </c>
      <c r="I10" s="75" t="s">
        <v>662</v>
      </c>
      <c r="J10" s="75" t="s">
        <v>629</v>
      </c>
      <c r="K10" s="74">
        <v>12.3</v>
      </c>
      <c r="L10" s="75" t="s">
        <v>662</v>
      </c>
      <c r="M10" s="75" t="s">
        <v>629</v>
      </c>
      <c r="N10" s="74">
        <v>13.3</v>
      </c>
      <c r="O10" s="75" t="s">
        <v>662</v>
      </c>
      <c r="P10" s="75" t="s">
        <v>629</v>
      </c>
      <c r="Q10" s="74">
        <v>14.3</v>
      </c>
      <c r="R10" s="75" t="s">
        <v>662</v>
      </c>
      <c r="S10" s="75" t="s">
        <v>629</v>
      </c>
      <c r="T10" s="74">
        <v>15.3</v>
      </c>
      <c r="U10" s="75" t="s">
        <v>662</v>
      </c>
      <c r="V10" s="75" t="s">
        <v>629</v>
      </c>
      <c r="W10" s="74">
        <v>16.3</v>
      </c>
      <c r="X10" s="75" t="s">
        <v>662</v>
      </c>
      <c r="Y10" s="75" t="s">
        <v>629</v>
      </c>
      <c r="Z10" s="74">
        <v>17.3</v>
      </c>
      <c r="AA10" s="75" t="s">
        <v>662</v>
      </c>
      <c r="AB10" s="75" t="s">
        <v>629</v>
      </c>
      <c r="AC10" s="74">
        <v>18.3</v>
      </c>
      <c r="AD10" s="75" t="s">
        <v>662</v>
      </c>
      <c r="AE10" s="75" t="s">
        <v>629</v>
      </c>
      <c r="AF10" s="74">
        <v>20.3</v>
      </c>
      <c r="AG10" s="75" t="s">
        <v>662</v>
      </c>
      <c r="AH10" s="75" t="s">
        <v>629</v>
      </c>
      <c r="AI10" s="74">
        <v>22.3</v>
      </c>
      <c r="AJ10" s="75" t="s">
        <v>662</v>
      </c>
      <c r="AK10" s="75" t="s">
        <v>629</v>
      </c>
      <c r="AL10" s="74">
        <v>23.3</v>
      </c>
      <c r="AM10" s="75" t="s">
        <v>662</v>
      </c>
      <c r="AN10" s="75" t="s">
        <v>629</v>
      </c>
      <c r="AO10" s="74">
        <v>22.3</v>
      </c>
      <c r="AP10" s="75" t="s">
        <v>662</v>
      </c>
      <c r="AQ10" s="75" t="s">
        <v>629</v>
      </c>
      <c r="AR10" s="74">
        <v>24.3</v>
      </c>
      <c r="AS10" s="75" t="s">
        <v>662</v>
      </c>
      <c r="AT10" s="75" t="s">
        <v>629</v>
      </c>
      <c r="AU10" s="74">
        <v>25.3</v>
      </c>
      <c r="AV10" s="75" t="s">
        <v>662</v>
      </c>
      <c r="AW10" s="75" t="s">
        <v>629</v>
      </c>
      <c r="AX10" s="74">
        <v>26.3</v>
      </c>
      <c r="AY10" s="75" t="s">
        <v>662</v>
      </c>
      <c r="AZ10" s="75" t="s">
        <v>629</v>
      </c>
      <c r="BA10" s="74">
        <v>28.3</v>
      </c>
      <c r="BB10" s="75" t="s">
        <v>662</v>
      </c>
      <c r="BC10" s="75" t="s">
        <v>629</v>
      </c>
      <c r="BD10" s="74">
        <v>26.3</v>
      </c>
      <c r="BE10" s="75" t="s">
        <v>662</v>
      </c>
      <c r="BF10" s="75" t="s">
        <v>629</v>
      </c>
      <c r="BG10" s="74" t="str">
        <f t="shared" si="4"/>
        <v xml:space="preserve">INSERT INTO SC_SystemeProduits(RefDimension,NomSysteme,typePresta,ligne,Quantite,formule,cte1,DateModif) values (1,'FV6','MATIERE',82,null,'CTE1+0.3','PERIMETRE',now());
</v>
      </c>
      <c r="BH10" s="74"/>
      <c r="BI10" s="74"/>
      <c r="BJ10" s="74" t="str">
        <f t="shared" si="2"/>
        <v xml:space="preserve">INSERT INTO SC_SystemeProduits(RefDimension,NomSysteme,typePresta,ligne,Quantite,formule,cte1,DateModif) values (2,'FV6','MATIERE',82,null,'CTE1+0.3','PERIMETRE',now());
</v>
      </c>
      <c r="BK10" s="74"/>
      <c r="BL10" s="74"/>
      <c r="BM10" s="74" t="str">
        <f t="shared" si="2"/>
        <v xml:space="preserve">INSERT INTO SC_SystemeProduits(RefDimension,NomSysteme,typePresta,ligne,Quantite,formule,cte1,DateModif) values (3,'FV6','MATIERE',82,null,'CTE1+0.3','PERIMETRE',now());
</v>
      </c>
      <c r="BN10" s="74"/>
      <c r="BO10" s="74"/>
      <c r="BP10" s="74" t="str">
        <f t="shared" si="2"/>
        <v xml:space="preserve">INSERT INTO SC_SystemeProduits(RefDimension,NomSysteme,typePresta,ligne,Quantite,formule,cte1,DateModif) values (4,'FV6','MATIERE',82,null,'CTE1+0.3','PERIMETRE',now());
</v>
      </c>
      <c r="BQ10" s="74"/>
      <c r="BR10" s="74"/>
      <c r="BS10" s="74" t="str">
        <f t="shared" si="2"/>
        <v xml:space="preserve">INSERT INTO SC_SystemeProduits(RefDimension,NomSysteme,typePresta,ligne,Quantite,formule,cte1,DateModif) values (5,'FV6','MATIERE',82,null,'CTE1+0.3','PERIMETRE',now());
</v>
      </c>
      <c r="BT10" s="74"/>
      <c r="BU10" s="74"/>
      <c r="BV10" s="74" t="str">
        <f t="shared" si="2"/>
        <v xml:space="preserve">INSERT INTO SC_SystemeProduits(RefDimension,NomSysteme,typePresta,ligne,Quantite,formule,cte1,DateModif) values (6,'FV6','MATIERE',82,null,'CTE1+0.3','PERIMETRE',now());
</v>
      </c>
      <c r="BW10" s="74"/>
      <c r="BX10" s="74"/>
      <c r="BY10" s="74" t="str">
        <f t="shared" si="2"/>
        <v xml:space="preserve">INSERT INTO SC_SystemeProduits(RefDimension,NomSysteme,typePresta,ligne,Quantite,formule,cte1,DateModif) values (7,'FV6','MATIERE',82,null,'CTE1+0.3','PERIMETRE',now());
</v>
      </c>
      <c r="BZ10" s="74"/>
      <c r="CA10" s="74"/>
      <c r="CB10" s="74" t="str">
        <f t="shared" si="2"/>
        <v xml:space="preserve">INSERT INTO SC_SystemeProduits(RefDimension,NomSysteme,typePresta,ligne,Quantite,formule,cte1,DateModif) values (8,'FV6','MATIERE',82,null,'CTE1+0.3','PERIMETRE',now());
</v>
      </c>
      <c r="CC10" s="74"/>
      <c r="CD10" s="74"/>
      <c r="CE10" s="74" t="str">
        <f t="shared" si="2"/>
        <v xml:space="preserve">INSERT INTO SC_SystemeProduits(RefDimension,NomSysteme,typePresta,ligne,Quantite,formule,cte1,DateModif) values (9,'FV6','MATIERE',82,null,'CTE1+0.3','PERIMETRE',now());
</v>
      </c>
      <c r="CF10" s="74"/>
      <c r="CG10" s="74"/>
      <c r="CH10" s="74" t="str">
        <f t="shared" si="2"/>
        <v xml:space="preserve">INSERT INTO SC_SystemeProduits(RefDimension,NomSysteme,typePresta,ligne,Quantite,formule,cte1,DateModif) values (10,'FV6','MATIERE',82,null,'CTE1+0.3','PERIMETRE',now());
</v>
      </c>
      <c r="CI10" s="74"/>
      <c r="CJ10" s="74"/>
      <c r="CK10" s="74" t="str">
        <f t="shared" si="2"/>
        <v xml:space="preserve">INSERT INTO SC_SystemeProduits(RefDimension,NomSysteme,typePresta,ligne,Quantite,formule,cte1,DateModif) values (11,'FV6','MATIERE',82,null,'CTE1+0.3','PERIMETRE',now());
</v>
      </c>
      <c r="CL10" s="74"/>
      <c r="CM10" s="74"/>
      <c r="CN10" s="74" t="str">
        <f t="shared" si="2"/>
        <v xml:space="preserve">INSERT INTO SC_SystemeProduits(RefDimension,NomSysteme,typePresta,ligne,Quantite,formule,cte1,DateModif) values (12,'FV6','MATIERE',82,null,'CTE1+0.3','PERIMETRE',now());
</v>
      </c>
      <c r="CO10" s="74"/>
      <c r="CP10" s="74"/>
      <c r="CQ10" s="74" t="str">
        <f t="shared" si="2"/>
        <v xml:space="preserve">INSERT INTO SC_SystemeProduits(RefDimension,NomSysteme,typePresta,ligne,Quantite,formule,cte1,DateModif) values (13,'FV6','MATIERE',82,null,'CTE1+0.3','PERIMETRE',now());
</v>
      </c>
      <c r="CR10" s="74"/>
      <c r="CS10" s="74"/>
      <c r="CT10" s="74" t="str">
        <f t="shared" si="2"/>
        <v xml:space="preserve">INSERT INTO SC_SystemeProduits(RefDimension,NomSysteme,typePresta,ligne,Quantite,formule,cte1,DateModif) values (14,'FV6','MATIERE',82,null,'CTE1+0.3','PERIMETRE',now());
</v>
      </c>
      <c r="CU10" s="74"/>
      <c r="CV10" s="74"/>
      <c r="CW10" s="74" t="str">
        <f t="shared" si="5"/>
        <v xml:space="preserve">INSERT INTO SC_SystemeProduits(RefDimension,NomSysteme,typePresta,ligne,Quantite,formule,cte1,DateModif) values (15,'FV6','MATIERE',82,null,'CTE1+0.3','PERIMETRE',now());
</v>
      </c>
      <c r="CX10" s="74"/>
      <c r="CY10" s="74"/>
      <c r="CZ10" s="74" t="str">
        <f t="shared" si="3"/>
        <v xml:space="preserve">INSERT INTO SC_SystemeProduits(RefDimension,NomSysteme,typePresta,ligne,Quantite,formule,cte1,DateModif) values (16,'FV6','MATIERE',82,null,'CTE1+0.3','PERIMETRE',now());
</v>
      </c>
      <c r="DA10" s="74"/>
      <c r="DB10" s="74"/>
      <c r="DC10" s="74" t="str">
        <f t="shared" si="3"/>
        <v xml:space="preserve">INSERT INTO SC_SystemeProduits(RefDimension,NomSysteme,typePresta,ligne,Quantite,formule,cte1,DateModif) values (17,'FV6','MATIERE',82,null,'CTE1+0.3','PERIMETRE',now());
</v>
      </c>
      <c r="DD10" s="74"/>
      <c r="DE10" s="74"/>
      <c r="DF10" s="74" t="str">
        <f t="shared" si="3"/>
        <v xml:space="preserve">INSERT INTO SC_SystemeProduits(RefDimension,NomSysteme,typePresta,ligne,Quantite,formule,cte1,DateModif) values (18,'FV6','MATIERE',82,null,'CTE1+0.3','PERIMETRE',now());
</v>
      </c>
      <c r="DG10" s="74"/>
      <c r="DH10" s="74"/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89</v>
      </c>
      <c r="B11" s="74" t="s">
        <v>294</v>
      </c>
      <c r="C11" s="74" t="s">
        <v>182</v>
      </c>
      <c r="D11" s="74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74">
        <v>8.5</v>
      </c>
      <c r="F11" s="75" t="s">
        <v>662</v>
      </c>
      <c r="G11" s="75" t="s">
        <v>629</v>
      </c>
      <c r="H11" s="74">
        <v>10.3</v>
      </c>
      <c r="I11" s="75" t="s">
        <v>662</v>
      </c>
      <c r="J11" s="75" t="s">
        <v>629</v>
      </c>
      <c r="K11" s="74">
        <v>12.3</v>
      </c>
      <c r="L11" s="75" t="s">
        <v>662</v>
      </c>
      <c r="M11" s="75" t="s">
        <v>629</v>
      </c>
      <c r="N11" s="74">
        <v>13.3</v>
      </c>
      <c r="O11" s="75" t="s">
        <v>662</v>
      </c>
      <c r="P11" s="75" t="s">
        <v>629</v>
      </c>
      <c r="Q11" s="74">
        <v>14.3</v>
      </c>
      <c r="R11" s="75" t="s">
        <v>662</v>
      </c>
      <c r="S11" s="75" t="s">
        <v>629</v>
      </c>
      <c r="T11" s="74">
        <v>15.3</v>
      </c>
      <c r="U11" s="75" t="s">
        <v>662</v>
      </c>
      <c r="V11" s="75" t="s">
        <v>629</v>
      </c>
      <c r="W11" s="74">
        <v>16.3</v>
      </c>
      <c r="X11" s="75" t="s">
        <v>662</v>
      </c>
      <c r="Y11" s="75" t="s">
        <v>629</v>
      </c>
      <c r="Z11" s="74">
        <v>17.3</v>
      </c>
      <c r="AA11" s="75" t="s">
        <v>662</v>
      </c>
      <c r="AB11" s="75" t="s">
        <v>629</v>
      </c>
      <c r="AC11" s="74">
        <v>18.3</v>
      </c>
      <c r="AD11" s="75" t="s">
        <v>662</v>
      </c>
      <c r="AE11" s="75" t="s">
        <v>629</v>
      </c>
      <c r="AF11" s="74"/>
      <c r="AG11" s="75" t="s">
        <v>662</v>
      </c>
      <c r="AH11" s="75" t="s">
        <v>629</v>
      </c>
      <c r="AI11" s="74"/>
      <c r="AJ11" s="75" t="s">
        <v>662</v>
      </c>
      <c r="AK11" s="75" t="s">
        <v>629</v>
      </c>
      <c r="AL11" s="74"/>
      <c r="AM11" s="75" t="s">
        <v>662</v>
      </c>
      <c r="AN11" s="75" t="s">
        <v>629</v>
      </c>
      <c r="AO11" s="74"/>
      <c r="AP11" s="75" t="s">
        <v>662</v>
      </c>
      <c r="AQ11" s="75" t="s">
        <v>629</v>
      </c>
      <c r="AR11" s="74"/>
      <c r="AS11" s="75" t="s">
        <v>662</v>
      </c>
      <c r="AT11" s="75" t="s">
        <v>629</v>
      </c>
      <c r="AU11" s="74"/>
      <c r="AV11" s="75" t="s">
        <v>662</v>
      </c>
      <c r="AW11" s="75" t="s">
        <v>629</v>
      </c>
      <c r="AX11" s="74"/>
      <c r="AY11" s="75" t="s">
        <v>662</v>
      </c>
      <c r="AZ11" s="75" t="s">
        <v>629</v>
      </c>
      <c r="BA11" s="74"/>
      <c r="BB11" s="75" t="s">
        <v>662</v>
      </c>
      <c r="BC11" s="75" t="s">
        <v>629</v>
      </c>
      <c r="BD11" s="74"/>
      <c r="BE11" s="75" t="s">
        <v>662</v>
      </c>
      <c r="BF11" s="75" t="s">
        <v>629</v>
      </c>
      <c r="BG11" s="74" t="str">
        <f t="shared" si="4"/>
        <v xml:space="preserve">INSERT INTO SC_SystemeProduits(RefDimension,NomSysteme,typePresta,ligne,Quantite,formule,cte1,DateModif) values (1,'FV6','MATIERE',89,null,'CTE1+0.3','PERIMETRE',now());
</v>
      </c>
      <c r="BH11" s="74"/>
      <c r="BI11" s="74"/>
      <c r="BJ11" s="74" t="str">
        <f t="shared" si="2"/>
        <v xml:space="preserve">INSERT INTO SC_SystemeProduits(RefDimension,NomSysteme,typePresta,ligne,Quantite,formule,cte1,DateModif) values (2,'FV6','MATIERE',89,null,'CTE1+0.3','PERIMETRE',now());
</v>
      </c>
      <c r="BK11" s="74"/>
      <c r="BL11" s="74"/>
      <c r="BM11" s="74" t="str">
        <f t="shared" si="2"/>
        <v xml:space="preserve">INSERT INTO SC_SystemeProduits(RefDimension,NomSysteme,typePresta,ligne,Quantite,formule,cte1,DateModif) values (3,'FV6','MATIERE',89,null,'CTE1+0.3','PERIMETRE',now());
</v>
      </c>
      <c r="BN11" s="74"/>
      <c r="BO11" s="74"/>
      <c r="BP11" s="74" t="str">
        <f t="shared" si="2"/>
        <v xml:space="preserve">INSERT INTO SC_SystemeProduits(RefDimension,NomSysteme,typePresta,ligne,Quantite,formule,cte1,DateModif) values (4,'FV6','MATIERE',89,null,'CTE1+0.3','PERIMETRE',now());
</v>
      </c>
      <c r="BQ11" s="74"/>
      <c r="BR11" s="74"/>
      <c r="BS11" s="74" t="str">
        <f t="shared" si="2"/>
        <v xml:space="preserve">INSERT INTO SC_SystemeProduits(RefDimension,NomSysteme,typePresta,ligne,Quantite,formule,cte1,DateModif) values (5,'FV6','MATIERE',89,null,'CTE1+0.3','PERIMETRE',now());
</v>
      </c>
      <c r="BT11" s="74"/>
      <c r="BU11" s="74"/>
      <c r="BV11" s="74" t="str">
        <f t="shared" si="2"/>
        <v xml:space="preserve">INSERT INTO SC_SystemeProduits(RefDimension,NomSysteme,typePresta,ligne,Quantite,formule,cte1,DateModif) values (6,'FV6','MATIERE',89,null,'CTE1+0.3','PERIMETRE',now());
</v>
      </c>
      <c r="BW11" s="74"/>
      <c r="BX11" s="74"/>
      <c r="BY11" s="74" t="str">
        <f t="shared" si="2"/>
        <v xml:space="preserve">INSERT INTO SC_SystemeProduits(RefDimension,NomSysteme,typePresta,ligne,Quantite,formule,cte1,DateModif) values (7,'FV6','MATIERE',89,null,'CTE1+0.3','PERIMETRE',now());
</v>
      </c>
      <c r="BZ11" s="74"/>
      <c r="CA11" s="74"/>
      <c r="CB11" s="74" t="str">
        <f t="shared" si="2"/>
        <v xml:space="preserve">INSERT INTO SC_SystemeProduits(RefDimension,NomSysteme,typePresta,ligne,Quantite,formule,cte1,DateModif) values (8,'FV6','MATIERE',89,null,'CTE1+0.3','PERIMETRE',now());
</v>
      </c>
      <c r="CC11" s="74"/>
      <c r="CD11" s="74"/>
      <c r="CE11" s="74" t="str">
        <f t="shared" si="2"/>
        <v xml:space="preserve">INSERT INTO SC_SystemeProduits(RefDimension,NomSysteme,typePresta,ligne,Quantite,formule,cte1,DateModif) values (9,'FV6','MATIERE',89,null,'CTE1+0.3','PERIMETRE',now());
</v>
      </c>
      <c r="CF11" s="74"/>
      <c r="CG11" s="74"/>
      <c r="CH11" s="74" t="str">
        <f t="shared" si="2"/>
        <v xml:space="preserve">INSERT INTO SC_SystemeProduits(RefDimension,NomSysteme,typePresta,ligne,Quantite,formule,cte1,DateModif) values (10,'FV6','MATIERE',89,null,'CTE1+0.3','PERIMETRE',now());
</v>
      </c>
      <c r="CI11" s="74"/>
      <c r="CJ11" s="74"/>
      <c r="CK11" s="74" t="str">
        <f t="shared" si="2"/>
        <v xml:space="preserve">INSERT INTO SC_SystemeProduits(RefDimension,NomSysteme,typePresta,ligne,Quantite,formule,cte1,DateModif) values (11,'FV6','MATIERE',89,null,'CTE1+0.3','PERIMETRE',now());
</v>
      </c>
      <c r="CL11" s="74"/>
      <c r="CM11" s="74"/>
      <c r="CN11" s="74" t="str">
        <f t="shared" si="2"/>
        <v xml:space="preserve">INSERT INTO SC_SystemeProduits(RefDimension,NomSysteme,typePresta,ligne,Quantite,formule,cte1,DateModif) values (12,'FV6','MATIERE',89,null,'CTE1+0.3','PERIMETRE',now());
</v>
      </c>
      <c r="CO11" s="74"/>
      <c r="CP11" s="74"/>
      <c r="CQ11" s="74" t="str">
        <f t="shared" si="2"/>
        <v xml:space="preserve">INSERT INTO SC_SystemeProduits(RefDimension,NomSysteme,typePresta,ligne,Quantite,formule,cte1,DateModif) values (13,'FV6','MATIERE',89,null,'CTE1+0.3','PERIMETRE',now());
</v>
      </c>
      <c r="CR11" s="74"/>
      <c r="CS11" s="74"/>
      <c r="CT11" s="74" t="str">
        <f t="shared" si="2"/>
        <v xml:space="preserve">INSERT INTO SC_SystemeProduits(RefDimension,NomSysteme,typePresta,ligne,Quantite,formule,cte1,DateModif) values (14,'FV6','MATIERE',89,null,'CTE1+0.3','PERIMETRE',now());
</v>
      </c>
      <c r="CU11" s="74"/>
      <c r="CV11" s="74"/>
      <c r="CW11" s="74" t="str">
        <f t="shared" si="5"/>
        <v xml:space="preserve">INSERT INTO SC_SystemeProduits(RefDimension,NomSysteme,typePresta,ligne,Quantite,formule,cte1,DateModif) values (15,'FV6','MATIERE',89,null,'CTE1+0.3','PERIMETRE',now());
</v>
      </c>
      <c r="CX11" s="74"/>
      <c r="CY11" s="74"/>
      <c r="CZ11" s="74" t="str">
        <f t="shared" si="3"/>
        <v xml:space="preserve">INSERT INTO SC_SystemeProduits(RefDimension,NomSysteme,typePresta,ligne,Quantite,formule,cte1,DateModif) values (16,'FV6','MATIERE',89,null,'CTE1+0.3','PERIMETRE',now());
</v>
      </c>
      <c r="DA11" s="74"/>
      <c r="DB11" s="74"/>
      <c r="DC11" s="74" t="str">
        <f t="shared" si="3"/>
        <v xml:space="preserve">INSERT INTO SC_SystemeProduits(RefDimension,NomSysteme,typePresta,ligne,Quantite,formule,cte1,DateModif) values (17,'FV6','MATIERE',89,null,'CTE1+0.3','PERIMETRE',now());
</v>
      </c>
      <c r="DD11" s="74"/>
      <c r="DE11" s="74"/>
      <c r="DF11" s="74" t="str">
        <f t="shared" si="3"/>
        <v xml:space="preserve">INSERT INTO SC_SystemeProduits(RefDimension,NomSysteme,typePresta,ligne,Quantite,formule,cte1,DateModif) values (18,'FV6','MATIERE',89,null,'CTE1+0.3','PERIMETRE',now());
</v>
      </c>
      <c r="DG11" s="74"/>
      <c r="DH11" s="74"/>
    </row>
    <row r="12" spans="1:112" x14ac:dyDescent="0.3">
      <c r="A12" s="58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B12" s="74"/>
      <c r="C12" s="74"/>
      <c r="D12" s="74" t="str">
        <f>IF(B12="MATIERE",VLOOKUP($C12,MATIERE!$B$2:$K$601,6,0),IF(B12="MOA",VLOOKUP($C12,ATELIER!$B$2:$K$291,3,0),IF(B12="MOC",VLOOKUP($C12,CHANTIER!$B$2:$K$291,3,0),IF(B12="MP",VLOOKUP($C12,MINIPELLE!$B$2:$K$291,3,0),""))))</f>
        <v/>
      </c>
      <c r="E12" s="74"/>
      <c r="F12" s="75"/>
      <c r="G12" s="75"/>
      <c r="H12" s="74"/>
      <c r="I12" s="75"/>
      <c r="J12" s="75"/>
      <c r="K12" s="74"/>
      <c r="L12" s="75"/>
      <c r="M12" s="75"/>
      <c r="N12" s="74"/>
      <c r="O12" s="75"/>
      <c r="P12" s="75"/>
      <c r="Q12" s="74"/>
      <c r="R12" s="75"/>
      <c r="S12" s="75"/>
      <c r="T12" s="74"/>
      <c r="U12" s="75"/>
      <c r="V12" s="75"/>
      <c r="W12" s="74"/>
      <c r="X12" s="75"/>
      <c r="Y12" s="75"/>
      <c r="Z12" s="74"/>
      <c r="AA12" s="75"/>
      <c r="AB12" s="75"/>
      <c r="AC12" s="74"/>
      <c r="AD12" s="75"/>
      <c r="AE12" s="75"/>
      <c r="AF12" s="74"/>
      <c r="AG12" s="75"/>
      <c r="AH12" s="75"/>
      <c r="AI12" s="74"/>
      <c r="AJ12" s="75"/>
      <c r="AK12" s="75"/>
      <c r="AL12" s="74"/>
      <c r="AM12" s="75"/>
      <c r="AN12" s="75"/>
      <c r="AO12" s="74"/>
      <c r="AP12" s="75"/>
      <c r="AQ12" s="75"/>
      <c r="AR12" s="74"/>
      <c r="AS12" s="75"/>
      <c r="AT12" s="75"/>
      <c r="AU12" s="74"/>
      <c r="AV12" s="75"/>
      <c r="AW12" s="75"/>
      <c r="AX12" s="74"/>
      <c r="AY12" s="75"/>
      <c r="AZ12" s="75"/>
      <c r="BA12" s="74"/>
      <c r="BB12" s="75"/>
      <c r="BC12" s="75"/>
      <c r="BD12" s="74"/>
      <c r="BE12" s="75"/>
      <c r="BF12" s="75"/>
      <c r="BG12" s="74" t="str">
        <f t="shared" si="4"/>
        <v/>
      </c>
      <c r="BH12" s="74"/>
      <c r="BI12" s="74"/>
      <c r="BJ12" s="74" t="str">
        <f t="shared" si="2"/>
        <v/>
      </c>
      <c r="BK12" s="74"/>
      <c r="BL12" s="74"/>
      <c r="BM12" s="74" t="str">
        <f t="shared" si="2"/>
        <v/>
      </c>
      <c r="BN12" s="74"/>
      <c r="BO12" s="74"/>
      <c r="BP12" s="74" t="str">
        <f t="shared" si="2"/>
        <v/>
      </c>
      <c r="BQ12" s="74"/>
      <c r="BR12" s="74"/>
      <c r="BS12" s="74" t="str">
        <f t="shared" si="2"/>
        <v/>
      </c>
      <c r="BT12" s="74"/>
      <c r="BU12" s="74"/>
      <c r="BV12" s="74" t="str">
        <f t="shared" si="2"/>
        <v/>
      </c>
      <c r="BW12" s="74"/>
      <c r="BX12" s="74"/>
      <c r="BY12" s="74" t="str">
        <f t="shared" si="2"/>
        <v/>
      </c>
      <c r="BZ12" s="74"/>
      <c r="CA12" s="74"/>
      <c r="CB12" s="74" t="str">
        <f t="shared" si="2"/>
        <v/>
      </c>
      <c r="CC12" s="74"/>
      <c r="CD12" s="74"/>
      <c r="CE12" s="74" t="str">
        <f t="shared" si="2"/>
        <v/>
      </c>
      <c r="CF12" s="74"/>
      <c r="CG12" s="74"/>
      <c r="CH12" s="74" t="str">
        <f t="shared" si="2"/>
        <v/>
      </c>
      <c r="CI12" s="74"/>
      <c r="CJ12" s="74"/>
      <c r="CK12" s="74" t="str">
        <f t="shared" si="2"/>
        <v/>
      </c>
      <c r="CL12" s="74"/>
      <c r="CM12" s="74"/>
      <c r="CN12" s="74" t="str">
        <f t="shared" si="2"/>
        <v/>
      </c>
      <c r="CO12" s="74"/>
      <c r="CP12" s="74"/>
      <c r="CQ12" s="74" t="str">
        <f t="shared" si="2"/>
        <v/>
      </c>
      <c r="CR12" s="74"/>
      <c r="CS12" s="74"/>
      <c r="CT12" s="74" t="str">
        <f t="shared" si="2"/>
        <v/>
      </c>
      <c r="CU12" s="74"/>
      <c r="CV12" s="74"/>
      <c r="CW12" s="74" t="str">
        <f t="shared" si="5"/>
        <v/>
      </c>
      <c r="CX12" s="74"/>
      <c r="CY12" s="74"/>
      <c r="CZ12" s="74" t="str">
        <f t="shared" si="3"/>
        <v/>
      </c>
      <c r="DA12" s="74"/>
      <c r="DB12" s="74"/>
      <c r="DC12" s="74" t="str">
        <f t="shared" si="3"/>
        <v/>
      </c>
      <c r="DD12" s="74"/>
      <c r="DE12" s="74"/>
      <c r="DF12" s="74" t="str">
        <f t="shared" si="3"/>
        <v/>
      </c>
      <c r="DG12" s="74"/>
      <c r="DH12" s="74"/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s="74" t="s">
        <v>297</v>
      </c>
      <c r="C13" s="74" t="s">
        <v>32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4">
        <v>1</v>
      </c>
      <c r="F13" s="75"/>
      <c r="G13" s="75"/>
      <c r="H13" s="74">
        <v>1</v>
      </c>
      <c r="I13" s="75"/>
      <c r="J13" s="75"/>
      <c r="K13" s="74">
        <v>1</v>
      </c>
      <c r="L13" s="75"/>
      <c r="M13" s="75"/>
      <c r="N13" s="74">
        <v>1</v>
      </c>
      <c r="O13" s="75"/>
      <c r="P13" s="75"/>
      <c r="Q13" s="74">
        <v>1</v>
      </c>
      <c r="R13" s="75"/>
      <c r="S13" s="75"/>
      <c r="T13" s="74">
        <v>1</v>
      </c>
      <c r="U13" s="75"/>
      <c r="V13" s="75"/>
      <c r="W13" s="74">
        <v>1</v>
      </c>
      <c r="X13" s="75"/>
      <c r="Y13" s="75"/>
      <c r="Z13" s="74">
        <v>1</v>
      </c>
      <c r="AA13" s="75"/>
      <c r="AB13" s="75"/>
      <c r="AC13" s="74">
        <v>1</v>
      </c>
      <c r="AD13" s="75"/>
      <c r="AE13" s="75"/>
      <c r="AF13" s="74">
        <v>1</v>
      </c>
      <c r="AG13" s="75"/>
      <c r="AH13" s="75"/>
      <c r="AI13" s="74">
        <v>1</v>
      </c>
      <c r="AJ13" s="75"/>
      <c r="AK13" s="75"/>
      <c r="AL13" s="74">
        <v>1</v>
      </c>
      <c r="AM13" s="75"/>
      <c r="AN13" s="75"/>
      <c r="AO13" s="74">
        <v>1</v>
      </c>
      <c r="AP13" s="75"/>
      <c r="AQ13" s="75"/>
      <c r="AR13" s="74">
        <v>1</v>
      </c>
      <c r="AS13" s="75"/>
      <c r="AT13" s="75"/>
      <c r="AU13" s="74">
        <v>1</v>
      </c>
      <c r="AV13" s="75"/>
      <c r="AW13" s="75"/>
      <c r="AX13" s="74">
        <v>1</v>
      </c>
      <c r="AY13" s="75"/>
      <c r="AZ13" s="75"/>
      <c r="BA13" s="74">
        <v>1</v>
      </c>
      <c r="BB13" s="75"/>
      <c r="BC13" s="75"/>
      <c r="BD13" s="74">
        <v>1</v>
      </c>
      <c r="BE13" s="75"/>
      <c r="BF13" s="75"/>
      <c r="BG13" s="74" t="str">
        <f t="shared" si="4"/>
        <v xml:space="preserve">INSERT INTO SC_SystemeProduits(RefDimension,NomSysteme,typePresta,ligne,Quantite,formule,cte1,DateModif) values (1,'FV6','MOA',14,1,null,null,now());
</v>
      </c>
      <c r="BH13" s="74"/>
      <c r="BI13" s="74"/>
      <c r="BJ13" s="74" t="str">
        <f t="shared" si="2"/>
        <v xml:space="preserve">INSERT INTO SC_SystemeProduits(RefDimension,NomSysteme,typePresta,ligne,Quantite,formule,cte1,DateModif) values (2,'FV6','MOA',14,1,null,null,now());
</v>
      </c>
      <c r="BK13" s="74"/>
      <c r="BL13" s="74"/>
      <c r="BM13" s="74" t="str">
        <f t="shared" si="2"/>
        <v xml:space="preserve">INSERT INTO SC_SystemeProduits(RefDimension,NomSysteme,typePresta,ligne,Quantite,formule,cte1,DateModif) values (3,'FV6','MOA',14,1,null,null,now());
</v>
      </c>
      <c r="BN13" s="74"/>
      <c r="BO13" s="74"/>
      <c r="BP13" s="74" t="str">
        <f t="shared" si="2"/>
        <v xml:space="preserve">INSERT INTO SC_SystemeProduits(RefDimension,NomSysteme,typePresta,ligne,Quantite,formule,cte1,DateModif) values (4,'FV6','MOA',14,1,null,null,now());
</v>
      </c>
      <c r="BQ13" s="74"/>
      <c r="BR13" s="74"/>
      <c r="BS13" s="74" t="str">
        <f t="shared" si="2"/>
        <v xml:space="preserve">INSERT INTO SC_SystemeProduits(RefDimension,NomSysteme,typePresta,ligne,Quantite,formule,cte1,DateModif) values (5,'FV6','MOA',14,1,null,null,now());
</v>
      </c>
      <c r="BT13" s="74"/>
      <c r="BU13" s="74"/>
      <c r="BV13" s="74" t="str">
        <f t="shared" si="2"/>
        <v xml:space="preserve">INSERT INTO SC_SystemeProduits(RefDimension,NomSysteme,typePresta,ligne,Quantite,formule,cte1,DateModif) values (6,'FV6','MOA',14,1,null,null,now());
</v>
      </c>
      <c r="BW13" s="74"/>
      <c r="BX13" s="74"/>
      <c r="BY13" s="74" t="str">
        <f t="shared" si="2"/>
        <v xml:space="preserve">INSERT INTO SC_SystemeProduits(RefDimension,NomSysteme,typePresta,ligne,Quantite,formule,cte1,DateModif) values (7,'FV6','MOA',14,1,null,null,now());
</v>
      </c>
      <c r="BZ13" s="74"/>
      <c r="CA13" s="74"/>
      <c r="CB13" s="74" t="str">
        <f t="shared" si="2"/>
        <v xml:space="preserve">INSERT INTO SC_SystemeProduits(RefDimension,NomSysteme,typePresta,ligne,Quantite,formule,cte1,DateModif) values (8,'FV6','MOA',14,1,null,null,now());
</v>
      </c>
      <c r="CC13" s="74"/>
      <c r="CD13" s="74"/>
      <c r="CE13" s="74" t="str">
        <f t="shared" si="2"/>
        <v xml:space="preserve">INSERT INTO SC_SystemeProduits(RefDimension,NomSysteme,typePresta,ligne,Quantite,formule,cte1,DateModif) values (9,'FV6','MOA',14,1,null,null,now());
</v>
      </c>
      <c r="CF13" s="74"/>
      <c r="CG13" s="74"/>
      <c r="CH13" s="74" t="str">
        <f t="shared" si="2"/>
        <v xml:space="preserve">INSERT INTO SC_SystemeProduits(RefDimension,NomSysteme,typePresta,ligne,Quantite,formule,cte1,DateModif) values (10,'FV6','MOA',14,1,null,null,now());
</v>
      </c>
      <c r="CI13" s="74"/>
      <c r="CJ13" s="74"/>
      <c r="CK13" s="74" t="str">
        <f t="shared" si="2"/>
        <v xml:space="preserve">INSERT INTO SC_SystemeProduits(RefDimension,NomSysteme,typePresta,ligne,Quantite,formule,cte1,DateModif) values (11,'FV6','MOA',14,1,null,null,now());
</v>
      </c>
      <c r="CL13" s="74"/>
      <c r="CM13" s="74"/>
      <c r="CN13" s="74" t="str">
        <f t="shared" si="2"/>
        <v xml:space="preserve">INSERT INTO SC_SystemeProduits(RefDimension,NomSysteme,typePresta,ligne,Quantite,formule,cte1,DateModif) values (12,'FV6','MOA',14,1,null,null,now());
</v>
      </c>
      <c r="CO13" s="74"/>
      <c r="CP13" s="74"/>
      <c r="CQ13" s="74" t="str">
        <f t="shared" si="2"/>
        <v xml:space="preserve">INSERT INTO SC_SystemeProduits(RefDimension,NomSysteme,typePresta,ligne,Quantite,formule,cte1,DateModif) values (13,'FV6','MOA',14,1,null,null,now());
</v>
      </c>
      <c r="CR13" s="74"/>
      <c r="CS13" s="74"/>
      <c r="CT13" s="74" t="str">
        <f t="shared" si="2"/>
        <v xml:space="preserve">INSERT INTO SC_SystemeProduits(RefDimension,NomSysteme,typePresta,ligne,Quantite,formule,cte1,DateModif) values (14,'FV6','MOA',14,1,null,null,now());
</v>
      </c>
      <c r="CU13" s="74"/>
      <c r="CV13" s="74"/>
      <c r="CW13" s="74" t="str">
        <f t="shared" si="5"/>
        <v xml:space="preserve">INSERT INTO SC_SystemeProduits(RefDimension,NomSysteme,typePresta,ligne,Quantite,formule,cte1,DateModif) values (15,'FV6','MOA',14,1,null,null,now());
</v>
      </c>
      <c r="CX13" s="74"/>
      <c r="CY13" s="74"/>
      <c r="CZ13" s="74" t="str">
        <f t="shared" si="3"/>
        <v xml:space="preserve">INSERT INTO SC_SystemeProduits(RefDimension,NomSysteme,typePresta,ligne,Quantite,formule,cte1,DateModif) values (16,'FV6','MOA',14,1,null,null,now());
</v>
      </c>
      <c r="DA13" s="74"/>
      <c r="DB13" s="74"/>
      <c r="DC13" s="74" t="str">
        <f t="shared" si="3"/>
        <v xml:space="preserve">INSERT INTO SC_SystemeProduits(RefDimension,NomSysteme,typePresta,ligne,Quantite,formule,cte1,DateModif) values (17,'FV6','MOA',14,1,null,null,now());
</v>
      </c>
      <c r="DD13" s="74"/>
      <c r="DE13" s="74"/>
      <c r="DF13" s="74" t="str">
        <f t="shared" si="3"/>
        <v xml:space="preserve">INSERT INTO SC_SystemeProduits(RefDimension,NomSysteme,typePresta,ligne,Quantite,formule,cte1,DateModif) values (18,'FV6','MOA',14,1,null,null,now());
</v>
      </c>
      <c r="DG13" s="74"/>
      <c r="DH13" s="74"/>
    </row>
    <row r="14" spans="1:11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12</v>
      </c>
      <c r="B14" s="74" t="s">
        <v>297</v>
      </c>
      <c r="C14" s="74" t="s">
        <v>29</v>
      </c>
      <c r="D14" s="7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4">
        <v>16</v>
      </c>
      <c r="F14" s="75"/>
      <c r="G14" s="75"/>
      <c r="H14" s="74">
        <v>16</v>
      </c>
      <c r="I14" s="75"/>
      <c r="J14" s="75"/>
      <c r="K14" s="74">
        <v>16</v>
      </c>
      <c r="L14" s="75"/>
      <c r="M14" s="75"/>
      <c r="N14" s="74">
        <v>16</v>
      </c>
      <c r="O14" s="75"/>
      <c r="P14" s="75"/>
      <c r="Q14" s="74">
        <v>16</v>
      </c>
      <c r="R14" s="75"/>
      <c r="S14" s="75"/>
      <c r="T14" s="74">
        <v>16</v>
      </c>
      <c r="U14" s="75"/>
      <c r="V14" s="75"/>
      <c r="W14" s="74">
        <v>16</v>
      </c>
      <c r="X14" s="75"/>
      <c r="Y14" s="75"/>
      <c r="Z14" s="74">
        <v>16</v>
      </c>
      <c r="AA14" s="75"/>
      <c r="AB14" s="75"/>
      <c r="AC14" s="74">
        <v>16</v>
      </c>
      <c r="AD14" s="75"/>
      <c r="AE14" s="75"/>
      <c r="AF14" s="74">
        <v>16</v>
      </c>
      <c r="AG14" s="75"/>
      <c r="AH14" s="75"/>
      <c r="AI14" s="74">
        <v>16</v>
      </c>
      <c r="AJ14" s="75"/>
      <c r="AK14" s="75"/>
      <c r="AL14" s="74">
        <v>16</v>
      </c>
      <c r="AM14" s="75"/>
      <c r="AN14" s="75"/>
      <c r="AO14" s="74">
        <v>16</v>
      </c>
      <c r="AP14" s="75"/>
      <c r="AQ14" s="75"/>
      <c r="AR14" s="74">
        <v>16</v>
      </c>
      <c r="AS14" s="75"/>
      <c r="AT14" s="75"/>
      <c r="AU14" s="74">
        <v>16</v>
      </c>
      <c r="AV14" s="75"/>
      <c r="AW14" s="75"/>
      <c r="AX14" s="74">
        <v>16</v>
      </c>
      <c r="AY14" s="75"/>
      <c r="AZ14" s="75"/>
      <c r="BA14" s="74">
        <v>16</v>
      </c>
      <c r="BB14" s="75"/>
      <c r="BC14" s="75"/>
      <c r="BD14" s="74">
        <v>16</v>
      </c>
      <c r="BE14" s="75"/>
      <c r="BF14" s="75"/>
      <c r="BG14" s="74" t="str">
        <f t="shared" si="4"/>
        <v xml:space="preserve">INSERT INTO SC_SystemeProduits(RefDimension,NomSysteme,typePresta,ligne,Quantite,formule,cte1,DateModif) values (1,'FV6','MOA',12,16,null,null,now());
</v>
      </c>
      <c r="BH14" s="74"/>
      <c r="BI14" s="74"/>
      <c r="BJ14" s="74" t="str">
        <f t="shared" si="2"/>
        <v xml:space="preserve">INSERT INTO SC_SystemeProduits(RefDimension,NomSysteme,typePresta,ligne,Quantite,formule,cte1,DateModif) values (2,'FV6','MOA',12,16,null,null,now());
</v>
      </c>
      <c r="BK14" s="74"/>
      <c r="BL14" s="74"/>
      <c r="BM14" s="74" t="str">
        <f t="shared" si="2"/>
        <v xml:space="preserve">INSERT INTO SC_SystemeProduits(RefDimension,NomSysteme,typePresta,ligne,Quantite,formule,cte1,DateModif) values (3,'FV6','MOA',12,16,null,null,now());
</v>
      </c>
      <c r="BN14" s="74"/>
      <c r="BO14" s="74"/>
      <c r="BP14" s="74" t="str">
        <f t="shared" si="2"/>
        <v xml:space="preserve">INSERT INTO SC_SystemeProduits(RefDimension,NomSysteme,typePresta,ligne,Quantite,formule,cte1,DateModif) values (4,'FV6','MOA',12,16,null,null,now());
</v>
      </c>
      <c r="BQ14" s="74"/>
      <c r="BR14" s="74"/>
      <c r="BS14" s="74" t="str">
        <f t="shared" si="2"/>
        <v xml:space="preserve">INSERT INTO SC_SystemeProduits(RefDimension,NomSysteme,typePresta,ligne,Quantite,formule,cte1,DateModif) values (5,'FV6','MOA',12,16,null,null,now());
</v>
      </c>
      <c r="BT14" s="74"/>
      <c r="BU14" s="74"/>
      <c r="BV14" s="74" t="str">
        <f t="shared" si="2"/>
        <v xml:space="preserve">INSERT INTO SC_SystemeProduits(RefDimension,NomSysteme,typePresta,ligne,Quantite,formule,cte1,DateModif) values (6,'FV6','MOA',12,16,null,null,now());
</v>
      </c>
      <c r="BW14" s="74"/>
      <c r="BX14" s="74"/>
      <c r="BY14" s="74" t="str">
        <f t="shared" si="2"/>
        <v xml:space="preserve">INSERT INTO SC_SystemeProduits(RefDimension,NomSysteme,typePresta,ligne,Quantite,formule,cte1,DateModif) values (7,'FV6','MOA',12,16,null,null,now());
</v>
      </c>
      <c r="BZ14" s="74"/>
      <c r="CA14" s="74"/>
      <c r="CB14" s="74" t="str">
        <f t="shared" si="2"/>
        <v xml:space="preserve">INSERT INTO SC_SystemeProduits(RefDimension,NomSysteme,typePresta,ligne,Quantite,formule,cte1,DateModif) values (8,'FV6','MOA',12,16,null,null,now());
</v>
      </c>
      <c r="CC14" s="74"/>
      <c r="CD14" s="74"/>
      <c r="CE14" s="74" t="str">
        <f t="shared" si="2"/>
        <v xml:space="preserve">INSERT INTO SC_SystemeProduits(RefDimension,NomSysteme,typePresta,ligne,Quantite,formule,cte1,DateModif) values (9,'FV6','MOA',12,16,null,null,now());
</v>
      </c>
      <c r="CF14" s="74"/>
      <c r="CG14" s="74"/>
      <c r="CH14" s="74" t="str">
        <f t="shared" si="2"/>
        <v xml:space="preserve">INSERT INTO SC_SystemeProduits(RefDimension,NomSysteme,typePresta,ligne,Quantite,formule,cte1,DateModif) values (10,'FV6','MOA',12,16,null,null,now());
</v>
      </c>
      <c r="CI14" s="74"/>
      <c r="CJ14" s="74"/>
      <c r="CK14" s="74" t="str">
        <f t="shared" si="2"/>
        <v xml:space="preserve">INSERT INTO SC_SystemeProduits(RefDimension,NomSysteme,typePresta,ligne,Quantite,formule,cte1,DateModif) values (11,'FV6','MOA',12,16,null,null,now());
</v>
      </c>
      <c r="CL14" s="74"/>
      <c r="CM14" s="74"/>
      <c r="CN14" s="74" t="str">
        <f t="shared" si="2"/>
        <v xml:space="preserve">INSERT INTO SC_SystemeProduits(RefDimension,NomSysteme,typePresta,ligne,Quantite,formule,cte1,DateModif) values (12,'FV6','MOA',12,16,null,null,now());
</v>
      </c>
      <c r="CO14" s="74"/>
      <c r="CP14" s="74"/>
      <c r="CQ14" s="74" t="str">
        <f t="shared" si="2"/>
        <v xml:space="preserve">INSERT INTO SC_SystemeProduits(RefDimension,NomSysteme,typePresta,ligne,Quantite,formule,cte1,DateModif) values (13,'FV6','MOA',12,16,null,null,now());
</v>
      </c>
      <c r="CR14" s="74"/>
      <c r="CS14" s="74"/>
      <c r="CT14" s="74" t="str">
        <f t="shared" si="2"/>
        <v xml:space="preserve">INSERT INTO SC_SystemeProduits(RefDimension,NomSysteme,typePresta,ligne,Quantite,formule,cte1,DateModif) values (14,'FV6','MOA',12,16,null,null,now());
</v>
      </c>
      <c r="CU14" s="74"/>
      <c r="CV14" s="74"/>
      <c r="CW14" s="74" t="str">
        <f t="shared" si="5"/>
        <v xml:space="preserve">INSERT INTO SC_SystemeProduits(RefDimension,NomSysteme,typePresta,ligne,Quantite,formule,cte1,DateModif) values (15,'FV6','MOA',12,16,null,null,now());
</v>
      </c>
      <c r="CX14" s="74"/>
      <c r="CY14" s="74"/>
      <c r="CZ14" s="74" t="str">
        <f t="shared" si="3"/>
        <v xml:space="preserve">INSERT INTO SC_SystemeProduits(RefDimension,NomSysteme,typePresta,ligne,Quantite,formule,cte1,DateModif) values (16,'FV6','MOA',12,16,null,null,now());
</v>
      </c>
      <c r="DA14" s="74"/>
      <c r="DB14" s="74"/>
      <c r="DC14" s="74" t="str">
        <f t="shared" si="3"/>
        <v xml:space="preserve">INSERT INTO SC_SystemeProduits(RefDimension,NomSysteme,typePresta,ligne,Quantite,formule,cte1,DateModif) values (17,'FV6','MOA',12,16,null,null,now());
</v>
      </c>
      <c r="DD14" s="74"/>
      <c r="DE14" s="74"/>
      <c r="DF14" s="74" t="str">
        <f t="shared" si="3"/>
        <v xml:space="preserve">INSERT INTO SC_SystemeProduits(RefDimension,NomSysteme,typePresta,ligne,Quantite,formule,cte1,DateModif) values (18,'FV6','MOA',12,16,null,null,now());
</v>
      </c>
      <c r="DG14" s="74"/>
      <c r="DH14" s="74"/>
    </row>
    <row r="15" spans="1:11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13</v>
      </c>
      <c r="B15" s="74" t="s">
        <v>297</v>
      </c>
      <c r="C15" s="74" t="s">
        <v>31</v>
      </c>
      <c r="D15" s="74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74">
        <v>32</v>
      </c>
      <c r="F15" s="75"/>
      <c r="G15" s="75"/>
      <c r="H15" s="74">
        <v>32</v>
      </c>
      <c r="I15" s="75"/>
      <c r="J15" s="75"/>
      <c r="K15" s="74">
        <v>32</v>
      </c>
      <c r="L15" s="75"/>
      <c r="M15" s="75"/>
      <c r="N15" s="74">
        <v>32</v>
      </c>
      <c r="O15" s="75"/>
      <c r="P15" s="75"/>
      <c r="Q15" s="74">
        <v>32</v>
      </c>
      <c r="R15" s="75"/>
      <c r="S15" s="75"/>
      <c r="T15" s="74">
        <v>32</v>
      </c>
      <c r="U15" s="75"/>
      <c r="V15" s="75"/>
      <c r="W15" s="74">
        <v>32</v>
      </c>
      <c r="X15" s="75"/>
      <c r="Y15" s="75"/>
      <c r="Z15" s="74">
        <v>32</v>
      </c>
      <c r="AA15" s="75"/>
      <c r="AB15" s="75"/>
      <c r="AC15" s="74">
        <v>32</v>
      </c>
      <c r="AD15" s="75"/>
      <c r="AE15" s="75"/>
      <c r="AF15" s="74">
        <v>32</v>
      </c>
      <c r="AG15" s="75"/>
      <c r="AH15" s="75"/>
      <c r="AI15" s="74">
        <v>32</v>
      </c>
      <c r="AJ15" s="75"/>
      <c r="AK15" s="75"/>
      <c r="AL15" s="74">
        <v>32</v>
      </c>
      <c r="AM15" s="75"/>
      <c r="AN15" s="75"/>
      <c r="AO15" s="74">
        <v>32</v>
      </c>
      <c r="AP15" s="75"/>
      <c r="AQ15" s="75"/>
      <c r="AR15" s="74">
        <v>32</v>
      </c>
      <c r="AS15" s="75"/>
      <c r="AT15" s="75"/>
      <c r="AU15" s="74">
        <v>32</v>
      </c>
      <c r="AV15" s="75"/>
      <c r="AW15" s="75"/>
      <c r="AX15" s="74">
        <v>32</v>
      </c>
      <c r="AY15" s="75"/>
      <c r="AZ15" s="75"/>
      <c r="BA15" s="74">
        <v>32</v>
      </c>
      <c r="BB15" s="75"/>
      <c r="BC15" s="75"/>
      <c r="BD15" s="74">
        <v>32</v>
      </c>
      <c r="BE15" s="75"/>
      <c r="BF15" s="75"/>
      <c r="BG15" s="74" t="str">
        <f t="shared" si="4"/>
        <v xml:space="preserve">INSERT INTO SC_SystemeProduits(RefDimension,NomSysteme,typePresta,ligne,Quantite,formule,cte1,DateModif) values (1,'FV6','MOA',13,32,null,null,now());
</v>
      </c>
      <c r="BH15" s="74"/>
      <c r="BI15" s="74"/>
      <c r="BJ15" s="74" t="str">
        <f t="shared" si="2"/>
        <v xml:space="preserve">INSERT INTO SC_SystemeProduits(RefDimension,NomSysteme,typePresta,ligne,Quantite,formule,cte1,DateModif) values (2,'FV6','MOA',13,32,null,null,now());
</v>
      </c>
      <c r="BK15" s="74"/>
      <c r="BL15" s="74"/>
      <c r="BM15" s="74" t="str">
        <f t="shared" si="2"/>
        <v xml:space="preserve">INSERT INTO SC_SystemeProduits(RefDimension,NomSysteme,typePresta,ligne,Quantite,formule,cte1,DateModif) values (3,'FV6','MOA',13,32,null,null,now());
</v>
      </c>
      <c r="BN15" s="74"/>
      <c r="BO15" s="74"/>
      <c r="BP15" s="74" t="str">
        <f t="shared" si="2"/>
        <v xml:space="preserve">INSERT INTO SC_SystemeProduits(RefDimension,NomSysteme,typePresta,ligne,Quantite,formule,cte1,DateModif) values (4,'FV6','MOA',13,32,null,null,now());
</v>
      </c>
      <c r="BQ15" s="74"/>
      <c r="BR15" s="74"/>
      <c r="BS15" s="74" t="str">
        <f t="shared" si="2"/>
        <v xml:space="preserve">INSERT INTO SC_SystemeProduits(RefDimension,NomSysteme,typePresta,ligne,Quantite,formule,cte1,DateModif) values (5,'FV6','MOA',13,32,null,null,now());
</v>
      </c>
      <c r="BT15" s="74"/>
      <c r="BU15" s="74"/>
      <c r="BV15" s="74" t="str">
        <f t="shared" si="2"/>
        <v xml:space="preserve">INSERT INTO SC_SystemeProduits(RefDimension,NomSysteme,typePresta,ligne,Quantite,formule,cte1,DateModif) values (6,'FV6','MOA',13,32,null,null,now());
</v>
      </c>
      <c r="BW15" s="74"/>
      <c r="BX15" s="74"/>
      <c r="BY15" s="74" t="str">
        <f t="shared" si="2"/>
        <v xml:space="preserve">INSERT INTO SC_SystemeProduits(RefDimension,NomSysteme,typePresta,ligne,Quantite,formule,cte1,DateModif) values (7,'FV6','MOA',13,32,null,null,now());
</v>
      </c>
      <c r="BZ15" s="74"/>
      <c r="CA15" s="74"/>
      <c r="CB15" s="74" t="str">
        <f t="shared" si="2"/>
        <v xml:space="preserve">INSERT INTO SC_SystemeProduits(RefDimension,NomSysteme,typePresta,ligne,Quantite,formule,cte1,DateModif) values (8,'FV6','MOA',13,32,null,null,now());
</v>
      </c>
      <c r="CC15" s="74"/>
      <c r="CD15" s="74"/>
      <c r="CE15" s="74" t="str">
        <f t="shared" si="2"/>
        <v xml:space="preserve">INSERT INTO SC_SystemeProduits(RefDimension,NomSysteme,typePresta,ligne,Quantite,formule,cte1,DateModif) values (9,'FV6','MOA',13,32,null,null,now());
</v>
      </c>
      <c r="CF15" s="74"/>
      <c r="CG15" s="74"/>
      <c r="CH15" s="74" t="str">
        <f t="shared" si="2"/>
        <v xml:space="preserve">INSERT INTO SC_SystemeProduits(RefDimension,NomSysteme,typePresta,ligne,Quantite,formule,cte1,DateModif) values (10,'FV6','MOA',13,32,null,null,now());
</v>
      </c>
      <c r="CI15" s="74"/>
      <c r="CJ15" s="74"/>
      <c r="CK15" s="74" t="str">
        <f t="shared" si="2"/>
        <v xml:space="preserve">INSERT INTO SC_SystemeProduits(RefDimension,NomSysteme,typePresta,ligne,Quantite,formule,cte1,DateModif) values (11,'FV6','MOA',13,32,null,null,now());
</v>
      </c>
      <c r="CL15" s="74"/>
      <c r="CM15" s="74"/>
      <c r="CN15" s="74" t="str">
        <f t="shared" si="2"/>
        <v xml:space="preserve">INSERT INTO SC_SystemeProduits(RefDimension,NomSysteme,typePresta,ligne,Quantite,formule,cte1,DateModif) values (12,'FV6','MOA',13,32,null,null,now());
</v>
      </c>
      <c r="CO15" s="74"/>
      <c r="CP15" s="74"/>
      <c r="CQ15" s="74" t="str">
        <f t="shared" si="2"/>
        <v xml:space="preserve">INSERT INTO SC_SystemeProduits(RefDimension,NomSysteme,typePresta,ligne,Quantite,formule,cte1,DateModif) values (13,'FV6','MOA',13,32,null,null,now());
</v>
      </c>
      <c r="CR15" s="74"/>
      <c r="CS15" s="74"/>
      <c r="CT15" s="74" t="str">
        <f t="shared" si="2"/>
        <v xml:space="preserve">INSERT INTO SC_SystemeProduits(RefDimension,NomSysteme,typePresta,ligne,Quantite,formule,cte1,DateModif) values (14,'FV6','MOA',13,32,null,null,now());
</v>
      </c>
      <c r="CU15" s="74"/>
      <c r="CV15" s="74"/>
      <c r="CW15" s="74" t="str">
        <f t="shared" si="5"/>
        <v xml:space="preserve">INSERT INTO SC_SystemeProduits(RefDimension,NomSysteme,typePresta,ligne,Quantite,formule,cte1,DateModif) values (15,'FV6','MOA',13,32,null,null,now());
</v>
      </c>
      <c r="CX15" s="74"/>
      <c r="CY15" s="74"/>
      <c r="CZ15" s="74" t="str">
        <f t="shared" si="3"/>
        <v xml:space="preserve">INSERT INTO SC_SystemeProduits(RefDimension,NomSysteme,typePresta,ligne,Quantite,formule,cte1,DateModif) values (16,'FV6','MOA',13,32,null,null,now());
</v>
      </c>
      <c r="DA15" s="74"/>
      <c r="DB15" s="74"/>
      <c r="DC15" s="74" t="str">
        <f t="shared" si="3"/>
        <v xml:space="preserve">INSERT INTO SC_SystemeProduits(RefDimension,NomSysteme,typePresta,ligne,Quantite,formule,cte1,DateModif) values (17,'FV6','MOA',13,32,null,null,now());
</v>
      </c>
      <c r="DD15" s="74"/>
      <c r="DE15" s="74"/>
      <c r="DF15" s="74" t="str">
        <f t="shared" si="3"/>
        <v xml:space="preserve">INSERT INTO SC_SystemeProduits(RefDimension,NomSysteme,typePresta,ligne,Quantite,formule,cte1,DateModif) values (18,'FV6','MOA',13,32,null,null,now());
</v>
      </c>
      <c r="DG15" s="74"/>
      <c r="DH15" s="74"/>
    </row>
    <row r="16" spans="1:112" s="19" customFormat="1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19</v>
      </c>
      <c r="B16" s="19" t="s">
        <v>297</v>
      </c>
      <c r="C16" s="19" t="s">
        <v>38</v>
      </c>
      <c r="D16" s="74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9">
        <v>2</v>
      </c>
      <c r="F16" s="20" t="s">
        <v>663</v>
      </c>
      <c r="G16" s="20" t="s">
        <v>664</v>
      </c>
      <c r="H16" s="19">
        <v>2</v>
      </c>
      <c r="I16" s="20" t="s">
        <v>663</v>
      </c>
      <c r="J16" s="20" t="s">
        <v>664</v>
      </c>
      <c r="K16" s="19">
        <v>2</v>
      </c>
      <c r="L16" s="20" t="s">
        <v>663</v>
      </c>
      <c r="M16" s="20" t="s">
        <v>664</v>
      </c>
      <c r="N16" s="19">
        <v>2</v>
      </c>
      <c r="O16" s="20" t="s">
        <v>663</v>
      </c>
      <c r="P16" s="20" t="s">
        <v>664</v>
      </c>
      <c r="Q16" s="19">
        <v>6</v>
      </c>
      <c r="R16" s="20" t="s">
        <v>663</v>
      </c>
      <c r="S16" s="20" t="s">
        <v>664</v>
      </c>
      <c r="T16" s="19">
        <v>4</v>
      </c>
      <c r="U16" s="20" t="s">
        <v>663</v>
      </c>
      <c r="V16" s="20" t="s">
        <v>664</v>
      </c>
      <c r="W16" s="19">
        <v>6</v>
      </c>
      <c r="X16" s="20" t="s">
        <v>663</v>
      </c>
      <c r="Y16" s="20" t="s">
        <v>664</v>
      </c>
      <c r="Z16" s="19">
        <v>6</v>
      </c>
      <c r="AA16" s="20" t="s">
        <v>663</v>
      </c>
      <c r="AB16" s="20" t="s">
        <v>664</v>
      </c>
      <c r="AC16" s="19">
        <v>2</v>
      </c>
      <c r="AD16" s="20" t="s">
        <v>663</v>
      </c>
      <c r="AE16" s="20" t="s">
        <v>664</v>
      </c>
      <c r="AF16" s="19">
        <v>2</v>
      </c>
      <c r="AG16" s="20" t="s">
        <v>663</v>
      </c>
      <c r="AH16" s="20" t="s">
        <v>666</v>
      </c>
      <c r="AI16" s="19">
        <v>2</v>
      </c>
      <c r="AJ16" s="20" t="s">
        <v>663</v>
      </c>
      <c r="AK16" s="20" t="s">
        <v>666</v>
      </c>
      <c r="AL16" s="19">
        <v>2</v>
      </c>
      <c r="AM16" s="20" t="s">
        <v>663</v>
      </c>
      <c r="AN16" s="20" t="s">
        <v>667</v>
      </c>
      <c r="AO16" s="19">
        <v>6</v>
      </c>
      <c r="AP16" s="20" t="s">
        <v>663</v>
      </c>
      <c r="AQ16" s="20" t="s">
        <v>666</v>
      </c>
      <c r="AR16" s="19">
        <v>4</v>
      </c>
      <c r="AS16" s="20" t="s">
        <v>663</v>
      </c>
      <c r="AT16" s="20" t="s">
        <v>667</v>
      </c>
      <c r="AU16" s="19">
        <v>6</v>
      </c>
      <c r="AV16" s="20" t="s">
        <v>663</v>
      </c>
      <c r="AW16" s="20" t="s">
        <v>667</v>
      </c>
      <c r="AX16" s="19">
        <v>6</v>
      </c>
      <c r="AY16" s="20" t="s">
        <v>663</v>
      </c>
      <c r="AZ16" s="20" t="s">
        <v>667</v>
      </c>
      <c r="BA16" s="19">
        <v>8</v>
      </c>
      <c r="BB16" s="20" t="s">
        <v>663</v>
      </c>
      <c r="BC16" s="20" t="s">
        <v>667</v>
      </c>
      <c r="BD16" s="19">
        <v>12</v>
      </c>
      <c r="BE16" s="20" t="s">
        <v>663</v>
      </c>
      <c r="BF16" s="20" t="s">
        <v>667</v>
      </c>
      <c r="BG16" s="74" t="str">
        <f t="shared" si="4"/>
        <v xml:space="preserve">INSERT INTO SC_SystemeProduits(RefDimension,NomSysteme,typePresta,ligne,Quantite,formule,cte1,DateModif) values (1,'FV6','MOA',19,null,'2*CTE1','NB_BARRE_T40',now());
</v>
      </c>
      <c r="BH16" s="74"/>
      <c r="BI16" s="74"/>
      <c r="BJ16" s="74" t="str">
        <f t="shared" si="2"/>
        <v xml:space="preserve">INSERT INTO SC_SystemeProduits(RefDimension,NomSysteme,typePresta,ligne,Quantite,formule,cte1,DateModif) values (2,'FV6','MOA',19,null,'2*CTE1','NB_BARRE_T40',now());
</v>
      </c>
      <c r="BK16" s="74"/>
      <c r="BL16" s="74"/>
      <c r="BM16" s="74" t="str">
        <f t="shared" si="2"/>
        <v xml:space="preserve">INSERT INTO SC_SystemeProduits(RefDimension,NomSysteme,typePresta,ligne,Quantite,formule,cte1,DateModif) values (3,'FV6','MOA',19,null,'2*CTE1','NB_BARRE_T40',now());
</v>
      </c>
      <c r="BN16" s="74"/>
      <c r="BO16" s="74"/>
      <c r="BP16" s="74" t="str">
        <f t="shared" si="2"/>
        <v xml:space="preserve">INSERT INTO SC_SystemeProduits(RefDimension,NomSysteme,typePresta,ligne,Quantite,formule,cte1,DateModif) values (4,'FV6','MOA',19,null,'2*CTE1','NB_BARRE_T40',now());
</v>
      </c>
      <c r="BQ16" s="74"/>
      <c r="BR16" s="74"/>
      <c r="BS16" s="74" t="str">
        <f t="shared" si="2"/>
        <v xml:space="preserve">INSERT INTO SC_SystemeProduits(RefDimension,NomSysteme,typePresta,ligne,Quantite,formule,cte1,DateModif) values (5,'FV6','MOA',19,null,'2*CTE1','NB_BARRE_T40',now());
</v>
      </c>
      <c r="BT16" s="74"/>
      <c r="BU16" s="74"/>
      <c r="BV16" s="74" t="str">
        <f t="shared" si="2"/>
        <v xml:space="preserve">INSERT INTO SC_SystemeProduits(RefDimension,NomSysteme,typePresta,ligne,Quantite,formule,cte1,DateModif) values (6,'FV6','MOA',19,null,'2*CTE1','NB_BARRE_T40',now());
</v>
      </c>
      <c r="BW16" s="74"/>
      <c r="BX16" s="74"/>
      <c r="BY16" s="74" t="str">
        <f t="shared" si="2"/>
        <v xml:space="preserve">INSERT INTO SC_SystemeProduits(RefDimension,NomSysteme,typePresta,ligne,Quantite,formule,cte1,DateModif) values (7,'FV6','MOA',19,null,'2*CTE1','NB_BARRE_T40',now());
</v>
      </c>
      <c r="BZ16" s="74"/>
      <c r="CA16" s="74"/>
      <c r="CB16" s="74" t="str">
        <f t="shared" si="2"/>
        <v xml:space="preserve">INSERT INTO SC_SystemeProduits(RefDimension,NomSysteme,typePresta,ligne,Quantite,formule,cte1,DateModif) values (8,'FV6','MOA',19,null,'2*CTE1','NB_BARRE_T40',now());
</v>
      </c>
      <c r="CC16" s="74"/>
      <c r="CD16" s="74"/>
      <c r="CE16" s="74" t="str">
        <f t="shared" si="2"/>
        <v xml:space="preserve">INSERT INTO SC_SystemeProduits(RefDimension,NomSysteme,typePresta,ligne,Quantite,formule,cte1,DateModif) values (9,'FV6','MOA',19,null,'2*CTE1','NB_BARRE_T40',now());
</v>
      </c>
      <c r="CF16" s="74"/>
      <c r="CG16" s="74"/>
      <c r="CH16" s="74" t="str">
        <f t="shared" si="2"/>
        <v xml:space="preserve">INSERT INTO SC_SystemeProduits(RefDimension,NomSysteme,typePresta,ligne,Quantite,formule,cte1,DateModif) values (10,'FV6','MOA',19,null,'2*CTE1','NB_BARRE_T45',now());
</v>
      </c>
      <c r="CI16" s="74"/>
      <c r="CJ16" s="74"/>
      <c r="CK16" s="74" t="str">
        <f t="shared" si="2"/>
        <v xml:space="preserve">INSERT INTO SC_SystemeProduits(RefDimension,NomSysteme,typePresta,ligne,Quantite,formule,cte1,DateModif) values (11,'FV6','MOA',19,null,'2*CTE1','NB_BARRE_T45',now());
</v>
      </c>
      <c r="CL16" s="74"/>
      <c r="CM16" s="74"/>
      <c r="CN16" s="74" t="str">
        <f t="shared" si="2"/>
        <v xml:space="preserve">INSERT INTO SC_SystemeProduits(RefDimension,NomSysteme,typePresta,ligne,Quantite,formule,cte1,DateModif) values (12,'FV6','MOA',19,null,'2*CTE1','NB_BARRE_T50',now());
</v>
      </c>
      <c r="CO16" s="74"/>
      <c r="CP16" s="74"/>
      <c r="CQ16" s="74" t="str">
        <f t="shared" si="2"/>
        <v xml:space="preserve">INSERT INTO SC_SystemeProduits(RefDimension,NomSysteme,typePresta,ligne,Quantite,formule,cte1,DateModif) values (13,'FV6','MOA',19,null,'2*CTE1','NB_BARRE_T45',now());
</v>
      </c>
      <c r="CR16" s="74"/>
      <c r="CS16" s="74"/>
      <c r="CT16" s="74" t="str">
        <f t="shared" si="2"/>
        <v xml:space="preserve">INSERT INTO SC_SystemeProduits(RefDimension,NomSysteme,typePresta,ligne,Quantite,formule,cte1,DateModif) values (14,'FV6','MOA',19,null,'2*CTE1','NB_BARRE_T50',now());
</v>
      </c>
      <c r="CU16" s="74"/>
      <c r="CV16" s="74"/>
      <c r="CW16" s="74" t="str">
        <f t="shared" si="5"/>
        <v xml:space="preserve">INSERT INTO SC_SystemeProduits(RefDimension,NomSysteme,typePresta,ligne,Quantite,formule,cte1,DateModif) values (15,'FV6','MOA',19,null,'2*CTE1','NB_BARRE_T50',now());
</v>
      </c>
      <c r="CX16" s="74"/>
      <c r="CY16" s="74"/>
      <c r="CZ16" s="74" t="str">
        <f t="shared" si="3"/>
        <v xml:space="preserve">INSERT INTO SC_SystemeProduits(RefDimension,NomSysteme,typePresta,ligne,Quantite,formule,cte1,DateModif) values (16,'FV6','MOA',19,null,'2*CTE1','NB_BARRE_T50',now());
</v>
      </c>
      <c r="DA16" s="74"/>
      <c r="DB16" s="74"/>
      <c r="DC16" s="74" t="str">
        <f t="shared" si="3"/>
        <v xml:space="preserve">INSERT INTO SC_SystemeProduits(RefDimension,NomSysteme,typePresta,ligne,Quantite,formule,cte1,DateModif) values (17,'FV6','MOA',19,null,'2*CTE1','NB_BARRE_T50',now());
</v>
      </c>
      <c r="DD16" s="74"/>
      <c r="DE16" s="74"/>
      <c r="DF16" s="74" t="str">
        <f t="shared" si="3"/>
        <v xml:space="preserve">INSERT INTO SC_SystemeProduits(RefDimension,NomSysteme,typePresta,ligne,Quantite,formule,cte1,DateModif) values (18,'FV6','MOA',19,null,'2*CTE1','NB_BARRE_T50',now());
</v>
      </c>
    </row>
    <row r="17" spans="1:112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20</v>
      </c>
      <c r="B17" s="74" t="s">
        <v>297</v>
      </c>
      <c r="C17" s="74" t="s">
        <v>41</v>
      </c>
      <c r="D17" s="74" t="str">
        <f>IF(B17="MATIERE",VLOOKUP($C17,MATIERE!$B$2:$K$601,6,0),IF(B17="MOA",VLOOKUP($C17,ATELIER!$B$2:$K$291,3,0),IF(B17="MOC",VLOOKUP($C17,CHANTIER!$B$2:$K$291,3,0),IF(B17="MP",VLOOKUP($C17,MINIPELLE!$B$2:$K$291,3,0),""))))</f>
        <v>ml</v>
      </c>
      <c r="E17" s="74">
        <v>3.2</v>
      </c>
      <c r="F17" s="75" t="s">
        <v>663</v>
      </c>
      <c r="G17" s="75" t="s">
        <v>665</v>
      </c>
      <c r="H17" s="74">
        <v>4</v>
      </c>
      <c r="I17" s="75" t="s">
        <v>663</v>
      </c>
      <c r="J17" s="75" t="s">
        <v>665</v>
      </c>
      <c r="K17" s="74">
        <v>4</v>
      </c>
      <c r="L17" s="75" t="s">
        <v>663</v>
      </c>
      <c r="M17" s="75" t="s">
        <v>665</v>
      </c>
      <c r="N17" s="74">
        <v>5</v>
      </c>
      <c r="O17" s="75" t="s">
        <v>663</v>
      </c>
      <c r="P17" s="75" t="s">
        <v>665</v>
      </c>
      <c r="Q17" s="74">
        <v>6</v>
      </c>
      <c r="R17" s="75" t="s">
        <v>663</v>
      </c>
      <c r="S17" s="75" t="s">
        <v>665</v>
      </c>
      <c r="T17" s="74">
        <v>7</v>
      </c>
      <c r="U17" s="75" t="s">
        <v>663</v>
      </c>
      <c r="V17" s="75" t="s">
        <v>665</v>
      </c>
      <c r="W17" s="74">
        <v>8</v>
      </c>
      <c r="X17" s="75" t="s">
        <v>663</v>
      </c>
      <c r="Y17" s="75" t="s">
        <v>665</v>
      </c>
      <c r="Z17" s="74">
        <v>8</v>
      </c>
      <c r="AA17" s="75" t="s">
        <v>663</v>
      </c>
      <c r="AB17" s="75" t="s">
        <v>665</v>
      </c>
      <c r="AC17" s="74">
        <v>8</v>
      </c>
      <c r="AD17" s="75" t="s">
        <v>663</v>
      </c>
      <c r="AE17" s="75" t="s">
        <v>665</v>
      </c>
      <c r="AF17" s="74">
        <v>8</v>
      </c>
      <c r="AG17" s="75" t="s">
        <v>663</v>
      </c>
      <c r="AH17" s="75" t="s">
        <v>665</v>
      </c>
      <c r="AI17" s="74">
        <v>6</v>
      </c>
      <c r="AJ17" s="75" t="s">
        <v>663</v>
      </c>
      <c r="AK17" s="75" t="s">
        <v>665</v>
      </c>
      <c r="AL17" s="74">
        <v>7</v>
      </c>
      <c r="AM17" s="75" t="s">
        <v>663</v>
      </c>
      <c r="AN17" s="75" t="s">
        <v>665</v>
      </c>
      <c r="AO17" s="74">
        <v>8</v>
      </c>
      <c r="AP17" s="75" t="s">
        <v>663</v>
      </c>
      <c r="AQ17" s="75" t="s">
        <v>665</v>
      </c>
      <c r="AR17" s="74">
        <v>8</v>
      </c>
      <c r="AS17" s="75" t="s">
        <v>663</v>
      </c>
      <c r="AT17" s="75" t="s">
        <v>665</v>
      </c>
      <c r="AU17" s="74">
        <v>9</v>
      </c>
      <c r="AV17" s="75" t="s">
        <v>663</v>
      </c>
      <c r="AW17" s="75" t="s">
        <v>665</v>
      </c>
      <c r="AX17" s="74">
        <v>8</v>
      </c>
      <c r="AY17" s="75" t="s">
        <v>663</v>
      </c>
      <c r="AZ17" s="75" t="s">
        <v>665</v>
      </c>
      <c r="BA17" s="74">
        <v>8</v>
      </c>
      <c r="BB17" s="75" t="s">
        <v>663</v>
      </c>
      <c r="BC17" s="75" t="s">
        <v>665</v>
      </c>
      <c r="BD17" s="74">
        <v>10</v>
      </c>
      <c r="BE17" s="75" t="s">
        <v>663</v>
      </c>
      <c r="BF17" s="75" t="s">
        <v>665</v>
      </c>
      <c r="BG17" s="74" t="str">
        <f t="shared" si="4"/>
        <v xml:space="preserve">INSERT INTO SC_SystemeProduits(RefDimension,NomSysteme,typePresta,ligne,Quantite,formule,cte1,DateModif) values (1,'FV6','MOA',20,null,'2*CTE1','LONGUEUR',now());
</v>
      </c>
      <c r="BH17" s="74"/>
      <c r="BI17" s="74"/>
      <c r="BJ17" s="74" t="str">
        <f t="shared" si="2"/>
        <v xml:space="preserve">INSERT INTO SC_SystemeProduits(RefDimension,NomSysteme,typePresta,ligne,Quantite,formule,cte1,DateModif) values (2,'FV6','MOA',20,null,'2*CTE1','LONGUEUR',now());
</v>
      </c>
      <c r="BK17" s="74"/>
      <c r="BL17" s="74"/>
      <c r="BM17" s="74" t="str">
        <f t="shared" si="2"/>
        <v xml:space="preserve">INSERT INTO SC_SystemeProduits(RefDimension,NomSysteme,typePresta,ligne,Quantite,formule,cte1,DateModif) values (3,'FV6','MOA',20,null,'2*CTE1','LONGUEUR',now());
</v>
      </c>
      <c r="BN17" s="74"/>
      <c r="BO17" s="74"/>
      <c r="BP17" s="74" t="str">
        <f t="shared" si="2"/>
        <v xml:space="preserve">INSERT INTO SC_SystemeProduits(RefDimension,NomSysteme,typePresta,ligne,Quantite,formule,cte1,DateModif) values (4,'FV6','MOA',20,null,'2*CTE1','LONGUEUR',now());
</v>
      </c>
      <c r="BQ17" s="74"/>
      <c r="BR17" s="74"/>
      <c r="BS17" s="74" t="str">
        <f t="shared" si="2"/>
        <v xml:space="preserve">INSERT INTO SC_SystemeProduits(RefDimension,NomSysteme,typePresta,ligne,Quantite,formule,cte1,DateModif) values (5,'FV6','MOA',20,null,'2*CTE1','LONGUEUR',now());
</v>
      </c>
      <c r="BT17" s="74"/>
      <c r="BU17" s="74"/>
      <c r="BV17" s="74" t="str">
        <f t="shared" si="2"/>
        <v xml:space="preserve">INSERT INTO SC_SystemeProduits(RefDimension,NomSysteme,typePresta,ligne,Quantite,formule,cte1,DateModif) values (6,'FV6','MOA',20,null,'2*CTE1','LONGUEUR',now());
</v>
      </c>
      <c r="BW17" s="74"/>
      <c r="BX17" s="74"/>
      <c r="BY17" s="74" t="str">
        <f t="shared" si="2"/>
        <v xml:space="preserve">INSERT INTO SC_SystemeProduits(RefDimension,NomSysteme,typePresta,ligne,Quantite,formule,cte1,DateModif) values (7,'FV6','MOA',20,null,'2*CTE1','LONGUEUR',now());
</v>
      </c>
      <c r="BZ17" s="74"/>
      <c r="CA17" s="74"/>
      <c r="CB17" s="74" t="str">
        <f t="shared" si="2"/>
        <v xml:space="preserve">INSERT INTO SC_SystemeProduits(RefDimension,NomSysteme,typePresta,ligne,Quantite,formule,cte1,DateModif) values (8,'FV6','MOA',20,null,'2*CTE1','LONGUEUR',now());
</v>
      </c>
      <c r="CC17" s="74"/>
      <c r="CD17" s="74"/>
      <c r="CE17" s="74" t="str">
        <f t="shared" si="2"/>
        <v xml:space="preserve">INSERT INTO SC_SystemeProduits(RefDimension,NomSysteme,typePresta,ligne,Quantite,formule,cte1,DateModif) values (9,'FV6','MOA',20,null,'2*CTE1','LONGUEUR',now());
</v>
      </c>
      <c r="CF17" s="74"/>
      <c r="CG17" s="74"/>
      <c r="CH17" s="74" t="str">
        <f t="shared" si="2"/>
        <v xml:space="preserve">INSERT INTO SC_SystemeProduits(RefDimension,NomSysteme,typePresta,ligne,Quantite,formule,cte1,DateModif) values (10,'FV6','MOA',20,null,'2*CTE1','LONGUEUR',now());
</v>
      </c>
      <c r="CI17" s="74"/>
      <c r="CJ17" s="74"/>
      <c r="CK17" s="74" t="str">
        <f t="shared" si="2"/>
        <v xml:space="preserve">INSERT INTO SC_SystemeProduits(RefDimension,NomSysteme,typePresta,ligne,Quantite,formule,cte1,DateModif) values (11,'FV6','MOA',20,null,'2*CTE1','LONGUEUR',now());
</v>
      </c>
      <c r="CL17" s="74"/>
      <c r="CM17" s="74"/>
      <c r="CN17" s="74" t="str">
        <f t="shared" si="2"/>
        <v xml:space="preserve">INSERT INTO SC_SystemeProduits(RefDimension,NomSysteme,typePresta,ligne,Quantite,formule,cte1,DateModif) values (12,'FV6','MOA',20,null,'2*CTE1','LONGUEUR',now());
</v>
      </c>
      <c r="CO17" s="74"/>
      <c r="CP17" s="74"/>
      <c r="CQ17" s="74" t="str">
        <f t="shared" si="2"/>
        <v xml:space="preserve">INSERT INTO SC_SystemeProduits(RefDimension,NomSysteme,typePresta,ligne,Quantite,formule,cte1,DateModif) values (13,'FV6','MOA',20,null,'2*CTE1','LONGUEUR',now());
</v>
      </c>
      <c r="CR17" s="74"/>
      <c r="CS17" s="74"/>
      <c r="CT17" s="74" t="str">
        <f t="shared" si="2"/>
        <v xml:space="preserve">INSERT INTO SC_SystemeProduits(RefDimension,NomSysteme,typePresta,ligne,Quantite,formule,cte1,DateModif) values (14,'FV6','MOA',20,null,'2*CTE1','LONGUEUR',now());
</v>
      </c>
      <c r="CU17" s="74"/>
      <c r="CV17" s="74"/>
      <c r="CW17" s="74" t="str">
        <f t="shared" si="5"/>
        <v xml:space="preserve">INSERT INTO SC_SystemeProduits(RefDimension,NomSysteme,typePresta,ligne,Quantite,formule,cte1,DateModif) values (15,'FV6','MOA',20,null,'2*CTE1','LONGUEUR',now());
</v>
      </c>
      <c r="CX17" s="74"/>
      <c r="CY17" s="74"/>
      <c r="CZ17" s="74" t="str">
        <f t="shared" si="3"/>
        <v xml:space="preserve">INSERT INTO SC_SystemeProduits(RefDimension,NomSysteme,typePresta,ligne,Quantite,formule,cte1,DateModif) values (16,'FV6','MOA',20,null,'2*CTE1','LONGUEUR',now());
</v>
      </c>
      <c r="DA17" s="74"/>
      <c r="DB17" s="74"/>
      <c r="DC17" s="74" t="str">
        <f t="shared" si="3"/>
        <v xml:space="preserve">INSERT INTO SC_SystemeProduits(RefDimension,NomSysteme,typePresta,ligne,Quantite,formule,cte1,DateModif) values (17,'FV6','MOA',20,null,'2*CTE1','LONGUEUR',now());
</v>
      </c>
      <c r="DD17" s="74"/>
      <c r="DE17" s="74"/>
      <c r="DF17" s="74" t="str">
        <f t="shared" si="3"/>
        <v xml:space="preserve">INSERT INTO SC_SystemeProduits(RefDimension,NomSysteme,typePresta,ligne,Quantite,formule,cte1,DateModif) values (18,'FV6','MOA',20,null,'2*CTE1','LONGUEUR',now());
</v>
      </c>
      <c r="DG17" s="74"/>
      <c r="DH17" s="74"/>
    </row>
    <row r="18" spans="1:112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16</v>
      </c>
      <c r="B18" s="74" t="s">
        <v>297</v>
      </c>
      <c r="C18" s="74" t="s">
        <v>33</v>
      </c>
      <c r="D18" s="74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74">
        <v>4</v>
      </c>
      <c r="F18" s="75"/>
      <c r="G18" s="75"/>
      <c r="H18" s="74">
        <v>4</v>
      </c>
      <c r="I18" s="75"/>
      <c r="J18" s="75"/>
      <c r="K18" s="74">
        <v>4</v>
      </c>
      <c r="L18" s="75"/>
      <c r="M18" s="75"/>
      <c r="N18" s="74">
        <v>4</v>
      </c>
      <c r="O18" s="75"/>
      <c r="P18" s="75"/>
      <c r="Q18" s="74">
        <v>4</v>
      </c>
      <c r="R18" s="75"/>
      <c r="S18" s="75"/>
      <c r="T18" s="74">
        <v>4</v>
      </c>
      <c r="U18" s="75"/>
      <c r="V18" s="75"/>
      <c r="W18" s="74">
        <v>4</v>
      </c>
      <c r="X18" s="75"/>
      <c r="Y18" s="75"/>
      <c r="Z18" s="74">
        <v>4</v>
      </c>
      <c r="AA18" s="75"/>
      <c r="AB18" s="75"/>
      <c r="AC18" s="74">
        <v>4</v>
      </c>
      <c r="AD18" s="75"/>
      <c r="AE18" s="75"/>
      <c r="AF18" s="74">
        <v>4</v>
      </c>
      <c r="AG18" s="75"/>
      <c r="AH18" s="75"/>
      <c r="AI18" s="74">
        <v>4</v>
      </c>
      <c r="AJ18" s="75"/>
      <c r="AK18" s="75"/>
      <c r="AL18" s="74">
        <v>4</v>
      </c>
      <c r="AM18" s="75"/>
      <c r="AN18" s="75"/>
      <c r="AO18" s="74">
        <v>4</v>
      </c>
      <c r="AP18" s="75"/>
      <c r="AQ18" s="75"/>
      <c r="AR18" s="74">
        <v>4</v>
      </c>
      <c r="AS18" s="75"/>
      <c r="AT18" s="75"/>
      <c r="AU18" s="74">
        <v>4</v>
      </c>
      <c r="AV18" s="75"/>
      <c r="AW18" s="75"/>
      <c r="AX18" s="74">
        <v>4</v>
      </c>
      <c r="AY18" s="75"/>
      <c r="AZ18" s="75"/>
      <c r="BA18" s="74">
        <v>4</v>
      </c>
      <c r="BB18" s="75"/>
      <c r="BC18" s="75"/>
      <c r="BD18" s="74">
        <v>4</v>
      </c>
      <c r="BE18" s="75"/>
      <c r="BF18" s="75"/>
      <c r="BG18" s="74" t="str">
        <f t="shared" si="4"/>
        <v xml:space="preserve">INSERT INTO SC_SystemeProduits(RefDimension,NomSysteme,typePresta,ligne,Quantite,formule,cte1,DateModif) values (1,'FV6','MOA',16,4,null,null,now());
</v>
      </c>
      <c r="BH18" s="74"/>
      <c r="BI18" s="74"/>
      <c r="BJ18" s="74" t="str">
        <f t="shared" si="2"/>
        <v xml:space="preserve">INSERT INTO SC_SystemeProduits(RefDimension,NomSysteme,typePresta,ligne,Quantite,formule,cte1,DateModif) values (2,'FV6','MOA',16,4,null,null,now());
</v>
      </c>
      <c r="BK18" s="74"/>
      <c r="BL18" s="74"/>
      <c r="BM18" s="74" t="str">
        <f t="shared" si="2"/>
        <v xml:space="preserve">INSERT INTO SC_SystemeProduits(RefDimension,NomSysteme,typePresta,ligne,Quantite,formule,cte1,DateModif) values (3,'FV6','MOA',16,4,null,null,now());
</v>
      </c>
      <c r="BN18" s="74"/>
      <c r="BO18" s="74"/>
      <c r="BP18" s="74" t="str">
        <f t="shared" si="2"/>
        <v xml:space="preserve">INSERT INTO SC_SystemeProduits(RefDimension,NomSysteme,typePresta,ligne,Quantite,formule,cte1,DateModif) values (4,'FV6','MOA',16,4,null,null,now());
</v>
      </c>
      <c r="BQ18" s="74"/>
      <c r="BR18" s="74"/>
      <c r="BS18" s="74" t="str">
        <f t="shared" si="2"/>
        <v xml:space="preserve">INSERT INTO SC_SystemeProduits(RefDimension,NomSysteme,typePresta,ligne,Quantite,formule,cte1,DateModif) values (5,'FV6','MOA',16,4,null,null,now());
</v>
      </c>
      <c r="BT18" s="74"/>
      <c r="BU18" s="74"/>
      <c r="BV18" s="74" t="str">
        <f t="shared" si="2"/>
        <v xml:space="preserve">INSERT INTO SC_SystemeProduits(RefDimension,NomSysteme,typePresta,ligne,Quantite,formule,cte1,DateModif) values (6,'FV6','MOA',16,4,null,null,now());
</v>
      </c>
      <c r="BW18" s="74"/>
      <c r="BX18" s="74"/>
      <c r="BY18" s="74" t="str">
        <f t="shared" si="2"/>
        <v xml:space="preserve">INSERT INTO SC_SystemeProduits(RefDimension,NomSysteme,typePresta,ligne,Quantite,formule,cte1,DateModif) values (7,'FV6','MOA',16,4,null,null,now());
</v>
      </c>
      <c r="BZ18" s="74"/>
      <c r="CA18" s="74"/>
      <c r="CB18" s="74" t="str">
        <f t="shared" si="2"/>
        <v xml:space="preserve">INSERT INTO SC_SystemeProduits(RefDimension,NomSysteme,typePresta,ligne,Quantite,formule,cte1,DateModif) values (8,'FV6','MOA',16,4,null,null,now());
</v>
      </c>
      <c r="CC18" s="74"/>
      <c r="CD18" s="74"/>
      <c r="CE18" s="74" t="str">
        <f t="shared" si="2"/>
        <v xml:space="preserve">INSERT INTO SC_SystemeProduits(RefDimension,NomSysteme,typePresta,ligne,Quantite,formule,cte1,DateModif) values (9,'FV6','MOA',16,4,null,null,now());
</v>
      </c>
      <c r="CF18" s="74"/>
      <c r="CG18" s="74"/>
      <c r="CH18" s="74" t="str">
        <f t="shared" si="2"/>
        <v xml:space="preserve">INSERT INTO SC_SystemeProduits(RefDimension,NomSysteme,typePresta,ligne,Quantite,formule,cte1,DateModif) values (10,'FV6','MOA',16,4,null,null,now());
</v>
      </c>
      <c r="CI18" s="74"/>
      <c r="CJ18" s="74"/>
      <c r="CK18" s="74" t="str">
        <f t="shared" si="2"/>
        <v xml:space="preserve">INSERT INTO SC_SystemeProduits(RefDimension,NomSysteme,typePresta,ligne,Quantite,formule,cte1,DateModif) values (11,'FV6','MOA',16,4,null,null,now());
</v>
      </c>
      <c r="CL18" s="74"/>
      <c r="CM18" s="74"/>
      <c r="CN18" s="74" t="str">
        <f t="shared" si="2"/>
        <v xml:space="preserve">INSERT INTO SC_SystemeProduits(RefDimension,NomSysteme,typePresta,ligne,Quantite,formule,cte1,DateModif) values (12,'FV6','MOA',16,4,null,null,now());
</v>
      </c>
      <c r="CO18" s="74"/>
      <c r="CP18" s="74"/>
      <c r="CQ18" s="74" t="str">
        <f t="shared" si="2"/>
        <v xml:space="preserve">INSERT INTO SC_SystemeProduits(RefDimension,NomSysteme,typePresta,ligne,Quantite,formule,cte1,DateModif) values (13,'FV6','MOA',16,4,null,null,now());
</v>
      </c>
      <c r="CR18" s="74"/>
      <c r="CS18" s="74"/>
      <c r="CT18" s="74" t="str">
        <f t="shared" si="2"/>
        <v xml:space="preserve">INSERT INTO SC_SystemeProduits(RefDimension,NomSysteme,typePresta,ligne,Quantite,formule,cte1,DateModif) values (14,'FV6','MOA',16,4,null,null,now());
</v>
      </c>
      <c r="CU18" s="74"/>
      <c r="CV18" s="74"/>
      <c r="CW18" s="74" t="str">
        <f t="shared" si="5"/>
        <v xml:space="preserve">INSERT INTO SC_SystemeProduits(RefDimension,NomSysteme,typePresta,ligne,Quantite,formule,cte1,DateModif) values (15,'FV6','MOA',16,4,null,null,now());
</v>
      </c>
      <c r="CX18" s="74"/>
      <c r="CY18" s="74"/>
      <c r="CZ18" s="74" t="str">
        <f t="shared" si="3"/>
        <v xml:space="preserve">INSERT INTO SC_SystemeProduits(RefDimension,NomSysteme,typePresta,ligne,Quantite,formule,cte1,DateModif) values (16,'FV6','MOA',16,4,null,null,now());
</v>
      </c>
      <c r="DA18" s="74"/>
      <c r="DB18" s="74"/>
      <c r="DC18" s="74" t="str">
        <f t="shared" si="3"/>
        <v xml:space="preserve">INSERT INTO SC_SystemeProduits(RefDimension,NomSysteme,typePresta,ligne,Quantite,formule,cte1,DateModif) values (17,'FV6','MOA',16,4,null,null,now());
</v>
      </c>
      <c r="DD18" s="74"/>
      <c r="DE18" s="74"/>
      <c r="DF18" s="74" t="str">
        <f t="shared" si="3"/>
        <v xml:space="preserve">INSERT INTO SC_SystemeProduits(RefDimension,NomSysteme,typePresta,ligne,Quantite,formule,cte1,DateModif) values (18,'FV6','MOA',16,4,null,null,now());
</v>
      </c>
      <c r="DG18" s="74"/>
      <c r="DH18" s="74"/>
    </row>
    <row r="19" spans="1:112" x14ac:dyDescent="0.3">
      <c r="A19" s="58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74"/>
      <c r="C19" s="74"/>
      <c r="D19" s="74" t="str">
        <f>IF(B19="MATIERE",VLOOKUP($C19,MATIERE!$B$2:$K$601,6,0),IF(B19="MOA",VLOOKUP($C19,ATELIER!$B$2:$K$291,3,0),IF(B19="MOC",VLOOKUP($C19,CHANTIER!$B$2:$K$291,3,0),IF(B19="MP",VLOOKUP($C19,MINIPELLE!$B$2:$K$291,3,0),""))))</f>
        <v/>
      </c>
      <c r="E19" s="74"/>
      <c r="F19" s="75"/>
      <c r="G19" s="75"/>
      <c r="H19" s="74"/>
      <c r="I19" s="75"/>
      <c r="J19" s="75"/>
      <c r="K19" s="74"/>
      <c r="L19" s="75"/>
      <c r="M19" s="75"/>
      <c r="N19" s="74"/>
      <c r="O19" s="75"/>
      <c r="P19" s="75"/>
      <c r="Q19" s="74"/>
      <c r="R19" s="75"/>
      <c r="S19" s="75"/>
      <c r="T19" s="74"/>
      <c r="U19" s="75"/>
      <c r="V19" s="75"/>
      <c r="W19" s="74"/>
      <c r="X19" s="75"/>
      <c r="Y19" s="75"/>
      <c r="Z19" s="74"/>
      <c r="AA19" s="75"/>
      <c r="AB19" s="75"/>
      <c r="AC19" s="74"/>
      <c r="AD19" s="75"/>
      <c r="AE19" s="75"/>
      <c r="AF19" s="74"/>
      <c r="AG19" s="75"/>
      <c r="AH19" s="75"/>
      <c r="AI19" s="74"/>
      <c r="AJ19" s="75"/>
      <c r="AK19" s="75"/>
      <c r="AL19" s="74"/>
      <c r="AM19" s="75"/>
      <c r="AN19" s="75"/>
      <c r="AO19" s="74"/>
      <c r="AP19" s="75"/>
      <c r="AQ19" s="75"/>
      <c r="AR19" s="74"/>
      <c r="AS19" s="75"/>
      <c r="AT19" s="75"/>
      <c r="AU19" s="74"/>
      <c r="AV19" s="75"/>
      <c r="AW19" s="75"/>
      <c r="AX19" s="74"/>
      <c r="AY19" s="75"/>
      <c r="AZ19" s="75"/>
      <c r="BA19" s="74"/>
      <c r="BB19" s="75"/>
      <c r="BC19" s="75"/>
      <c r="BD19" s="74"/>
      <c r="BE19" s="75"/>
      <c r="BF19" s="75"/>
      <c r="BG19" s="74" t="str">
        <f t="shared" si="4"/>
        <v/>
      </c>
      <c r="BH19" s="74"/>
      <c r="BI19" s="74"/>
      <c r="BJ19" s="74" t="str">
        <f t="shared" si="2"/>
        <v/>
      </c>
      <c r="BK19" s="74"/>
      <c r="BL19" s="74"/>
      <c r="BM19" s="74" t="str">
        <f t="shared" si="2"/>
        <v/>
      </c>
      <c r="BN19" s="74"/>
      <c r="BO19" s="74"/>
      <c r="BP19" s="74" t="str">
        <f t="shared" si="2"/>
        <v/>
      </c>
      <c r="BQ19" s="74"/>
      <c r="BR19" s="74"/>
      <c r="BS19" s="74" t="str">
        <f t="shared" si="2"/>
        <v/>
      </c>
      <c r="BT19" s="74"/>
      <c r="BU19" s="74"/>
      <c r="BV19" s="74" t="str">
        <f t="shared" si="2"/>
        <v/>
      </c>
      <c r="BW19" s="74"/>
      <c r="BX19" s="74"/>
      <c r="BY19" s="74" t="str">
        <f t="shared" si="2"/>
        <v/>
      </c>
      <c r="BZ19" s="74"/>
      <c r="CA19" s="74"/>
      <c r="CB19" s="74" t="str">
        <f t="shared" si="2"/>
        <v/>
      </c>
      <c r="CC19" s="74"/>
      <c r="CD19" s="74"/>
      <c r="CE19" s="74" t="str">
        <f t="shared" si="2"/>
        <v/>
      </c>
      <c r="CF19" s="74"/>
      <c r="CG19" s="74"/>
      <c r="CH19" s="74" t="str">
        <f t="shared" si="2"/>
        <v/>
      </c>
      <c r="CI19" s="74"/>
      <c r="CJ19" s="74"/>
      <c r="CK19" s="74" t="str">
        <f t="shared" si="2"/>
        <v/>
      </c>
      <c r="CL19" s="74"/>
      <c r="CM19" s="74"/>
      <c r="CN19" s="74" t="str">
        <f t="shared" si="2"/>
        <v/>
      </c>
      <c r="CO19" s="74"/>
      <c r="CP19" s="74"/>
      <c r="CQ19" s="74" t="str">
        <f t="shared" si="2"/>
        <v/>
      </c>
      <c r="CR19" s="74"/>
      <c r="CS19" s="74"/>
      <c r="CT19" s="74" t="str">
        <f t="shared" si="2"/>
        <v/>
      </c>
      <c r="CU19" s="74"/>
      <c r="CV19" s="74"/>
      <c r="CW19" s="74" t="str">
        <f t="shared" si="5"/>
        <v/>
      </c>
      <c r="CX19" s="74"/>
      <c r="CY19" s="74"/>
      <c r="CZ19" s="74" t="str">
        <f t="shared" si="3"/>
        <v/>
      </c>
      <c r="DA19" s="74"/>
      <c r="DB19" s="74"/>
      <c r="DC19" s="74" t="str">
        <f t="shared" si="3"/>
        <v/>
      </c>
      <c r="DD19" s="74"/>
      <c r="DE19" s="74"/>
      <c r="DF19" s="74" t="str">
        <f t="shared" si="3"/>
        <v/>
      </c>
      <c r="DG19" s="74"/>
      <c r="DH19" s="74"/>
    </row>
    <row r="20" spans="1:112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41</v>
      </c>
      <c r="B20" s="74" t="s">
        <v>298</v>
      </c>
      <c r="C20" s="74" t="s">
        <v>144</v>
      </c>
      <c r="D20" s="74" t="str">
        <f>IF(B20="MATIERE",VLOOKUP($C20,MATIERE!$B$2:$K$601,6,0),IF(B20="MOA",VLOOKUP($C20,ATELIER!$B$2:$K$291,3,0),IF(B20="MOC",VLOOKUP($C20,CHANTIER!$B$2:$K$291,3,0),IF(B20="MP",VLOOKUP($C20,MINIPELLE!$B$2:$K$291,3,0),""))))</f>
        <v>ml</v>
      </c>
      <c r="E20" s="74">
        <v>8.1999999999999993</v>
      </c>
      <c r="F20" s="75" t="s">
        <v>686</v>
      </c>
      <c r="G20" s="75" t="s">
        <v>629</v>
      </c>
      <c r="H20" s="74">
        <v>10</v>
      </c>
      <c r="I20" s="75" t="s">
        <v>686</v>
      </c>
      <c r="J20" s="75" t="s">
        <v>629</v>
      </c>
      <c r="K20" s="74">
        <v>12</v>
      </c>
      <c r="L20" s="75" t="s">
        <v>686</v>
      </c>
      <c r="M20" s="75" t="s">
        <v>629</v>
      </c>
      <c r="N20" s="74">
        <v>13</v>
      </c>
      <c r="O20" s="75" t="s">
        <v>686</v>
      </c>
      <c r="P20" s="75" t="s">
        <v>629</v>
      </c>
      <c r="Q20" s="74">
        <v>14</v>
      </c>
      <c r="R20" s="75" t="s">
        <v>686</v>
      </c>
      <c r="S20" s="75" t="s">
        <v>629</v>
      </c>
      <c r="T20" s="74">
        <v>15</v>
      </c>
      <c r="U20" s="75" t="s">
        <v>686</v>
      </c>
      <c r="V20" s="75" t="s">
        <v>629</v>
      </c>
      <c r="W20" s="74">
        <v>16</v>
      </c>
      <c r="X20" s="75" t="s">
        <v>686</v>
      </c>
      <c r="Y20" s="75" t="s">
        <v>629</v>
      </c>
      <c r="Z20" s="74">
        <v>17</v>
      </c>
      <c r="AA20" s="75" t="s">
        <v>686</v>
      </c>
      <c r="AB20" s="75" t="s">
        <v>629</v>
      </c>
      <c r="AC20" s="74">
        <v>18</v>
      </c>
      <c r="AD20" s="75" t="s">
        <v>686</v>
      </c>
      <c r="AE20" s="75" t="s">
        <v>629</v>
      </c>
      <c r="AF20" s="74">
        <v>20</v>
      </c>
      <c r="AG20" s="75" t="s">
        <v>686</v>
      </c>
      <c r="AH20" s="75" t="s">
        <v>629</v>
      </c>
      <c r="AI20" s="74">
        <v>22</v>
      </c>
      <c r="AJ20" s="75" t="s">
        <v>686</v>
      </c>
      <c r="AK20" s="75" t="s">
        <v>629</v>
      </c>
      <c r="AL20" s="74">
        <v>23</v>
      </c>
      <c r="AM20" s="75" t="s">
        <v>686</v>
      </c>
      <c r="AN20" s="75" t="s">
        <v>629</v>
      </c>
      <c r="AO20" s="74">
        <v>22</v>
      </c>
      <c r="AP20" s="75" t="s">
        <v>686</v>
      </c>
      <c r="AQ20" s="75" t="s">
        <v>629</v>
      </c>
      <c r="AR20" s="74">
        <v>24</v>
      </c>
      <c r="AS20" s="75" t="s">
        <v>686</v>
      </c>
      <c r="AT20" s="75" t="s">
        <v>629</v>
      </c>
      <c r="AU20" s="74">
        <v>25</v>
      </c>
      <c r="AV20" s="75" t="s">
        <v>686</v>
      </c>
      <c r="AW20" s="75" t="s">
        <v>629</v>
      </c>
      <c r="AX20" s="74">
        <v>26</v>
      </c>
      <c r="AY20" s="75" t="s">
        <v>686</v>
      </c>
      <c r="AZ20" s="75" t="s">
        <v>629</v>
      </c>
      <c r="BA20" s="74">
        <v>28</v>
      </c>
      <c r="BB20" s="75" t="s">
        <v>686</v>
      </c>
      <c r="BC20" s="75" t="s">
        <v>629</v>
      </c>
      <c r="BD20" s="74">
        <v>26</v>
      </c>
      <c r="BE20" s="75" t="s">
        <v>686</v>
      </c>
      <c r="BF20" s="75" t="s">
        <v>629</v>
      </c>
      <c r="BG20" s="74" t="str">
        <f t="shared" si="4"/>
        <v xml:space="preserve">INSERT INTO SC_SystemeProduits(RefDimension,NomSysteme,typePresta,ligne,Quantite,formule,cte1,DateModif) values (1,'FV6','MOC',41,null,'1*CTE1','PERIMETRE',now());
</v>
      </c>
      <c r="BH20" s="74"/>
      <c r="BI20" s="74"/>
      <c r="BJ20" s="74" t="str">
        <f t="shared" ref="BJ20:BJ28" si="6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 xml:space="preserve">INSERT INTO SC_SystemeProduits(RefDimension,NomSysteme,typePresta,ligne,Quantite,formule,cte1,DateModif) values (2,'FV6','MOC',41,null,'1*CTE1','PERIMETRE',now());
</v>
      </c>
      <c r="BK20" s="74"/>
      <c r="BL20" s="74"/>
      <c r="BM20" s="74" t="str">
        <f t="shared" ref="BM20:BM28" si="7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 xml:space="preserve">INSERT INTO SC_SystemeProduits(RefDimension,NomSysteme,typePresta,ligne,Quantite,formule,cte1,DateModif) values (3,'FV6','MOC',41,null,'1*CTE1','PERIMETRE',now());
</v>
      </c>
      <c r="BN20" s="74"/>
      <c r="BO20" s="74"/>
      <c r="BP20" s="74" t="str">
        <f t="shared" ref="BP20:BP28" si="8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 xml:space="preserve">INSERT INTO SC_SystemeProduits(RefDimension,NomSysteme,typePresta,ligne,Quantite,formule,cte1,DateModif) values (4,'FV6','MOC',41,null,'1*CTE1','PERIMETRE',now());
</v>
      </c>
      <c r="BQ20" s="74"/>
      <c r="BR20" s="74"/>
      <c r="BS20" s="74" t="str">
        <f t="shared" ref="BS20:BS28" si="9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 xml:space="preserve">INSERT INTO SC_SystemeProduits(RefDimension,NomSysteme,typePresta,ligne,Quantite,formule,cte1,DateModif) values (5,'FV6','MOC',41,null,'1*CTE1','PERIMETRE',now());
</v>
      </c>
      <c r="BT20" s="74"/>
      <c r="BU20" s="74"/>
      <c r="BV20" s="74" t="str">
        <f t="shared" ref="BV20:BV28" si="10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 xml:space="preserve">INSERT INTO SC_SystemeProduits(RefDimension,NomSysteme,typePresta,ligne,Quantite,formule,cte1,DateModif) values (6,'FV6','MOC',41,null,'1*CTE1','PERIMETRE',now());
</v>
      </c>
      <c r="BW20" s="74"/>
      <c r="BX20" s="74"/>
      <c r="BY20" s="74" t="str">
        <f t="shared" ref="BY20:BY28" si="11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 xml:space="preserve">INSERT INTO SC_SystemeProduits(RefDimension,NomSysteme,typePresta,ligne,Quantite,formule,cte1,DateModif) values (7,'FV6','MOC',41,null,'1*CTE1','PERIMETRE',now());
</v>
      </c>
      <c r="BZ20" s="74"/>
      <c r="CA20" s="74"/>
      <c r="CB20" s="74" t="str">
        <f t="shared" ref="CB20:CB28" si="12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 xml:space="preserve">INSERT INTO SC_SystemeProduits(RefDimension,NomSysteme,typePresta,ligne,Quantite,formule,cte1,DateModif) values (8,'FV6','MOC',41,null,'1*CTE1','PERIMETRE',now());
</v>
      </c>
      <c r="CC20" s="74"/>
      <c r="CD20" s="74"/>
      <c r="CE20" s="74" t="str">
        <f t="shared" ref="CE20:CE28" si="13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 xml:space="preserve">INSERT INTO SC_SystemeProduits(RefDimension,NomSysteme,typePresta,ligne,Quantite,formule,cte1,DateModif) values (9,'FV6','MOC',41,null,'1*CTE1','PERIMETRE',now());
</v>
      </c>
      <c r="CF20" s="74"/>
      <c r="CG20" s="74"/>
      <c r="CH20" s="74" t="str">
        <f t="shared" ref="CH20:CH28" si="14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 xml:space="preserve">INSERT INTO SC_SystemeProduits(RefDimension,NomSysteme,typePresta,ligne,Quantite,formule,cte1,DateModif) values (10,'FV6','MOC',41,null,'1*CTE1','PERIMETRE',now());
</v>
      </c>
      <c r="CI20" s="74"/>
      <c r="CJ20" s="74"/>
      <c r="CK20" s="74" t="str">
        <f t="shared" ref="CK20:CK28" si="15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 xml:space="preserve">INSERT INTO SC_SystemeProduits(RefDimension,NomSysteme,typePresta,ligne,Quantite,formule,cte1,DateModif) values (11,'FV6','MOC',41,null,'1*CTE1','PERIMETRE',now());
</v>
      </c>
      <c r="CL20" s="74"/>
      <c r="CM20" s="74"/>
      <c r="CN20" s="74" t="str">
        <f t="shared" ref="CN20:CN28" si="16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 xml:space="preserve">INSERT INTO SC_SystemeProduits(RefDimension,NomSysteme,typePresta,ligne,Quantite,formule,cte1,DateModif) values (12,'FV6','MOC',41,null,'1*CTE1','PERIMETRE',now());
</v>
      </c>
      <c r="CO20" s="74"/>
      <c r="CP20" s="74"/>
      <c r="CQ20" s="74" t="str">
        <f t="shared" ref="CQ20:CQ28" si="17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 xml:space="preserve">INSERT INTO SC_SystemeProduits(RefDimension,NomSysteme,typePresta,ligne,Quantite,formule,cte1,DateModif) values (13,'FV6','MOC',41,null,'1*CTE1','PERIMETRE',now());
</v>
      </c>
      <c r="CR20" s="74"/>
      <c r="CS20" s="74"/>
      <c r="CT20" s="74" t="str">
        <f t="shared" ref="CT20:CT28" si="18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 xml:space="preserve">INSERT INTO SC_SystemeProduits(RefDimension,NomSysteme,typePresta,ligne,Quantite,formule,cte1,DateModif) values (14,'FV6','MOC',41,null,'1*CTE1','PERIMETRE',now());
</v>
      </c>
      <c r="CU20" s="74"/>
      <c r="CV20" s="74"/>
      <c r="CW20" s="74" t="str">
        <f t="shared" si="5"/>
        <v xml:space="preserve">INSERT INTO SC_SystemeProduits(RefDimension,NomSysteme,typePresta,ligne,Quantite,formule,cte1,DateModif) values (15,'FV6','MOC',41,null,'1*CTE1','PERIMETRE',now());
</v>
      </c>
      <c r="CX20" s="74"/>
      <c r="CY20" s="74"/>
      <c r="CZ20" s="74" t="str">
        <f t="shared" ref="CZ20:CZ28" si="19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A20" s="74"/>
      <c r="DB20" s="74"/>
      <c r="DC20" s="74" t="str">
        <f t="shared" ref="DC20:DC28" si="20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D20" s="74"/>
      <c r="DE20" s="74"/>
      <c r="DF20" s="74" t="str">
        <f t="shared" ref="DF20:DF28" si="21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  <c r="DG20" s="74"/>
      <c r="DH20" s="74"/>
    </row>
    <row r="21" spans="1:112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44</v>
      </c>
      <c r="B21" s="74" t="s">
        <v>298</v>
      </c>
      <c r="C21" s="74" t="s">
        <v>149</v>
      </c>
      <c r="D21" s="74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74">
        <v>4</v>
      </c>
      <c r="F21" s="75"/>
      <c r="G21" s="75"/>
      <c r="H21" s="74">
        <v>4</v>
      </c>
      <c r="I21" s="75"/>
      <c r="J21" s="75"/>
      <c r="K21" s="74">
        <v>4</v>
      </c>
      <c r="L21" s="75"/>
      <c r="M21" s="75"/>
      <c r="N21" s="74">
        <v>4</v>
      </c>
      <c r="O21" s="75"/>
      <c r="P21" s="75"/>
      <c r="Q21" s="74">
        <v>4</v>
      </c>
      <c r="R21" s="75"/>
      <c r="S21" s="75"/>
      <c r="T21" s="74">
        <v>4</v>
      </c>
      <c r="U21" s="75"/>
      <c r="V21" s="75"/>
      <c r="W21" s="74">
        <v>4</v>
      </c>
      <c r="X21" s="75"/>
      <c r="Y21" s="75"/>
      <c r="Z21" s="74">
        <v>4</v>
      </c>
      <c r="AA21" s="75"/>
      <c r="AB21" s="75"/>
      <c r="AC21" s="74">
        <v>4</v>
      </c>
      <c r="AD21" s="75"/>
      <c r="AE21" s="75"/>
      <c r="AF21" s="74">
        <v>4</v>
      </c>
      <c r="AG21" s="75"/>
      <c r="AH21" s="75"/>
      <c r="AI21" s="74">
        <v>4</v>
      </c>
      <c r="AJ21" s="75"/>
      <c r="AK21" s="75"/>
      <c r="AL21" s="74">
        <v>4</v>
      </c>
      <c r="AM21" s="75"/>
      <c r="AN21" s="75"/>
      <c r="AO21" s="74">
        <v>4</v>
      </c>
      <c r="AP21" s="75"/>
      <c r="AQ21" s="75"/>
      <c r="AR21" s="74">
        <v>4</v>
      </c>
      <c r="AS21" s="75"/>
      <c r="AT21" s="75"/>
      <c r="AU21" s="74">
        <v>4</v>
      </c>
      <c r="AV21" s="75"/>
      <c r="AW21" s="75"/>
      <c r="AX21" s="74">
        <v>4</v>
      </c>
      <c r="AY21" s="75"/>
      <c r="AZ21" s="75"/>
      <c r="BA21" s="74">
        <v>4</v>
      </c>
      <c r="BB21" s="75"/>
      <c r="BC21" s="75"/>
      <c r="BD21" s="74">
        <v>4</v>
      </c>
      <c r="BE21" s="75"/>
      <c r="BF21" s="75"/>
      <c r="BG21" s="74" t="str">
        <f t="shared" si="4"/>
        <v xml:space="preserve">INSERT INTO SC_SystemeProduits(RefDimension,NomSysteme,typePresta,ligne,Quantite,formule,cte1,DateModif) values (1,'FV6','MOC',44,4,null,null,now());
</v>
      </c>
      <c r="BH21" s="74"/>
      <c r="BI21" s="74"/>
      <c r="BJ21" s="74" t="str">
        <f t="shared" si="6"/>
        <v xml:space="preserve">INSERT INTO SC_SystemeProduits(RefDimension,NomSysteme,typePresta,ligne,Quantite,formule,cte1,DateModif) values (2,'FV6','MOC',44,4,null,null,now());
</v>
      </c>
      <c r="BK21" s="74"/>
      <c r="BL21" s="74"/>
      <c r="BM21" s="74" t="str">
        <f t="shared" si="7"/>
        <v xml:space="preserve">INSERT INTO SC_SystemeProduits(RefDimension,NomSysteme,typePresta,ligne,Quantite,formule,cte1,DateModif) values (3,'FV6','MOC',44,4,null,null,now());
</v>
      </c>
      <c r="BN21" s="74"/>
      <c r="BO21" s="74"/>
      <c r="BP21" s="74" t="str">
        <f t="shared" si="8"/>
        <v xml:space="preserve">INSERT INTO SC_SystemeProduits(RefDimension,NomSysteme,typePresta,ligne,Quantite,formule,cte1,DateModif) values (4,'FV6','MOC',44,4,null,null,now());
</v>
      </c>
      <c r="BQ21" s="74"/>
      <c r="BR21" s="74"/>
      <c r="BS21" s="74" t="str">
        <f t="shared" si="9"/>
        <v xml:space="preserve">INSERT INTO SC_SystemeProduits(RefDimension,NomSysteme,typePresta,ligne,Quantite,formule,cte1,DateModif) values (5,'FV6','MOC',44,4,null,null,now());
</v>
      </c>
      <c r="BT21" s="74"/>
      <c r="BU21" s="74"/>
      <c r="BV21" s="74" t="str">
        <f t="shared" si="10"/>
        <v xml:space="preserve">INSERT INTO SC_SystemeProduits(RefDimension,NomSysteme,typePresta,ligne,Quantite,formule,cte1,DateModif) values (6,'FV6','MOC',44,4,null,null,now());
</v>
      </c>
      <c r="BW21" s="74"/>
      <c r="BX21" s="74"/>
      <c r="BY21" s="74" t="str">
        <f t="shared" si="11"/>
        <v xml:space="preserve">INSERT INTO SC_SystemeProduits(RefDimension,NomSysteme,typePresta,ligne,Quantite,formule,cte1,DateModif) values (7,'FV6','MOC',44,4,null,null,now());
</v>
      </c>
      <c r="BZ21" s="74"/>
      <c r="CA21" s="74"/>
      <c r="CB21" s="74" t="str">
        <f t="shared" si="12"/>
        <v xml:space="preserve">INSERT INTO SC_SystemeProduits(RefDimension,NomSysteme,typePresta,ligne,Quantite,formule,cte1,DateModif) values (8,'FV6','MOC',44,4,null,null,now());
</v>
      </c>
      <c r="CC21" s="74"/>
      <c r="CD21" s="74"/>
      <c r="CE21" s="74" t="str">
        <f t="shared" si="13"/>
        <v xml:space="preserve">INSERT INTO SC_SystemeProduits(RefDimension,NomSysteme,typePresta,ligne,Quantite,formule,cte1,DateModif) values (9,'FV6','MOC',44,4,null,null,now());
</v>
      </c>
      <c r="CF21" s="74"/>
      <c r="CG21" s="74"/>
      <c r="CH21" s="74" t="str">
        <f t="shared" si="14"/>
        <v xml:space="preserve">INSERT INTO SC_SystemeProduits(RefDimension,NomSysteme,typePresta,ligne,Quantite,formule,cte1,DateModif) values (10,'FV6','MOC',44,4,null,null,now());
</v>
      </c>
      <c r="CI21" s="74"/>
      <c r="CJ21" s="74"/>
      <c r="CK21" s="74" t="str">
        <f t="shared" si="15"/>
        <v xml:space="preserve">INSERT INTO SC_SystemeProduits(RefDimension,NomSysteme,typePresta,ligne,Quantite,formule,cte1,DateModif) values (11,'FV6','MOC',44,4,null,null,now());
</v>
      </c>
      <c r="CL21" s="74"/>
      <c r="CM21" s="74"/>
      <c r="CN21" s="74" t="str">
        <f t="shared" si="16"/>
        <v xml:space="preserve">INSERT INTO SC_SystemeProduits(RefDimension,NomSysteme,typePresta,ligne,Quantite,formule,cte1,DateModif) values (12,'FV6','MOC',44,4,null,null,now());
</v>
      </c>
      <c r="CO21" s="74"/>
      <c r="CP21" s="74"/>
      <c r="CQ21" s="74" t="str">
        <f t="shared" si="17"/>
        <v xml:space="preserve">INSERT INTO SC_SystemeProduits(RefDimension,NomSysteme,typePresta,ligne,Quantite,formule,cte1,DateModif) values (13,'FV6','MOC',44,4,null,null,now());
</v>
      </c>
      <c r="CR21" s="74"/>
      <c r="CS21" s="74"/>
      <c r="CT21" s="74" t="str">
        <f t="shared" si="18"/>
        <v xml:space="preserve">INSERT INTO SC_SystemeProduits(RefDimension,NomSysteme,typePresta,ligne,Quantite,formule,cte1,DateModif) values (14,'FV6','MOC',44,4,null,null,now());
</v>
      </c>
      <c r="CU21" s="74"/>
      <c r="CV21" s="74"/>
      <c r="CW21" s="74" t="str">
        <f t="shared" si="5"/>
        <v xml:space="preserve">INSERT INTO SC_SystemeProduits(RefDimension,NomSysteme,typePresta,ligne,Quantite,formule,cte1,DateModif) values (15,'FV6','MOC',44,4,null,null,now());
</v>
      </c>
      <c r="CX21" s="74"/>
      <c r="CY21" s="74"/>
      <c r="CZ21" s="74" t="str">
        <f t="shared" si="19"/>
        <v xml:space="preserve">INSERT INTO SC_SystemeProduits(RefDimension,NomSysteme,typePresta,ligne,Quantite,formule,cte1,DateModif) values (16,'FV6','MOC',44,4,null,null,now());
</v>
      </c>
      <c r="DA21" s="74"/>
      <c r="DB21" s="74"/>
      <c r="DC21" s="74" t="str">
        <f t="shared" si="20"/>
        <v xml:space="preserve">INSERT INTO SC_SystemeProduits(RefDimension,NomSysteme,typePresta,ligne,Quantite,formule,cte1,DateModif) values (17,'FV6','MOC',44,4,null,null,now());
</v>
      </c>
      <c r="DD21" s="74"/>
      <c r="DE21" s="74"/>
      <c r="DF21" s="74" t="str">
        <f t="shared" si="21"/>
        <v xml:space="preserve">INSERT INTO SC_SystemeProduits(RefDimension,NomSysteme,typePresta,ligne,Quantite,formule,cte1,DateModif) values (18,'FV6','MOC',44,4,null,null,now());
</v>
      </c>
      <c r="DG21" s="74"/>
      <c r="DH21" s="74"/>
    </row>
    <row r="22" spans="1:112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38</v>
      </c>
      <c r="B22" s="74" t="s">
        <v>298</v>
      </c>
      <c r="C22" s="74" t="s">
        <v>139</v>
      </c>
      <c r="D22" s="74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4">
        <v>36.08</v>
      </c>
      <c r="F22" s="75" t="s">
        <v>695</v>
      </c>
      <c r="G22" s="75" t="s">
        <v>629</v>
      </c>
      <c r="H22" s="74">
        <v>44</v>
      </c>
      <c r="I22" s="75" t="s">
        <v>695</v>
      </c>
      <c r="J22" s="75" t="s">
        <v>629</v>
      </c>
      <c r="K22" s="74">
        <v>52.800000000000004</v>
      </c>
      <c r="L22" s="75" t="s">
        <v>695</v>
      </c>
      <c r="M22" s="75" t="s">
        <v>629</v>
      </c>
      <c r="N22" s="74">
        <v>57.2</v>
      </c>
      <c r="O22" s="75" t="s">
        <v>695</v>
      </c>
      <c r="P22" s="75" t="s">
        <v>629</v>
      </c>
      <c r="Q22" s="74">
        <v>61.600000000000009</v>
      </c>
      <c r="R22" s="75" t="s">
        <v>695</v>
      </c>
      <c r="S22" s="75" t="s">
        <v>629</v>
      </c>
      <c r="T22" s="74">
        <v>66</v>
      </c>
      <c r="U22" s="75" t="s">
        <v>695</v>
      </c>
      <c r="V22" s="75" t="s">
        <v>629</v>
      </c>
      <c r="W22" s="74">
        <v>70.400000000000006</v>
      </c>
      <c r="X22" s="75" t="s">
        <v>695</v>
      </c>
      <c r="Y22" s="75" t="s">
        <v>629</v>
      </c>
      <c r="Z22" s="74">
        <v>74.800000000000011</v>
      </c>
      <c r="AA22" s="75" t="s">
        <v>695</v>
      </c>
      <c r="AB22" s="75" t="s">
        <v>629</v>
      </c>
      <c r="AC22" s="74">
        <v>79.2</v>
      </c>
      <c r="AD22" s="75" t="s">
        <v>695</v>
      </c>
      <c r="AE22" s="75" t="s">
        <v>629</v>
      </c>
      <c r="AF22" s="74">
        <v>88</v>
      </c>
      <c r="AG22" s="75" t="s">
        <v>695</v>
      </c>
      <c r="AH22" s="75" t="s">
        <v>629</v>
      </c>
      <c r="AI22" s="74">
        <v>96.800000000000011</v>
      </c>
      <c r="AJ22" s="75" t="s">
        <v>695</v>
      </c>
      <c r="AK22" s="75" t="s">
        <v>629</v>
      </c>
      <c r="AL22" s="74">
        <v>101.2</v>
      </c>
      <c r="AM22" s="75" t="s">
        <v>695</v>
      </c>
      <c r="AN22" s="75" t="s">
        <v>629</v>
      </c>
      <c r="AO22" s="74">
        <v>96.800000000000011</v>
      </c>
      <c r="AP22" s="75" t="s">
        <v>695</v>
      </c>
      <c r="AQ22" s="75" t="s">
        <v>629</v>
      </c>
      <c r="AR22" s="74">
        <v>105.60000000000001</v>
      </c>
      <c r="AS22" s="75" t="s">
        <v>695</v>
      </c>
      <c r="AT22" s="75" t="s">
        <v>629</v>
      </c>
      <c r="AU22" s="74">
        <v>110.00000000000001</v>
      </c>
      <c r="AV22" s="75" t="s">
        <v>695</v>
      </c>
      <c r="AW22" s="75" t="s">
        <v>629</v>
      </c>
      <c r="AX22" s="74">
        <v>114.4</v>
      </c>
      <c r="AY22" s="75" t="s">
        <v>695</v>
      </c>
      <c r="AZ22" s="75" t="s">
        <v>629</v>
      </c>
      <c r="BA22" s="74">
        <v>123.20000000000002</v>
      </c>
      <c r="BB22" s="75" t="s">
        <v>695</v>
      </c>
      <c r="BC22" s="75" t="s">
        <v>629</v>
      </c>
      <c r="BD22" s="74">
        <v>114.4</v>
      </c>
      <c r="BE22" s="75" t="s">
        <v>695</v>
      </c>
      <c r="BF22" s="75" t="s">
        <v>629</v>
      </c>
      <c r="BG22" s="74" t="str">
        <f t="shared" si="4"/>
        <v xml:space="preserve">INSERT INTO SC_SystemeProduits(RefDimension,NomSysteme,typePresta,ligne,Quantite,formule,cte1,DateModif) values (1,'FV6','MOC',38,null,'4.4*CTE1','PERIMETRE',now());
</v>
      </c>
      <c r="BH22" s="74"/>
      <c r="BI22" s="74"/>
      <c r="BJ22" s="74" t="str">
        <f t="shared" si="6"/>
        <v xml:space="preserve">INSERT INTO SC_SystemeProduits(RefDimension,NomSysteme,typePresta,ligne,Quantite,formule,cte1,DateModif) values (2,'FV6','MOC',38,null,'4.4*CTE1','PERIMETRE',now());
</v>
      </c>
      <c r="BK22" s="74"/>
      <c r="BL22" s="74"/>
      <c r="BM22" s="74" t="str">
        <f t="shared" si="7"/>
        <v xml:space="preserve">INSERT INTO SC_SystemeProduits(RefDimension,NomSysteme,typePresta,ligne,Quantite,formule,cte1,DateModif) values (3,'FV6','MOC',38,null,'4.4*CTE1','PERIMETRE',now());
</v>
      </c>
      <c r="BN22" s="74"/>
      <c r="BO22" s="74"/>
      <c r="BP22" s="74" t="str">
        <f t="shared" si="8"/>
        <v xml:space="preserve">INSERT INTO SC_SystemeProduits(RefDimension,NomSysteme,typePresta,ligne,Quantite,formule,cte1,DateModif) values (4,'FV6','MOC',38,null,'4.4*CTE1','PERIMETRE',now());
</v>
      </c>
      <c r="BQ22" s="74"/>
      <c r="BR22" s="74"/>
      <c r="BS22" s="74" t="str">
        <f t="shared" si="9"/>
        <v xml:space="preserve">INSERT INTO SC_SystemeProduits(RefDimension,NomSysteme,typePresta,ligne,Quantite,formule,cte1,DateModif) values (5,'FV6','MOC',38,null,'4.4*CTE1','PERIMETRE',now());
</v>
      </c>
      <c r="BT22" s="74"/>
      <c r="BU22" s="74"/>
      <c r="BV22" s="74" t="str">
        <f t="shared" si="10"/>
        <v xml:space="preserve">INSERT INTO SC_SystemeProduits(RefDimension,NomSysteme,typePresta,ligne,Quantite,formule,cte1,DateModif) values (6,'FV6','MOC',38,null,'4.4*CTE1','PERIMETRE',now());
</v>
      </c>
      <c r="BW22" s="74"/>
      <c r="BX22" s="74"/>
      <c r="BY22" s="74" t="str">
        <f t="shared" si="11"/>
        <v xml:space="preserve">INSERT INTO SC_SystemeProduits(RefDimension,NomSysteme,typePresta,ligne,Quantite,formule,cte1,DateModif) values (7,'FV6','MOC',38,null,'4.4*CTE1','PERIMETRE',now());
</v>
      </c>
      <c r="BZ22" s="74"/>
      <c r="CA22" s="74"/>
      <c r="CB22" s="74" t="str">
        <f t="shared" si="12"/>
        <v xml:space="preserve">INSERT INTO SC_SystemeProduits(RefDimension,NomSysteme,typePresta,ligne,Quantite,formule,cte1,DateModif) values (8,'FV6','MOC',38,null,'4.4*CTE1','PERIMETRE',now());
</v>
      </c>
      <c r="CC22" s="74"/>
      <c r="CD22" s="74"/>
      <c r="CE22" s="74" t="str">
        <f t="shared" si="13"/>
        <v xml:space="preserve">INSERT INTO SC_SystemeProduits(RefDimension,NomSysteme,typePresta,ligne,Quantite,formule,cte1,DateModif) values (9,'FV6','MOC',38,null,'4.4*CTE1','PERIMETRE',now());
</v>
      </c>
      <c r="CF22" s="74"/>
      <c r="CG22" s="74"/>
      <c r="CH22" s="74" t="str">
        <f t="shared" si="14"/>
        <v xml:space="preserve">INSERT INTO SC_SystemeProduits(RefDimension,NomSysteme,typePresta,ligne,Quantite,formule,cte1,DateModif) values (10,'FV6','MOC',38,null,'4.4*CTE1','PERIMETRE',now());
</v>
      </c>
      <c r="CI22" s="74"/>
      <c r="CJ22" s="74"/>
      <c r="CK22" s="74" t="str">
        <f t="shared" si="15"/>
        <v xml:space="preserve">INSERT INTO SC_SystemeProduits(RefDimension,NomSysteme,typePresta,ligne,Quantite,formule,cte1,DateModif) values (11,'FV6','MOC',38,null,'4.4*CTE1','PERIMETRE',now());
</v>
      </c>
      <c r="CL22" s="74"/>
      <c r="CM22" s="74"/>
      <c r="CN22" s="74" t="str">
        <f t="shared" si="16"/>
        <v xml:space="preserve">INSERT INTO SC_SystemeProduits(RefDimension,NomSysteme,typePresta,ligne,Quantite,formule,cte1,DateModif) values (12,'FV6','MOC',38,null,'4.4*CTE1','PERIMETRE',now());
</v>
      </c>
      <c r="CO22" s="74"/>
      <c r="CP22" s="74"/>
      <c r="CQ22" s="74" t="str">
        <f t="shared" si="17"/>
        <v xml:space="preserve">INSERT INTO SC_SystemeProduits(RefDimension,NomSysteme,typePresta,ligne,Quantite,formule,cte1,DateModif) values (13,'FV6','MOC',38,null,'4.4*CTE1','PERIMETRE',now());
</v>
      </c>
      <c r="CR22" s="74"/>
      <c r="CS22" s="74"/>
      <c r="CT22" s="74" t="str">
        <f t="shared" si="18"/>
        <v xml:space="preserve">INSERT INTO SC_SystemeProduits(RefDimension,NomSysteme,typePresta,ligne,Quantite,formule,cte1,DateModif) values (14,'FV6','MOC',38,null,'4.4*CTE1','PERIMETRE',now());
</v>
      </c>
      <c r="CU22" s="74"/>
      <c r="CV22" s="74"/>
      <c r="CW22" s="74" t="str">
        <f t="shared" si="5"/>
        <v xml:space="preserve">INSERT INTO SC_SystemeProduits(RefDimension,NomSysteme,typePresta,ligne,Quantite,formule,cte1,DateModif) values (15,'FV6','MOC',38,null,'4.4*CTE1','PERIMETRE',now());
</v>
      </c>
      <c r="CX22" s="74"/>
      <c r="CY22" s="74"/>
      <c r="CZ22" s="74" t="str">
        <f t="shared" si="19"/>
        <v xml:space="preserve">INSERT INTO SC_SystemeProduits(RefDimension,NomSysteme,typePresta,ligne,Quantite,formule,cte1,DateModif) values (16,'FV6','MOC',38,null,'4.4*CTE1','PERIMETRE',now());
</v>
      </c>
      <c r="DA22" s="74"/>
      <c r="DB22" s="74"/>
      <c r="DC22" s="74" t="str">
        <f t="shared" si="20"/>
        <v xml:space="preserve">INSERT INTO SC_SystemeProduits(RefDimension,NomSysteme,typePresta,ligne,Quantite,formule,cte1,DateModif) values (17,'FV6','MOC',38,null,'4.4*CTE1','PERIMETRE',now());
</v>
      </c>
      <c r="DD22" s="74"/>
      <c r="DE22" s="74"/>
      <c r="DF22" s="74" t="str">
        <f t="shared" si="21"/>
        <v xml:space="preserve">INSERT INTO SC_SystemeProduits(RefDimension,NomSysteme,typePresta,ligne,Quantite,formule,cte1,DateModif) values (18,'FV6','MOC',38,null,'4.4*CTE1','PERIMETRE',now());
</v>
      </c>
      <c r="DG22" s="74"/>
      <c r="DH22" s="74"/>
    </row>
    <row r="23" spans="1:112" x14ac:dyDescent="0.3">
      <c r="A23" s="58">
        <f>IF(B23="MATIERE",VLOOKUP($C23,MATIERE!$B$2:$K$601,10,0),IF(B23="MOA",VLOOKUP($C23,ATELIER!$B$2:$K$291,10,0),IF(B23="MOC",VLOOKUP($C23,CHANTIER!$B$2:$K$291,10,0),IF(B23="MP",VLOOKUP($C23,MINIPELLE!$B$2:$K$291,10,0),""))))</f>
        <v>40</v>
      </c>
      <c r="B23" s="74" t="s">
        <v>298</v>
      </c>
      <c r="C23" s="74" t="s">
        <v>142</v>
      </c>
      <c r="D23" s="74" t="str">
        <f>IF(B23="MATIERE",VLOOKUP($C23,MATIERE!$B$2:$K$601,6,0),IF(B23="MOA",VLOOKUP($C23,ATELIER!$B$2:$K$291,3,0),IF(B23="MOC",VLOOKUP($C23,CHANTIER!$B$2:$K$291,3,0),IF(B23="MP",VLOOKUP($C23,MINIPELLE!$B$2:$K$291,3,0),""))))</f>
        <v>ml</v>
      </c>
      <c r="E23" s="74">
        <v>8.5</v>
      </c>
      <c r="F23" s="75" t="s">
        <v>662</v>
      </c>
      <c r="G23" s="75" t="s">
        <v>629</v>
      </c>
      <c r="H23" s="74">
        <v>10.3</v>
      </c>
      <c r="I23" s="75" t="s">
        <v>662</v>
      </c>
      <c r="J23" s="75" t="s">
        <v>629</v>
      </c>
      <c r="K23" s="74">
        <v>12.3</v>
      </c>
      <c r="L23" s="75" t="s">
        <v>662</v>
      </c>
      <c r="M23" s="75" t="s">
        <v>629</v>
      </c>
      <c r="N23" s="74">
        <v>13.3</v>
      </c>
      <c r="O23" s="75" t="s">
        <v>662</v>
      </c>
      <c r="P23" s="75" t="s">
        <v>629</v>
      </c>
      <c r="Q23" s="74">
        <v>14.3</v>
      </c>
      <c r="R23" s="75" t="s">
        <v>662</v>
      </c>
      <c r="S23" s="75" t="s">
        <v>629</v>
      </c>
      <c r="T23" s="74">
        <v>15.3</v>
      </c>
      <c r="U23" s="75" t="s">
        <v>662</v>
      </c>
      <c r="V23" s="75" t="s">
        <v>629</v>
      </c>
      <c r="W23" s="74">
        <v>16.3</v>
      </c>
      <c r="X23" s="75" t="s">
        <v>662</v>
      </c>
      <c r="Y23" s="75" t="s">
        <v>629</v>
      </c>
      <c r="Z23" s="74">
        <v>17.3</v>
      </c>
      <c r="AA23" s="75" t="s">
        <v>662</v>
      </c>
      <c r="AB23" s="75" t="s">
        <v>629</v>
      </c>
      <c r="AC23" s="74">
        <v>18.3</v>
      </c>
      <c r="AD23" s="75" t="s">
        <v>662</v>
      </c>
      <c r="AE23" s="75" t="s">
        <v>629</v>
      </c>
      <c r="AF23" s="74">
        <v>20.3</v>
      </c>
      <c r="AG23" s="75" t="s">
        <v>662</v>
      </c>
      <c r="AH23" s="75" t="s">
        <v>629</v>
      </c>
      <c r="AI23" s="74">
        <v>22.3</v>
      </c>
      <c r="AJ23" s="75" t="s">
        <v>662</v>
      </c>
      <c r="AK23" s="75" t="s">
        <v>629</v>
      </c>
      <c r="AL23" s="74">
        <v>23.3</v>
      </c>
      <c r="AM23" s="75" t="s">
        <v>662</v>
      </c>
      <c r="AN23" s="75" t="s">
        <v>629</v>
      </c>
      <c r="AO23" s="74">
        <v>22.3</v>
      </c>
      <c r="AP23" s="75" t="s">
        <v>662</v>
      </c>
      <c r="AQ23" s="75" t="s">
        <v>629</v>
      </c>
      <c r="AR23" s="74">
        <v>24.3</v>
      </c>
      <c r="AS23" s="75" t="s">
        <v>662</v>
      </c>
      <c r="AT23" s="75" t="s">
        <v>629</v>
      </c>
      <c r="AU23" s="74">
        <v>25.3</v>
      </c>
      <c r="AV23" s="75" t="s">
        <v>662</v>
      </c>
      <c r="AW23" s="75" t="s">
        <v>629</v>
      </c>
      <c r="AX23" s="74">
        <v>26.3</v>
      </c>
      <c r="AY23" s="75" t="s">
        <v>662</v>
      </c>
      <c r="AZ23" s="75" t="s">
        <v>629</v>
      </c>
      <c r="BA23" s="74">
        <v>28.3</v>
      </c>
      <c r="BB23" s="75" t="s">
        <v>662</v>
      </c>
      <c r="BC23" s="75" t="s">
        <v>629</v>
      </c>
      <c r="BD23" s="74">
        <v>26.3</v>
      </c>
      <c r="BE23" s="75" t="s">
        <v>662</v>
      </c>
      <c r="BF23" s="75" t="s">
        <v>629</v>
      </c>
      <c r="BG23" s="74" t="str">
        <f t="shared" si="4"/>
        <v xml:space="preserve">INSERT INTO SC_SystemeProduits(RefDimension,NomSysteme,typePresta,ligne,Quantite,formule,cte1,DateModif) values (1,'FV6','MOC',40,null,'CTE1+0.3','PERIMETRE',now());
</v>
      </c>
      <c r="BH23" s="74"/>
      <c r="BI23" s="74"/>
      <c r="BJ23" s="74" t="str">
        <f t="shared" si="6"/>
        <v xml:space="preserve">INSERT INTO SC_SystemeProduits(RefDimension,NomSysteme,typePresta,ligne,Quantite,formule,cte1,DateModif) values (2,'FV6','MOC',40,null,'CTE1+0.3','PERIMETRE',now());
</v>
      </c>
      <c r="BK23" s="74"/>
      <c r="BL23" s="74"/>
      <c r="BM23" s="74" t="str">
        <f t="shared" si="7"/>
        <v xml:space="preserve">INSERT INTO SC_SystemeProduits(RefDimension,NomSysteme,typePresta,ligne,Quantite,formule,cte1,DateModif) values (3,'FV6','MOC',40,null,'CTE1+0.3','PERIMETRE',now());
</v>
      </c>
      <c r="BN23" s="74"/>
      <c r="BO23" s="74"/>
      <c r="BP23" s="74" t="str">
        <f t="shared" si="8"/>
        <v xml:space="preserve">INSERT INTO SC_SystemeProduits(RefDimension,NomSysteme,typePresta,ligne,Quantite,formule,cte1,DateModif) values (4,'FV6','MOC',40,null,'CTE1+0.3','PERIMETRE',now());
</v>
      </c>
      <c r="BQ23" s="74"/>
      <c r="BR23" s="74"/>
      <c r="BS23" s="74" t="str">
        <f t="shared" si="9"/>
        <v xml:space="preserve">INSERT INTO SC_SystemeProduits(RefDimension,NomSysteme,typePresta,ligne,Quantite,formule,cte1,DateModif) values (5,'FV6','MOC',40,null,'CTE1+0.3','PERIMETRE',now());
</v>
      </c>
      <c r="BT23" s="74"/>
      <c r="BU23" s="74"/>
      <c r="BV23" s="74" t="str">
        <f t="shared" si="10"/>
        <v xml:space="preserve">INSERT INTO SC_SystemeProduits(RefDimension,NomSysteme,typePresta,ligne,Quantite,formule,cte1,DateModif) values (6,'FV6','MOC',40,null,'CTE1+0.3','PERIMETRE',now());
</v>
      </c>
      <c r="BW23" s="74"/>
      <c r="BX23" s="74"/>
      <c r="BY23" s="74" t="str">
        <f t="shared" si="11"/>
        <v xml:space="preserve">INSERT INTO SC_SystemeProduits(RefDimension,NomSysteme,typePresta,ligne,Quantite,formule,cte1,DateModif) values (7,'FV6','MOC',40,null,'CTE1+0.3','PERIMETRE',now());
</v>
      </c>
      <c r="BZ23" s="74"/>
      <c r="CA23" s="74"/>
      <c r="CB23" s="74" t="str">
        <f t="shared" si="12"/>
        <v xml:space="preserve">INSERT INTO SC_SystemeProduits(RefDimension,NomSysteme,typePresta,ligne,Quantite,formule,cte1,DateModif) values (8,'FV6','MOC',40,null,'CTE1+0.3','PERIMETRE',now());
</v>
      </c>
      <c r="CC23" s="74"/>
      <c r="CD23" s="74"/>
      <c r="CE23" s="74" t="str">
        <f t="shared" si="13"/>
        <v xml:space="preserve">INSERT INTO SC_SystemeProduits(RefDimension,NomSysteme,typePresta,ligne,Quantite,formule,cte1,DateModif) values (9,'FV6','MOC',40,null,'CTE1+0.3','PERIMETRE',now());
</v>
      </c>
      <c r="CF23" s="74"/>
      <c r="CG23" s="74"/>
      <c r="CH23" s="74" t="str">
        <f t="shared" si="14"/>
        <v xml:space="preserve">INSERT INTO SC_SystemeProduits(RefDimension,NomSysteme,typePresta,ligne,Quantite,formule,cte1,DateModif) values (10,'FV6','MOC',40,null,'CTE1+0.3','PERIMETRE',now());
</v>
      </c>
      <c r="CI23" s="74"/>
      <c r="CJ23" s="74"/>
      <c r="CK23" s="74" t="str">
        <f t="shared" si="15"/>
        <v xml:space="preserve">INSERT INTO SC_SystemeProduits(RefDimension,NomSysteme,typePresta,ligne,Quantite,formule,cte1,DateModif) values (11,'FV6','MOC',40,null,'CTE1+0.3','PERIMETRE',now());
</v>
      </c>
      <c r="CL23" s="74"/>
      <c r="CM23" s="74"/>
      <c r="CN23" s="74" t="str">
        <f t="shared" si="16"/>
        <v xml:space="preserve">INSERT INTO SC_SystemeProduits(RefDimension,NomSysteme,typePresta,ligne,Quantite,formule,cte1,DateModif) values (12,'FV6','MOC',40,null,'CTE1+0.3','PERIMETRE',now());
</v>
      </c>
      <c r="CO23" s="74"/>
      <c r="CP23" s="74"/>
      <c r="CQ23" s="74" t="str">
        <f t="shared" si="17"/>
        <v xml:space="preserve">INSERT INTO SC_SystemeProduits(RefDimension,NomSysteme,typePresta,ligne,Quantite,formule,cte1,DateModif) values (13,'FV6','MOC',40,null,'CTE1+0.3','PERIMETRE',now());
</v>
      </c>
      <c r="CR23" s="74"/>
      <c r="CS23" s="74"/>
      <c r="CT23" s="74" t="str">
        <f t="shared" si="18"/>
        <v xml:space="preserve">INSERT INTO SC_SystemeProduits(RefDimension,NomSysteme,typePresta,ligne,Quantite,formule,cte1,DateModif) values (14,'FV6','MOC',40,null,'CTE1+0.3','PERIMETRE',now());
</v>
      </c>
      <c r="CU23" s="74"/>
      <c r="CV23" s="74"/>
      <c r="CW23" s="74" t="str">
        <f t="shared" si="5"/>
        <v xml:space="preserve">INSERT INTO SC_SystemeProduits(RefDimension,NomSysteme,typePresta,ligne,Quantite,formule,cte1,DateModif) values (15,'FV6','MOC',40,null,'CTE1+0.3','PERIMETRE',now());
</v>
      </c>
      <c r="CX23" s="74"/>
      <c r="CY23" s="74"/>
      <c r="CZ23" s="74" t="str">
        <f t="shared" si="19"/>
        <v xml:space="preserve">INSERT INTO SC_SystemeProduits(RefDimension,NomSysteme,typePresta,ligne,Quantite,formule,cte1,DateModif) values (16,'FV6','MOC',40,null,'CTE1+0.3','PERIMETRE',now());
</v>
      </c>
      <c r="DA23" s="74"/>
      <c r="DB23" s="74"/>
      <c r="DC23" s="74" t="str">
        <f t="shared" si="20"/>
        <v xml:space="preserve">INSERT INTO SC_SystemeProduits(RefDimension,NomSysteme,typePresta,ligne,Quantite,formule,cte1,DateModif) values (17,'FV6','MOC',40,null,'CTE1+0.3','PERIMETRE',now());
</v>
      </c>
      <c r="DD23" s="74"/>
      <c r="DE23" s="74"/>
      <c r="DF23" s="74" t="str">
        <f t="shared" si="21"/>
        <v xml:space="preserve">INSERT INTO SC_SystemeProduits(RefDimension,NomSysteme,typePresta,ligne,Quantite,formule,cte1,DateModif) values (18,'FV6','MOC',40,null,'CTE1+0.3','PERIMETRE',now());
</v>
      </c>
      <c r="DG23" s="74"/>
      <c r="DH23" s="74"/>
    </row>
    <row r="24" spans="1:112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64</v>
      </c>
      <c r="B24" s="74" t="s">
        <v>298</v>
      </c>
      <c r="C24" s="74" t="s">
        <v>182</v>
      </c>
      <c r="D24" s="74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 s="74">
        <v>8.5</v>
      </c>
      <c r="F24" s="75" t="s">
        <v>662</v>
      </c>
      <c r="G24" s="75" t="s">
        <v>629</v>
      </c>
      <c r="H24" s="74">
        <v>10.3</v>
      </c>
      <c r="I24" s="75" t="s">
        <v>662</v>
      </c>
      <c r="J24" s="75" t="s">
        <v>629</v>
      </c>
      <c r="K24" s="74">
        <v>12.3</v>
      </c>
      <c r="L24" s="75" t="s">
        <v>662</v>
      </c>
      <c r="M24" s="75" t="s">
        <v>629</v>
      </c>
      <c r="N24" s="74">
        <v>13.3</v>
      </c>
      <c r="O24" s="75" t="s">
        <v>662</v>
      </c>
      <c r="P24" s="75" t="s">
        <v>629</v>
      </c>
      <c r="Q24" s="74">
        <v>14.3</v>
      </c>
      <c r="R24" s="75" t="s">
        <v>662</v>
      </c>
      <c r="S24" s="75" t="s">
        <v>629</v>
      </c>
      <c r="T24" s="74">
        <v>15.3</v>
      </c>
      <c r="U24" s="75" t="s">
        <v>662</v>
      </c>
      <c r="V24" s="75" t="s">
        <v>629</v>
      </c>
      <c r="W24" s="74">
        <v>16.3</v>
      </c>
      <c r="X24" s="75" t="s">
        <v>662</v>
      </c>
      <c r="Y24" s="75" t="s">
        <v>629</v>
      </c>
      <c r="Z24" s="74">
        <v>17.3</v>
      </c>
      <c r="AA24" s="75" t="s">
        <v>662</v>
      </c>
      <c r="AB24" s="75" t="s">
        <v>629</v>
      </c>
      <c r="AC24" s="74">
        <v>18.3</v>
      </c>
      <c r="AD24" s="75" t="s">
        <v>662</v>
      </c>
      <c r="AE24" s="75" t="s">
        <v>629</v>
      </c>
      <c r="AF24" s="74">
        <v>0</v>
      </c>
      <c r="AG24" s="75" t="s">
        <v>662</v>
      </c>
      <c r="AH24" s="75" t="s">
        <v>629</v>
      </c>
      <c r="AI24" s="74">
        <v>0</v>
      </c>
      <c r="AJ24" s="75" t="s">
        <v>662</v>
      </c>
      <c r="AK24" s="75" t="s">
        <v>629</v>
      </c>
      <c r="AL24" s="74">
        <v>0</v>
      </c>
      <c r="AM24" s="75" t="s">
        <v>662</v>
      </c>
      <c r="AN24" s="75" t="s">
        <v>629</v>
      </c>
      <c r="AO24" s="74">
        <v>0</v>
      </c>
      <c r="AP24" s="75" t="s">
        <v>662</v>
      </c>
      <c r="AQ24" s="75" t="s">
        <v>629</v>
      </c>
      <c r="AR24" s="74">
        <v>0</v>
      </c>
      <c r="AS24" s="75" t="s">
        <v>662</v>
      </c>
      <c r="AT24" s="75" t="s">
        <v>629</v>
      </c>
      <c r="AU24" s="74">
        <v>0</v>
      </c>
      <c r="AV24" s="75" t="s">
        <v>662</v>
      </c>
      <c r="AW24" s="75" t="s">
        <v>629</v>
      </c>
      <c r="AX24" s="74">
        <v>0</v>
      </c>
      <c r="AY24" s="75" t="s">
        <v>662</v>
      </c>
      <c r="AZ24" s="75" t="s">
        <v>629</v>
      </c>
      <c r="BA24" s="74">
        <v>0</v>
      </c>
      <c r="BB24" s="75" t="s">
        <v>662</v>
      </c>
      <c r="BC24" s="75" t="s">
        <v>629</v>
      </c>
      <c r="BD24" s="74">
        <v>0</v>
      </c>
      <c r="BE24" s="75" t="s">
        <v>662</v>
      </c>
      <c r="BF24" s="75" t="s">
        <v>629</v>
      </c>
      <c r="BG24" s="74" t="str">
        <f t="shared" si="4"/>
        <v xml:space="preserve">INSERT INTO SC_SystemeProduits(RefDimension,NomSysteme,typePresta,ligne,Quantite,formule,cte1,DateModif) values (1,'FV6','MOC',64,null,'CTE1+0.3','PERIMETRE',now());
</v>
      </c>
      <c r="BH24" s="74"/>
      <c r="BI24" s="74"/>
      <c r="BJ24" s="74" t="str">
        <f t="shared" si="6"/>
        <v xml:space="preserve">INSERT INTO SC_SystemeProduits(RefDimension,NomSysteme,typePresta,ligne,Quantite,formule,cte1,DateModif) values (2,'FV6','MOC',64,null,'CTE1+0.3','PERIMETRE',now());
</v>
      </c>
      <c r="BK24" s="74"/>
      <c r="BL24" s="74"/>
      <c r="BM24" s="74" t="str">
        <f t="shared" si="7"/>
        <v xml:space="preserve">INSERT INTO SC_SystemeProduits(RefDimension,NomSysteme,typePresta,ligne,Quantite,formule,cte1,DateModif) values (3,'FV6','MOC',64,null,'CTE1+0.3','PERIMETRE',now());
</v>
      </c>
      <c r="BN24" s="74"/>
      <c r="BO24" s="74"/>
      <c r="BP24" s="74" t="str">
        <f t="shared" si="8"/>
        <v xml:space="preserve">INSERT INTO SC_SystemeProduits(RefDimension,NomSysteme,typePresta,ligne,Quantite,formule,cte1,DateModif) values (4,'FV6','MOC',64,null,'CTE1+0.3','PERIMETRE',now());
</v>
      </c>
      <c r="BQ24" s="74"/>
      <c r="BR24" s="74"/>
      <c r="BS24" s="74" t="str">
        <f t="shared" si="9"/>
        <v xml:space="preserve">INSERT INTO SC_SystemeProduits(RefDimension,NomSysteme,typePresta,ligne,Quantite,formule,cte1,DateModif) values (5,'FV6','MOC',64,null,'CTE1+0.3','PERIMETRE',now());
</v>
      </c>
      <c r="BT24" s="74"/>
      <c r="BU24" s="74"/>
      <c r="BV24" s="74" t="str">
        <f t="shared" si="10"/>
        <v xml:space="preserve">INSERT INTO SC_SystemeProduits(RefDimension,NomSysteme,typePresta,ligne,Quantite,formule,cte1,DateModif) values (6,'FV6','MOC',64,null,'CTE1+0.3','PERIMETRE',now());
</v>
      </c>
      <c r="BW24" s="74"/>
      <c r="BX24" s="74"/>
      <c r="BY24" s="74" t="str">
        <f t="shared" si="11"/>
        <v xml:space="preserve">INSERT INTO SC_SystemeProduits(RefDimension,NomSysteme,typePresta,ligne,Quantite,formule,cte1,DateModif) values (7,'FV6','MOC',64,null,'CTE1+0.3','PERIMETRE',now());
</v>
      </c>
      <c r="BZ24" s="74"/>
      <c r="CA24" s="74"/>
      <c r="CB24" s="74" t="str">
        <f t="shared" si="12"/>
        <v xml:space="preserve">INSERT INTO SC_SystemeProduits(RefDimension,NomSysteme,typePresta,ligne,Quantite,formule,cte1,DateModif) values (8,'FV6','MOC',64,null,'CTE1+0.3','PERIMETRE',now());
</v>
      </c>
      <c r="CC24" s="74"/>
      <c r="CD24" s="74"/>
      <c r="CE24" s="74" t="str">
        <f t="shared" si="13"/>
        <v xml:space="preserve">INSERT INTO SC_SystemeProduits(RefDimension,NomSysteme,typePresta,ligne,Quantite,formule,cte1,DateModif) values (9,'FV6','MOC',64,null,'CTE1+0.3','PERIMETRE',now());
</v>
      </c>
      <c r="CF24" s="74"/>
      <c r="CG24" s="74"/>
      <c r="CH24" s="74" t="str">
        <f t="shared" si="14"/>
        <v xml:space="preserve">INSERT INTO SC_SystemeProduits(RefDimension,NomSysteme,typePresta,ligne,Quantite,formule,cte1,DateModif) values (10,'FV6','MOC',64,null,'CTE1+0.3','PERIMETRE',now());
</v>
      </c>
      <c r="CI24" s="74"/>
      <c r="CJ24" s="74"/>
      <c r="CK24" s="74" t="str">
        <f t="shared" si="15"/>
        <v xml:space="preserve">INSERT INTO SC_SystemeProduits(RefDimension,NomSysteme,typePresta,ligne,Quantite,formule,cte1,DateModif) values (11,'FV6','MOC',64,null,'CTE1+0.3','PERIMETRE',now());
</v>
      </c>
      <c r="CL24" s="74"/>
      <c r="CM24" s="74"/>
      <c r="CN24" s="74" t="str">
        <f t="shared" si="16"/>
        <v xml:space="preserve">INSERT INTO SC_SystemeProduits(RefDimension,NomSysteme,typePresta,ligne,Quantite,formule,cte1,DateModif) values (12,'FV6','MOC',64,null,'CTE1+0.3','PERIMETRE',now());
</v>
      </c>
      <c r="CO24" s="74"/>
      <c r="CP24" s="74"/>
      <c r="CQ24" s="74" t="str">
        <f t="shared" si="17"/>
        <v xml:space="preserve">INSERT INTO SC_SystemeProduits(RefDimension,NomSysteme,typePresta,ligne,Quantite,formule,cte1,DateModif) values (13,'FV6','MOC',64,null,'CTE1+0.3','PERIMETRE',now());
</v>
      </c>
      <c r="CR24" s="74"/>
      <c r="CS24" s="74"/>
      <c r="CT24" s="74" t="str">
        <f t="shared" si="18"/>
        <v xml:space="preserve">INSERT INTO SC_SystemeProduits(RefDimension,NomSysteme,typePresta,ligne,Quantite,formule,cte1,DateModif) values (14,'FV6','MOC',64,null,'CTE1+0.3','PERIMETRE',now());
</v>
      </c>
      <c r="CU24" s="74"/>
      <c r="CV24" s="74"/>
      <c r="CW24" s="74" t="str">
        <f t="shared" si="5"/>
        <v xml:space="preserve">INSERT INTO SC_SystemeProduits(RefDimension,NomSysteme,typePresta,ligne,Quantite,formule,cte1,DateModif) values (15,'FV6','MOC',64,null,'CTE1+0.3','PERIMETRE',now());
</v>
      </c>
      <c r="CX24" s="74"/>
      <c r="CY24" s="74"/>
      <c r="CZ24" s="74" t="str">
        <f t="shared" si="19"/>
        <v xml:space="preserve">INSERT INTO SC_SystemeProduits(RefDimension,NomSysteme,typePresta,ligne,Quantite,formule,cte1,DateModif) values (16,'FV6','MOC',64,null,'CTE1+0.3','PERIMETRE',now());
</v>
      </c>
      <c r="DA24" s="74"/>
      <c r="DB24" s="74"/>
      <c r="DC24" s="74" t="str">
        <f t="shared" si="20"/>
        <v xml:space="preserve">INSERT INTO SC_SystemeProduits(RefDimension,NomSysteme,typePresta,ligne,Quantite,formule,cte1,DateModif) values (17,'FV6','MOC',64,null,'CTE1+0.3','PERIMETRE',now());
</v>
      </c>
      <c r="DD24" s="74"/>
      <c r="DE24" s="74"/>
      <c r="DF24" s="74" t="str">
        <f t="shared" si="21"/>
        <v xml:space="preserve">INSERT INTO SC_SystemeProduits(RefDimension,NomSysteme,typePresta,ligne,Quantite,formule,cte1,DateModif) values (18,'FV6','MOC',64,null,'CTE1+0.3','PERIMETRE',now());
</v>
      </c>
      <c r="DG24" s="74"/>
      <c r="DH24" s="74"/>
    </row>
    <row r="25" spans="1:112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39</v>
      </c>
      <c r="B25" s="74" t="s">
        <v>298</v>
      </c>
      <c r="C25" s="74" t="s">
        <v>140</v>
      </c>
      <c r="D25" s="74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4">
        <v>2.5</v>
      </c>
      <c r="F25" s="75"/>
      <c r="G25" s="75"/>
      <c r="H25" s="74">
        <v>3</v>
      </c>
      <c r="I25" s="75"/>
      <c r="J25" s="75"/>
      <c r="K25" s="74">
        <v>4</v>
      </c>
      <c r="L25" s="75"/>
      <c r="M25" s="75"/>
      <c r="N25" s="74">
        <v>4</v>
      </c>
      <c r="O25" s="75"/>
      <c r="P25" s="75"/>
      <c r="Q25" s="74">
        <v>4</v>
      </c>
      <c r="R25" s="75"/>
      <c r="S25" s="75"/>
      <c r="T25" s="74">
        <v>4</v>
      </c>
      <c r="U25" s="75"/>
      <c r="V25" s="75"/>
      <c r="W25" s="74">
        <v>4</v>
      </c>
      <c r="X25" s="75"/>
      <c r="Y25" s="75"/>
      <c r="Z25" s="74">
        <v>4.5</v>
      </c>
      <c r="AA25" s="75"/>
      <c r="AB25" s="75"/>
      <c r="AC25" s="74">
        <v>5</v>
      </c>
      <c r="AD25" s="75"/>
      <c r="AE25" s="75"/>
      <c r="AF25" s="74">
        <v>6</v>
      </c>
      <c r="AG25" s="75"/>
      <c r="AH25" s="75"/>
      <c r="AI25" s="74">
        <v>8</v>
      </c>
      <c r="AJ25" s="75"/>
      <c r="AK25" s="75"/>
      <c r="AL25" s="74">
        <v>8</v>
      </c>
      <c r="AM25" s="75"/>
      <c r="AN25" s="75"/>
      <c r="AO25" s="74">
        <v>7</v>
      </c>
      <c r="AP25" s="75"/>
      <c r="AQ25" s="75"/>
      <c r="AR25" s="74">
        <v>8</v>
      </c>
      <c r="AS25" s="75"/>
      <c r="AT25" s="75"/>
      <c r="AU25" s="74">
        <v>8</v>
      </c>
      <c r="AV25" s="75"/>
      <c r="AW25" s="75"/>
      <c r="AX25" s="74">
        <v>9</v>
      </c>
      <c r="AY25" s="75"/>
      <c r="AZ25" s="75"/>
      <c r="BA25" s="74">
        <v>10</v>
      </c>
      <c r="BB25" s="75"/>
      <c r="BC25" s="75"/>
      <c r="BD25" s="74">
        <v>8</v>
      </c>
      <c r="BE25" s="75"/>
      <c r="BF25" s="75"/>
      <c r="BG25" s="74" t="str">
        <f t="shared" si="4"/>
        <v xml:space="preserve">INSERT INTO SC_SystemeProduits(RefDimension,NomSysteme,typePresta,ligne,Quantite,formule,cte1,DateModif) values (1,'FV6','MOC',39,2.5,null,null,now());
</v>
      </c>
      <c r="BH25" s="74"/>
      <c r="BI25" s="74"/>
      <c r="BJ25" s="74" t="str">
        <f t="shared" si="6"/>
        <v xml:space="preserve">INSERT INTO SC_SystemeProduits(RefDimension,NomSysteme,typePresta,ligne,Quantite,formule,cte1,DateModif) values (2,'FV6','MOC',39,3,null,null,now());
</v>
      </c>
      <c r="BK25" s="74"/>
      <c r="BL25" s="74"/>
      <c r="BM25" s="74" t="str">
        <f t="shared" si="7"/>
        <v xml:space="preserve">INSERT INTO SC_SystemeProduits(RefDimension,NomSysteme,typePresta,ligne,Quantite,formule,cte1,DateModif) values (3,'FV6','MOC',39,4,null,null,now());
</v>
      </c>
      <c r="BN25" s="74"/>
      <c r="BO25" s="74"/>
      <c r="BP25" s="74" t="str">
        <f t="shared" si="8"/>
        <v xml:space="preserve">INSERT INTO SC_SystemeProduits(RefDimension,NomSysteme,typePresta,ligne,Quantite,formule,cte1,DateModif) values (4,'FV6','MOC',39,4,null,null,now());
</v>
      </c>
      <c r="BQ25" s="74"/>
      <c r="BR25" s="74"/>
      <c r="BS25" s="74" t="str">
        <f t="shared" si="9"/>
        <v xml:space="preserve">INSERT INTO SC_SystemeProduits(RefDimension,NomSysteme,typePresta,ligne,Quantite,formule,cte1,DateModif) values (5,'FV6','MOC',39,4,null,null,now());
</v>
      </c>
      <c r="BT25" s="74"/>
      <c r="BU25" s="74"/>
      <c r="BV25" s="74" t="str">
        <f t="shared" si="10"/>
        <v xml:space="preserve">INSERT INTO SC_SystemeProduits(RefDimension,NomSysteme,typePresta,ligne,Quantite,formule,cte1,DateModif) values (6,'FV6','MOC',39,4,null,null,now());
</v>
      </c>
      <c r="BW25" s="74"/>
      <c r="BX25" s="74"/>
      <c r="BY25" s="74" t="str">
        <f t="shared" si="11"/>
        <v xml:space="preserve">INSERT INTO SC_SystemeProduits(RefDimension,NomSysteme,typePresta,ligne,Quantite,formule,cte1,DateModif) values (7,'FV6','MOC',39,4,null,null,now());
</v>
      </c>
      <c r="BZ25" s="74"/>
      <c r="CA25" s="74"/>
      <c r="CB25" s="74" t="str">
        <f t="shared" si="12"/>
        <v xml:space="preserve">INSERT INTO SC_SystemeProduits(RefDimension,NomSysteme,typePresta,ligne,Quantite,formule,cte1,DateModif) values (8,'FV6','MOC',39,4.5,null,null,now());
</v>
      </c>
      <c r="CC25" s="74"/>
      <c r="CD25" s="74"/>
      <c r="CE25" s="74" t="str">
        <f t="shared" si="13"/>
        <v xml:space="preserve">INSERT INTO SC_SystemeProduits(RefDimension,NomSysteme,typePresta,ligne,Quantite,formule,cte1,DateModif) values (9,'FV6','MOC',39,5,null,null,now());
</v>
      </c>
      <c r="CF25" s="74"/>
      <c r="CG25" s="74"/>
      <c r="CH25" s="74" t="str">
        <f t="shared" si="14"/>
        <v xml:space="preserve">INSERT INTO SC_SystemeProduits(RefDimension,NomSysteme,typePresta,ligne,Quantite,formule,cte1,DateModif) values (10,'FV6','MOC',39,6,null,null,now());
</v>
      </c>
      <c r="CI25" s="74"/>
      <c r="CJ25" s="74"/>
      <c r="CK25" s="74" t="str">
        <f t="shared" si="15"/>
        <v xml:space="preserve">INSERT INTO SC_SystemeProduits(RefDimension,NomSysteme,typePresta,ligne,Quantite,formule,cte1,DateModif) values (11,'FV6','MOC',39,8,null,null,now());
</v>
      </c>
      <c r="CL25" s="74"/>
      <c r="CM25" s="74"/>
      <c r="CN25" s="74" t="str">
        <f t="shared" si="16"/>
        <v xml:space="preserve">INSERT INTO SC_SystemeProduits(RefDimension,NomSysteme,typePresta,ligne,Quantite,formule,cte1,DateModif) values (12,'FV6','MOC',39,8,null,null,now());
</v>
      </c>
      <c r="CO25" s="74"/>
      <c r="CP25" s="74"/>
      <c r="CQ25" s="74" t="str">
        <f t="shared" si="17"/>
        <v xml:space="preserve">INSERT INTO SC_SystemeProduits(RefDimension,NomSysteme,typePresta,ligne,Quantite,formule,cte1,DateModif) values (13,'FV6','MOC',39,7,null,null,now());
</v>
      </c>
      <c r="CR25" s="74"/>
      <c r="CS25" s="74"/>
      <c r="CT25" s="74" t="str">
        <f t="shared" si="18"/>
        <v xml:space="preserve">INSERT INTO SC_SystemeProduits(RefDimension,NomSysteme,typePresta,ligne,Quantite,formule,cte1,DateModif) values (14,'FV6','MOC',39,8,null,null,now());
</v>
      </c>
      <c r="CU25" s="74"/>
      <c r="CV25" s="74"/>
      <c r="CW25" s="74" t="str">
        <f t="shared" si="5"/>
        <v xml:space="preserve">INSERT INTO SC_SystemeProduits(RefDimension,NomSysteme,typePresta,ligne,Quantite,formule,cte1,DateModif) values (15,'FV6','MOC',39,8,null,null,now());
</v>
      </c>
      <c r="CX25" s="74"/>
      <c r="CY25" s="74"/>
      <c r="CZ25" s="74" t="str">
        <f t="shared" si="19"/>
        <v xml:space="preserve">INSERT INTO SC_SystemeProduits(RefDimension,NomSysteme,typePresta,ligne,Quantite,formule,cte1,DateModif) values (16,'FV6','MOC',39,9,null,null,now());
</v>
      </c>
      <c r="DA25" s="74"/>
      <c r="DB25" s="74"/>
      <c r="DC25" s="74" t="str">
        <f t="shared" si="20"/>
        <v xml:space="preserve">INSERT INTO SC_SystemeProduits(RefDimension,NomSysteme,typePresta,ligne,Quantite,formule,cte1,DateModif) values (17,'FV6','MOC',39,10,null,null,now());
</v>
      </c>
      <c r="DD25" s="74"/>
      <c r="DE25" s="74"/>
      <c r="DF25" s="74" t="str">
        <f t="shared" si="21"/>
        <v xml:space="preserve">INSERT INTO SC_SystemeProduits(RefDimension,NomSysteme,typePresta,ligne,Quantite,formule,cte1,DateModif) values (18,'FV6','MOC',39,8,null,null,now());
</v>
      </c>
      <c r="DG25" s="74"/>
      <c r="DH25" s="74"/>
    </row>
    <row r="26" spans="1:112" x14ac:dyDescent="0.3">
      <c r="A26" s="58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4"/>
      <c r="C26" s="74"/>
      <c r="D26" s="74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4"/>
      <c r="F26" s="75"/>
      <c r="G26" s="75"/>
      <c r="H26" s="74"/>
      <c r="I26" s="75"/>
      <c r="J26" s="75"/>
      <c r="K26" s="74"/>
      <c r="L26" s="75"/>
      <c r="M26" s="75"/>
      <c r="N26" s="74"/>
      <c r="O26" s="75"/>
      <c r="P26" s="75"/>
      <c r="Q26" s="74"/>
      <c r="R26" s="75"/>
      <c r="S26" s="75"/>
      <c r="T26" s="74"/>
      <c r="U26" s="75"/>
      <c r="V26" s="75"/>
      <c r="W26" s="74"/>
      <c r="X26" s="75"/>
      <c r="Y26" s="75"/>
      <c r="Z26" s="74"/>
      <c r="AA26" s="75"/>
      <c r="AB26" s="75"/>
      <c r="AC26" s="74"/>
      <c r="AD26" s="75"/>
      <c r="AE26" s="75"/>
      <c r="AF26" s="74"/>
      <c r="AG26" s="75"/>
      <c r="AH26" s="75"/>
      <c r="AI26" s="74"/>
      <c r="AJ26" s="75"/>
      <c r="AK26" s="75"/>
      <c r="AL26" s="74"/>
      <c r="AM26" s="75"/>
      <c r="AN26" s="75"/>
      <c r="AO26" s="74"/>
      <c r="AP26" s="75"/>
      <c r="AQ26" s="75"/>
      <c r="AR26" s="74"/>
      <c r="AS26" s="75"/>
      <c r="AT26" s="75"/>
      <c r="AU26" s="74"/>
      <c r="AV26" s="75"/>
      <c r="AW26" s="75"/>
      <c r="AX26" s="74"/>
      <c r="AY26" s="75"/>
      <c r="AZ26" s="75"/>
      <c r="BA26" s="74"/>
      <c r="BB26" s="75"/>
      <c r="BC26" s="75"/>
      <c r="BD26" s="74"/>
      <c r="BE26" s="75"/>
      <c r="BF26" s="75"/>
      <c r="BG26" s="74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 s="74"/>
      <c r="BI26" s="74"/>
      <c r="BJ26" s="74" t="str">
        <f t="shared" si="6"/>
        <v/>
      </c>
      <c r="BK26" s="74"/>
      <c r="BL26" s="74"/>
      <c r="BM26" s="74" t="str">
        <f t="shared" si="7"/>
        <v/>
      </c>
      <c r="BN26" s="74"/>
      <c r="BO26" s="74"/>
      <c r="BP26" s="74" t="str">
        <f t="shared" si="8"/>
        <v/>
      </c>
      <c r="BQ26" s="74"/>
      <c r="BR26" s="74"/>
      <c r="BS26" s="74" t="str">
        <f t="shared" si="9"/>
        <v/>
      </c>
      <c r="BT26" s="74"/>
      <c r="BU26" s="74"/>
      <c r="BV26" s="74" t="str">
        <f t="shared" si="10"/>
        <v/>
      </c>
      <c r="BW26" s="74"/>
      <c r="BX26" s="74"/>
      <c r="BY26" s="74" t="str">
        <f t="shared" si="11"/>
        <v/>
      </c>
      <c r="BZ26" s="74"/>
      <c r="CA26" s="74"/>
      <c r="CB26" s="74" t="str">
        <f t="shared" si="12"/>
        <v/>
      </c>
      <c r="CC26" s="74"/>
      <c r="CD26" s="74"/>
      <c r="CE26" s="74" t="str">
        <f t="shared" si="13"/>
        <v/>
      </c>
      <c r="CF26" s="74"/>
      <c r="CG26" s="74"/>
      <c r="CH26" s="74" t="str">
        <f t="shared" si="14"/>
        <v/>
      </c>
      <c r="CI26" s="74"/>
      <c r="CJ26" s="74"/>
      <c r="CK26" s="74" t="str">
        <f t="shared" si="15"/>
        <v/>
      </c>
      <c r="CL26" s="74"/>
      <c r="CM26" s="74"/>
      <c r="CN26" s="74" t="str">
        <f t="shared" si="16"/>
        <v/>
      </c>
      <c r="CO26" s="74"/>
      <c r="CP26" s="74"/>
      <c r="CQ26" s="74" t="str">
        <f t="shared" si="17"/>
        <v/>
      </c>
      <c r="CR26" s="74"/>
      <c r="CS26" s="74"/>
      <c r="CT26" s="74" t="str">
        <f t="shared" si="18"/>
        <v/>
      </c>
      <c r="CU26" s="74"/>
      <c r="CV26" s="74"/>
      <c r="CW26" s="74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X26" s="74"/>
      <c r="CY26" s="74"/>
      <c r="CZ26" s="74" t="str">
        <f t="shared" si="19"/>
        <v/>
      </c>
      <c r="DA26" s="74"/>
      <c r="DB26" s="74"/>
      <c r="DC26" s="74" t="str">
        <f t="shared" si="20"/>
        <v/>
      </c>
      <c r="DD26" s="74"/>
      <c r="DE26" s="74"/>
      <c r="DF26" s="74" t="str">
        <f t="shared" si="21"/>
        <v/>
      </c>
      <c r="DG26" s="74"/>
      <c r="DH26" s="74"/>
    </row>
    <row r="27" spans="1:112" x14ac:dyDescent="0.3">
      <c r="A27" s="58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4"/>
      <c r="C27" s="74"/>
      <c r="D27" s="74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4"/>
      <c r="F27" s="75"/>
      <c r="G27" s="75"/>
      <c r="H27" s="74"/>
      <c r="I27" s="75"/>
      <c r="J27" s="75"/>
      <c r="K27" s="74"/>
      <c r="L27" s="75"/>
      <c r="M27" s="75"/>
      <c r="N27" s="74"/>
      <c r="O27" s="75"/>
      <c r="P27" s="75"/>
      <c r="Q27" s="74"/>
      <c r="R27" s="75"/>
      <c r="S27" s="75"/>
      <c r="T27" s="74"/>
      <c r="U27" s="75"/>
      <c r="V27" s="75"/>
      <c r="W27" s="74"/>
      <c r="X27" s="75"/>
      <c r="Y27" s="75"/>
      <c r="Z27" s="74"/>
      <c r="AA27" s="75"/>
      <c r="AB27" s="75"/>
      <c r="AC27" s="74"/>
      <c r="AD27" s="75"/>
      <c r="AE27" s="75"/>
      <c r="AF27" s="74"/>
      <c r="AG27" s="75"/>
      <c r="AH27" s="75"/>
      <c r="AI27" s="74"/>
      <c r="AJ27" s="75"/>
      <c r="AK27" s="75"/>
      <c r="AL27" s="74"/>
      <c r="AM27" s="75"/>
      <c r="AN27" s="75"/>
      <c r="AO27" s="74"/>
      <c r="AP27" s="75"/>
      <c r="AQ27" s="75"/>
      <c r="AR27" s="74"/>
      <c r="AS27" s="75"/>
      <c r="AT27" s="75"/>
      <c r="AU27" s="74"/>
      <c r="AV27" s="75"/>
      <c r="AW27" s="75"/>
      <c r="AX27" s="74"/>
      <c r="AY27" s="75"/>
      <c r="AZ27" s="75"/>
      <c r="BA27" s="74"/>
      <c r="BB27" s="75"/>
      <c r="BC27" s="75"/>
      <c r="BD27" s="74"/>
      <c r="BE27" s="75"/>
      <c r="BF27" s="75"/>
      <c r="BG27" s="74" t="str">
        <f t="shared" si="4"/>
        <v/>
      </c>
      <c r="BH27" s="74"/>
      <c r="BI27" s="74"/>
      <c r="BJ27" s="74" t="str">
        <f t="shared" si="6"/>
        <v/>
      </c>
      <c r="BK27" s="74"/>
      <c r="BL27" s="74"/>
      <c r="BM27" s="74" t="str">
        <f t="shared" si="7"/>
        <v/>
      </c>
      <c r="BN27" s="74"/>
      <c r="BO27" s="74"/>
      <c r="BP27" s="74" t="str">
        <f t="shared" si="8"/>
        <v/>
      </c>
      <c r="BQ27" s="74"/>
      <c r="BR27" s="74"/>
      <c r="BS27" s="74" t="str">
        <f t="shared" si="9"/>
        <v/>
      </c>
      <c r="BT27" s="74"/>
      <c r="BU27" s="74"/>
      <c r="BV27" s="74" t="str">
        <f t="shared" si="10"/>
        <v/>
      </c>
      <c r="BW27" s="74"/>
      <c r="BX27" s="74"/>
      <c r="BY27" s="74" t="str">
        <f t="shared" si="11"/>
        <v/>
      </c>
      <c r="BZ27" s="74"/>
      <c r="CA27" s="74"/>
      <c r="CB27" s="74" t="str">
        <f t="shared" si="12"/>
        <v/>
      </c>
      <c r="CC27" s="74"/>
      <c r="CD27" s="74"/>
      <c r="CE27" s="74" t="str">
        <f t="shared" si="13"/>
        <v/>
      </c>
      <c r="CF27" s="74"/>
      <c r="CG27" s="74"/>
      <c r="CH27" s="74" t="str">
        <f t="shared" si="14"/>
        <v/>
      </c>
      <c r="CI27" s="74"/>
      <c r="CJ27" s="74"/>
      <c r="CK27" s="74" t="str">
        <f t="shared" si="15"/>
        <v/>
      </c>
      <c r="CL27" s="74"/>
      <c r="CM27" s="74"/>
      <c r="CN27" s="74" t="str">
        <f t="shared" si="16"/>
        <v/>
      </c>
      <c r="CO27" s="74"/>
      <c r="CP27" s="74"/>
      <c r="CQ27" s="74" t="str">
        <f t="shared" si="17"/>
        <v/>
      </c>
      <c r="CR27" s="74"/>
      <c r="CS27" s="74"/>
      <c r="CT27" s="74" t="str">
        <f t="shared" si="18"/>
        <v/>
      </c>
      <c r="CU27" s="74"/>
      <c r="CV27" s="74"/>
      <c r="CW27" s="74" t="str">
        <f t="shared" ref="CW27:CW28" si="22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X27" s="74"/>
      <c r="CY27" s="74"/>
      <c r="CZ27" s="74" t="str">
        <f t="shared" si="19"/>
        <v/>
      </c>
      <c r="DA27" s="74"/>
      <c r="DB27" s="74"/>
      <c r="DC27" s="74" t="str">
        <f t="shared" si="20"/>
        <v/>
      </c>
      <c r="DD27" s="74"/>
      <c r="DE27" s="74"/>
      <c r="DF27" s="74" t="str">
        <f t="shared" si="21"/>
        <v/>
      </c>
      <c r="DG27" s="74"/>
      <c r="DH27" s="74"/>
    </row>
    <row r="28" spans="1:112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74" t="s">
        <v>299</v>
      </c>
      <c r="C28" s="74" t="s">
        <v>159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m3</v>
      </c>
      <c r="E28" s="74">
        <v>2.2000000000000002</v>
      </c>
      <c r="F28" s="75"/>
      <c r="G28" s="75"/>
      <c r="H28" s="74">
        <v>3.3000000000000003</v>
      </c>
      <c r="I28" s="75"/>
      <c r="J28" s="75"/>
      <c r="K28" s="74">
        <v>4.4000000000000004</v>
      </c>
      <c r="L28" s="75"/>
      <c r="M28" s="75"/>
      <c r="N28" s="74">
        <v>5.5</v>
      </c>
      <c r="O28" s="75"/>
      <c r="P28" s="75"/>
      <c r="Q28" s="74">
        <v>6.6000000000000005</v>
      </c>
      <c r="R28" s="75"/>
      <c r="S28" s="75"/>
      <c r="T28" s="74">
        <v>7.7000000000000011</v>
      </c>
      <c r="U28" s="75"/>
      <c r="V28" s="75"/>
      <c r="W28" s="74">
        <v>8.8000000000000007</v>
      </c>
      <c r="X28" s="75"/>
      <c r="Y28" s="75"/>
      <c r="Z28" s="74">
        <v>9.9</v>
      </c>
      <c r="AA28" s="75"/>
      <c r="AB28" s="75"/>
      <c r="AC28" s="74">
        <v>11</v>
      </c>
      <c r="AD28" s="75"/>
      <c r="AE28" s="75"/>
      <c r="AF28" s="74">
        <v>13.200000000000001</v>
      </c>
      <c r="AG28" s="75"/>
      <c r="AH28" s="75"/>
      <c r="AI28" s="74">
        <v>13.200000000000001</v>
      </c>
      <c r="AJ28" s="75"/>
      <c r="AK28" s="75"/>
      <c r="AL28" s="74">
        <v>15.400000000000002</v>
      </c>
      <c r="AM28" s="75"/>
      <c r="AN28" s="75"/>
      <c r="AO28" s="74">
        <v>15.400000000000002</v>
      </c>
      <c r="AP28" s="75"/>
      <c r="AQ28" s="75"/>
      <c r="AR28" s="74">
        <v>17.600000000000001</v>
      </c>
      <c r="AS28" s="75"/>
      <c r="AT28" s="75"/>
      <c r="AU28" s="74">
        <v>19.8</v>
      </c>
      <c r="AV28" s="75"/>
      <c r="AW28" s="75"/>
      <c r="AX28" s="74">
        <v>19.8</v>
      </c>
      <c r="AY28" s="75"/>
      <c r="AZ28" s="75"/>
      <c r="BA28" s="74">
        <v>22</v>
      </c>
      <c r="BB28" s="75"/>
      <c r="BC28" s="75"/>
      <c r="BD28" s="74">
        <v>22</v>
      </c>
      <c r="BE28" s="75"/>
      <c r="BF28" s="75"/>
      <c r="BG28" s="74" t="str">
        <f t="shared" si="4"/>
        <v xml:space="preserve">INSERT INTO SC_SystemeProduits(RefDimension,NomSysteme,typePresta,ligne,Quantite,formule,cte1,DateModif) values (1,'FV6','MP',13,2.2,null,null,now());
</v>
      </c>
      <c r="BH28" s="74"/>
      <c r="BI28" s="74"/>
      <c r="BJ28" s="74" t="str">
        <f t="shared" si="6"/>
        <v xml:space="preserve">INSERT INTO SC_SystemeProduits(RefDimension,NomSysteme,typePresta,ligne,Quantite,formule,cte1,DateModif) values (2,'FV6','MP',13,3.3,null,null,now());
</v>
      </c>
      <c r="BK28" s="74"/>
      <c r="BL28" s="74"/>
      <c r="BM28" s="74" t="str">
        <f t="shared" si="7"/>
        <v xml:space="preserve">INSERT INTO SC_SystemeProduits(RefDimension,NomSysteme,typePresta,ligne,Quantite,formule,cte1,DateModif) values (3,'FV6','MP',13,4.4,null,null,now());
</v>
      </c>
      <c r="BN28" s="74"/>
      <c r="BO28" s="74"/>
      <c r="BP28" s="74" t="str">
        <f t="shared" si="8"/>
        <v xml:space="preserve">INSERT INTO SC_SystemeProduits(RefDimension,NomSysteme,typePresta,ligne,Quantite,formule,cte1,DateModif) values (4,'FV6','MP',13,5.5,null,null,now());
</v>
      </c>
      <c r="BQ28" s="74"/>
      <c r="BR28" s="74"/>
      <c r="BS28" s="74" t="str">
        <f t="shared" si="9"/>
        <v xml:space="preserve">INSERT INTO SC_SystemeProduits(RefDimension,NomSysteme,typePresta,ligne,Quantite,formule,cte1,DateModif) values (5,'FV6','MP',13,6.6,null,null,now());
</v>
      </c>
      <c r="BT28" s="74"/>
      <c r="BU28" s="74"/>
      <c r="BV28" s="74" t="str">
        <f t="shared" si="10"/>
        <v xml:space="preserve">INSERT INTO SC_SystemeProduits(RefDimension,NomSysteme,typePresta,ligne,Quantite,formule,cte1,DateModif) values (6,'FV6','MP',13,7.7,null,null,now());
</v>
      </c>
      <c r="BW28" s="74"/>
      <c r="BX28" s="74"/>
      <c r="BY28" s="74" t="str">
        <f t="shared" si="11"/>
        <v xml:space="preserve">INSERT INTO SC_SystemeProduits(RefDimension,NomSysteme,typePresta,ligne,Quantite,formule,cte1,DateModif) values (7,'FV6','MP',13,8.8,null,null,now());
</v>
      </c>
      <c r="BZ28" s="74"/>
      <c r="CA28" s="74"/>
      <c r="CB28" s="74" t="str">
        <f t="shared" si="12"/>
        <v xml:space="preserve">INSERT INTO SC_SystemeProduits(RefDimension,NomSysteme,typePresta,ligne,Quantite,formule,cte1,DateModif) values (8,'FV6','MP',13,9.9,null,null,now());
</v>
      </c>
      <c r="CC28" s="74"/>
      <c r="CD28" s="74"/>
      <c r="CE28" s="74" t="str">
        <f t="shared" si="13"/>
        <v xml:space="preserve">INSERT INTO SC_SystemeProduits(RefDimension,NomSysteme,typePresta,ligne,Quantite,formule,cte1,DateModif) values (9,'FV6','MP',13,11,null,null,now());
</v>
      </c>
      <c r="CF28" s="74"/>
      <c r="CG28" s="74"/>
      <c r="CH28" s="74" t="str">
        <f t="shared" si="14"/>
        <v xml:space="preserve">INSERT INTO SC_SystemeProduits(RefDimension,NomSysteme,typePresta,ligne,Quantite,formule,cte1,DateModif) values (10,'FV6','MP',13,13.2,null,null,now());
</v>
      </c>
      <c r="CI28" s="74"/>
      <c r="CJ28" s="74"/>
      <c r="CK28" s="74" t="str">
        <f t="shared" si="15"/>
        <v xml:space="preserve">INSERT INTO SC_SystemeProduits(RefDimension,NomSysteme,typePresta,ligne,Quantite,formule,cte1,DateModif) values (11,'FV6','MP',13,13.2,null,null,now());
</v>
      </c>
      <c r="CL28" s="74"/>
      <c r="CM28" s="74"/>
      <c r="CN28" s="74" t="str">
        <f t="shared" si="16"/>
        <v xml:space="preserve">INSERT INTO SC_SystemeProduits(RefDimension,NomSysteme,typePresta,ligne,Quantite,formule,cte1,DateModif) values (12,'FV6','MP',13,15.4,null,null,now());
</v>
      </c>
      <c r="CO28" s="74"/>
      <c r="CP28" s="74"/>
      <c r="CQ28" s="74" t="str">
        <f t="shared" si="17"/>
        <v xml:space="preserve">INSERT INTO SC_SystemeProduits(RefDimension,NomSysteme,typePresta,ligne,Quantite,formule,cte1,DateModif) values (13,'FV6','MP',13,15.4,null,null,now());
</v>
      </c>
      <c r="CR28" s="74"/>
      <c r="CS28" s="74"/>
      <c r="CT28" s="74" t="str">
        <f t="shared" si="18"/>
        <v xml:space="preserve">INSERT INTO SC_SystemeProduits(RefDimension,NomSysteme,typePresta,ligne,Quantite,formule,cte1,DateModif) values (14,'FV6','MP',13,17.6,null,null,now());
</v>
      </c>
      <c r="CU28" s="74"/>
      <c r="CV28" s="74"/>
      <c r="CW28" s="74" t="str">
        <f t="shared" si="22"/>
        <v xml:space="preserve">INSERT INTO SC_SystemeProduits(RefDimension,NomSysteme,typePresta,ligne,Quantite,formule,cte1,DateModif) values (15,'FV6','MP',13,19.8,null,null,now());
</v>
      </c>
      <c r="CX28" s="74"/>
      <c r="CY28" s="74"/>
      <c r="CZ28" s="74" t="str">
        <f t="shared" si="19"/>
        <v xml:space="preserve">INSERT INTO SC_SystemeProduits(RefDimension,NomSysteme,typePresta,ligne,Quantite,formule,cte1,DateModif) values (16,'FV6','MP',13,19.8,null,null,now());
</v>
      </c>
      <c r="DA28" s="74"/>
      <c r="DB28" s="74"/>
      <c r="DC28" s="74" t="str">
        <f t="shared" si="20"/>
        <v xml:space="preserve">INSERT INTO SC_SystemeProduits(RefDimension,NomSysteme,typePresta,ligne,Quantite,formule,cte1,DateModif) values (17,'FV6','MP',13,22,null,null,now());
</v>
      </c>
      <c r="DD28" s="74"/>
      <c r="DE28" s="74"/>
      <c r="DF28" s="74" t="str">
        <f t="shared" si="21"/>
        <v xml:space="preserve">INSERT INTO SC_SystemeProduits(RefDimension,NomSysteme,typePresta,ligne,Quantite,formule,cte1,DateModif) values (18,'FV6','MP',13,22,null,null,now());
</v>
      </c>
      <c r="DG28" s="74"/>
      <c r="DH28" s="74"/>
    </row>
    <row r="29" spans="1:112" x14ac:dyDescent="0.3">
      <c r="A29" s="58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29" s="74"/>
      <c r="C29" s="74"/>
      <c r="D29" s="74" t="str">
        <f>IF(B29="MATIERE",VLOOKUP($C29,MATIERE!$B$2:$K$601,6,0),IF(B29="MOA",VLOOKUP($C29,ATELIER!$B$2:$K$291,3,0),IF(B29="MOC",VLOOKUP($C29,CHANTIER!$B$2:$K$291,3,0),IF(B29="MP",VLOOKUP($C29,MINIPELLE!$B$2:$K$291,3,0),""))))</f>
        <v/>
      </c>
      <c r="E29" s="74"/>
      <c r="F29" s="75"/>
      <c r="G29" s="75"/>
      <c r="H29" s="74"/>
      <c r="I29" s="75"/>
      <c r="J29" s="75"/>
      <c r="K29" s="74"/>
      <c r="L29" s="75"/>
      <c r="M29" s="75"/>
      <c r="N29" s="74"/>
      <c r="O29" s="75"/>
      <c r="P29" s="75"/>
      <c r="Q29" s="74"/>
      <c r="R29" s="75"/>
      <c r="S29" s="75"/>
      <c r="T29" s="74"/>
      <c r="U29" s="75"/>
      <c r="V29" s="75"/>
      <c r="W29" s="74"/>
      <c r="X29" s="75"/>
      <c r="Y29" s="75"/>
      <c r="Z29" s="74"/>
      <c r="AA29" s="75"/>
      <c r="AB29" s="75"/>
      <c r="AC29" s="74"/>
      <c r="AD29" s="75"/>
      <c r="AE29" s="75"/>
      <c r="AF29" s="74"/>
      <c r="AG29" s="75"/>
      <c r="AH29" s="75"/>
      <c r="AI29" s="74"/>
      <c r="AJ29" s="75"/>
      <c r="AK29" s="75"/>
      <c r="AL29" s="74"/>
      <c r="AM29" s="75"/>
      <c r="AN29" s="75"/>
      <c r="AO29" s="74"/>
      <c r="AP29" s="75"/>
      <c r="AQ29" s="75"/>
      <c r="AR29" s="74"/>
      <c r="AS29" s="75"/>
      <c r="AT29" s="75"/>
      <c r="AU29" s="74"/>
      <c r="AV29" s="75"/>
      <c r="AW29" s="75"/>
      <c r="AX29" s="74"/>
      <c r="AY29" s="75"/>
      <c r="AZ29" s="75"/>
      <c r="BA29" s="74"/>
      <c r="BB29" s="75"/>
      <c r="BC29" s="75"/>
      <c r="BD29" s="74"/>
      <c r="BE29" s="75"/>
      <c r="BF29" s="75"/>
      <c r="BG29" s="74" t="str">
        <f t="shared" ref="BG29:BG49" si="23">IF(AND(E29="",F29=""),"",SUBSTITUTE(SUBSTITUTE(SUBSTITUTE(SUBSTITUTE(SUBSTITUTE(SUBSTITUTE(SUBSTITUTE($BG$1,"#SYSTEME#",$A$1),"#DIM#",E$1),"#TYPE#",$B29),"#LIGNE#",$A29),"#Q#",IF(F29="",SUBSTITUTE(E29,",","."),"null")),"#FORMULE#",IF(F29="","null",CONCATENATE("'",F29,"'"))),"#CTE#",IF(G29="","null",CONCATENATE("'",G29,"'"))))</f>
        <v/>
      </c>
      <c r="BH29" s="74"/>
      <c r="BI29" s="74"/>
      <c r="BJ29" s="74" t="str">
        <f t="shared" ref="BJ29:BJ49" si="24">IF(AND(H29="",I29=""),"",SUBSTITUTE(SUBSTITUTE(SUBSTITUTE(SUBSTITUTE(SUBSTITUTE(SUBSTITUTE(SUBSTITUTE($BG$1,"#SYSTEME#",$A$1),"#DIM#",H$1),"#TYPE#",$B29),"#LIGNE#",$A29),"#Q#",IF(I29="",SUBSTITUTE(H29,",","."),"null")),"#FORMULE#",IF(I29="","null",CONCATENATE("'",I29,"'"))),"#CTE#",IF(J29="","null",CONCATENATE("'",J29,"'"))))</f>
        <v/>
      </c>
      <c r="BK29" s="74"/>
      <c r="BL29" s="74"/>
      <c r="BM29" s="74" t="str">
        <f t="shared" ref="BM29:BM49" si="25">IF(AND(K29="",L29=""),"",SUBSTITUTE(SUBSTITUTE(SUBSTITUTE(SUBSTITUTE(SUBSTITUTE(SUBSTITUTE(SUBSTITUTE($BG$1,"#SYSTEME#",$A$1),"#DIM#",K$1),"#TYPE#",$B29),"#LIGNE#",$A29),"#Q#",IF(L29="",SUBSTITUTE(K29,",","."),"null")),"#FORMULE#",IF(L29="","null",CONCATENATE("'",L29,"'"))),"#CTE#",IF(M29="","null",CONCATENATE("'",M29,"'"))))</f>
        <v/>
      </c>
      <c r="BN29" s="74"/>
      <c r="BO29" s="74"/>
      <c r="BP29" s="74" t="str">
        <f t="shared" ref="BP29:BP49" si="26">IF(AND(N29="",O29=""),"",SUBSTITUTE(SUBSTITUTE(SUBSTITUTE(SUBSTITUTE(SUBSTITUTE(SUBSTITUTE(SUBSTITUTE($BG$1,"#SYSTEME#",$A$1),"#DIM#",N$1),"#TYPE#",$B29),"#LIGNE#",$A29),"#Q#",IF(O29="",SUBSTITUTE(N29,",","."),"null")),"#FORMULE#",IF(O29="","null",CONCATENATE("'",O29,"'"))),"#CTE#",IF(P29="","null",CONCATENATE("'",P29,"'"))))</f>
        <v/>
      </c>
      <c r="BQ29" s="74"/>
      <c r="BR29" s="74"/>
      <c r="BS29" s="74" t="str">
        <f t="shared" ref="BS29:BS49" si="27">IF(AND(Q29="",R29=""),"",SUBSTITUTE(SUBSTITUTE(SUBSTITUTE(SUBSTITUTE(SUBSTITUTE(SUBSTITUTE(SUBSTITUTE($BG$1,"#SYSTEME#",$A$1),"#DIM#",Q$1),"#TYPE#",$B29),"#LIGNE#",$A29),"#Q#",IF(R29="",SUBSTITUTE(Q29,",","."),"null")),"#FORMULE#",IF(R29="","null",CONCATENATE("'",R29,"'"))),"#CTE#",IF(S29="","null",CONCATENATE("'",S29,"'"))))</f>
        <v/>
      </c>
      <c r="BT29" s="74"/>
      <c r="BU29" s="74"/>
      <c r="BV29" s="74" t="str">
        <f t="shared" ref="BV29:BV49" si="28">IF(AND(T29="",U29=""),"",SUBSTITUTE(SUBSTITUTE(SUBSTITUTE(SUBSTITUTE(SUBSTITUTE(SUBSTITUTE(SUBSTITUTE($BG$1,"#SYSTEME#",$A$1),"#DIM#",T$1),"#TYPE#",$B29),"#LIGNE#",$A29),"#Q#",IF(U29="",SUBSTITUTE(T29,",","."),"null")),"#FORMULE#",IF(U29="","null",CONCATENATE("'",U29,"'"))),"#CTE#",IF(V29="","null",CONCATENATE("'",V29,"'"))))</f>
        <v/>
      </c>
      <c r="BW29" s="74"/>
      <c r="BX29" s="74"/>
      <c r="BY29" s="74" t="str">
        <f t="shared" ref="BY29:BY49" si="29">IF(AND(W29="",X29=""),"",SUBSTITUTE(SUBSTITUTE(SUBSTITUTE(SUBSTITUTE(SUBSTITUTE(SUBSTITUTE(SUBSTITUTE($BG$1,"#SYSTEME#",$A$1),"#DIM#",W$1),"#TYPE#",$B29),"#LIGNE#",$A29),"#Q#",IF(X29="",SUBSTITUTE(W29,",","."),"null")),"#FORMULE#",IF(X29="","null",CONCATENATE("'",X29,"'"))),"#CTE#",IF(Y29="","null",CONCATENATE("'",Y29,"'"))))</f>
        <v/>
      </c>
      <c r="BZ29" s="74"/>
      <c r="CA29" s="74"/>
      <c r="CB29" s="74" t="str">
        <f t="shared" ref="CB29:CB49" si="30">IF(AND(Z29="",AA29=""),"",SUBSTITUTE(SUBSTITUTE(SUBSTITUTE(SUBSTITUTE(SUBSTITUTE(SUBSTITUTE(SUBSTITUTE($BG$1,"#SYSTEME#",$A$1),"#DIM#",Z$1),"#TYPE#",$B29),"#LIGNE#",$A29),"#Q#",IF(AA29="",SUBSTITUTE(Z29,",","."),"null")),"#FORMULE#",IF(AA29="","null",CONCATENATE("'",AA29,"'"))),"#CTE#",IF(AB29="","null",CONCATENATE("'",AB29,"'"))))</f>
        <v/>
      </c>
      <c r="CC29" s="74"/>
      <c r="CD29" s="74"/>
      <c r="CE29" s="74" t="str">
        <f t="shared" ref="CE29:CE49" si="31">IF(AND(AC29="",AD29=""),"",SUBSTITUTE(SUBSTITUTE(SUBSTITUTE(SUBSTITUTE(SUBSTITUTE(SUBSTITUTE(SUBSTITUTE($BG$1,"#SYSTEME#",$A$1),"#DIM#",AC$1),"#TYPE#",$B29),"#LIGNE#",$A29),"#Q#",IF(AD29="",SUBSTITUTE(AC29,",","."),"null")),"#FORMULE#",IF(AD29="","null",CONCATENATE("'",AD29,"'"))),"#CTE#",IF(AE29="","null",CONCATENATE("'",AE29,"'"))))</f>
        <v/>
      </c>
      <c r="CF29" s="74"/>
      <c r="CG29" s="74"/>
      <c r="CH29" s="74" t="str">
        <f t="shared" ref="CH29:CH49" si="32">IF(AND(AF29="",AG29=""),"",SUBSTITUTE(SUBSTITUTE(SUBSTITUTE(SUBSTITUTE(SUBSTITUTE(SUBSTITUTE(SUBSTITUTE($BG$1,"#SYSTEME#",$A$1),"#DIM#",AF$1),"#TYPE#",$B29),"#LIGNE#",$A29),"#Q#",IF(AG29="",SUBSTITUTE(AF29,",","."),"null")),"#FORMULE#",IF(AG29="","null",CONCATENATE("'",AG29,"'"))),"#CTE#",IF(AH29="","null",CONCATENATE("'",AH29,"'"))))</f>
        <v/>
      </c>
      <c r="CI29" s="74"/>
      <c r="CJ29" s="74"/>
      <c r="CK29" s="74" t="str">
        <f t="shared" ref="CK29:CK49" si="33">IF(AND(AI29="",AJ29=""),"",SUBSTITUTE(SUBSTITUTE(SUBSTITUTE(SUBSTITUTE(SUBSTITUTE(SUBSTITUTE(SUBSTITUTE($BG$1,"#SYSTEME#",$A$1),"#DIM#",AI$1),"#TYPE#",$B29),"#LIGNE#",$A29),"#Q#",IF(AJ29="",SUBSTITUTE(AI29,",","."),"null")),"#FORMULE#",IF(AJ29="","null",CONCATENATE("'",AJ29,"'"))),"#CTE#",IF(AK29="","null",CONCATENATE("'",AK29,"'"))))</f>
        <v/>
      </c>
      <c r="CL29" s="74"/>
      <c r="CM29" s="74"/>
      <c r="CN29" s="74" t="str">
        <f t="shared" ref="CN29:CN49" si="34">IF(AND(AL29="",AM29=""),"",SUBSTITUTE(SUBSTITUTE(SUBSTITUTE(SUBSTITUTE(SUBSTITUTE(SUBSTITUTE(SUBSTITUTE($BG$1,"#SYSTEME#",$A$1),"#DIM#",AL$1),"#TYPE#",$B29),"#LIGNE#",$A29),"#Q#",IF(AM29="",SUBSTITUTE(AL29,",","."),"null")),"#FORMULE#",IF(AM29="","null",CONCATENATE("'",AM29,"'"))),"#CTE#",IF(AN29="","null",CONCATENATE("'",AN29,"'"))))</f>
        <v/>
      </c>
      <c r="CO29" s="74"/>
      <c r="CP29" s="74"/>
      <c r="CQ29" s="74" t="str">
        <f t="shared" ref="CQ29:CQ49" si="35">IF(AND(AO29="",AP29=""),"",SUBSTITUTE(SUBSTITUTE(SUBSTITUTE(SUBSTITUTE(SUBSTITUTE(SUBSTITUTE(SUBSTITUTE($BG$1,"#SYSTEME#",$A$1),"#DIM#",AO$1),"#TYPE#",$B29),"#LIGNE#",$A29),"#Q#",IF(AP29="",SUBSTITUTE(AO29,",","."),"null")),"#FORMULE#",IF(AP29="","null",CONCATENATE("'",AP29,"'"))),"#CTE#",IF(AQ29="","null",CONCATENATE("'",AQ29,"'"))))</f>
        <v/>
      </c>
      <c r="CR29" s="74"/>
      <c r="CS29" s="74"/>
      <c r="CT29" s="74" t="str">
        <f t="shared" ref="CT29:CT49" si="36">IF(AND(AR29="",AS29=""),"",SUBSTITUTE(SUBSTITUTE(SUBSTITUTE(SUBSTITUTE(SUBSTITUTE(SUBSTITUTE(SUBSTITUTE($BG$1,"#SYSTEME#",$A$1),"#DIM#",AR$1),"#TYPE#",$B29),"#LIGNE#",$A29),"#Q#",IF(AS29="",SUBSTITUTE(AR29,",","."),"null")),"#FORMULE#",IF(AS29="","null",CONCATENATE("'",AS29,"'"))),"#CTE#",IF(AT29="","null",CONCATENATE("'",AT29,"'"))))</f>
        <v/>
      </c>
      <c r="CU29" s="74"/>
      <c r="CV29" s="74"/>
      <c r="CW29" s="74" t="str">
        <f t="shared" ref="CW29:CW49" si="37">IF(AND(AU29="",AV29=""),"",SUBSTITUTE(SUBSTITUTE(SUBSTITUTE(SUBSTITUTE(SUBSTITUTE(SUBSTITUTE(SUBSTITUTE($BG$1,"#SYSTEME#",$A$1),"#DIM#",AU$1),"#TYPE#",$B29),"#LIGNE#",$A29),"#Q#",IF(AV29="",SUBSTITUTE(AU29,",","."),"null")),"#FORMULE#",IF(AV29="","null",CONCATENATE("'",AV29,"'"))),"#CTE#",IF(AW29="","null",CONCATENATE("'",AW29,"'"))))</f>
        <v/>
      </c>
      <c r="CX29" s="74"/>
      <c r="CY29" s="74"/>
      <c r="CZ29" s="74" t="str">
        <f t="shared" ref="CZ29:CZ49" si="38">IF(AND(AX29="",AY29=""),"",SUBSTITUTE(SUBSTITUTE(SUBSTITUTE(SUBSTITUTE(SUBSTITUTE(SUBSTITUTE(SUBSTITUTE($BG$1,"#SYSTEME#",$A$1),"#DIM#",AX$1),"#TYPE#",$B29),"#LIGNE#",$A29),"#Q#",IF(AY29="",SUBSTITUTE(AX29,",","."),"null")),"#FORMULE#",IF(AY29="","null",CONCATENATE("'",AY29,"'"))),"#CTE#",IF(AZ29="","null",CONCATENATE("'",AZ29,"'"))))</f>
        <v/>
      </c>
      <c r="DA29" s="74"/>
      <c r="DB29" s="74"/>
      <c r="DC29" s="74" t="str">
        <f t="shared" ref="DC29:DC49" si="39">IF(AND(BA29="",BB29=""),"",SUBSTITUTE(SUBSTITUTE(SUBSTITUTE(SUBSTITUTE(SUBSTITUTE(SUBSTITUTE(SUBSTITUTE($BG$1,"#SYSTEME#",$A$1),"#DIM#",BA$1),"#TYPE#",$B29),"#LIGNE#",$A29),"#Q#",IF(BB29="",SUBSTITUTE(BA29,",","."),"null")),"#FORMULE#",IF(BB29="","null",CONCATENATE("'",BB29,"'"))),"#CTE#",IF(BC29="","null",CONCATENATE("'",BC29,"'"))))</f>
        <v/>
      </c>
      <c r="DD29" s="74"/>
      <c r="DE29" s="74"/>
      <c r="DF29" s="74" t="str">
        <f t="shared" ref="DF29:DF49" si="40">IF(AND(BD29="",BE29=""),"",SUBSTITUTE(SUBSTITUTE(SUBSTITUTE(SUBSTITUTE(SUBSTITUTE(SUBSTITUTE(SUBSTITUTE($BG$1,"#SYSTEME#",$A$1),"#DIM#",BD$1),"#TYPE#",$B29),"#LIGNE#",$A29),"#Q#",IF(BE29="",SUBSTITUTE(BD29,",","."),"null")),"#FORMULE#",IF(BE29="","null",CONCATENATE("'",BE29,"'"))),"#CTE#",IF(BF29="","null",CONCATENATE("'",BF29,"'"))))</f>
        <v/>
      </c>
      <c r="DG29" s="74"/>
      <c r="DH29" s="74"/>
    </row>
    <row r="30" spans="1:112" x14ac:dyDescent="0.3">
      <c r="A30" s="58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74"/>
      <c r="C30" s="74"/>
      <c r="D30" s="74" t="str">
        <f>IF(B30="MATIERE",VLOOKUP($C30,MATIERE!$B$2:$K$601,6,0),IF(B30="MOA",VLOOKUP($C30,ATELIER!$B$2:$K$291,3,0),IF(B30="MOC",VLOOKUP($C30,CHANTIER!$B$2:$K$291,3,0),IF(B30="MP",VLOOKUP($C30,MINIPELLE!$B$2:$K$291,3,0),""))))</f>
        <v/>
      </c>
      <c r="E30" s="74"/>
      <c r="F30" s="75"/>
      <c r="G30" s="75"/>
      <c r="H30" s="74"/>
      <c r="I30" s="75"/>
      <c r="J30" s="75"/>
      <c r="K30" s="74"/>
      <c r="L30" s="75"/>
      <c r="M30" s="75"/>
      <c r="N30" s="74"/>
      <c r="O30" s="75"/>
      <c r="P30" s="75"/>
      <c r="Q30" s="74"/>
      <c r="R30" s="75"/>
      <c r="S30" s="75"/>
      <c r="T30" s="74"/>
      <c r="U30" s="75"/>
      <c r="V30" s="75"/>
      <c r="W30" s="74"/>
      <c r="X30" s="75"/>
      <c r="Y30" s="75"/>
      <c r="Z30" s="74"/>
      <c r="AA30" s="75"/>
      <c r="AB30" s="75"/>
      <c r="AC30" s="74"/>
      <c r="AD30" s="75"/>
      <c r="AE30" s="75"/>
      <c r="AF30" s="74"/>
      <c r="AG30" s="75"/>
      <c r="AH30" s="75"/>
      <c r="AI30" s="74"/>
      <c r="AJ30" s="75"/>
      <c r="AK30" s="75"/>
      <c r="AL30" s="74"/>
      <c r="AM30" s="75"/>
      <c r="AN30" s="75"/>
      <c r="AO30" s="74"/>
      <c r="AP30" s="75"/>
      <c r="AQ30" s="75"/>
      <c r="AR30" s="74"/>
      <c r="AS30" s="75"/>
      <c r="AT30" s="75"/>
      <c r="AU30" s="74"/>
      <c r="AV30" s="75"/>
      <c r="AW30" s="75"/>
      <c r="AX30" s="74"/>
      <c r="AY30" s="75"/>
      <c r="AZ30" s="75"/>
      <c r="BA30" s="74"/>
      <c r="BB30" s="75"/>
      <c r="BC30" s="75"/>
      <c r="BD30" s="74"/>
      <c r="BE30" s="75"/>
      <c r="BF30" s="75"/>
      <c r="BG30" s="74" t="str">
        <f t="shared" si="23"/>
        <v/>
      </c>
      <c r="BH30" s="74"/>
      <c r="BI30" s="74"/>
      <c r="BJ30" s="74" t="str">
        <f t="shared" si="24"/>
        <v/>
      </c>
      <c r="BK30" s="74"/>
      <c r="BL30" s="74"/>
      <c r="BM30" s="74" t="str">
        <f t="shared" si="25"/>
        <v/>
      </c>
      <c r="BN30" s="74"/>
      <c r="BO30" s="74"/>
      <c r="BP30" s="74" t="str">
        <f t="shared" si="26"/>
        <v/>
      </c>
      <c r="BQ30" s="74"/>
      <c r="BR30" s="74"/>
      <c r="BS30" s="74" t="str">
        <f t="shared" si="27"/>
        <v/>
      </c>
      <c r="BT30" s="74"/>
      <c r="BU30" s="74"/>
      <c r="BV30" s="74" t="str">
        <f t="shared" si="28"/>
        <v/>
      </c>
      <c r="BW30" s="74"/>
      <c r="BX30" s="74"/>
      <c r="BY30" s="74" t="str">
        <f t="shared" si="29"/>
        <v/>
      </c>
      <c r="BZ30" s="74"/>
      <c r="CA30" s="74"/>
      <c r="CB30" s="74" t="str">
        <f t="shared" si="30"/>
        <v/>
      </c>
      <c r="CC30" s="74"/>
      <c r="CD30" s="74"/>
      <c r="CE30" s="74" t="str">
        <f t="shared" si="31"/>
        <v/>
      </c>
      <c r="CF30" s="74"/>
      <c r="CG30" s="74"/>
      <c r="CH30" s="74" t="str">
        <f t="shared" si="32"/>
        <v/>
      </c>
      <c r="CI30" s="74"/>
      <c r="CJ30" s="74"/>
      <c r="CK30" s="74" t="str">
        <f t="shared" si="33"/>
        <v/>
      </c>
      <c r="CL30" s="74"/>
      <c r="CM30" s="74"/>
      <c r="CN30" s="74" t="str">
        <f t="shared" si="34"/>
        <v/>
      </c>
      <c r="CO30" s="74"/>
      <c r="CP30" s="74"/>
      <c r="CQ30" s="74" t="str">
        <f t="shared" si="35"/>
        <v/>
      </c>
      <c r="CR30" s="74"/>
      <c r="CS30" s="74"/>
      <c r="CT30" s="74" t="str">
        <f t="shared" si="36"/>
        <v/>
      </c>
      <c r="CU30" s="74"/>
      <c r="CV30" s="74"/>
      <c r="CW30" s="74" t="str">
        <f t="shared" si="37"/>
        <v/>
      </c>
      <c r="CX30" s="74"/>
      <c r="CY30" s="74"/>
      <c r="CZ30" s="74" t="str">
        <f t="shared" si="38"/>
        <v/>
      </c>
      <c r="DA30" s="74"/>
      <c r="DB30" s="74"/>
      <c r="DC30" s="74" t="str">
        <f t="shared" si="39"/>
        <v/>
      </c>
      <c r="DD30" s="74"/>
      <c r="DE30" s="74"/>
      <c r="DF30" s="74" t="str">
        <f t="shared" si="40"/>
        <v/>
      </c>
      <c r="DG30" s="74"/>
      <c r="DH30" s="74"/>
    </row>
    <row r="31" spans="1:112" ht="27.6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94</v>
      </c>
      <c r="B31" s="74" t="s">
        <v>298</v>
      </c>
      <c r="C31" s="56" t="s">
        <v>1879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E31" s="74"/>
      <c r="F31" s="60" t="s">
        <v>686</v>
      </c>
      <c r="G31" s="60" t="s">
        <v>665</v>
      </c>
      <c r="H31" s="74"/>
      <c r="I31" s="60" t="s">
        <v>686</v>
      </c>
      <c r="J31" s="60" t="s">
        <v>665</v>
      </c>
      <c r="K31" s="74"/>
      <c r="L31" s="60" t="s">
        <v>686</v>
      </c>
      <c r="M31" s="60" t="s">
        <v>665</v>
      </c>
      <c r="N31" s="74"/>
      <c r="O31" s="60" t="s">
        <v>686</v>
      </c>
      <c r="P31" s="60" t="s">
        <v>665</v>
      </c>
      <c r="Q31" s="74"/>
      <c r="R31" s="60" t="s">
        <v>686</v>
      </c>
      <c r="S31" s="60" t="s">
        <v>665</v>
      </c>
      <c r="T31" s="74"/>
      <c r="U31" s="60" t="s">
        <v>686</v>
      </c>
      <c r="V31" s="60" t="s">
        <v>665</v>
      </c>
      <c r="W31" s="74"/>
      <c r="X31" s="60" t="s">
        <v>686</v>
      </c>
      <c r="Y31" s="60" t="s">
        <v>665</v>
      </c>
      <c r="Z31" s="74"/>
      <c r="AA31" s="60" t="s">
        <v>686</v>
      </c>
      <c r="AB31" s="60" t="s">
        <v>665</v>
      </c>
      <c r="AC31" s="74"/>
      <c r="AD31" s="60" t="s">
        <v>686</v>
      </c>
      <c r="AE31" s="60" t="s">
        <v>665</v>
      </c>
      <c r="AF31" s="74"/>
      <c r="AG31" s="60" t="s">
        <v>686</v>
      </c>
      <c r="AH31" s="60" t="s">
        <v>665</v>
      </c>
      <c r="AI31" s="74"/>
      <c r="AJ31" s="60" t="s">
        <v>686</v>
      </c>
      <c r="AK31" s="60" t="s">
        <v>665</v>
      </c>
      <c r="AL31" s="74"/>
      <c r="AM31" s="60" t="s">
        <v>686</v>
      </c>
      <c r="AN31" s="60" t="s">
        <v>665</v>
      </c>
      <c r="AO31" s="74"/>
      <c r="AP31" s="60" t="s">
        <v>686</v>
      </c>
      <c r="AQ31" s="60" t="s">
        <v>665</v>
      </c>
      <c r="AR31" s="74"/>
      <c r="AS31" s="60" t="s">
        <v>686</v>
      </c>
      <c r="AT31" s="60" t="s">
        <v>665</v>
      </c>
      <c r="AU31" s="74"/>
      <c r="AV31" s="60" t="s">
        <v>686</v>
      </c>
      <c r="AW31" s="60" t="s">
        <v>665</v>
      </c>
      <c r="AX31" s="74"/>
      <c r="AY31" s="60" t="s">
        <v>686</v>
      </c>
      <c r="AZ31" s="60" t="s">
        <v>665</v>
      </c>
      <c r="BA31" s="74"/>
      <c r="BB31" s="60" t="s">
        <v>686</v>
      </c>
      <c r="BC31" s="60" t="s">
        <v>665</v>
      </c>
      <c r="BD31" s="74"/>
      <c r="BE31" s="60" t="s">
        <v>686</v>
      </c>
      <c r="BF31" s="60" t="s">
        <v>665</v>
      </c>
      <c r="BG31" s="74" t="str">
        <f t="shared" si="23"/>
        <v xml:space="preserve">INSERT INTO SC_SystemeProduits(RefDimension,NomSysteme,typePresta,ligne,Quantite,formule,cte1,DateModif) values (1,'FV6','MOC',94,null,'1*CTE1','LONGUEUR',now());
</v>
      </c>
      <c r="BH31" s="74"/>
      <c r="BI31" s="74"/>
      <c r="BJ31" s="74" t="str">
        <f t="shared" si="24"/>
        <v xml:space="preserve">INSERT INTO SC_SystemeProduits(RefDimension,NomSysteme,typePresta,ligne,Quantite,formule,cte1,DateModif) values (2,'FV6','MOC',94,null,'1*CTE1','LONGUEUR',now());
</v>
      </c>
      <c r="BK31" s="74"/>
      <c r="BL31" s="74"/>
      <c r="BM31" s="74" t="str">
        <f t="shared" si="25"/>
        <v xml:space="preserve">INSERT INTO SC_SystemeProduits(RefDimension,NomSysteme,typePresta,ligne,Quantite,formule,cte1,DateModif) values (3,'FV6','MOC',94,null,'1*CTE1','LONGUEUR',now());
</v>
      </c>
      <c r="BN31" s="74"/>
      <c r="BO31" s="74"/>
      <c r="BP31" s="74" t="str">
        <f t="shared" si="26"/>
        <v xml:space="preserve">INSERT INTO SC_SystemeProduits(RefDimension,NomSysteme,typePresta,ligne,Quantite,formule,cte1,DateModif) values (4,'FV6','MOC',94,null,'1*CTE1','LONGUEUR',now());
</v>
      </c>
      <c r="BQ31" s="74"/>
      <c r="BR31" s="74"/>
      <c r="BS31" s="74" t="str">
        <f t="shared" si="27"/>
        <v xml:space="preserve">INSERT INTO SC_SystemeProduits(RefDimension,NomSysteme,typePresta,ligne,Quantite,formule,cte1,DateModif) values (5,'FV6','MOC',94,null,'1*CTE1','LONGUEUR',now());
</v>
      </c>
      <c r="BT31" s="74"/>
      <c r="BU31" s="74"/>
      <c r="BV31" s="74" t="str">
        <f t="shared" si="28"/>
        <v xml:space="preserve">INSERT INTO SC_SystemeProduits(RefDimension,NomSysteme,typePresta,ligne,Quantite,formule,cte1,DateModif) values (6,'FV6','MOC',94,null,'1*CTE1','LONGUEUR',now());
</v>
      </c>
      <c r="BW31" s="74"/>
      <c r="BX31" s="74"/>
      <c r="BY31" s="74" t="str">
        <f t="shared" si="29"/>
        <v xml:space="preserve">INSERT INTO SC_SystemeProduits(RefDimension,NomSysteme,typePresta,ligne,Quantite,formule,cte1,DateModif) values (7,'FV6','MOC',94,null,'1*CTE1','LONGUEUR',now());
</v>
      </c>
      <c r="BZ31" s="74"/>
      <c r="CA31" s="74"/>
      <c r="CB31" s="74" t="str">
        <f t="shared" si="30"/>
        <v xml:space="preserve">INSERT INTO SC_SystemeProduits(RefDimension,NomSysteme,typePresta,ligne,Quantite,formule,cte1,DateModif) values (8,'FV6','MOC',94,null,'1*CTE1','LONGUEUR',now());
</v>
      </c>
      <c r="CC31" s="74"/>
      <c r="CD31" s="74"/>
      <c r="CE31" s="74" t="str">
        <f t="shared" si="31"/>
        <v xml:space="preserve">INSERT INTO SC_SystemeProduits(RefDimension,NomSysteme,typePresta,ligne,Quantite,formule,cte1,DateModif) values (9,'FV6','MOC',94,null,'1*CTE1','LONGUEUR',now());
</v>
      </c>
      <c r="CF31" s="74"/>
      <c r="CG31" s="74"/>
      <c r="CH31" s="74" t="str">
        <f t="shared" si="32"/>
        <v xml:space="preserve">INSERT INTO SC_SystemeProduits(RefDimension,NomSysteme,typePresta,ligne,Quantite,formule,cte1,DateModif) values (10,'FV6','MOC',94,null,'1*CTE1','LONGUEUR',now());
</v>
      </c>
      <c r="CI31" s="74"/>
      <c r="CJ31" s="74"/>
      <c r="CK31" s="74" t="str">
        <f t="shared" si="33"/>
        <v xml:space="preserve">INSERT INTO SC_SystemeProduits(RefDimension,NomSysteme,typePresta,ligne,Quantite,formule,cte1,DateModif) values (11,'FV6','MOC',94,null,'1*CTE1','LONGUEUR',now());
</v>
      </c>
      <c r="CL31" s="74"/>
      <c r="CM31" s="74"/>
      <c r="CN31" s="74" t="str">
        <f t="shared" si="34"/>
        <v xml:space="preserve">INSERT INTO SC_SystemeProduits(RefDimension,NomSysteme,typePresta,ligne,Quantite,formule,cte1,DateModif) values (12,'FV6','MOC',94,null,'1*CTE1','LONGUEUR',now());
</v>
      </c>
      <c r="CO31" s="74"/>
      <c r="CP31" s="74"/>
      <c r="CQ31" s="74" t="str">
        <f t="shared" si="35"/>
        <v xml:space="preserve">INSERT INTO SC_SystemeProduits(RefDimension,NomSysteme,typePresta,ligne,Quantite,formule,cte1,DateModif) values (13,'FV6','MOC',94,null,'1*CTE1','LONGUEUR',now());
</v>
      </c>
      <c r="CR31" s="74"/>
      <c r="CS31" s="74"/>
      <c r="CT31" s="74" t="str">
        <f t="shared" si="36"/>
        <v xml:space="preserve">INSERT INTO SC_SystemeProduits(RefDimension,NomSysteme,typePresta,ligne,Quantite,formule,cte1,DateModif) values (14,'FV6','MOC',94,null,'1*CTE1','LONGUEUR',now());
</v>
      </c>
      <c r="CU31" s="74"/>
      <c r="CV31" s="74"/>
      <c r="CW31" s="74" t="str">
        <f t="shared" si="37"/>
        <v xml:space="preserve">INSERT INTO SC_SystemeProduits(RefDimension,NomSysteme,typePresta,ligne,Quantite,formule,cte1,DateModif) values (15,'FV6','MOC',94,null,'1*CTE1','LONGUEUR',now());
</v>
      </c>
      <c r="CX31" s="74"/>
      <c r="CY31" s="74"/>
      <c r="CZ31" s="74" t="str">
        <f t="shared" si="38"/>
        <v xml:space="preserve">INSERT INTO SC_SystemeProduits(RefDimension,NomSysteme,typePresta,ligne,Quantite,formule,cte1,DateModif) values (16,'FV6','MOC',94,null,'1*CTE1','LONGUEUR',now());
</v>
      </c>
      <c r="DA31" s="74"/>
      <c r="DB31" s="74"/>
      <c r="DC31" s="74" t="str">
        <f t="shared" si="39"/>
        <v xml:space="preserve">INSERT INTO SC_SystemeProduits(RefDimension,NomSysteme,typePresta,ligne,Quantite,formule,cte1,DateModif) values (17,'FV6','MOC',94,null,'1*CTE1','LONGUEUR',now());
</v>
      </c>
      <c r="DD31" s="74"/>
      <c r="DE31" s="74"/>
      <c r="DF31" s="74" t="str">
        <f t="shared" si="40"/>
        <v xml:space="preserve">INSERT INTO SC_SystemeProduits(RefDimension,NomSysteme,typePresta,ligne,Quantite,formule,cte1,DateModif) values (18,'FV6','MOC',94,null,'1*CTE1','LONGUEUR',now());
</v>
      </c>
      <c r="DG31" s="74"/>
      <c r="DH31" s="74"/>
    </row>
    <row r="32" spans="1:112" x14ac:dyDescent="0.3">
      <c r="A32" s="58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74"/>
      <c r="C32" s="74"/>
      <c r="D32" s="74" t="str">
        <f>IF(B32="MATIERE",VLOOKUP($C32,MATIERE!$B$2:$K$601,6,0),IF(B32="MOA",VLOOKUP($C32,ATELIER!$B$2:$K$291,3,0),IF(B32="MOC",VLOOKUP($C32,CHANTIER!$B$2:$K$291,3,0),IF(B32="MP",VLOOKUP($C32,MINIPELLE!$B$2:$K$291,3,0),""))))</f>
        <v/>
      </c>
      <c r="E32" s="74"/>
      <c r="F32" s="75"/>
      <c r="G32" s="75"/>
      <c r="H32" s="74"/>
      <c r="I32" s="75"/>
      <c r="J32" s="75"/>
      <c r="K32" s="74"/>
      <c r="L32" s="75"/>
      <c r="M32" s="75"/>
      <c r="N32" s="74"/>
      <c r="O32" s="75"/>
      <c r="P32" s="75"/>
      <c r="Q32" s="74"/>
      <c r="R32" s="75"/>
      <c r="S32" s="75"/>
      <c r="T32" s="74"/>
      <c r="U32" s="75"/>
      <c r="V32" s="75"/>
      <c r="W32" s="74"/>
      <c r="X32" s="75"/>
      <c r="Y32" s="75"/>
      <c r="Z32" s="74"/>
      <c r="AA32" s="75"/>
      <c r="AB32" s="75"/>
      <c r="AC32" s="74"/>
      <c r="AD32" s="75"/>
      <c r="AE32" s="75"/>
      <c r="AF32" s="74"/>
      <c r="AG32" s="75"/>
      <c r="AH32" s="75"/>
      <c r="AI32" s="74"/>
      <c r="AJ32" s="75"/>
      <c r="AK32" s="75"/>
      <c r="AL32" s="74"/>
      <c r="AM32" s="75"/>
      <c r="AN32" s="75"/>
      <c r="AO32" s="74"/>
      <c r="AP32" s="75"/>
      <c r="AQ32" s="75"/>
      <c r="AR32" s="74"/>
      <c r="AS32" s="75"/>
      <c r="AT32" s="75"/>
      <c r="AU32" s="74"/>
      <c r="AV32" s="75"/>
      <c r="AW32" s="75"/>
      <c r="AX32" s="74"/>
      <c r="AY32" s="75"/>
      <c r="AZ32" s="75"/>
      <c r="BA32" s="74"/>
      <c r="BB32" s="75"/>
      <c r="BC32" s="75"/>
      <c r="BD32" s="74"/>
      <c r="BE32" s="75"/>
      <c r="BF32" s="75"/>
      <c r="BG32" s="74" t="str">
        <f t="shared" si="23"/>
        <v/>
      </c>
      <c r="BH32" s="74"/>
      <c r="BI32" s="74"/>
      <c r="BJ32" s="74" t="str">
        <f t="shared" si="24"/>
        <v/>
      </c>
      <c r="BK32" s="74"/>
      <c r="BL32" s="74"/>
      <c r="BM32" s="74" t="str">
        <f t="shared" si="25"/>
        <v/>
      </c>
      <c r="BN32" s="74"/>
      <c r="BO32" s="74"/>
      <c r="BP32" s="74" t="str">
        <f t="shared" si="26"/>
        <v/>
      </c>
      <c r="BQ32" s="74"/>
      <c r="BR32" s="74"/>
      <c r="BS32" s="74" t="str">
        <f t="shared" si="27"/>
        <v/>
      </c>
      <c r="BT32" s="74"/>
      <c r="BU32" s="74"/>
      <c r="BV32" s="74" t="str">
        <f t="shared" si="28"/>
        <v/>
      </c>
      <c r="BW32" s="74"/>
      <c r="BX32" s="74"/>
      <c r="BY32" s="74" t="str">
        <f t="shared" si="29"/>
        <v/>
      </c>
      <c r="BZ32" s="74"/>
      <c r="CA32" s="74"/>
      <c r="CB32" s="74" t="str">
        <f t="shared" si="30"/>
        <v/>
      </c>
      <c r="CC32" s="74"/>
      <c r="CD32" s="74"/>
      <c r="CE32" s="74" t="str">
        <f t="shared" si="31"/>
        <v/>
      </c>
      <c r="CF32" s="74"/>
      <c r="CG32" s="74"/>
      <c r="CH32" s="74" t="str">
        <f t="shared" si="32"/>
        <v/>
      </c>
      <c r="CI32" s="74"/>
      <c r="CJ32" s="74"/>
      <c r="CK32" s="74" t="str">
        <f t="shared" si="33"/>
        <v/>
      </c>
      <c r="CL32" s="74"/>
      <c r="CM32" s="74"/>
      <c r="CN32" s="74" t="str">
        <f t="shared" si="34"/>
        <v/>
      </c>
      <c r="CO32" s="74"/>
      <c r="CP32" s="74"/>
      <c r="CQ32" s="74" t="str">
        <f t="shared" si="35"/>
        <v/>
      </c>
      <c r="CR32" s="74"/>
      <c r="CS32" s="74"/>
      <c r="CT32" s="74" t="str">
        <f t="shared" si="36"/>
        <v/>
      </c>
      <c r="CU32" s="74"/>
      <c r="CV32" s="74"/>
      <c r="CW32" s="74" t="str">
        <f t="shared" si="37"/>
        <v/>
      </c>
      <c r="CX32" s="74"/>
      <c r="CY32" s="74"/>
      <c r="CZ32" s="74" t="str">
        <f t="shared" si="38"/>
        <v/>
      </c>
      <c r="DA32" s="74"/>
      <c r="DB32" s="74"/>
      <c r="DC32" s="74" t="str">
        <f t="shared" si="39"/>
        <v/>
      </c>
      <c r="DD32" s="74"/>
      <c r="DE32" s="74"/>
      <c r="DF32" s="74" t="str">
        <f t="shared" si="40"/>
        <v/>
      </c>
      <c r="DG32" s="74"/>
      <c r="DH32" s="74"/>
    </row>
    <row r="33" spans="1:112" x14ac:dyDescent="0.3">
      <c r="A33" s="58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33" s="74"/>
      <c r="C33" s="74"/>
      <c r="D33" s="74" t="str">
        <f>IF(B33="MATIERE",VLOOKUP($C33,MATIERE!$B$2:$K$601,6,0),IF(B33="MOA",VLOOKUP($C33,ATELIER!$B$2:$K$291,3,0),IF(B33="MOC",VLOOKUP($C33,CHANTIER!$B$2:$K$291,3,0),IF(B33="MP",VLOOKUP($C33,MINIPELLE!$B$2:$K$291,3,0),""))))</f>
        <v/>
      </c>
      <c r="E33" s="74"/>
      <c r="F33" s="75"/>
      <c r="G33" s="75"/>
      <c r="H33" s="74"/>
      <c r="I33" s="75"/>
      <c r="J33" s="75"/>
      <c r="K33" s="74"/>
      <c r="L33" s="75"/>
      <c r="M33" s="75"/>
      <c r="N33" s="74"/>
      <c r="O33" s="75"/>
      <c r="P33" s="75"/>
      <c r="Q33" s="74"/>
      <c r="R33" s="75"/>
      <c r="S33" s="75"/>
      <c r="T33" s="74"/>
      <c r="U33" s="75"/>
      <c r="V33" s="75"/>
      <c r="W33" s="74"/>
      <c r="X33" s="75"/>
      <c r="Y33" s="75"/>
      <c r="Z33" s="74"/>
      <c r="AA33" s="75"/>
      <c r="AB33" s="75"/>
      <c r="AC33" s="74"/>
      <c r="AD33" s="75"/>
      <c r="AE33" s="75"/>
      <c r="AF33" s="74"/>
      <c r="AG33" s="75"/>
      <c r="AH33" s="75"/>
      <c r="AI33" s="74"/>
      <c r="AJ33" s="75"/>
      <c r="AK33" s="75"/>
      <c r="AL33" s="74"/>
      <c r="AM33" s="75"/>
      <c r="AN33" s="75"/>
      <c r="AO33" s="74"/>
      <c r="AP33" s="75"/>
      <c r="AQ33" s="75"/>
      <c r="AR33" s="74"/>
      <c r="AS33" s="75"/>
      <c r="AT33" s="75"/>
      <c r="AU33" s="74"/>
      <c r="AV33" s="75"/>
      <c r="AW33" s="75"/>
      <c r="AX33" s="74"/>
      <c r="AY33" s="75"/>
      <c r="AZ33" s="75"/>
      <c r="BA33" s="74"/>
      <c r="BB33" s="75"/>
      <c r="BC33" s="75"/>
      <c r="BD33" s="74"/>
      <c r="BE33" s="75"/>
      <c r="BF33" s="75"/>
      <c r="BG33" s="74" t="str">
        <f t="shared" si="23"/>
        <v/>
      </c>
      <c r="BH33" s="74"/>
      <c r="BI33" s="74"/>
      <c r="BJ33" s="74" t="str">
        <f t="shared" si="24"/>
        <v/>
      </c>
      <c r="BK33" s="74"/>
      <c r="BL33" s="74"/>
      <c r="BM33" s="74" t="str">
        <f t="shared" si="25"/>
        <v/>
      </c>
      <c r="BN33" s="74"/>
      <c r="BO33" s="74"/>
      <c r="BP33" s="74" t="str">
        <f t="shared" si="26"/>
        <v/>
      </c>
      <c r="BQ33" s="74"/>
      <c r="BR33" s="74"/>
      <c r="BS33" s="74" t="str">
        <f t="shared" si="27"/>
        <v/>
      </c>
      <c r="BT33" s="74"/>
      <c r="BU33" s="74"/>
      <c r="BV33" s="74" t="str">
        <f t="shared" si="28"/>
        <v/>
      </c>
      <c r="BW33" s="74"/>
      <c r="BX33" s="74"/>
      <c r="BY33" s="74" t="str">
        <f t="shared" si="29"/>
        <v/>
      </c>
      <c r="BZ33" s="74"/>
      <c r="CA33" s="74"/>
      <c r="CB33" s="74" t="str">
        <f t="shared" si="30"/>
        <v/>
      </c>
      <c r="CC33" s="74"/>
      <c r="CD33" s="74"/>
      <c r="CE33" s="74" t="str">
        <f t="shared" si="31"/>
        <v/>
      </c>
      <c r="CF33" s="74"/>
      <c r="CG33" s="74"/>
      <c r="CH33" s="74" t="str">
        <f t="shared" si="32"/>
        <v/>
      </c>
      <c r="CI33" s="74"/>
      <c r="CJ33" s="74"/>
      <c r="CK33" s="74" t="str">
        <f t="shared" si="33"/>
        <v/>
      </c>
      <c r="CL33" s="74"/>
      <c r="CM33" s="74"/>
      <c r="CN33" s="74" t="str">
        <f t="shared" si="34"/>
        <v/>
      </c>
      <c r="CO33" s="74"/>
      <c r="CP33" s="74"/>
      <c r="CQ33" s="74" t="str">
        <f t="shared" si="35"/>
        <v/>
      </c>
      <c r="CR33" s="74"/>
      <c r="CS33" s="74"/>
      <c r="CT33" s="74" t="str">
        <f t="shared" si="36"/>
        <v/>
      </c>
      <c r="CU33" s="74"/>
      <c r="CV33" s="74"/>
      <c r="CW33" s="74" t="str">
        <f t="shared" si="37"/>
        <v/>
      </c>
      <c r="CX33" s="74"/>
      <c r="CY33" s="74"/>
      <c r="CZ33" s="74" t="str">
        <f t="shared" si="38"/>
        <v/>
      </c>
      <c r="DA33" s="74"/>
      <c r="DB33" s="74"/>
      <c r="DC33" s="74" t="str">
        <f t="shared" si="39"/>
        <v/>
      </c>
      <c r="DD33" s="74"/>
      <c r="DE33" s="74"/>
      <c r="DF33" s="74" t="str">
        <f t="shared" si="40"/>
        <v/>
      </c>
      <c r="DG33" s="74"/>
      <c r="DH33" s="74"/>
    </row>
    <row r="34" spans="1:112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558</v>
      </c>
      <c r="B34" s="74" t="s">
        <v>294</v>
      </c>
      <c r="C34" s="115" t="s">
        <v>1797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>
        <v>1</v>
      </c>
      <c r="I34" s="75"/>
      <c r="J34" s="75"/>
      <c r="K34" s="76"/>
      <c r="L34" s="75"/>
      <c r="M34" s="75"/>
      <c r="N34" s="76"/>
      <c r="O34" s="75"/>
      <c r="P34" s="75"/>
      <c r="Q34" s="76"/>
      <c r="R34" s="75"/>
      <c r="S34" s="75"/>
      <c r="T34" s="76"/>
      <c r="U34" s="75"/>
      <c r="V34" s="75"/>
      <c r="W34" s="76"/>
      <c r="X34" s="75"/>
      <c r="Y34" s="75"/>
      <c r="Z34" s="76"/>
      <c r="AA34" s="75"/>
      <c r="AB34" s="75"/>
      <c r="AC34" s="76"/>
      <c r="AD34" s="75"/>
      <c r="AE34" s="75"/>
      <c r="AF34" s="76"/>
      <c r="AG34" s="75"/>
      <c r="AH34" s="75"/>
      <c r="AI34" s="76"/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23"/>
        <v/>
      </c>
      <c r="BH34" s="74"/>
      <c r="BI34" s="74"/>
      <c r="BJ34" s="74" t="str">
        <f t="shared" si="24"/>
        <v xml:space="preserve">INSERT INTO SC_SystemeProduits(RefDimension,NomSysteme,typePresta,ligne,Quantite,formule,cte1,DateModif) values (2,'FV6','MATIERE',558,1,null,null,now());
</v>
      </c>
      <c r="BK34" s="74"/>
      <c r="BL34" s="74"/>
      <c r="BM34" s="74" t="str">
        <f t="shared" si="25"/>
        <v/>
      </c>
      <c r="BN34" s="74"/>
      <c r="BO34" s="74"/>
      <c r="BP34" s="74" t="str">
        <f t="shared" si="26"/>
        <v/>
      </c>
      <c r="BQ34" s="74"/>
      <c r="BR34" s="74"/>
      <c r="BS34" s="74" t="str">
        <f t="shared" si="27"/>
        <v/>
      </c>
      <c r="BT34" s="74"/>
      <c r="BU34" s="74"/>
      <c r="BV34" s="74" t="str">
        <f t="shared" si="28"/>
        <v/>
      </c>
      <c r="BW34" s="74"/>
      <c r="BX34" s="74"/>
      <c r="BY34" s="74" t="str">
        <f t="shared" si="29"/>
        <v/>
      </c>
      <c r="BZ34" s="74"/>
      <c r="CA34" s="74"/>
      <c r="CB34" s="74" t="str">
        <f t="shared" si="30"/>
        <v/>
      </c>
      <c r="CC34" s="74"/>
      <c r="CD34" s="74"/>
      <c r="CE34" s="74" t="str">
        <f t="shared" si="31"/>
        <v/>
      </c>
      <c r="CF34" s="74"/>
      <c r="CG34" s="74"/>
      <c r="CH34" s="74" t="str">
        <f t="shared" si="32"/>
        <v/>
      </c>
      <c r="CI34" s="74"/>
      <c r="CJ34" s="74"/>
      <c r="CK34" s="74" t="str">
        <f t="shared" si="33"/>
        <v/>
      </c>
      <c r="CL34" s="74"/>
      <c r="CM34" s="74"/>
      <c r="CN34" s="74" t="str">
        <f t="shared" si="34"/>
        <v/>
      </c>
      <c r="CO34" s="74"/>
      <c r="CP34" s="74"/>
      <c r="CQ34" s="74" t="str">
        <f t="shared" si="35"/>
        <v/>
      </c>
      <c r="CR34" s="74"/>
      <c r="CS34" s="74"/>
      <c r="CT34" s="74" t="str">
        <f t="shared" si="36"/>
        <v/>
      </c>
      <c r="CU34" s="74"/>
      <c r="CV34" s="74"/>
      <c r="CW34" s="74" t="str">
        <f t="shared" si="37"/>
        <v/>
      </c>
      <c r="CX34" s="74"/>
      <c r="CY34" s="74"/>
      <c r="CZ34" s="74" t="str">
        <f t="shared" si="38"/>
        <v/>
      </c>
      <c r="DA34" s="74"/>
      <c r="DB34" s="74"/>
      <c r="DC34" s="74" t="str">
        <f t="shared" si="39"/>
        <v/>
      </c>
      <c r="DD34" s="74"/>
      <c r="DE34" s="74"/>
      <c r="DF34" s="74" t="str">
        <f t="shared" si="40"/>
        <v/>
      </c>
      <c r="DG34" s="74"/>
      <c r="DH34" s="74"/>
    </row>
    <row r="35" spans="1:112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559</v>
      </c>
      <c r="B35" s="74" t="s">
        <v>294</v>
      </c>
      <c r="C35" s="115" t="s">
        <v>1798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>
        <v>1</v>
      </c>
      <c r="L35" s="75"/>
      <c r="M35" s="75"/>
      <c r="N35" s="76"/>
      <c r="O35" s="75"/>
      <c r="P35" s="75"/>
      <c r="Q35" s="76"/>
      <c r="R35" s="75"/>
      <c r="S35" s="75"/>
      <c r="T35" s="76"/>
      <c r="U35" s="75"/>
      <c r="V35" s="75"/>
      <c r="W35" s="76"/>
      <c r="X35" s="75"/>
      <c r="Y35" s="75"/>
      <c r="Z35" s="76"/>
      <c r="AA35" s="75"/>
      <c r="AB35" s="75"/>
      <c r="AC35" s="76"/>
      <c r="AD35" s="75"/>
      <c r="AE35" s="75"/>
      <c r="AF35" s="76"/>
      <c r="AG35" s="75"/>
      <c r="AH35" s="75"/>
      <c r="AI35" s="76"/>
      <c r="AJ35" s="75"/>
      <c r="AK35" s="75"/>
      <c r="AL35" s="76"/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23"/>
        <v/>
      </c>
      <c r="BH35" s="74"/>
      <c r="BI35" s="74"/>
      <c r="BJ35" s="74" t="str">
        <f t="shared" si="24"/>
        <v/>
      </c>
      <c r="BK35" s="74"/>
      <c r="BL35" s="74"/>
      <c r="BM35" s="74" t="str">
        <f t="shared" si="25"/>
        <v xml:space="preserve">INSERT INTO SC_SystemeProduits(RefDimension,NomSysteme,typePresta,ligne,Quantite,formule,cte1,DateModif) values (3,'FV6','MATIERE',559,1,null,null,now());
</v>
      </c>
      <c r="BN35" s="74"/>
      <c r="BO35" s="74"/>
      <c r="BP35" s="74" t="str">
        <f t="shared" si="26"/>
        <v/>
      </c>
      <c r="BQ35" s="74"/>
      <c r="BR35" s="74"/>
      <c r="BS35" s="74" t="str">
        <f t="shared" si="27"/>
        <v/>
      </c>
      <c r="BT35" s="74"/>
      <c r="BU35" s="74"/>
      <c r="BV35" s="74" t="str">
        <f t="shared" si="28"/>
        <v/>
      </c>
      <c r="BW35" s="74"/>
      <c r="BX35" s="74"/>
      <c r="BY35" s="74" t="str">
        <f t="shared" si="29"/>
        <v/>
      </c>
      <c r="BZ35" s="74"/>
      <c r="CA35" s="74"/>
      <c r="CB35" s="74" t="str">
        <f t="shared" si="30"/>
        <v/>
      </c>
      <c r="CC35" s="74"/>
      <c r="CD35" s="74"/>
      <c r="CE35" s="74" t="str">
        <f t="shared" si="31"/>
        <v/>
      </c>
      <c r="CF35" s="74"/>
      <c r="CG35" s="74"/>
      <c r="CH35" s="74" t="str">
        <f t="shared" si="32"/>
        <v/>
      </c>
      <c r="CI35" s="74"/>
      <c r="CJ35" s="74"/>
      <c r="CK35" s="74" t="str">
        <f t="shared" si="33"/>
        <v/>
      </c>
      <c r="CL35" s="74"/>
      <c r="CM35" s="74"/>
      <c r="CN35" s="74" t="str">
        <f t="shared" si="34"/>
        <v/>
      </c>
      <c r="CO35" s="74"/>
      <c r="CP35" s="74"/>
      <c r="CQ35" s="74" t="str">
        <f t="shared" si="35"/>
        <v/>
      </c>
      <c r="CR35" s="74"/>
      <c r="CS35" s="74"/>
      <c r="CT35" s="74" t="str">
        <f t="shared" si="36"/>
        <v/>
      </c>
      <c r="CU35" s="74"/>
      <c r="CV35" s="74"/>
      <c r="CW35" s="74" t="str">
        <f t="shared" si="37"/>
        <v/>
      </c>
      <c r="CX35" s="74"/>
      <c r="CY35" s="74"/>
      <c r="CZ35" s="74" t="str">
        <f t="shared" si="38"/>
        <v/>
      </c>
      <c r="DA35" s="74"/>
      <c r="DB35" s="74"/>
      <c r="DC35" s="74" t="str">
        <f t="shared" si="39"/>
        <v/>
      </c>
      <c r="DD35" s="74"/>
      <c r="DE35" s="74"/>
      <c r="DF35" s="74" t="str">
        <f t="shared" si="40"/>
        <v/>
      </c>
      <c r="DG35" s="74"/>
      <c r="DH35" s="74"/>
    </row>
    <row r="36" spans="1:112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560</v>
      </c>
      <c r="B36" s="74" t="s">
        <v>294</v>
      </c>
      <c r="C36" s="115" t="s">
        <v>1799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>
        <v>1</v>
      </c>
      <c r="O36" s="75"/>
      <c r="P36" s="75"/>
      <c r="Q36" s="76"/>
      <c r="R36" s="75"/>
      <c r="S36" s="75"/>
      <c r="T36" s="76"/>
      <c r="U36" s="75"/>
      <c r="V36" s="75"/>
      <c r="W36" s="76"/>
      <c r="X36" s="75"/>
      <c r="Y36" s="75"/>
      <c r="Z36" s="76"/>
      <c r="AA36" s="75"/>
      <c r="AB36" s="75"/>
      <c r="AC36" s="76"/>
      <c r="AD36" s="75"/>
      <c r="AE36" s="75"/>
      <c r="AF36" s="76"/>
      <c r="AG36" s="75"/>
      <c r="AH36" s="75"/>
      <c r="AI36" s="76"/>
      <c r="AJ36" s="75"/>
      <c r="AK36" s="75"/>
      <c r="AL36" s="76"/>
      <c r="AM36" s="75"/>
      <c r="AN36" s="75"/>
      <c r="AO36" s="76"/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23"/>
        <v/>
      </c>
      <c r="BH36" s="74"/>
      <c r="BI36" s="74"/>
      <c r="BJ36" s="74" t="str">
        <f t="shared" si="24"/>
        <v/>
      </c>
      <c r="BK36" s="74"/>
      <c r="BL36" s="74"/>
      <c r="BM36" s="74" t="str">
        <f t="shared" si="25"/>
        <v/>
      </c>
      <c r="BN36" s="74"/>
      <c r="BO36" s="74"/>
      <c r="BP36" s="74" t="str">
        <f t="shared" si="26"/>
        <v xml:space="preserve">INSERT INTO SC_SystemeProduits(RefDimension,NomSysteme,typePresta,ligne,Quantite,formule,cte1,DateModif) values (4,'FV6','MATIERE',560,1,null,null,now());
</v>
      </c>
      <c r="BQ36" s="74"/>
      <c r="BR36" s="74"/>
      <c r="BS36" s="74" t="str">
        <f t="shared" si="27"/>
        <v/>
      </c>
      <c r="BT36" s="74"/>
      <c r="BU36" s="74"/>
      <c r="BV36" s="74" t="str">
        <f t="shared" si="28"/>
        <v/>
      </c>
      <c r="BW36" s="74"/>
      <c r="BX36" s="74"/>
      <c r="BY36" s="74" t="str">
        <f t="shared" si="29"/>
        <v/>
      </c>
      <c r="BZ36" s="74"/>
      <c r="CA36" s="74"/>
      <c r="CB36" s="74" t="str">
        <f t="shared" si="30"/>
        <v/>
      </c>
      <c r="CC36" s="74"/>
      <c r="CD36" s="74"/>
      <c r="CE36" s="74" t="str">
        <f t="shared" si="31"/>
        <v/>
      </c>
      <c r="CF36" s="74"/>
      <c r="CG36" s="74"/>
      <c r="CH36" s="74" t="str">
        <f t="shared" si="32"/>
        <v/>
      </c>
      <c r="CI36" s="74"/>
      <c r="CJ36" s="74"/>
      <c r="CK36" s="74" t="str">
        <f t="shared" si="33"/>
        <v/>
      </c>
      <c r="CL36" s="74"/>
      <c r="CM36" s="74"/>
      <c r="CN36" s="74" t="str">
        <f t="shared" si="34"/>
        <v/>
      </c>
      <c r="CO36" s="74"/>
      <c r="CP36" s="74"/>
      <c r="CQ36" s="74" t="str">
        <f t="shared" si="35"/>
        <v/>
      </c>
      <c r="CR36" s="74"/>
      <c r="CS36" s="74"/>
      <c r="CT36" s="74" t="str">
        <f t="shared" si="36"/>
        <v/>
      </c>
      <c r="CU36" s="74"/>
      <c r="CV36" s="74"/>
      <c r="CW36" s="74" t="str">
        <f t="shared" si="37"/>
        <v/>
      </c>
      <c r="CX36" s="74"/>
      <c r="CY36" s="74"/>
      <c r="CZ36" s="74" t="str">
        <f t="shared" si="38"/>
        <v/>
      </c>
      <c r="DA36" s="74"/>
      <c r="DB36" s="74"/>
      <c r="DC36" s="74" t="str">
        <f t="shared" si="39"/>
        <v/>
      </c>
      <c r="DD36" s="74"/>
      <c r="DE36" s="74"/>
      <c r="DF36" s="74" t="str">
        <f t="shared" si="40"/>
        <v/>
      </c>
      <c r="DG36" s="74"/>
      <c r="DH36" s="74"/>
    </row>
    <row r="37" spans="1:112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561</v>
      </c>
      <c r="B37" s="74" t="s">
        <v>294</v>
      </c>
      <c r="C37" s="115" t="s">
        <v>1800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>
        <v>1</v>
      </c>
      <c r="R37" s="75"/>
      <c r="S37" s="75"/>
      <c r="T37" s="76"/>
      <c r="U37" s="75"/>
      <c r="V37" s="75"/>
      <c r="W37" s="76"/>
      <c r="X37" s="75"/>
      <c r="Y37" s="75"/>
      <c r="Z37" s="76"/>
      <c r="AA37" s="75"/>
      <c r="AB37" s="75"/>
      <c r="AC37" s="76"/>
      <c r="AD37" s="75"/>
      <c r="AE37" s="75"/>
      <c r="AF37" s="76"/>
      <c r="AG37" s="75"/>
      <c r="AH37" s="75"/>
      <c r="AI37" s="76"/>
      <c r="AJ37" s="75"/>
      <c r="AK37" s="75"/>
      <c r="AL37" s="76"/>
      <c r="AM37" s="75"/>
      <c r="AN37" s="75"/>
      <c r="AO37" s="76"/>
      <c r="AP37" s="75"/>
      <c r="AQ37" s="75"/>
      <c r="AR37" s="76"/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23"/>
        <v/>
      </c>
      <c r="BH37" s="74"/>
      <c r="BI37" s="74"/>
      <c r="BJ37" s="74" t="str">
        <f t="shared" si="24"/>
        <v/>
      </c>
      <c r="BK37" s="74"/>
      <c r="BL37" s="74"/>
      <c r="BM37" s="74" t="str">
        <f t="shared" si="25"/>
        <v/>
      </c>
      <c r="BN37" s="74"/>
      <c r="BO37" s="74"/>
      <c r="BP37" s="74" t="str">
        <f t="shared" si="26"/>
        <v/>
      </c>
      <c r="BQ37" s="74"/>
      <c r="BR37" s="74"/>
      <c r="BS37" s="74" t="str">
        <f t="shared" si="27"/>
        <v xml:space="preserve">INSERT INTO SC_SystemeProduits(RefDimension,NomSysteme,typePresta,ligne,Quantite,formule,cte1,DateModif) values (5,'FV6','MATIERE',561,1,null,null,now());
</v>
      </c>
      <c r="BT37" s="74"/>
      <c r="BU37" s="74"/>
      <c r="BV37" s="74" t="str">
        <f t="shared" si="28"/>
        <v/>
      </c>
      <c r="BW37" s="74"/>
      <c r="BX37" s="74"/>
      <c r="BY37" s="74" t="str">
        <f t="shared" si="29"/>
        <v/>
      </c>
      <c r="BZ37" s="74"/>
      <c r="CA37" s="74"/>
      <c r="CB37" s="74" t="str">
        <f t="shared" si="30"/>
        <v/>
      </c>
      <c r="CC37" s="74"/>
      <c r="CD37" s="74"/>
      <c r="CE37" s="74" t="str">
        <f t="shared" si="31"/>
        <v/>
      </c>
      <c r="CF37" s="74"/>
      <c r="CG37" s="74"/>
      <c r="CH37" s="74" t="str">
        <f t="shared" si="32"/>
        <v/>
      </c>
      <c r="CI37" s="74"/>
      <c r="CJ37" s="74"/>
      <c r="CK37" s="74" t="str">
        <f t="shared" si="33"/>
        <v/>
      </c>
      <c r="CL37" s="74"/>
      <c r="CM37" s="74"/>
      <c r="CN37" s="74" t="str">
        <f t="shared" si="34"/>
        <v/>
      </c>
      <c r="CO37" s="74"/>
      <c r="CP37" s="74"/>
      <c r="CQ37" s="74" t="str">
        <f t="shared" si="35"/>
        <v/>
      </c>
      <c r="CR37" s="74"/>
      <c r="CS37" s="74"/>
      <c r="CT37" s="74" t="str">
        <f t="shared" si="36"/>
        <v/>
      </c>
      <c r="CU37" s="74"/>
      <c r="CV37" s="74"/>
      <c r="CW37" s="74" t="str">
        <f t="shared" si="37"/>
        <v/>
      </c>
      <c r="CX37" s="74"/>
      <c r="CY37" s="74"/>
      <c r="CZ37" s="74" t="str">
        <f t="shared" si="38"/>
        <v/>
      </c>
      <c r="DA37" s="74"/>
      <c r="DB37" s="74"/>
      <c r="DC37" s="74" t="str">
        <f t="shared" si="39"/>
        <v/>
      </c>
      <c r="DD37" s="74"/>
      <c r="DE37" s="74"/>
      <c r="DF37" s="74" t="str">
        <f t="shared" si="40"/>
        <v/>
      </c>
      <c r="DG37" s="74"/>
      <c r="DH37" s="74"/>
    </row>
    <row r="38" spans="1:112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563</v>
      </c>
      <c r="B38" s="74" t="s">
        <v>294</v>
      </c>
      <c r="C38" s="115" t="s">
        <v>1802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>
        <v>1</v>
      </c>
      <c r="U38" s="75"/>
      <c r="V38" s="75"/>
      <c r="W38" s="76"/>
      <c r="X38" s="75"/>
      <c r="Y38" s="75"/>
      <c r="Z38" s="76"/>
      <c r="AA38" s="75"/>
      <c r="AB38" s="75"/>
      <c r="AC38" s="76"/>
      <c r="AD38" s="75"/>
      <c r="AE38" s="75"/>
      <c r="AF38" s="76"/>
      <c r="AG38" s="75"/>
      <c r="AH38" s="75"/>
      <c r="AI38" s="76"/>
      <c r="AJ38" s="75"/>
      <c r="AK38" s="75"/>
      <c r="AL38" s="76"/>
      <c r="AM38" s="75"/>
      <c r="AN38" s="75"/>
      <c r="AO38" s="76"/>
      <c r="AP38" s="75"/>
      <c r="AQ38" s="75"/>
      <c r="AR38" s="76"/>
      <c r="AS38" s="75"/>
      <c r="AT38" s="75"/>
      <c r="AU38" s="76"/>
      <c r="AV38" s="75"/>
      <c r="AW38" s="75"/>
      <c r="AX38" s="76"/>
      <c r="AY38" s="75"/>
      <c r="AZ38" s="75"/>
      <c r="BA38" s="76"/>
      <c r="BB38" s="75"/>
      <c r="BC38" s="75"/>
      <c r="BD38" s="76"/>
      <c r="BE38" s="75"/>
      <c r="BF38" s="75"/>
      <c r="BG38" s="74" t="str">
        <f t="shared" si="23"/>
        <v/>
      </c>
      <c r="BH38" s="74"/>
      <c r="BI38" s="74"/>
      <c r="BJ38" s="74" t="str">
        <f t="shared" si="24"/>
        <v/>
      </c>
      <c r="BK38" s="74"/>
      <c r="BL38" s="74"/>
      <c r="BM38" s="74" t="str">
        <f t="shared" si="25"/>
        <v/>
      </c>
      <c r="BN38" s="74"/>
      <c r="BO38" s="74"/>
      <c r="BP38" s="74" t="str">
        <f t="shared" si="26"/>
        <v/>
      </c>
      <c r="BQ38" s="74"/>
      <c r="BR38" s="74"/>
      <c r="BS38" s="74" t="str">
        <f t="shared" si="27"/>
        <v/>
      </c>
      <c r="BT38" s="74"/>
      <c r="BU38" s="74"/>
      <c r="BV38" s="74" t="str">
        <f t="shared" si="28"/>
        <v xml:space="preserve">INSERT INTO SC_SystemeProduits(RefDimension,NomSysteme,typePresta,ligne,Quantite,formule,cte1,DateModif) values (6,'FV6','MATIERE',563,1,null,null,now());
</v>
      </c>
      <c r="BW38" s="74"/>
      <c r="BX38" s="74"/>
      <c r="BY38" s="74" t="str">
        <f t="shared" si="29"/>
        <v/>
      </c>
      <c r="BZ38" s="74"/>
      <c r="CA38" s="74"/>
      <c r="CB38" s="74" t="str">
        <f t="shared" si="30"/>
        <v/>
      </c>
      <c r="CC38" s="74"/>
      <c r="CD38" s="74"/>
      <c r="CE38" s="74" t="str">
        <f t="shared" si="31"/>
        <v/>
      </c>
      <c r="CF38" s="74"/>
      <c r="CG38" s="74"/>
      <c r="CH38" s="74" t="str">
        <f t="shared" si="32"/>
        <v/>
      </c>
      <c r="CI38" s="74"/>
      <c r="CJ38" s="74"/>
      <c r="CK38" s="74" t="str">
        <f t="shared" si="33"/>
        <v/>
      </c>
      <c r="CL38" s="74"/>
      <c r="CM38" s="74"/>
      <c r="CN38" s="74" t="str">
        <f t="shared" si="34"/>
        <v/>
      </c>
      <c r="CO38" s="74"/>
      <c r="CP38" s="74"/>
      <c r="CQ38" s="74" t="str">
        <f t="shared" si="35"/>
        <v/>
      </c>
      <c r="CR38" s="74"/>
      <c r="CS38" s="74"/>
      <c r="CT38" s="74" t="str">
        <f t="shared" si="36"/>
        <v/>
      </c>
      <c r="CU38" s="74"/>
      <c r="CV38" s="74"/>
      <c r="CW38" s="74" t="str">
        <f t="shared" si="37"/>
        <v/>
      </c>
      <c r="CX38" s="74"/>
      <c r="CY38" s="74"/>
      <c r="CZ38" s="74" t="str">
        <f t="shared" si="38"/>
        <v/>
      </c>
      <c r="DA38" s="74"/>
      <c r="DB38" s="74"/>
      <c r="DC38" s="74" t="str">
        <f t="shared" si="39"/>
        <v/>
      </c>
      <c r="DD38" s="74"/>
      <c r="DE38" s="74"/>
      <c r="DF38" s="74" t="str">
        <f t="shared" si="40"/>
        <v/>
      </c>
      <c r="DG38" s="74"/>
      <c r="DH38" s="74"/>
    </row>
    <row r="39" spans="1:112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564</v>
      </c>
      <c r="B39" s="74" t="s">
        <v>294</v>
      </c>
      <c r="C39" s="115" t="s">
        <v>1803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>
        <v>1</v>
      </c>
      <c r="X39" s="75"/>
      <c r="Y39" s="75"/>
      <c r="Z39" s="76"/>
      <c r="AA39" s="75"/>
      <c r="AB39" s="75"/>
      <c r="AC39" s="76"/>
      <c r="AD39" s="75"/>
      <c r="AE39" s="75"/>
      <c r="AF39" s="76"/>
      <c r="AG39" s="75"/>
      <c r="AH39" s="75"/>
      <c r="AI39" s="76"/>
      <c r="AJ39" s="75"/>
      <c r="AK39" s="75"/>
      <c r="AL39" s="76"/>
      <c r="AM39" s="75"/>
      <c r="AN39" s="75"/>
      <c r="AO39" s="76"/>
      <c r="AP39" s="75"/>
      <c r="AQ39" s="75"/>
      <c r="AR39" s="76"/>
      <c r="AS39" s="75"/>
      <c r="AT39" s="75"/>
      <c r="AU39" s="76"/>
      <c r="AV39" s="75"/>
      <c r="AW39" s="75"/>
      <c r="AX39" s="76"/>
      <c r="AY39" s="75"/>
      <c r="AZ39" s="75"/>
      <c r="BA39" s="76"/>
      <c r="BB39" s="75"/>
      <c r="BC39" s="75"/>
      <c r="BD39" s="76"/>
      <c r="BE39" s="75"/>
      <c r="BF39" s="75"/>
      <c r="BG39" s="74" t="str">
        <f t="shared" si="23"/>
        <v/>
      </c>
      <c r="BH39" s="74"/>
      <c r="BI39" s="74"/>
      <c r="BJ39" s="74" t="str">
        <f t="shared" si="24"/>
        <v/>
      </c>
      <c r="BK39" s="74"/>
      <c r="BL39" s="74"/>
      <c r="BM39" s="74" t="str">
        <f t="shared" si="25"/>
        <v/>
      </c>
      <c r="BN39" s="74"/>
      <c r="BO39" s="74"/>
      <c r="BP39" s="74" t="str">
        <f t="shared" si="26"/>
        <v/>
      </c>
      <c r="BQ39" s="74"/>
      <c r="BR39" s="74"/>
      <c r="BS39" s="74" t="str">
        <f t="shared" si="27"/>
        <v/>
      </c>
      <c r="BT39" s="74"/>
      <c r="BU39" s="74"/>
      <c r="BV39" s="74" t="str">
        <f t="shared" si="28"/>
        <v/>
      </c>
      <c r="BW39" s="74"/>
      <c r="BX39" s="74"/>
      <c r="BY39" s="74" t="str">
        <f t="shared" si="29"/>
        <v xml:space="preserve">INSERT INTO SC_SystemeProduits(RefDimension,NomSysteme,typePresta,ligne,Quantite,formule,cte1,DateModif) values (7,'FV6','MATIERE',564,1,null,null,now());
</v>
      </c>
      <c r="BZ39" s="74"/>
      <c r="CA39" s="74"/>
      <c r="CB39" s="74" t="str">
        <f t="shared" si="30"/>
        <v/>
      </c>
      <c r="CC39" s="74"/>
      <c r="CD39" s="74"/>
      <c r="CE39" s="74" t="str">
        <f t="shared" si="31"/>
        <v/>
      </c>
      <c r="CF39" s="74"/>
      <c r="CG39" s="74"/>
      <c r="CH39" s="74" t="str">
        <f t="shared" si="32"/>
        <v/>
      </c>
      <c r="CI39" s="74"/>
      <c r="CJ39" s="74"/>
      <c r="CK39" s="74" t="str">
        <f t="shared" si="33"/>
        <v/>
      </c>
      <c r="CL39" s="74"/>
      <c r="CM39" s="74"/>
      <c r="CN39" s="74" t="str">
        <f t="shared" si="34"/>
        <v/>
      </c>
      <c r="CO39" s="74"/>
      <c r="CP39" s="74"/>
      <c r="CQ39" s="74" t="str">
        <f t="shared" si="35"/>
        <v/>
      </c>
      <c r="CR39" s="74"/>
      <c r="CS39" s="74"/>
      <c r="CT39" s="74" t="str">
        <f t="shared" si="36"/>
        <v/>
      </c>
      <c r="CU39" s="74"/>
      <c r="CV39" s="74"/>
      <c r="CW39" s="74" t="str">
        <f t="shared" si="37"/>
        <v/>
      </c>
      <c r="CX39" s="74"/>
      <c r="CY39" s="74"/>
      <c r="CZ39" s="74" t="str">
        <f t="shared" si="38"/>
        <v/>
      </c>
      <c r="DA39" s="74"/>
      <c r="DB39" s="74"/>
      <c r="DC39" s="74" t="str">
        <f t="shared" si="39"/>
        <v/>
      </c>
      <c r="DD39" s="74"/>
      <c r="DE39" s="74"/>
      <c r="DF39" s="74" t="str">
        <f t="shared" si="40"/>
        <v/>
      </c>
      <c r="DG39" s="74"/>
      <c r="DH39" s="74"/>
    </row>
    <row r="40" spans="1:112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565</v>
      </c>
      <c r="B40" s="74" t="s">
        <v>294</v>
      </c>
      <c r="C40" s="115" t="s">
        <v>1804</v>
      </c>
      <c r="D40" s="7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6"/>
      <c r="F40" s="75"/>
      <c r="G40" s="75"/>
      <c r="H40" s="76"/>
      <c r="I40" s="75"/>
      <c r="J40" s="75"/>
      <c r="K40" s="76"/>
      <c r="L40" s="75"/>
      <c r="M40" s="75"/>
      <c r="N40" s="76"/>
      <c r="O40" s="75"/>
      <c r="P40" s="75"/>
      <c r="Q40" s="76"/>
      <c r="R40" s="75"/>
      <c r="S40" s="75"/>
      <c r="T40" s="76"/>
      <c r="U40" s="75"/>
      <c r="V40" s="75"/>
      <c r="W40" s="76"/>
      <c r="X40" s="75"/>
      <c r="Y40" s="75"/>
      <c r="Z40" s="76">
        <v>1</v>
      </c>
      <c r="AA40" s="75"/>
      <c r="AB40" s="75"/>
      <c r="AC40" s="76"/>
      <c r="AD40" s="75"/>
      <c r="AE40" s="75"/>
      <c r="AF40" s="76"/>
      <c r="AG40" s="75"/>
      <c r="AH40" s="75"/>
      <c r="AI40" s="76"/>
      <c r="AJ40" s="75"/>
      <c r="AK40" s="75"/>
      <c r="AL40" s="76"/>
      <c r="AM40" s="75"/>
      <c r="AN40" s="75"/>
      <c r="AO40" s="76"/>
      <c r="AP40" s="75"/>
      <c r="AQ40" s="75"/>
      <c r="AR40" s="76"/>
      <c r="AS40" s="75"/>
      <c r="AT40" s="75"/>
      <c r="AU40" s="76"/>
      <c r="AV40" s="75"/>
      <c r="AW40" s="75"/>
      <c r="AX40" s="76"/>
      <c r="AY40" s="75"/>
      <c r="AZ40" s="75"/>
      <c r="BA40" s="76"/>
      <c r="BB40" s="75"/>
      <c r="BC40" s="75"/>
      <c r="BD40" s="76"/>
      <c r="BE40" s="75"/>
      <c r="BF40" s="75"/>
      <c r="BG40" s="74" t="str">
        <f t="shared" si="23"/>
        <v/>
      </c>
      <c r="BH40" s="74"/>
      <c r="BI40" s="74"/>
      <c r="BJ40" s="74" t="str">
        <f t="shared" si="24"/>
        <v/>
      </c>
      <c r="BK40" s="74"/>
      <c r="BL40" s="74"/>
      <c r="BM40" s="74" t="str">
        <f t="shared" si="25"/>
        <v/>
      </c>
      <c r="BN40" s="74"/>
      <c r="BO40" s="74"/>
      <c r="BP40" s="74" t="str">
        <f t="shared" si="26"/>
        <v/>
      </c>
      <c r="BQ40" s="74"/>
      <c r="BR40" s="74"/>
      <c r="BS40" s="74" t="str">
        <f t="shared" si="27"/>
        <v/>
      </c>
      <c r="BT40" s="74"/>
      <c r="BU40" s="74"/>
      <c r="BV40" s="74" t="str">
        <f t="shared" si="28"/>
        <v/>
      </c>
      <c r="BW40" s="74"/>
      <c r="BX40" s="74"/>
      <c r="BY40" s="74" t="str">
        <f t="shared" si="29"/>
        <v/>
      </c>
      <c r="BZ40" s="74"/>
      <c r="CA40" s="74"/>
      <c r="CB40" s="74" t="str">
        <f t="shared" si="30"/>
        <v xml:space="preserve">INSERT INTO SC_SystemeProduits(RefDimension,NomSysteme,typePresta,ligne,Quantite,formule,cte1,DateModif) values (8,'FV6','MATIERE',565,1,null,null,now());
</v>
      </c>
      <c r="CC40" s="74"/>
      <c r="CD40" s="74"/>
      <c r="CE40" s="74" t="str">
        <f t="shared" si="31"/>
        <v/>
      </c>
      <c r="CF40" s="74"/>
      <c r="CG40" s="74"/>
      <c r="CH40" s="74" t="str">
        <f t="shared" si="32"/>
        <v/>
      </c>
      <c r="CI40" s="74"/>
      <c r="CJ40" s="74"/>
      <c r="CK40" s="74" t="str">
        <f t="shared" si="33"/>
        <v/>
      </c>
      <c r="CL40" s="74"/>
      <c r="CM40" s="74"/>
      <c r="CN40" s="74" t="str">
        <f t="shared" si="34"/>
        <v/>
      </c>
      <c r="CO40" s="74"/>
      <c r="CP40" s="74"/>
      <c r="CQ40" s="74" t="str">
        <f t="shared" si="35"/>
        <v/>
      </c>
      <c r="CR40" s="74"/>
      <c r="CS40" s="74"/>
      <c r="CT40" s="74" t="str">
        <f t="shared" si="36"/>
        <v/>
      </c>
      <c r="CU40" s="74"/>
      <c r="CV40" s="74"/>
      <c r="CW40" s="74" t="str">
        <f t="shared" si="37"/>
        <v/>
      </c>
      <c r="CX40" s="74"/>
      <c r="CY40" s="74"/>
      <c r="CZ40" s="74" t="str">
        <f t="shared" si="38"/>
        <v/>
      </c>
      <c r="DA40" s="74"/>
      <c r="DB40" s="74"/>
      <c r="DC40" s="74" t="str">
        <f t="shared" si="39"/>
        <v/>
      </c>
      <c r="DD40" s="74"/>
      <c r="DE40" s="74"/>
      <c r="DF40" s="74" t="str">
        <f t="shared" si="40"/>
        <v/>
      </c>
      <c r="DG40" s="74"/>
      <c r="DH40" s="74"/>
    </row>
    <row r="41" spans="1:112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566</v>
      </c>
      <c r="B41" s="74" t="s">
        <v>294</v>
      </c>
      <c r="C41" s="115" t="s">
        <v>1805</v>
      </c>
      <c r="D41" s="74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6"/>
      <c r="F41" s="75"/>
      <c r="G41" s="75"/>
      <c r="H41" s="76"/>
      <c r="I41" s="75"/>
      <c r="J41" s="75"/>
      <c r="K41" s="76"/>
      <c r="L41" s="75"/>
      <c r="M41" s="75"/>
      <c r="N41" s="76"/>
      <c r="O41" s="75"/>
      <c r="P41" s="75"/>
      <c r="Q41" s="76"/>
      <c r="R41" s="75"/>
      <c r="S41" s="75"/>
      <c r="T41" s="76"/>
      <c r="U41" s="75"/>
      <c r="V41" s="75"/>
      <c r="W41" s="76"/>
      <c r="X41" s="75"/>
      <c r="Y41" s="75"/>
      <c r="Z41" s="76"/>
      <c r="AA41" s="75"/>
      <c r="AB41" s="75"/>
      <c r="AC41" s="76">
        <v>1</v>
      </c>
      <c r="AD41" s="75"/>
      <c r="AE41" s="75"/>
      <c r="AF41" s="76"/>
      <c r="AG41" s="75"/>
      <c r="AH41" s="75"/>
      <c r="AI41" s="76"/>
      <c r="AJ41" s="75"/>
      <c r="AK41" s="75"/>
      <c r="AL41" s="76"/>
      <c r="AM41" s="75"/>
      <c r="AN41" s="75"/>
      <c r="AO41" s="76"/>
      <c r="AP41" s="75"/>
      <c r="AQ41" s="75"/>
      <c r="AR41" s="76"/>
      <c r="AS41" s="75"/>
      <c r="AT41" s="75"/>
      <c r="AU41" s="76"/>
      <c r="AV41" s="75"/>
      <c r="AW41" s="75"/>
      <c r="AX41" s="76"/>
      <c r="AY41" s="75"/>
      <c r="AZ41" s="75"/>
      <c r="BA41" s="76"/>
      <c r="BB41" s="75"/>
      <c r="BC41" s="75"/>
      <c r="BD41" s="76"/>
      <c r="BE41" s="75"/>
      <c r="BF41" s="75"/>
      <c r="BG41" s="74" t="str">
        <f t="shared" si="23"/>
        <v/>
      </c>
      <c r="BH41" s="74"/>
      <c r="BI41" s="74"/>
      <c r="BJ41" s="74" t="str">
        <f t="shared" si="24"/>
        <v/>
      </c>
      <c r="BK41" s="74"/>
      <c r="BL41" s="74"/>
      <c r="BM41" s="74" t="str">
        <f t="shared" si="25"/>
        <v/>
      </c>
      <c r="BN41" s="74"/>
      <c r="BO41" s="74"/>
      <c r="BP41" s="74" t="str">
        <f t="shared" si="26"/>
        <v/>
      </c>
      <c r="BQ41" s="74"/>
      <c r="BR41" s="74"/>
      <c r="BS41" s="74" t="str">
        <f t="shared" si="27"/>
        <v/>
      </c>
      <c r="BT41" s="74"/>
      <c r="BU41" s="74"/>
      <c r="BV41" s="74" t="str">
        <f t="shared" si="28"/>
        <v/>
      </c>
      <c r="BW41" s="74"/>
      <c r="BX41" s="74"/>
      <c r="BY41" s="74" t="str">
        <f t="shared" si="29"/>
        <v/>
      </c>
      <c r="BZ41" s="74"/>
      <c r="CA41" s="74"/>
      <c r="CB41" s="74" t="str">
        <f t="shared" si="30"/>
        <v/>
      </c>
      <c r="CC41" s="74"/>
      <c r="CD41" s="74"/>
      <c r="CE41" s="74" t="str">
        <f t="shared" si="31"/>
        <v xml:space="preserve">INSERT INTO SC_SystemeProduits(RefDimension,NomSysteme,typePresta,ligne,Quantite,formule,cte1,DateModif) values (9,'FV6','MATIERE',566,1,null,null,now());
</v>
      </c>
      <c r="CF41" s="74"/>
      <c r="CG41" s="74"/>
      <c r="CH41" s="74" t="str">
        <f t="shared" si="32"/>
        <v/>
      </c>
      <c r="CI41" s="74"/>
      <c r="CJ41" s="74"/>
      <c r="CK41" s="74" t="str">
        <f t="shared" si="33"/>
        <v/>
      </c>
      <c r="CL41" s="74"/>
      <c r="CM41" s="74"/>
      <c r="CN41" s="74" t="str">
        <f t="shared" si="34"/>
        <v/>
      </c>
      <c r="CO41" s="74"/>
      <c r="CP41" s="74"/>
      <c r="CQ41" s="74" t="str">
        <f t="shared" si="35"/>
        <v/>
      </c>
      <c r="CR41" s="74"/>
      <c r="CS41" s="74"/>
      <c r="CT41" s="74" t="str">
        <f t="shared" si="36"/>
        <v/>
      </c>
      <c r="CU41" s="74"/>
      <c r="CV41" s="74"/>
      <c r="CW41" s="74" t="str">
        <f t="shared" si="37"/>
        <v/>
      </c>
      <c r="CX41" s="74"/>
      <c r="CY41" s="74"/>
      <c r="CZ41" s="74" t="str">
        <f t="shared" si="38"/>
        <v/>
      </c>
      <c r="DA41" s="74"/>
      <c r="DB41" s="74"/>
      <c r="DC41" s="74" t="str">
        <f t="shared" si="39"/>
        <v/>
      </c>
      <c r="DD41" s="74"/>
      <c r="DE41" s="74"/>
      <c r="DF41" s="74" t="str">
        <f t="shared" si="40"/>
        <v/>
      </c>
      <c r="DG41" s="74"/>
      <c r="DH41" s="74"/>
    </row>
    <row r="42" spans="1:112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567</v>
      </c>
      <c r="B42" s="74" t="s">
        <v>294</v>
      </c>
      <c r="C42" s="115" t="s">
        <v>1806</v>
      </c>
      <c r="D42" s="74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6"/>
      <c r="F42" s="75"/>
      <c r="G42" s="75"/>
      <c r="H42" s="76"/>
      <c r="I42" s="75"/>
      <c r="J42" s="75"/>
      <c r="K42" s="76"/>
      <c r="L42" s="75"/>
      <c r="M42" s="75"/>
      <c r="N42" s="76"/>
      <c r="O42" s="75"/>
      <c r="P42" s="75"/>
      <c r="Q42" s="76"/>
      <c r="R42" s="75"/>
      <c r="S42" s="75"/>
      <c r="T42" s="76"/>
      <c r="U42" s="75"/>
      <c r="V42" s="75"/>
      <c r="W42" s="76"/>
      <c r="X42" s="75"/>
      <c r="Y42" s="75"/>
      <c r="Z42" s="76"/>
      <c r="AA42" s="75"/>
      <c r="AB42" s="75"/>
      <c r="AC42" s="76"/>
      <c r="AD42" s="75"/>
      <c r="AE42" s="75"/>
      <c r="AF42" s="76">
        <v>1</v>
      </c>
      <c r="AG42" s="75"/>
      <c r="AH42" s="75"/>
      <c r="AI42" s="76"/>
      <c r="AJ42" s="75"/>
      <c r="AK42" s="75"/>
      <c r="AL42" s="76"/>
      <c r="AM42" s="75"/>
      <c r="AN42" s="75"/>
      <c r="AO42" s="76"/>
      <c r="AP42" s="75"/>
      <c r="AQ42" s="75"/>
      <c r="AR42" s="76"/>
      <c r="AS42" s="75"/>
      <c r="AT42" s="75"/>
      <c r="AU42" s="76"/>
      <c r="AV42" s="75"/>
      <c r="AW42" s="75"/>
      <c r="AX42" s="76"/>
      <c r="AY42" s="75"/>
      <c r="AZ42" s="75"/>
      <c r="BA42" s="76"/>
      <c r="BB42" s="75"/>
      <c r="BC42" s="75"/>
      <c r="BD42" s="76"/>
      <c r="BE42" s="75"/>
      <c r="BF42" s="75"/>
      <c r="BG42" s="74" t="str">
        <f t="shared" si="23"/>
        <v/>
      </c>
      <c r="BH42" s="74"/>
      <c r="BI42" s="74"/>
      <c r="BJ42" s="74" t="str">
        <f t="shared" si="24"/>
        <v/>
      </c>
      <c r="BK42" s="74"/>
      <c r="BL42" s="74"/>
      <c r="BM42" s="74" t="str">
        <f t="shared" si="25"/>
        <v/>
      </c>
      <c r="BN42" s="74"/>
      <c r="BO42" s="74"/>
      <c r="BP42" s="74" t="str">
        <f t="shared" si="26"/>
        <v/>
      </c>
      <c r="BQ42" s="74"/>
      <c r="BR42" s="74"/>
      <c r="BS42" s="74" t="str">
        <f t="shared" si="27"/>
        <v/>
      </c>
      <c r="BT42" s="74"/>
      <c r="BU42" s="74"/>
      <c r="BV42" s="74" t="str">
        <f t="shared" si="28"/>
        <v/>
      </c>
      <c r="BW42" s="74"/>
      <c r="BX42" s="74"/>
      <c r="BY42" s="74" t="str">
        <f t="shared" si="29"/>
        <v/>
      </c>
      <c r="BZ42" s="74"/>
      <c r="CA42" s="74"/>
      <c r="CB42" s="74" t="str">
        <f t="shared" si="30"/>
        <v/>
      </c>
      <c r="CC42" s="74"/>
      <c r="CD42" s="74"/>
      <c r="CE42" s="74" t="str">
        <f t="shared" si="31"/>
        <v/>
      </c>
      <c r="CF42" s="74"/>
      <c r="CG42" s="74"/>
      <c r="CH42" s="74" t="str">
        <f t="shared" si="32"/>
        <v xml:space="preserve">INSERT INTO SC_SystemeProduits(RefDimension,NomSysteme,typePresta,ligne,Quantite,formule,cte1,DateModif) values (10,'FV6','MATIERE',567,1,null,null,now());
</v>
      </c>
      <c r="CI42" s="74"/>
      <c r="CJ42" s="74"/>
      <c r="CK42" s="74" t="str">
        <f t="shared" si="33"/>
        <v/>
      </c>
      <c r="CL42" s="74"/>
      <c r="CM42" s="74"/>
      <c r="CN42" s="74" t="str">
        <f t="shared" si="34"/>
        <v/>
      </c>
      <c r="CO42" s="74"/>
      <c r="CP42" s="74"/>
      <c r="CQ42" s="74" t="str">
        <f t="shared" si="35"/>
        <v/>
      </c>
      <c r="CR42" s="74"/>
      <c r="CS42" s="74"/>
      <c r="CT42" s="74" t="str">
        <f t="shared" si="36"/>
        <v/>
      </c>
      <c r="CU42" s="74"/>
      <c r="CV42" s="74"/>
      <c r="CW42" s="74" t="str">
        <f t="shared" si="37"/>
        <v/>
      </c>
      <c r="CX42" s="74"/>
      <c r="CY42" s="74"/>
      <c r="CZ42" s="74" t="str">
        <f t="shared" si="38"/>
        <v/>
      </c>
      <c r="DA42" s="74"/>
      <c r="DB42" s="74"/>
      <c r="DC42" s="74" t="str">
        <f t="shared" si="39"/>
        <v/>
      </c>
      <c r="DD42" s="74"/>
      <c r="DE42" s="74"/>
      <c r="DF42" s="74" t="str">
        <f t="shared" si="40"/>
        <v/>
      </c>
      <c r="DG42" s="74"/>
      <c r="DH42" s="74"/>
    </row>
    <row r="43" spans="1:112" x14ac:dyDescent="0.3">
      <c r="A43" s="58">
        <f>IF(B43="MATIERE",VLOOKUP($C43,MATIERE!$B$2:$K$601,10,0),IF(B43="MOA",VLOOKUP($C43,ATELIER!$B$2:$K$291,10,0),IF(B43="MOC",VLOOKUP($C43,CHANTIER!$B$2:$K$291,10,0),IF(B43="MP",VLOOKUP($C43,MINIPELLE!$B$2:$K$291,10,0),""))))</f>
        <v>568</v>
      </c>
      <c r="B43" s="74" t="s">
        <v>294</v>
      </c>
      <c r="C43" s="115" t="s">
        <v>1807</v>
      </c>
      <c r="D43" s="74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76"/>
      <c r="F43" s="75"/>
      <c r="G43" s="75"/>
      <c r="H43" s="76"/>
      <c r="I43" s="75"/>
      <c r="J43" s="75"/>
      <c r="K43" s="76"/>
      <c r="L43" s="75"/>
      <c r="M43" s="75"/>
      <c r="N43" s="76"/>
      <c r="O43" s="75"/>
      <c r="P43" s="75"/>
      <c r="Q43" s="76"/>
      <c r="R43" s="75"/>
      <c r="S43" s="75"/>
      <c r="T43" s="76"/>
      <c r="U43" s="75"/>
      <c r="V43" s="75"/>
      <c r="W43" s="76"/>
      <c r="X43" s="75"/>
      <c r="Y43" s="75"/>
      <c r="Z43" s="76"/>
      <c r="AA43" s="75"/>
      <c r="AB43" s="75"/>
      <c r="AC43" s="76"/>
      <c r="AD43" s="75"/>
      <c r="AE43" s="75"/>
      <c r="AF43" s="76"/>
      <c r="AG43" s="75"/>
      <c r="AH43" s="75"/>
      <c r="AI43" s="76">
        <v>1</v>
      </c>
      <c r="AJ43" s="75"/>
      <c r="AK43" s="75"/>
      <c r="AL43" s="76"/>
      <c r="AM43" s="75"/>
      <c r="AN43" s="75"/>
      <c r="AO43" s="76"/>
      <c r="AP43" s="75"/>
      <c r="AQ43" s="75"/>
      <c r="AR43" s="76"/>
      <c r="AS43" s="75"/>
      <c r="AT43" s="75"/>
      <c r="AU43" s="76"/>
      <c r="AV43" s="75"/>
      <c r="AW43" s="75"/>
      <c r="AX43" s="76"/>
      <c r="AY43" s="75"/>
      <c r="AZ43" s="75"/>
      <c r="BA43" s="76"/>
      <c r="BB43" s="75"/>
      <c r="BC43" s="75"/>
      <c r="BD43" s="76"/>
      <c r="BE43" s="75"/>
      <c r="BF43" s="75"/>
      <c r="BG43" s="74" t="str">
        <f t="shared" si="23"/>
        <v/>
      </c>
      <c r="BH43" s="74"/>
      <c r="BI43" s="74"/>
      <c r="BJ43" s="74" t="str">
        <f t="shared" si="24"/>
        <v/>
      </c>
      <c r="BK43" s="74"/>
      <c r="BL43" s="74"/>
      <c r="BM43" s="74" t="str">
        <f t="shared" si="25"/>
        <v/>
      </c>
      <c r="BN43" s="74"/>
      <c r="BO43" s="74"/>
      <c r="BP43" s="74" t="str">
        <f t="shared" si="26"/>
        <v/>
      </c>
      <c r="BQ43" s="74"/>
      <c r="BR43" s="74"/>
      <c r="BS43" s="74" t="str">
        <f t="shared" si="27"/>
        <v/>
      </c>
      <c r="BT43" s="74"/>
      <c r="BU43" s="74"/>
      <c r="BV43" s="74" t="str">
        <f t="shared" si="28"/>
        <v/>
      </c>
      <c r="BW43" s="74"/>
      <c r="BX43" s="74"/>
      <c r="BY43" s="74" t="str">
        <f t="shared" si="29"/>
        <v/>
      </c>
      <c r="BZ43" s="74"/>
      <c r="CA43" s="74"/>
      <c r="CB43" s="74" t="str">
        <f t="shared" si="30"/>
        <v/>
      </c>
      <c r="CC43" s="74"/>
      <c r="CD43" s="74"/>
      <c r="CE43" s="74" t="str">
        <f t="shared" si="31"/>
        <v/>
      </c>
      <c r="CF43" s="74"/>
      <c r="CG43" s="74"/>
      <c r="CH43" s="74" t="str">
        <f t="shared" si="32"/>
        <v/>
      </c>
      <c r="CI43" s="74"/>
      <c r="CJ43" s="74"/>
      <c r="CK43" s="74" t="str">
        <f t="shared" si="33"/>
        <v xml:space="preserve">INSERT INTO SC_SystemeProduits(RefDimension,NomSysteme,typePresta,ligne,Quantite,formule,cte1,DateModif) values (11,'FV6','MATIERE',568,1,null,null,now());
</v>
      </c>
      <c r="CL43" s="74"/>
      <c r="CM43" s="74"/>
      <c r="CN43" s="74" t="str">
        <f t="shared" si="34"/>
        <v/>
      </c>
      <c r="CO43" s="74"/>
      <c r="CP43" s="74"/>
      <c r="CQ43" s="74" t="str">
        <f t="shared" si="35"/>
        <v/>
      </c>
      <c r="CR43" s="74"/>
      <c r="CS43" s="74"/>
      <c r="CT43" s="74" t="str">
        <f t="shared" si="36"/>
        <v/>
      </c>
      <c r="CU43" s="74"/>
      <c r="CV43" s="74"/>
      <c r="CW43" s="74" t="str">
        <f t="shared" si="37"/>
        <v/>
      </c>
      <c r="CX43" s="74"/>
      <c r="CY43" s="74"/>
      <c r="CZ43" s="74" t="str">
        <f t="shared" si="38"/>
        <v/>
      </c>
      <c r="DA43" s="74"/>
      <c r="DB43" s="74"/>
      <c r="DC43" s="74" t="str">
        <f t="shared" si="39"/>
        <v/>
      </c>
      <c r="DD43" s="74"/>
      <c r="DE43" s="74"/>
      <c r="DF43" s="74" t="str">
        <f t="shared" si="40"/>
        <v/>
      </c>
      <c r="DG43" s="74"/>
      <c r="DH43" s="74"/>
    </row>
    <row r="44" spans="1:112" x14ac:dyDescent="0.3">
      <c r="A44" s="58">
        <f>IF(B44="MATIERE",VLOOKUP($C44,MATIERE!$B$2:$K$601,10,0),IF(B44="MOA",VLOOKUP($C44,ATELIER!$B$2:$K$291,10,0),IF(B44="MOC",VLOOKUP($C44,CHANTIER!$B$2:$K$291,10,0),IF(B44="MP",VLOOKUP($C44,MINIPELLE!$B$2:$K$291,10,0),""))))</f>
        <v>569</v>
      </c>
      <c r="B44" s="74" t="s">
        <v>294</v>
      </c>
      <c r="C44" s="115" t="s">
        <v>1808</v>
      </c>
      <c r="D44" s="74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76"/>
      <c r="F44" s="75"/>
      <c r="G44" s="75"/>
      <c r="H44" s="76"/>
      <c r="I44" s="75"/>
      <c r="J44" s="75"/>
      <c r="K44" s="76"/>
      <c r="L44" s="75"/>
      <c r="M44" s="75"/>
      <c r="N44" s="76"/>
      <c r="O44" s="75"/>
      <c r="P44" s="75"/>
      <c r="Q44" s="76"/>
      <c r="R44" s="75"/>
      <c r="S44" s="75"/>
      <c r="T44" s="76"/>
      <c r="U44" s="75"/>
      <c r="V44" s="75"/>
      <c r="W44" s="76"/>
      <c r="X44" s="75"/>
      <c r="Y44" s="75"/>
      <c r="Z44" s="76"/>
      <c r="AA44" s="75"/>
      <c r="AB44" s="75"/>
      <c r="AC44" s="76"/>
      <c r="AD44" s="75"/>
      <c r="AE44" s="75"/>
      <c r="AF44" s="76"/>
      <c r="AG44" s="75"/>
      <c r="AH44" s="75"/>
      <c r="AI44" s="76"/>
      <c r="AJ44" s="75"/>
      <c r="AK44" s="75"/>
      <c r="AL44" s="76">
        <v>1</v>
      </c>
      <c r="AM44" s="75"/>
      <c r="AN44" s="75"/>
      <c r="AO44" s="76"/>
      <c r="AP44" s="75"/>
      <c r="AQ44" s="75"/>
      <c r="AR44" s="76"/>
      <c r="AS44" s="75"/>
      <c r="AT44" s="75"/>
      <c r="AU44" s="76"/>
      <c r="AV44" s="75"/>
      <c r="AW44" s="75"/>
      <c r="AX44" s="76"/>
      <c r="AY44" s="75"/>
      <c r="AZ44" s="75"/>
      <c r="BA44" s="76"/>
      <c r="BB44" s="75"/>
      <c r="BC44" s="75"/>
      <c r="BD44" s="76"/>
      <c r="BE44" s="75"/>
      <c r="BF44" s="75"/>
      <c r="BG44" s="74" t="str">
        <f t="shared" si="23"/>
        <v/>
      </c>
      <c r="BH44" s="74"/>
      <c r="BI44" s="74"/>
      <c r="BJ44" s="74" t="str">
        <f t="shared" si="24"/>
        <v/>
      </c>
      <c r="BK44" s="74"/>
      <c r="BL44" s="74"/>
      <c r="BM44" s="74" t="str">
        <f t="shared" si="25"/>
        <v/>
      </c>
      <c r="BN44" s="74"/>
      <c r="BO44" s="74"/>
      <c r="BP44" s="74" t="str">
        <f t="shared" si="26"/>
        <v/>
      </c>
      <c r="BQ44" s="74"/>
      <c r="BR44" s="74"/>
      <c r="BS44" s="74" t="str">
        <f t="shared" si="27"/>
        <v/>
      </c>
      <c r="BT44" s="74"/>
      <c r="BU44" s="74"/>
      <c r="BV44" s="74" t="str">
        <f t="shared" si="28"/>
        <v/>
      </c>
      <c r="BW44" s="74"/>
      <c r="BX44" s="74"/>
      <c r="BY44" s="74" t="str">
        <f t="shared" si="29"/>
        <v/>
      </c>
      <c r="BZ44" s="74"/>
      <c r="CA44" s="74"/>
      <c r="CB44" s="74" t="str">
        <f t="shared" si="30"/>
        <v/>
      </c>
      <c r="CC44" s="74"/>
      <c r="CD44" s="74"/>
      <c r="CE44" s="74" t="str">
        <f t="shared" si="31"/>
        <v/>
      </c>
      <c r="CF44" s="74"/>
      <c r="CG44" s="74"/>
      <c r="CH44" s="74" t="str">
        <f t="shared" si="32"/>
        <v/>
      </c>
      <c r="CI44" s="74"/>
      <c r="CJ44" s="74"/>
      <c r="CK44" s="74" t="str">
        <f t="shared" si="33"/>
        <v/>
      </c>
      <c r="CL44" s="74"/>
      <c r="CM44" s="74"/>
      <c r="CN44" s="74" t="str">
        <f t="shared" si="34"/>
        <v xml:space="preserve">INSERT INTO SC_SystemeProduits(RefDimension,NomSysteme,typePresta,ligne,Quantite,formule,cte1,DateModif) values (12,'FV6','MATIERE',569,1,null,null,now());
</v>
      </c>
      <c r="CO44" s="74"/>
      <c r="CP44" s="74"/>
      <c r="CQ44" s="74" t="str">
        <f t="shared" si="35"/>
        <v/>
      </c>
      <c r="CR44" s="74"/>
      <c r="CS44" s="74"/>
      <c r="CT44" s="74" t="str">
        <f t="shared" si="36"/>
        <v/>
      </c>
      <c r="CU44" s="74"/>
      <c r="CV44" s="74"/>
      <c r="CW44" s="74" t="str">
        <f t="shared" si="37"/>
        <v/>
      </c>
      <c r="CX44" s="74"/>
      <c r="CY44" s="74"/>
      <c r="CZ44" s="74" t="str">
        <f t="shared" si="38"/>
        <v/>
      </c>
      <c r="DA44" s="74"/>
      <c r="DB44" s="74"/>
      <c r="DC44" s="74" t="str">
        <f t="shared" si="39"/>
        <v/>
      </c>
      <c r="DD44" s="74"/>
      <c r="DE44" s="74"/>
      <c r="DF44" s="74" t="str">
        <f t="shared" si="40"/>
        <v/>
      </c>
      <c r="DG44" s="74"/>
      <c r="DH44" s="74"/>
    </row>
    <row r="45" spans="1:112" x14ac:dyDescent="0.3">
      <c r="A45" s="58">
        <f>IF(B45="MATIERE",VLOOKUP($C45,MATIERE!$B$2:$K$601,10,0),IF(B45="MOA",VLOOKUP($C45,ATELIER!$B$2:$K$291,10,0),IF(B45="MOC",VLOOKUP($C45,CHANTIER!$B$2:$K$291,10,0),IF(B45="MP",VLOOKUP($C45,MINIPELLE!$B$2:$K$291,10,0),""))))</f>
        <v>570</v>
      </c>
      <c r="B45" s="74" t="s">
        <v>294</v>
      </c>
      <c r="C45" s="115" t="s">
        <v>1809</v>
      </c>
      <c r="D45" s="74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76"/>
      <c r="F45" s="75"/>
      <c r="G45" s="75"/>
      <c r="H45" s="76"/>
      <c r="I45" s="75"/>
      <c r="J45" s="75"/>
      <c r="K45" s="76"/>
      <c r="L45" s="75"/>
      <c r="M45" s="75"/>
      <c r="N45" s="76"/>
      <c r="O45" s="75"/>
      <c r="P45" s="75"/>
      <c r="Q45" s="76"/>
      <c r="R45" s="75"/>
      <c r="S45" s="75"/>
      <c r="T45" s="76"/>
      <c r="U45" s="75"/>
      <c r="V45" s="75"/>
      <c r="W45" s="76"/>
      <c r="X45" s="75"/>
      <c r="Y45" s="75"/>
      <c r="Z45" s="76"/>
      <c r="AA45" s="75"/>
      <c r="AB45" s="75"/>
      <c r="AC45" s="76"/>
      <c r="AD45" s="75"/>
      <c r="AE45" s="75"/>
      <c r="AF45" s="76"/>
      <c r="AG45" s="75"/>
      <c r="AH45" s="75"/>
      <c r="AI45" s="76"/>
      <c r="AJ45" s="75"/>
      <c r="AK45" s="75"/>
      <c r="AL45" s="76"/>
      <c r="AM45" s="75"/>
      <c r="AN45" s="75"/>
      <c r="AO45" s="76">
        <v>1</v>
      </c>
      <c r="AP45" s="75"/>
      <c r="AQ45" s="75"/>
      <c r="AR45" s="76"/>
      <c r="AS45" s="75"/>
      <c r="AT45" s="75"/>
      <c r="AU45" s="76"/>
      <c r="AV45" s="75"/>
      <c r="AW45" s="75"/>
      <c r="AX45" s="76"/>
      <c r="AY45" s="75"/>
      <c r="AZ45" s="75"/>
      <c r="BA45" s="76"/>
      <c r="BB45" s="75"/>
      <c r="BC45" s="75"/>
      <c r="BD45" s="76"/>
      <c r="BE45" s="75"/>
      <c r="BF45" s="75"/>
      <c r="BG45" s="74" t="str">
        <f t="shared" si="23"/>
        <v/>
      </c>
      <c r="BH45" s="74"/>
      <c r="BI45" s="74"/>
      <c r="BJ45" s="74" t="str">
        <f t="shared" si="24"/>
        <v/>
      </c>
      <c r="BK45" s="74"/>
      <c r="BL45" s="74"/>
      <c r="BM45" s="74" t="str">
        <f t="shared" si="25"/>
        <v/>
      </c>
      <c r="BN45" s="74"/>
      <c r="BO45" s="74"/>
      <c r="BP45" s="74" t="str">
        <f t="shared" si="26"/>
        <v/>
      </c>
      <c r="BQ45" s="74"/>
      <c r="BR45" s="74"/>
      <c r="BS45" s="74" t="str">
        <f t="shared" si="27"/>
        <v/>
      </c>
      <c r="BT45" s="74"/>
      <c r="BU45" s="74"/>
      <c r="BV45" s="74" t="str">
        <f t="shared" si="28"/>
        <v/>
      </c>
      <c r="BW45" s="74"/>
      <c r="BX45" s="74"/>
      <c r="BY45" s="74" t="str">
        <f t="shared" si="29"/>
        <v/>
      </c>
      <c r="BZ45" s="74"/>
      <c r="CA45" s="74"/>
      <c r="CB45" s="74" t="str">
        <f t="shared" si="30"/>
        <v/>
      </c>
      <c r="CC45" s="74"/>
      <c r="CD45" s="74"/>
      <c r="CE45" s="74" t="str">
        <f t="shared" si="31"/>
        <v/>
      </c>
      <c r="CF45" s="74"/>
      <c r="CG45" s="74"/>
      <c r="CH45" s="74" t="str">
        <f t="shared" si="32"/>
        <v/>
      </c>
      <c r="CI45" s="74"/>
      <c r="CJ45" s="74"/>
      <c r="CK45" s="74" t="str">
        <f t="shared" si="33"/>
        <v/>
      </c>
      <c r="CL45" s="74"/>
      <c r="CM45" s="74"/>
      <c r="CN45" s="74" t="str">
        <f t="shared" si="34"/>
        <v/>
      </c>
      <c r="CO45" s="74"/>
      <c r="CP45" s="74"/>
      <c r="CQ45" s="74" t="str">
        <f t="shared" si="35"/>
        <v xml:space="preserve">INSERT INTO SC_SystemeProduits(RefDimension,NomSysteme,typePresta,ligne,Quantite,formule,cte1,DateModif) values (13,'FV6','MATIERE',570,1,null,null,now());
</v>
      </c>
      <c r="CR45" s="74"/>
      <c r="CS45" s="74"/>
      <c r="CT45" s="74" t="str">
        <f t="shared" si="36"/>
        <v/>
      </c>
      <c r="CU45" s="74"/>
      <c r="CV45" s="74"/>
      <c r="CW45" s="74" t="str">
        <f t="shared" si="37"/>
        <v/>
      </c>
      <c r="CX45" s="74"/>
      <c r="CY45" s="74"/>
      <c r="CZ45" s="74" t="str">
        <f t="shared" si="38"/>
        <v/>
      </c>
      <c r="DA45" s="74"/>
      <c r="DB45" s="74"/>
      <c r="DC45" s="74" t="str">
        <f t="shared" si="39"/>
        <v/>
      </c>
      <c r="DD45" s="74"/>
      <c r="DE45" s="74"/>
      <c r="DF45" s="74" t="str">
        <f t="shared" si="40"/>
        <v/>
      </c>
      <c r="DG45" s="74"/>
      <c r="DH45" s="74"/>
    </row>
    <row r="46" spans="1:112" x14ac:dyDescent="0.3">
      <c r="A46" s="58">
        <f>IF(B46="MATIERE",VLOOKUP($C46,MATIERE!$B$2:$K$601,10,0),IF(B46="MOA",VLOOKUP($C46,ATELIER!$B$2:$K$291,10,0),IF(B46="MOC",VLOOKUP($C46,CHANTIER!$B$2:$K$291,10,0),IF(B46="MP",VLOOKUP($C46,MINIPELLE!$B$2:$K$291,10,0),""))))</f>
        <v>571</v>
      </c>
      <c r="B46" s="74" t="s">
        <v>294</v>
      </c>
      <c r="C46" s="115" t="s">
        <v>1810</v>
      </c>
      <c r="D46" s="74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76"/>
      <c r="F46" s="75"/>
      <c r="G46" s="75"/>
      <c r="H46" s="76"/>
      <c r="I46" s="75"/>
      <c r="J46" s="75"/>
      <c r="K46" s="76"/>
      <c r="L46" s="75"/>
      <c r="M46" s="75"/>
      <c r="N46" s="76"/>
      <c r="O46" s="75"/>
      <c r="P46" s="75"/>
      <c r="Q46" s="76"/>
      <c r="R46" s="75"/>
      <c r="S46" s="75"/>
      <c r="T46" s="76"/>
      <c r="U46" s="75"/>
      <c r="V46" s="75"/>
      <c r="W46" s="76"/>
      <c r="X46" s="75"/>
      <c r="Y46" s="75"/>
      <c r="Z46" s="76"/>
      <c r="AA46" s="75"/>
      <c r="AB46" s="75"/>
      <c r="AC46" s="76"/>
      <c r="AD46" s="75"/>
      <c r="AE46" s="75"/>
      <c r="AF46" s="76"/>
      <c r="AG46" s="75"/>
      <c r="AH46" s="75"/>
      <c r="AI46" s="76"/>
      <c r="AJ46" s="75"/>
      <c r="AK46" s="75"/>
      <c r="AL46" s="76"/>
      <c r="AM46" s="75"/>
      <c r="AN46" s="75"/>
      <c r="AO46" s="76"/>
      <c r="AP46" s="75"/>
      <c r="AQ46" s="75"/>
      <c r="AR46" s="76">
        <v>1</v>
      </c>
      <c r="AS46" s="75"/>
      <c r="AT46" s="75"/>
      <c r="AU46" s="76"/>
      <c r="AV46" s="75"/>
      <c r="AW46" s="75"/>
      <c r="AX46" s="76"/>
      <c r="AY46" s="75"/>
      <c r="AZ46" s="75"/>
      <c r="BA46" s="76"/>
      <c r="BB46" s="75"/>
      <c r="BC46" s="75"/>
      <c r="BD46" s="76"/>
      <c r="BE46" s="75"/>
      <c r="BF46" s="75"/>
      <c r="BG46" s="74" t="str">
        <f t="shared" si="23"/>
        <v/>
      </c>
      <c r="BH46" s="74"/>
      <c r="BI46" s="74"/>
      <c r="BJ46" s="74" t="str">
        <f t="shared" si="24"/>
        <v/>
      </c>
      <c r="BK46" s="74"/>
      <c r="BL46" s="74"/>
      <c r="BM46" s="74" t="str">
        <f t="shared" si="25"/>
        <v/>
      </c>
      <c r="BN46" s="74"/>
      <c r="BO46" s="74"/>
      <c r="BP46" s="74" t="str">
        <f t="shared" si="26"/>
        <v/>
      </c>
      <c r="BQ46" s="74"/>
      <c r="BR46" s="74"/>
      <c r="BS46" s="74" t="str">
        <f t="shared" si="27"/>
        <v/>
      </c>
      <c r="BT46" s="74"/>
      <c r="BU46" s="74"/>
      <c r="BV46" s="74" t="str">
        <f t="shared" si="28"/>
        <v/>
      </c>
      <c r="BW46" s="74"/>
      <c r="BX46" s="74"/>
      <c r="BY46" s="74" t="str">
        <f t="shared" si="29"/>
        <v/>
      </c>
      <c r="BZ46" s="74"/>
      <c r="CA46" s="74"/>
      <c r="CB46" s="74" t="str">
        <f t="shared" si="30"/>
        <v/>
      </c>
      <c r="CC46" s="74"/>
      <c r="CD46" s="74"/>
      <c r="CE46" s="74" t="str">
        <f t="shared" si="31"/>
        <v/>
      </c>
      <c r="CF46" s="74"/>
      <c r="CG46" s="74"/>
      <c r="CH46" s="74" t="str">
        <f t="shared" si="32"/>
        <v/>
      </c>
      <c r="CI46" s="74"/>
      <c r="CJ46" s="74"/>
      <c r="CK46" s="74" t="str">
        <f t="shared" si="33"/>
        <v/>
      </c>
      <c r="CL46" s="74"/>
      <c r="CM46" s="74"/>
      <c r="CN46" s="74" t="str">
        <f t="shared" si="34"/>
        <v/>
      </c>
      <c r="CO46" s="74"/>
      <c r="CP46" s="74"/>
      <c r="CQ46" s="74" t="str">
        <f t="shared" si="35"/>
        <v/>
      </c>
      <c r="CR46" s="74"/>
      <c r="CS46" s="74"/>
      <c r="CT46" s="74" t="str">
        <f t="shared" si="36"/>
        <v xml:space="preserve">INSERT INTO SC_SystemeProduits(RefDimension,NomSysteme,typePresta,ligne,Quantite,formule,cte1,DateModif) values (14,'FV6','MATIERE',571,1,null,null,now());
</v>
      </c>
      <c r="CU46" s="74"/>
      <c r="CV46" s="74"/>
      <c r="CW46" s="74" t="str">
        <f t="shared" si="37"/>
        <v/>
      </c>
      <c r="CX46" s="74"/>
      <c r="CY46" s="74"/>
      <c r="CZ46" s="74" t="str">
        <f t="shared" si="38"/>
        <v/>
      </c>
      <c r="DA46" s="74"/>
      <c r="DB46" s="74"/>
      <c r="DC46" s="74" t="str">
        <f t="shared" si="39"/>
        <v/>
      </c>
      <c r="DD46" s="74"/>
      <c r="DE46" s="74"/>
      <c r="DF46" s="74" t="str">
        <f t="shared" si="40"/>
        <v/>
      </c>
      <c r="DG46" s="74"/>
      <c r="DH46" s="74"/>
    </row>
    <row r="47" spans="1:112" x14ac:dyDescent="0.3">
      <c r="A47" s="58">
        <f>IF(B47="MATIERE",VLOOKUP($C47,MATIERE!$B$2:$K$601,10,0),IF(B47="MOA",VLOOKUP($C47,ATELIER!$B$2:$K$291,10,0),IF(B47="MOC",VLOOKUP($C47,CHANTIER!$B$2:$K$291,10,0),IF(B47="MP",VLOOKUP($C47,MINIPELLE!$B$2:$K$291,10,0),""))))</f>
        <v>572</v>
      </c>
      <c r="B47" s="74" t="s">
        <v>294</v>
      </c>
      <c r="C47" s="115" t="s">
        <v>1811</v>
      </c>
      <c r="D47" s="74" t="str">
        <f>IF(B47="MATIERE",VLOOKUP($C47,MATIERE!$B$2:$K$601,6,0),IF(B47="MOA",VLOOKUP($C47,ATELIER!$B$2:$K$291,3,0),IF(B47="MOC",VLOOKUP($C47,CHANTIER!$B$2:$K$291,3,0),IF(B47="MP",VLOOKUP($C47,MINIPELLE!$B$2:$K$291,3,0),""))))</f>
        <v>pc</v>
      </c>
      <c r="E47" s="76"/>
      <c r="F47" s="75"/>
      <c r="G47" s="75"/>
      <c r="H47" s="76"/>
      <c r="I47" s="75"/>
      <c r="J47" s="75"/>
      <c r="K47" s="76"/>
      <c r="L47" s="75"/>
      <c r="M47" s="75"/>
      <c r="N47" s="76"/>
      <c r="O47" s="75"/>
      <c r="P47" s="75"/>
      <c r="Q47" s="76"/>
      <c r="R47" s="75"/>
      <c r="S47" s="75"/>
      <c r="T47" s="76"/>
      <c r="U47" s="75"/>
      <c r="V47" s="75"/>
      <c r="W47" s="76"/>
      <c r="X47" s="75"/>
      <c r="Y47" s="75"/>
      <c r="Z47" s="76"/>
      <c r="AA47" s="75"/>
      <c r="AB47" s="75"/>
      <c r="AC47" s="76"/>
      <c r="AD47" s="75"/>
      <c r="AE47" s="75"/>
      <c r="AF47" s="76"/>
      <c r="AG47" s="75"/>
      <c r="AH47" s="75"/>
      <c r="AI47" s="76"/>
      <c r="AJ47" s="75"/>
      <c r="AK47" s="75"/>
      <c r="AL47" s="76"/>
      <c r="AM47" s="75"/>
      <c r="AN47" s="75"/>
      <c r="AO47" s="76"/>
      <c r="AP47" s="75"/>
      <c r="AQ47" s="75"/>
      <c r="AR47" s="76"/>
      <c r="AS47" s="75"/>
      <c r="AT47" s="75"/>
      <c r="AU47" s="76">
        <v>1</v>
      </c>
      <c r="AV47" s="75"/>
      <c r="AW47" s="75"/>
      <c r="AX47" s="76">
        <v>1</v>
      </c>
      <c r="AY47" s="75"/>
      <c r="AZ47" s="75"/>
      <c r="BA47" s="76"/>
      <c r="BB47" s="75"/>
      <c r="BC47" s="75"/>
      <c r="BD47" s="76"/>
      <c r="BE47" s="75"/>
      <c r="BF47" s="75"/>
      <c r="BG47" s="74" t="str">
        <f t="shared" si="23"/>
        <v/>
      </c>
      <c r="BH47" s="74"/>
      <c r="BI47" s="74"/>
      <c r="BJ47" s="74" t="str">
        <f t="shared" si="24"/>
        <v/>
      </c>
      <c r="BK47" s="74"/>
      <c r="BL47" s="74"/>
      <c r="BM47" s="74" t="str">
        <f t="shared" si="25"/>
        <v/>
      </c>
      <c r="BN47" s="74"/>
      <c r="BO47" s="74"/>
      <c r="BP47" s="74" t="str">
        <f t="shared" si="26"/>
        <v/>
      </c>
      <c r="BQ47" s="74"/>
      <c r="BR47" s="74"/>
      <c r="BS47" s="74" t="str">
        <f t="shared" si="27"/>
        <v/>
      </c>
      <c r="BT47" s="74"/>
      <c r="BU47" s="74"/>
      <c r="BV47" s="74" t="str">
        <f t="shared" si="28"/>
        <v/>
      </c>
      <c r="BW47" s="74"/>
      <c r="BX47" s="74"/>
      <c r="BY47" s="74" t="str">
        <f t="shared" si="29"/>
        <v/>
      </c>
      <c r="BZ47" s="74"/>
      <c r="CA47" s="74"/>
      <c r="CB47" s="74" t="str">
        <f t="shared" si="30"/>
        <v/>
      </c>
      <c r="CC47" s="74"/>
      <c r="CD47" s="74"/>
      <c r="CE47" s="74" t="str">
        <f t="shared" si="31"/>
        <v/>
      </c>
      <c r="CF47" s="74"/>
      <c r="CG47" s="74"/>
      <c r="CH47" s="74" t="str">
        <f t="shared" si="32"/>
        <v/>
      </c>
      <c r="CI47" s="74"/>
      <c r="CJ47" s="74"/>
      <c r="CK47" s="74" t="str">
        <f t="shared" si="33"/>
        <v/>
      </c>
      <c r="CL47" s="74"/>
      <c r="CM47" s="74"/>
      <c r="CN47" s="74" t="str">
        <f t="shared" si="34"/>
        <v/>
      </c>
      <c r="CO47" s="74"/>
      <c r="CP47" s="74"/>
      <c r="CQ47" s="74" t="str">
        <f t="shared" si="35"/>
        <v/>
      </c>
      <c r="CR47" s="74"/>
      <c r="CS47" s="74"/>
      <c r="CT47" s="74" t="str">
        <f t="shared" si="36"/>
        <v/>
      </c>
      <c r="CU47" s="74"/>
      <c r="CV47" s="74"/>
      <c r="CW47" s="74" t="str">
        <f t="shared" si="37"/>
        <v xml:space="preserve">INSERT INTO SC_SystemeProduits(RefDimension,NomSysteme,typePresta,ligne,Quantite,formule,cte1,DateModif) values (15,'FV6','MATIERE',572,1,null,null,now());
</v>
      </c>
      <c r="CX47" s="74"/>
      <c r="CY47" s="74"/>
      <c r="CZ47" s="74" t="str">
        <f t="shared" si="38"/>
        <v xml:space="preserve">INSERT INTO SC_SystemeProduits(RefDimension,NomSysteme,typePresta,ligne,Quantite,formule,cte1,DateModif) values (16,'FV6','MATIERE',572,1,null,null,now());
</v>
      </c>
      <c r="DA47" s="74"/>
      <c r="DB47" s="74"/>
      <c r="DC47" s="74" t="str">
        <f t="shared" si="39"/>
        <v/>
      </c>
      <c r="DD47" s="74"/>
      <c r="DE47" s="74"/>
      <c r="DF47" s="74" t="str">
        <f t="shared" si="40"/>
        <v/>
      </c>
      <c r="DG47" s="74"/>
      <c r="DH47" s="74"/>
    </row>
    <row r="48" spans="1:112" x14ac:dyDescent="0.3">
      <c r="A48" s="58">
        <f>IF(B48="MATIERE",VLOOKUP($C48,MATIERE!$B$2:$K$601,10,0),IF(B48="MOA",VLOOKUP($C48,ATELIER!$B$2:$K$291,10,0),IF(B48="MOC",VLOOKUP($C48,CHANTIER!$B$2:$K$291,10,0),IF(B48="MP",VLOOKUP($C48,MINIPELLE!$B$2:$K$291,10,0),""))))</f>
        <v>573</v>
      </c>
      <c r="B48" s="74" t="s">
        <v>294</v>
      </c>
      <c r="C48" s="115" t="s">
        <v>1812</v>
      </c>
      <c r="D48" s="74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76"/>
      <c r="F48" s="75"/>
      <c r="G48" s="75"/>
      <c r="H48" s="76"/>
      <c r="I48" s="75"/>
      <c r="J48" s="75"/>
      <c r="K48" s="76"/>
      <c r="L48" s="75"/>
      <c r="M48" s="75"/>
      <c r="N48" s="76"/>
      <c r="O48" s="75"/>
      <c r="P48" s="75"/>
      <c r="Q48" s="76"/>
      <c r="R48" s="75"/>
      <c r="S48" s="75"/>
      <c r="T48" s="76"/>
      <c r="U48" s="75"/>
      <c r="V48" s="75"/>
      <c r="W48" s="76"/>
      <c r="X48" s="75"/>
      <c r="Y48" s="75"/>
      <c r="Z48" s="76"/>
      <c r="AA48" s="75"/>
      <c r="AB48" s="75"/>
      <c r="AC48" s="76"/>
      <c r="AD48" s="75"/>
      <c r="AE48" s="75"/>
      <c r="AF48" s="76"/>
      <c r="AG48" s="75"/>
      <c r="AH48" s="75"/>
      <c r="AI48" s="76"/>
      <c r="AJ48" s="75"/>
      <c r="AK48" s="75"/>
      <c r="AL48" s="76"/>
      <c r="AM48" s="75"/>
      <c r="AN48" s="75"/>
      <c r="AO48" s="76"/>
      <c r="AP48" s="75"/>
      <c r="AQ48" s="75"/>
      <c r="AR48" s="76"/>
      <c r="AS48" s="75"/>
      <c r="AT48" s="75"/>
      <c r="AU48" s="76"/>
      <c r="AV48" s="75"/>
      <c r="AW48" s="75"/>
      <c r="AX48" s="76"/>
      <c r="AY48" s="75"/>
      <c r="AZ48" s="75"/>
      <c r="BA48" s="76">
        <v>1</v>
      </c>
      <c r="BB48" s="75"/>
      <c r="BC48" s="75"/>
      <c r="BD48" s="76">
        <v>1</v>
      </c>
      <c r="BE48" s="75"/>
      <c r="BF48" s="75"/>
      <c r="BG48" s="74" t="str">
        <f t="shared" si="23"/>
        <v/>
      </c>
      <c r="BH48" s="74"/>
      <c r="BI48" s="74"/>
      <c r="BJ48" s="74" t="str">
        <f t="shared" si="24"/>
        <v/>
      </c>
      <c r="BK48" s="74"/>
      <c r="BL48" s="74"/>
      <c r="BM48" s="74" t="str">
        <f t="shared" si="25"/>
        <v/>
      </c>
      <c r="BN48" s="74"/>
      <c r="BO48" s="74"/>
      <c r="BP48" s="74" t="str">
        <f t="shared" si="26"/>
        <v/>
      </c>
      <c r="BQ48" s="74"/>
      <c r="BR48" s="74"/>
      <c r="BS48" s="74" t="str">
        <f t="shared" si="27"/>
        <v/>
      </c>
      <c r="BT48" s="74"/>
      <c r="BU48" s="74"/>
      <c r="BV48" s="74" t="str">
        <f t="shared" si="28"/>
        <v/>
      </c>
      <c r="BW48" s="74"/>
      <c r="BX48" s="74"/>
      <c r="BY48" s="74" t="str">
        <f t="shared" si="29"/>
        <v/>
      </c>
      <c r="BZ48" s="74"/>
      <c r="CA48" s="74"/>
      <c r="CB48" s="74" t="str">
        <f t="shared" si="30"/>
        <v/>
      </c>
      <c r="CC48" s="74"/>
      <c r="CD48" s="74"/>
      <c r="CE48" s="74" t="str">
        <f t="shared" si="31"/>
        <v/>
      </c>
      <c r="CF48" s="74"/>
      <c r="CG48" s="74"/>
      <c r="CH48" s="74" t="str">
        <f t="shared" si="32"/>
        <v/>
      </c>
      <c r="CI48" s="74"/>
      <c r="CJ48" s="74"/>
      <c r="CK48" s="74" t="str">
        <f t="shared" si="33"/>
        <v/>
      </c>
      <c r="CL48" s="74"/>
      <c r="CM48" s="74"/>
      <c r="CN48" s="74" t="str">
        <f t="shared" si="34"/>
        <v/>
      </c>
      <c r="CO48" s="74"/>
      <c r="CP48" s="74"/>
      <c r="CQ48" s="74" t="str">
        <f t="shared" si="35"/>
        <v/>
      </c>
      <c r="CR48" s="74"/>
      <c r="CS48" s="74"/>
      <c r="CT48" s="74" t="str">
        <f t="shared" si="36"/>
        <v/>
      </c>
      <c r="CU48" s="74"/>
      <c r="CV48" s="74"/>
      <c r="CW48" s="74" t="str">
        <f t="shared" si="37"/>
        <v/>
      </c>
      <c r="CX48" s="74"/>
      <c r="CY48" s="74"/>
      <c r="CZ48" s="74" t="str">
        <f t="shared" si="38"/>
        <v/>
      </c>
      <c r="DA48" s="74"/>
      <c r="DB48" s="74"/>
      <c r="DC48" s="74" t="str">
        <f t="shared" si="39"/>
        <v xml:space="preserve">INSERT INTO SC_SystemeProduits(RefDimension,NomSysteme,typePresta,ligne,Quantite,formule,cte1,DateModif) values (17,'FV6','MATIERE',573,1,null,null,now());
</v>
      </c>
      <c r="DD48" s="74"/>
      <c r="DE48" s="74"/>
      <c r="DF48" s="74" t="str">
        <f t="shared" si="40"/>
        <v xml:space="preserve">INSERT INTO SC_SystemeProduits(RefDimension,NomSysteme,typePresta,ligne,Quantite,formule,cte1,DateModif) values (18,'FV6','MATIERE',573,1,null,null,now());
</v>
      </c>
      <c r="DG48" s="74"/>
      <c r="DH48" s="74"/>
    </row>
    <row r="49" spans="59:112" x14ac:dyDescent="0.3">
      <c r="BG49" s="74" t="str">
        <f t="shared" si="23"/>
        <v/>
      </c>
      <c r="BH49" s="74"/>
      <c r="BI49" s="74"/>
      <c r="BJ49" s="74" t="str">
        <f t="shared" si="24"/>
        <v/>
      </c>
      <c r="BK49" s="74"/>
      <c r="BL49" s="74"/>
      <c r="BM49" s="74" t="str">
        <f t="shared" si="25"/>
        <v/>
      </c>
      <c r="BN49" s="74"/>
      <c r="BO49" s="74"/>
      <c r="BP49" s="74" t="str">
        <f t="shared" si="26"/>
        <v/>
      </c>
      <c r="BQ49" s="74"/>
      <c r="BR49" s="74"/>
      <c r="BS49" s="74" t="str">
        <f t="shared" si="27"/>
        <v/>
      </c>
      <c r="BT49" s="74"/>
      <c r="BU49" s="74"/>
      <c r="BV49" s="74" t="str">
        <f t="shared" si="28"/>
        <v/>
      </c>
      <c r="BW49" s="74"/>
      <c r="BX49" s="74"/>
      <c r="BY49" s="74" t="str">
        <f t="shared" si="29"/>
        <v/>
      </c>
      <c r="BZ49" s="74"/>
      <c r="CA49" s="74"/>
      <c r="CB49" s="74" t="str">
        <f t="shared" si="30"/>
        <v/>
      </c>
      <c r="CC49" s="74"/>
      <c r="CD49" s="74"/>
      <c r="CE49" s="74" t="str">
        <f t="shared" si="31"/>
        <v/>
      </c>
      <c r="CF49" s="74"/>
      <c r="CG49" s="74"/>
      <c r="CH49" s="74" t="str">
        <f t="shared" si="32"/>
        <v/>
      </c>
      <c r="CI49" s="74"/>
      <c r="CJ49" s="74"/>
      <c r="CK49" s="74" t="str">
        <f t="shared" si="33"/>
        <v/>
      </c>
      <c r="CL49" s="74"/>
      <c r="CM49" s="74"/>
      <c r="CN49" s="74" t="str">
        <f t="shared" si="34"/>
        <v/>
      </c>
      <c r="CO49" s="74"/>
      <c r="CP49" s="74"/>
      <c r="CQ49" s="74" t="str">
        <f t="shared" si="35"/>
        <v/>
      </c>
      <c r="CR49" s="74"/>
      <c r="CS49" s="74"/>
      <c r="CT49" s="74" t="str">
        <f t="shared" si="36"/>
        <v/>
      </c>
      <c r="CU49" s="74"/>
      <c r="CV49" s="74"/>
      <c r="CW49" s="74" t="str">
        <f t="shared" si="37"/>
        <v/>
      </c>
      <c r="CX49" s="74"/>
      <c r="CY49" s="74"/>
      <c r="CZ49" s="74" t="str">
        <f t="shared" si="38"/>
        <v/>
      </c>
      <c r="DA49" s="74"/>
      <c r="DB49" s="74"/>
      <c r="DC49" s="74" t="str">
        <f t="shared" si="39"/>
        <v/>
      </c>
      <c r="DD49" s="74"/>
      <c r="DE49" s="74"/>
      <c r="DF49" s="74" t="str">
        <f t="shared" si="40"/>
        <v/>
      </c>
      <c r="DG49" s="74"/>
      <c r="DH49" s="7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3"/>
  <dimension ref="A1:DH48"/>
  <sheetViews>
    <sheetView topLeftCell="BC26" workbookViewId="0">
      <selection activeCell="BG5" sqref="BG5:DH45"/>
    </sheetView>
  </sheetViews>
  <sheetFormatPr baseColWidth="10" defaultRowHeight="14.4" x14ac:dyDescent="0.3"/>
  <cols>
    <col min="5" max="5" width="6.6640625" customWidth="1"/>
    <col min="6" max="6" width="14.6640625" style="14" customWidth="1"/>
    <col min="7" max="7" width="4.44140625" style="14" customWidth="1"/>
    <col min="8" max="8" width="4.44140625" customWidth="1"/>
    <col min="9" max="9" width="15.6640625" style="14" customWidth="1"/>
    <col min="10" max="10" width="4.44140625" style="14" customWidth="1"/>
    <col min="11" max="11" width="4.44140625" customWidth="1"/>
    <col min="12" max="12" width="17.6640625" style="14" customWidth="1"/>
    <col min="13" max="13" width="4.44140625" style="14" customWidth="1"/>
    <col min="14" max="14" width="4.44140625" customWidth="1"/>
    <col min="15" max="15" width="17.33203125" style="14" customWidth="1"/>
    <col min="16" max="16" width="4.44140625" style="14" customWidth="1"/>
    <col min="17" max="17" width="4.44140625" customWidth="1"/>
    <col min="18" max="18" width="19.88671875" style="14" customWidth="1"/>
    <col min="19" max="19" width="4.44140625" style="14" customWidth="1"/>
    <col min="20" max="20" width="4.44140625" customWidth="1"/>
    <col min="21" max="21" width="10.109375" style="14" customWidth="1"/>
    <col min="22" max="22" width="4.44140625" style="14" customWidth="1"/>
    <col min="23" max="23" width="4.44140625" customWidth="1"/>
    <col min="24" max="24" width="10.5546875" style="14" customWidth="1"/>
    <col min="25" max="25" width="4.44140625" style="14" customWidth="1"/>
    <col min="26" max="26" width="4.44140625" customWidth="1"/>
    <col min="27" max="27" width="16.44140625" style="14" customWidth="1"/>
    <col min="28" max="28" width="4.44140625" style="14" customWidth="1"/>
    <col min="29" max="29" width="4.44140625" customWidth="1"/>
    <col min="30" max="30" width="15.88671875" style="14" customWidth="1"/>
    <col min="31" max="31" width="4.44140625" style="14" customWidth="1"/>
    <col min="32" max="32" width="4.44140625" customWidth="1"/>
    <col min="33" max="33" width="16.109375" style="14" customWidth="1"/>
    <col min="34" max="34" width="4.44140625" style="14" customWidth="1"/>
    <col min="35" max="35" width="4.44140625" customWidth="1"/>
    <col min="36" max="36" width="13.5546875" style="14" customWidth="1"/>
    <col min="37" max="37" width="4.44140625" style="14" customWidth="1"/>
    <col min="38" max="38" width="4.44140625" customWidth="1"/>
    <col min="39" max="39" width="12.5546875" style="14" customWidth="1"/>
    <col min="40" max="40" width="4.44140625" style="14" customWidth="1"/>
    <col min="41" max="41" width="4.44140625" customWidth="1"/>
    <col min="42" max="42" width="11.44140625" style="14" customWidth="1"/>
    <col min="43" max="43" width="4.44140625" style="14" customWidth="1"/>
    <col min="44" max="44" width="4.44140625" customWidth="1"/>
    <col min="45" max="45" width="12.109375" style="14" customWidth="1"/>
    <col min="46" max="46" width="4.44140625" style="14" customWidth="1"/>
    <col min="47" max="47" width="4.44140625" customWidth="1"/>
    <col min="48" max="48" width="11" style="14" customWidth="1"/>
    <col min="49" max="49" width="4.44140625" style="14" customWidth="1"/>
    <col min="50" max="50" width="4.44140625" customWidth="1"/>
    <col min="51" max="51" width="9.5546875" style="14" customWidth="1"/>
    <col min="52" max="52" width="4.44140625" style="14" customWidth="1"/>
    <col min="53" max="53" width="4.44140625" customWidth="1"/>
    <col min="54" max="54" width="10.109375" style="14" customWidth="1"/>
    <col min="55" max="55" width="4.44140625" style="14" customWidth="1"/>
    <col min="56" max="56" width="4.44140625" customWidth="1"/>
    <col min="57" max="57" width="13.33203125" style="14" customWidth="1"/>
    <col min="58" max="58" width="4.44140625" style="14" customWidth="1"/>
    <col min="59" max="59" width="3.109375" customWidth="1"/>
    <col min="60" max="61" width="3.109375" style="14" customWidth="1"/>
    <col min="62" max="62" width="3.109375" customWidth="1"/>
    <col min="63" max="64" width="3.109375" style="14" customWidth="1"/>
    <col min="65" max="76" width="3.10937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678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4" t="s">
        <v>294</v>
      </c>
      <c r="C4" s="74" t="s">
        <v>333</v>
      </c>
      <c r="D4" s="7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4"/>
      <c r="F4" s="75"/>
      <c r="G4" s="75"/>
      <c r="H4" s="74"/>
      <c r="I4" s="75"/>
      <c r="J4" s="75"/>
      <c r="K4" s="74"/>
      <c r="L4" s="75"/>
      <c r="M4" s="75"/>
      <c r="N4" s="74"/>
      <c r="O4" s="75"/>
      <c r="P4" s="75"/>
      <c r="Q4" s="74"/>
      <c r="R4" s="75"/>
      <c r="S4" s="75"/>
      <c r="T4" s="74"/>
      <c r="U4" s="75"/>
      <c r="V4" s="75"/>
      <c r="W4" s="74"/>
      <c r="X4" s="75"/>
      <c r="Y4" s="75"/>
      <c r="Z4" s="74"/>
      <c r="AA4" s="75"/>
      <c r="AB4" s="75"/>
      <c r="AC4" s="74"/>
      <c r="AD4" s="75"/>
      <c r="AE4" s="75"/>
      <c r="AF4" s="74"/>
      <c r="AG4" s="75"/>
      <c r="AH4" s="75"/>
      <c r="AI4" s="74"/>
      <c r="AJ4" s="75"/>
      <c r="AK4" s="75"/>
      <c r="AL4" s="74"/>
      <c r="AM4" s="75"/>
      <c r="AN4" s="75"/>
      <c r="AO4" s="74"/>
      <c r="AP4" s="75"/>
      <c r="AQ4" s="75"/>
      <c r="AR4" s="74"/>
      <c r="AS4" s="75"/>
      <c r="AT4" s="75"/>
      <c r="AU4" s="74"/>
      <c r="AV4" s="75"/>
      <c r="AW4" s="75"/>
      <c r="AX4" s="74"/>
      <c r="AY4" s="75"/>
      <c r="AZ4" s="75"/>
      <c r="BA4" s="74"/>
      <c r="BB4" s="75"/>
      <c r="BC4" s="75"/>
      <c r="BD4" s="74"/>
      <c r="BE4" s="75"/>
      <c r="BF4" s="75"/>
      <c r="BG4" s="7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74"/>
      <c r="BI4" s="74"/>
      <c r="BJ4" s="74" t="str">
        <f t="shared" ref="BJ4:BY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/>
      </c>
      <c r="BK4" s="74"/>
      <c r="BL4" s="74"/>
      <c r="BM4" s="74" t="str">
        <f t="shared" si="0"/>
        <v/>
      </c>
      <c r="BN4" s="74"/>
      <c r="BO4" s="74"/>
      <c r="BP4" s="74" t="str">
        <f t="shared" si="0"/>
        <v/>
      </c>
      <c r="BQ4" s="74"/>
      <c r="BR4" s="74"/>
      <c r="BS4" s="74" t="str">
        <f t="shared" si="0"/>
        <v/>
      </c>
      <c r="BT4" s="74"/>
      <c r="BU4" s="74"/>
      <c r="BV4" s="74" t="str">
        <f t="shared" si="0"/>
        <v/>
      </c>
      <c r="BW4" s="74"/>
      <c r="BX4" s="74"/>
      <c r="BY4" s="74" t="str">
        <f t="shared" si="0"/>
        <v/>
      </c>
      <c r="BZ4" s="74"/>
      <c r="CA4" s="74"/>
      <c r="CB4" s="74" t="str">
        <f t="shared" ref="CB4:CQ4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 s="74"/>
      <c r="CD4" s="74"/>
      <c r="CE4" s="74" t="str">
        <f t="shared" si="1"/>
        <v/>
      </c>
      <c r="CF4" s="74"/>
      <c r="CG4" s="74"/>
      <c r="CH4" s="74" t="str">
        <f t="shared" si="1"/>
        <v/>
      </c>
      <c r="CI4" s="74"/>
      <c r="CJ4" s="74"/>
      <c r="CK4" s="74" t="str">
        <f t="shared" si="1"/>
        <v/>
      </c>
      <c r="CL4" s="74"/>
      <c r="CM4" s="74"/>
      <c r="CN4" s="74" t="str">
        <f t="shared" si="1"/>
        <v/>
      </c>
      <c r="CO4" s="74"/>
      <c r="CP4" s="74"/>
      <c r="CQ4" s="74" t="str">
        <f t="shared" si="1"/>
        <v/>
      </c>
      <c r="CR4" s="74"/>
      <c r="CS4" s="74"/>
      <c r="CT4" s="74" t="str">
        <f t="shared" ref="CT4:DF4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/>
      </c>
      <c r="CU4" s="74"/>
      <c r="CV4" s="74"/>
      <c r="CW4" s="74" t="str">
        <f t="shared" si="2"/>
        <v/>
      </c>
      <c r="CX4" s="74"/>
      <c r="CY4" s="74"/>
      <c r="CZ4" s="74" t="str">
        <f t="shared" si="2"/>
        <v/>
      </c>
      <c r="DA4" s="74"/>
      <c r="DB4" s="74"/>
      <c r="DC4" s="74" t="str">
        <f t="shared" si="2"/>
        <v/>
      </c>
      <c r="DD4" s="74"/>
      <c r="DE4" s="74"/>
      <c r="DF4" s="74" t="str">
        <f t="shared" si="2"/>
        <v/>
      </c>
      <c r="DG4" s="74"/>
      <c r="DH4" s="74"/>
    </row>
    <row r="5" spans="1:112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65</v>
      </c>
      <c r="B5" s="74" t="s">
        <v>294</v>
      </c>
      <c r="C5" s="74" t="s">
        <v>342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74"/>
      <c r="F5" s="75" t="s">
        <v>1097</v>
      </c>
      <c r="G5" s="75" t="s">
        <v>629</v>
      </c>
      <c r="H5" s="74"/>
      <c r="I5" s="75" t="s">
        <v>1097</v>
      </c>
      <c r="J5" s="75" t="s">
        <v>629</v>
      </c>
      <c r="K5" s="74"/>
      <c r="L5" s="75" t="s">
        <v>1097</v>
      </c>
      <c r="M5" s="75" t="s">
        <v>629</v>
      </c>
      <c r="N5" s="74"/>
      <c r="O5" s="75" t="s">
        <v>1097</v>
      </c>
      <c r="P5" s="75" t="s">
        <v>629</v>
      </c>
      <c r="Q5" s="74"/>
      <c r="R5" s="75" t="s">
        <v>1097</v>
      </c>
      <c r="S5" s="75" t="s">
        <v>629</v>
      </c>
      <c r="T5" s="74"/>
      <c r="U5" s="75" t="s">
        <v>1097</v>
      </c>
      <c r="V5" s="75" t="s">
        <v>629</v>
      </c>
      <c r="W5" s="74"/>
      <c r="X5" s="75" t="s">
        <v>1097</v>
      </c>
      <c r="Y5" s="75" t="s">
        <v>629</v>
      </c>
      <c r="Z5" s="74"/>
      <c r="AA5" s="75" t="s">
        <v>1097</v>
      </c>
      <c r="AB5" s="75" t="s">
        <v>629</v>
      </c>
      <c r="AC5" s="74"/>
      <c r="AD5" s="75" t="s">
        <v>1097</v>
      </c>
      <c r="AE5" s="75" t="s">
        <v>629</v>
      </c>
      <c r="AF5" s="74"/>
      <c r="AG5" s="75" t="s">
        <v>1097</v>
      </c>
      <c r="AH5" s="75" t="s">
        <v>629</v>
      </c>
      <c r="AI5" s="74"/>
      <c r="AJ5" s="75" t="s">
        <v>1097</v>
      </c>
      <c r="AK5" s="75" t="s">
        <v>629</v>
      </c>
      <c r="AL5" s="74"/>
      <c r="AM5" s="75" t="s">
        <v>1097</v>
      </c>
      <c r="AN5" s="75" t="s">
        <v>629</v>
      </c>
      <c r="AO5" s="74"/>
      <c r="AP5" s="75" t="s">
        <v>1097</v>
      </c>
      <c r="AQ5" s="75" t="s">
        <v>629</v>
      </c>
      <c r="AR5" s="74"/>
      <c r="AS5" s="75" t="s">
        <v>1097</v>
      </c>
      <c r="AT5" s="75" t="s">
        <v>629</v>
      </c>
      <c r="AU5" s="74"/>
      <c r="AV5" s="75" t="s">
        <v>1097</v>
      </c>
      <c r="AW5" s="75" t="s">
        <v>629</v>
      </c>
      <c r="AX5" s="74"/>
      <c r="AY5" s="75" t="s">
        <v>1097</v>
      </c>
      <c r="AZ5" s="75" t="s">
        <v>629</v>
      </c>
      <c r="BA5" s="74"/>
      <c r="BB5" s="75" t="s">
        <v>1097</v>
      </c>
      <c r="BC5" s="75" t="s">
        <v>629</v>
      </c>
      <c r="BD5" s="74"/>
      <c r="BE5" s="75" t="s">
        <v>1097</v>
      </c>
      <c r="BF5" s="75" t="s">
        <v>629</v>
      </c>
      <c r="BG5" s="74" t="str">
        <f t="shared" ref="BG5:BG48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 s="74"/>
      <c r="BI5" s="74"/>
      <c r="BJ5" s="74" t="str">
        <f t="shared" ref="BJ5:BJ48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(2,'FV7','MATIERE',65,null,'1.1*2*CTE1','PERIMETRE',now());
</v>
      </c>
      <c r="BK5" s="74"/>
      <c r="BL5" s="74"/>
      <c r="BM5" s="74" t="str">
        <f t="shared" ref="BM5:BM48" si="5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(3,'FV7','MATIERE',65,null,'1.1*2*CTE1','PERIMETRE',now());
</v>
      </c>
      <c r="BN5" s="74"/>
      <c r="BO5" s="74"/>
      <c r="BP5" s="74" t="str">
        <f t="shared" ref="BP5:BP48" si="6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(4,'FV7','MATIERE',65,null,'1.1*2*CTE1','PERIMETRE',now());
</v>
      </c>
      <c r="BQ5" s="74"/>
      <c r="BR5" s="74"/>
      <c r="BS5" s="74" t="str">
        <f t="shared" ref="BS5:BS48" si="7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(5,'FV7','MATIERE',65,null,'1.1*2*CTE1','PERIMETRE',now());
</v>
      </c>
      <c r="BT5" s="74"/>
      <c r="BU5" s="74"/>
      <c r="BV5" s="74" t="str">
        <f t="shared" ref="BV5:BV48" si="8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(6,'FV7','MATIERE',65,null,'1.1*2*CTE1','PERIMETRE',now());
</v>
      </c>
      <c r="BW5" s="74"/>
      <c r="BX5" s="74"/>
      <c r="BY5" s="74" t="str">
        <f t="shared" ref="BY5:BY48" si="9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(7,'FV7','MATIERE',65,null,'1.1*2*CTE1','PERIMETRE',now());
</v>
      </c>
      <c r="BZ5" s="74"/>
      <c r="CA5" s="74"/>
      <c r="CB5" s="74" t="str">
        <f t="shared" ref="CB5:CB48" si="10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(8,'FV7','MATIERE',65,null,'1.1*2*CTE1','PERIMETRE',now());
</v>
      </c>
      <c r="CC5" s="74"/>
      <c r="CD5" s="74"/>
      <c r="CE5" s="74" t="str">
        <f t="shared" ref="CE5:CE48" si="11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(9,'FV7','MATIERE',65,null,'1.1*2*CTE1','PERIMETRE',now());
</v>
      </c>
      <c r="CF5" s="74"/>
      <c r="CG5" s="74"/>
      <c r="CH5" s="74" t="str">
        <f t="shared" ref="CH5:CH48" si="12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(10,'FV7','MATIERE',65,null,'1.1*2*CTE1','PERIMETRE',now());
</v>
      </c>
      <c r="CI5" s="74"/>
      <c r="CJ5" s="74"/>
      <c r="CK5" s="74" t="str">
        <f t="shared" ref="CK5:CK48" si="13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(11,'FV7','MATIERE',65,null,'1.1*2*CTE1','PERIMETRE',now());
</v>
      </c>
      <c r="CL5" s="74"/>
      <c r="CM5" s="74"/>
      <c r="CN5" s="74" t="str">
        <f t="shared" ref="CN5:CN48" si="14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(12,'FV7','MATIERE',65,null,'1.1*2*CTE1','PERIMETRE',now());
</v>
      </c>
      <c r="CO5" s="74"/>
      <c r="CP5" s="74"/>
      <c r="CQ5" s="74" t="str">
        <f t="shared" ref="CQ5:CQ48" si="15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(13,'FV7','MATIERE',65,null,'1.1*2*CTE1','PERIMETRE',now());
</v>
      </c>
      <c r="CR5" s="74"/>
      <c r="CS5" s="74"/>
      <c r="CT5" s="74" t="str">
        <f t="shared" ref="CT5:CT48" si="16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(14,'FV7','MATIERE',65,null,'1.1*2*CTE1','PERIMETRE',now());
</v>
      </c>
      <c r="CU5" s="74"/>
      <c r="CV5" s="74"/>
      <c r="CW5" s="74" t="str">
        <f t="shared" ref="CW5:CW48" si="17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(15,'FV7','MATIERE',65,null,'1.1*2*CTE1','PERIMETRE',now());
</v>
      </c>
      <c r="CX5" s="74"/>
      <c r="CY5" s="74"/>
      <c r="CZ5" s="74" t="str">
        <f t="shared" ref="CZ5:CZ48" si="18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(16,'FV7','MATIERE',65,null,'1.1*2*CTE1','PERIMETRE',now());
</v>
      </c>
      <c r="DA5" s="74"/>
      <c r="DB5" s="74"/>
      <c r="DC5" s="74" t="str">
        <f t="shared" ref="DC5:DC48" si="19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(17,'FV7','MATIERE',65,null,'1.1*2*CTE1','PERIMETRE',now());
</v>
      </c>
      <c r="DD5" s="74"/>
      <c r="DE5" s="74"/>
      <c r="DF5" s="74" t="str">
        <f t="shared" ref="DF5:DF48" si="20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(18,'FV7','MATIERE',65,null,'1.1*2*CTE1','PERIMETRE',now());
</v>
      </c>
      <c r="DG5" s="74"/>
      <c r="DH5" s="74"/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168</v>
      </c>
      <c r="B6" s="74" t="s">
        <v>294</v>
      </c>
      <c r="C6" s="74" t="s">
        <v>281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4"/>
      <c r="F6" s="75" t="s">
        <v>686</v>
      </c>
      <c r="G6" s="75" t="s">
        <v>629</v>
      </c>
      <c r="H6" s="74"/>
      <c r="I6" s="75" t="s">
        <v>686</v>
      </c>
      <c r="J6" s="75" t="s">
        <v>629</v>
      </c>
      <c r="K6" s="74"/>
      <c r="L6" s="75" t="s">
        <v>686</v>
      </c>
      <c r="M6" s="75" t="s">
        <v>629</v>
      </c>
      <c r="N6" s="74"/>
      <c r="O6" s="75" t="s">
        <v>686</v>
      </c>
      <c r="P6" s="75" t="s">
        <v>629</v>
      </c>
      <c r="Q6" s="74"/>
      <c r="R6" s="75" t="s">
        <v>686</v>
      </c>
      <c r="S6" s="75" t="s">
        <v>629</v>
      </c>
      <c r="T6" s="74"/>
      <c r="U6" s="75" t="s">
        <v>686</v>
      </c>
      <c r="V6" s="75" t="s">
        <v>629</v>
      </c>
      <c r="W6" s="74"/>
      <c r="X6" s="75" t="s">
        <v>686</v>
      </c>
      <c r="Y6" s="75" t="s">
        <v>629</v>
      </c>
      <c r="Z6" s="74"/>
      <c r="AA6" s="75" t="s">
        <v>686</v>
      </c>
      <c r="AB6" s="75" t="s">
        <v>629</v>
      </c>
      <c r="AC6" s="74"/>
      <c r="AD6" s="75" t="s">
        <v>686</v>
      </c>
      <c r="AE6" s="75" t="s">
        <v>629</v>
      </c>
      <c r="AF6" s="74"/>
      <c r="AG6" s="75" t="s">
        <v>686</v>
      </c>
      <c r="AH6" s="75" t="s">
        <v>629</v>
      </c>
      <c r="AI6" s="74"/>
      <c r="AJ6" s="75" t="s">
        <v>686</v>
      </c>
      <c r="AK6" s="75" t="s">
        <v>629</v>
      </c>
      <c r="AL6" s="74"/>
      <c r="AM6" s="75" t="s">
        <v>686</v>
      </c>
      <c r="AN6" s="75" t="s">
        <v>629</v>
      </c>
      <c r="AO6" s="74"/>
      <c r="AP6" s="75" t="s">
        <v>686</v>
      </c>
      <c r="AQ6" s="75" t="s">
        <v>629</v>
      </c>
      <c r="AR6" s="74"/>
      <c r="AS6" s="75" t="s">
        <v>686</v>
      </c>
      <c r="AT6" s="75" t="s">
        <v>629</v>
      </c>
      <c r="AU6" s="74"/>
      <c r="AV6" s="75" t="s">
        <v>686</v>
      </c>
      <c r="AW6" s="75" t="s">
        <v>629</v>
      </c>
      <c r="AX6" s="74"/>
      <c r="AY6" s="75" t="s">
        <v>686</v>
      </c>
      <c r="AZ6" s="75" t="s">
        <v>629</v>
      </c>
      <c r="BA6" s="74"/>
      <c r="BB6" s="75" t="s">
        <v>686</v>
      </c>
      <c r="BC6" s="75" t="s">
        <v>629</v>
      </c>
      <c r="BD6" s="74"/>
      <c r="BE6" s="75" t="s">
        <v>686</v>
      </c>
      <c r="BF6" s="75" t="s">
        <v>629</v>
      </c>
      <c r="BG6" s="74" t="str">
        <f t="shared" si="3"/>
        <v xml:space="preserve">INSERT INTO SC_SystemeProduits(RefDimension,NomSysteme,typePresta,ligne,Quantite,formule,cte1,DateModif) values (1,'FV7','MATIERE',168,null,'1*CTE1','PERIMETRE',now());
</v>
      </c>
      <c r="BH6" s="74"/>
      <c r="BI6" s="74"/>
      <c r="BJ6" s="74" t="str">
        <f t="shared" si="4"/>
        <v xml:space="preserve">INSERT INTO SC_SystemeProduits(RefDimension,NomSysteme,typePresta,ligne,Quantite,formule,cte1,DateModif) values (2,'FV7','MATIERE',168,null,'1*CTE1','PERIMETRE',now());
</v>
      </c>
      <c r="BK6" s="74"/>
      <c r="BL6" s="74"/>
      <c r="BM6" s="74" t="str">
        <f t="shared" si="5"/>
        <v xml:space="preserve">INSERT INTO SC_SystemeProduits(RefDimension,NomSysteme,typePresta,ligne,Quantite,formule,cte1,DateModif) values (3,'FV7','MATIERE',168,null,'1*CTE1','PERIMETRE',now());
</v>
      </c>
      <c r="BN6" s="74"/>
      <c r="BO6" s="74"/>
      <c r="BP6" s="74" t="str">
        <f t="shared" si="6"/>
        <v xml:space="preserve">INSERT INTO SC_SystemeProduits(RefDimension,NomSysteme,typePresta,ligne,Quantite,formule,cte1,DateModif) values (4,'FV7','MATIERE',168,null,'1*CTE1','PERIMETRE',now());
</v>
      </c>
      <c r="BQ6" s="74"/>
      <c r="BR6" s="74"/>
      <c r="BS6" s="74" t="str">
        <f t="shared" si="7"/>
        <v xml:space="preserve">INSERT INTO SC_SystemeProduits(RefDimension,NomSysteme,typePresta,ligne,Quantite,formule,cte1,DateModif) values (5,'FV7','MATIERE',168,null,'1*CTE1','PERIMETRE',now());
</v>
      </c>
      <c r="BT6" s="74"/>
      <c r="BU6" s="74"/>
      <c r="BV6" s="74" t="str">
        <f t="shared" si="8"/>
        <v xml:space="preserve">INSERT INTO SC_SystemeProduits(RefDimension,NomSysteme,typePresta,ligne,Quantite,formule,cte1,DateModif) values (6,'FV7','MATIERE',168,null,'1*CTE1','PERIMETRE',now());
</v>
      </c>
      <c r="BW6" s="74"/>
      <c r="BX6" s="74"/>
      <c r="BY6" s="74" t="str">
        <f t="shared" si="9"/>
        <v xml:space="preserve">INSERT INTO SC_SystemeProduits(RefDimension,NomSysteme,typePresta,ligne,Quantite,formule,cte1,DateModif) values (7,'FV7','MATIERE',168,null,'1*CTE1','PERIMETRE',now());
</v>
      </c>
      <c r="BZ6" s="74"/>
      <c r="CA6" s="74"/>
      <c r="CB6" s="74" t="str">
        <f t="shared" si="10"/>
        <v xml:space="preserve">INSERT INTO SC_SystemeProduits(RefDimension,NomSysteme,typePresta,ligne,Quantite,formule,cte1,DateModif) values (8,'FV7','MATIERE',168,null,'1*CTE1','PERIMETRE',now());
</v>
      </c>
      <c r="CC6" s="74"/>
      <c r="CD6" s="74"/>
      <c r="CE6" s="74" t="str">
        <f t="shared" si="11"/>
        <v xml:space="preserve">INSERT INTO SC_SystemeProduits(RefDimension,NomSysteme,typePresta,ligne,Quantite,formule,cte1,DateModif) values (9,'FV7','MATIERE',168,null,'1*CTE1','PERIMETRE',now());
</v>
      </c>
      <c r="CF6" s="74"/>
      <c r="CG6" s="74"/>
      <c r="CH6" s="74" t="str">
        <f t="shared" si="12"/>
        <v xml:space="preserve">INSERT INTO SC_SystemeProduits(RefDimension,NomSysteme,typePresta,ligne,Quantite,formule,cte1,DateModif) values (10,'FV7','MATIERE',168,null,'1*CTE1','PERIMETRE',now());
</v>
      </c>
      <c r="CI6" s="74"/>
      <c r="CJ6" s="74"/>
      <c r="CK6" s="74" t="str">
        <f t="shared" si="13"/>
        <v xml:space="preserve">INSERT INTO SC_SystemeProduits(RefDimension,NomSysteme,typePresta,ligne,Quantite,formule,cte1,DateModif) values (11,'FV7','MATIERE',168,null,'1*CTE1','PERIMETRE',now());
</v>
      </c>
      <c r="CL6" s="74"/>
      <c r="CM6" s="74"/>
      <c r="CN6" s="74" t="str">
        <f t="shared" si="14"/>
        <v xml:space="preserve">INSERT INTO SC_SystemeProduits(RefDimension,NomSysteme,typePresta,ligne,Quantite,formule,cte1,DateModif) values (12,'FV7','MATIERE',168,null,'1*CTE1','PERIMETRE',now());
</v>
      </c>
      <c r="CO6" s="74"/>
      <c r="CP6" s="74"/>
      <c r="CQ6" s="74" t="str">
        <f t="shared" si="15"/>
        <v xml:space="preserve">INSERT INTO SC_SystemeProduits(RefDimension,NomSysteme,typePresta,ligne,Quantite,formule,cte1,DateModif) values (13,'FV7','MATIERE',168,null,'1*CTE1','PERIMETRE',now());
</v>
      </c>
      <c r="CR6" s="74"/>
      <c r="CS6" s="74"/>
      <c r="CT6" s="74" t="str">
        <f t="shared" si="16"/>
        <v xml:space="preserve">INSERT INTO SC_SystemeProduits(RefDimension,NomSysteme,typePresta,ligne,Quantite,formule,cte1,DateModif) values (14,'FV7','MATIERE',168,null,'1*CTE1','PERIMETRE',now());
</v>
      </c>
      <c r="CU6" s="74"/>
      <c r="CV6" s="74"/>
      <c r="CW6" s="74" t="str">
        <f t="shared" si="17"/>
        <v xml:space="preserve">INSERT INTO SC_SystemeProduits(RefDimension,NomSysteme,typePresta,ligne,Quantite,formule,cte1,DateModif) values (15,'FV7','MATIERE',168,null,'1*CTE1','PERIMETRE',now());
</v>
      </c>
      <c r="CX6" s="74"/>
      <c r="CY6" s="74"/>
      <c r="CZ6" s="74" t="str">
        <f t="shared" si="18"/>
        <v xml:space="preserve">INSERT INTO SC_SystemeProduits(RefDimension,NomSysteme,typePresta,ligne,Quantite,formule,cte1,DateModif) values (16,'FV7','MATIERE',168,null,'1*CTE1','PERIMETRE',now());
</v>
      </c>
      <c r="DA6" s="74"/>
      <c r="DB6" s="74"/>
      <c r="DC6" s="74" t="str">
        <f t="shared" si="19"/>
        <v xml:space="preserve">INSERT INTO SC_SystemeProduits(RefDimension,NomSysteme,typePresta,ligne,Quantite,formule,cte1,DateModif) values (17,'FV7','MATIERE',168,null,'1*CTE1','PERIMETRE',now());
</v>
      </c>
      <c r="DD6" s="74"/>
      <c r="DE6" s="74"/>
      <c r="DF6" s="74" t="str">
        <f t="shared" si="20"/>
        <v xml:space="preserve">INSERT INTO SC_SystemeProduits(RefDimension,NomSysteme,typePresta,ligne,Quantite,formule,cte1,DateModif) values (18,'FV7','MATIERE',168,null,'1*CTE1','PERIMETRE',now());
</v>
      </c>
      <c r="DG6" s="74"/>
      <c r="DH6" s="74"/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300</v>
      </c>
      <c r="B7" s="74" t="s">
        <v>294</v>
      </c>
      <c r="C7" s="74" t="s">
        <v>343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4"/>
      <c r="F7" s="75"/>
      <c r="G7" s="75"/>
      <c r="H7" s="74"/>
      <c r="I7" s="75"/>
      <c r="J7" s="75"/>
      <c r="K7" s="74"/>
      <c r="L7" s="75"/>
      <c r="M7" s="75"/>
      <c r="N7" s="74"/>
      <c r="O7" s="75"/>
      <c r="P7" s="75"/>
      <c r="Q7" s="74"/>
      <c r="R7" s="75"/>
      <c r="S7" s="75"/>
      <c r="T7" s="74"/>
      <c r="U7" s="75"/>
      <c r="V7" s="75"/>
      <c r="W7" s="74"/>
      <c r="X7" s="75"/>
      <c r="Y7" s="75"/>
      <c r="Z7" s="74"/>
      <c r="AA7" s="75"/>
      <c r="AB7" s="75"/>
      <c r="AC7" s="74"/>
      <c r="AD7" s="75"/>
      <c r="AE7" s="75"/>
      <c r="AF7" s="74"/>
      <c r="AG7" s="75"/>
      <c r="AH7" s="75"/>
      <c r="AI7" s="74"/>
      <c r="AJ7" s="75"/>
      <c r="AK7" s="75"/>
      <c r="AL7" s="74"/>
      <c r="AM7" s="75"/>
      <c r="AN7" s="75"/>
      <c r="AO7" s="74"/>
      <c r="AP7" s="75"/>
      <c r="AQ7" s="75"/>
      <c r="AR7" s="74"/>
      <c r="AS7" s="75"/>
      <c r="AT7" s="75"/>
      <c r="AU7" s="74"/>
      <c r="AV7" s="75"/>
      <c r="AW7" s="75"/>
      <c r="AX7" s="74"/>
      <c r="AY7" s="75"/>
      <c r="AZ7" s="75"/>
      <c r="BA7" s="74"/>
      <c r="BB7" s="75"/>
      <c r="BC7" s="75"/>
      <c r="BD7" s="74"/>
      <c r="BE7" s="75"/>
      <c r="BF7" s="75"/>
      <c r="BG7" s="74" t="str">
        <f t="shared" si="3"/>
        <v/>
      </c>
      <c r="BH7" s="74"/>
      <c r="BI7" s="74"/>
      <c r="BJ7" s="74" t="str">
        <f t="shared" si="4"/>
        <v/>
      </c>
      <c r="BK7" s="74"/>
      <c r="BL7" s="74"/>
      <c r="BM7" s="74" t="str">
        <f t="shared" si="5"/>
        <v/>
      </c>
      <c r="BN7" s="74"/>
      <c r="BO7" s="74"/>
      <c r="BP7" s="74" t="str">
        <f t="shared" si="6"/>
        <v/>
      </c>
      <c r="BQ7" s="74"/>
      <c r="BR7" s="74"/>
      <c r="BS7" s="74" t="str">
        <f t="shared" si="7"/>
        <v/>
      </c>
      <c r="BT7" s="74"/>
      <c r="BU7" s="74"/>
      <c r="BV7" s="74" t="str">
        <f t="shared" si="8"/>
        <v/>
      </c>
      <c r="BW7" s="74"/>
      <c r="BX7" s="74"/>
      <c r="BY7" s="74" t="str">
        <f t="shared" si="9"/>
        <v/>
      </c>
      <c r="BZ7" s="74"/>
      <c r="CA7" s="74"/>
      <c r="CB7" s="74" t="str">
        <f t="shared" si="10"/>
        <v/>
      </c>
      <c r="CC7" s="74"/>
      <c r="CD7" s="74"/>
      <c r="CE7" s="74" t="str">
        <f t="shared" si="11"/>
        <v/>
      </c>
      <c r="CF7" s="74"/>
      <c r="CG7" s="74"/>
      <c r="CH7" s="74" t="str">
        <f t="shared" si="12"/>
        <v/>
      </c>
      <c r="CI7" s="74"/>
      <c r="CJ7" s="74"/>
      <c r="CK7" s="74" t="str">
        <f t="shared" si="13"/>
        <v/>
      </c>
      <c r="CL7" s="74"/>
      <c r="CM7" s="74"/>
      <c r="CN7" s="74" t="str">
        <f t="shared" si="14"/>
        <v/>
      </c>
      <c r="CO7" s="74"/>
      <c r="CP7" s="74"/>
      <c r="CQ7" s="74" t="str">
        <f t="shared" si="15"/>
        <v/>
      </c>
      <c r="CR7" s="74"/>
      <c r="CS7" s="74"/>
      <c r="CT7" s="74" t="str">
        <f t="shared" si="16"/>
        <v/>
      </c>
      <c r="CU7" s="74"/>
      <c r="CV7" s="74"/>
      <c r="CW7" s="74" t="str">
        <f t="shared" si="17"/>
        <v/>
      </c>
      <c r="CX7" s="74"/>
      <c r="CY7" s="74"/>
      <c r="CZ7" s="74" t="str">
        <f t="shared" si="18"/>
        <v/>
      </c>
      <c r="DA7" s="74"/>
      <c r="DB7" s="74"/>
      <c r="DC7" s="74" t="str">
        <f t="shared" si="19"/>
        <v/>
      </c>
      <c r="DD7" s="74"/>
      <c r="DE7" s="74"/>
      <c r="DF7" s="74" t="str">
        <f t="shared" si="20"/>
        <v/>
      </c>
      <c r="DG7" s="74"/>
      <c r="DH7" s="74"/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297</v>
      </c>
      <c r="B8" s="74" t="s">
        <v>294</v>
      </c>
      <c r="C8" s="74" t="s">
        <v>344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4"/>
      <c r="F8" s="75" t="s">
        <v>693</v>
      </c>
      <c r="G8" s="75" t="s">
        <v>629</v>
      </c>
      <c r="H8" s="74"/>
      <c r="I8" s="75" t="s">
        <v>693</v>
      </c>
      <c r="J8" s="75" t="s">
        <v>629</v>
      </c>
      <c r="K8" s="74"/>
      <c r="L8" s="75" t="s">
        <v>693</v>
      </c>
      <c r="M8" s="75" t="s">
        <v>629</v>
      </c>
      <c r="N8" s="74"/>
      <c r="O8" s="75" t="s">
        <v>693</v>
      </c>
      <c r="P8" s="75" t="s">
        <v>629</v>
      </c>
      <c r="Q8" s="74"/>
      <c r="R8" s="75" t="s">
        <v>693</v>
      </c>
      <c r="S8" s="75" t="s">
        <v>629</v>
      </c>
      <c r="T8" s="74"/>
      <c r="U8" s="75" t="s">
        <v>693</v>
      </c>
      <c r="V8" s="75" t="s">
        <v>629</v>
      </c>
      <c r="W8" s="74"/>
      <c r="X8" s="75" t="s">
        <v>693</v>
      </c>
      <c r="Y8" s="75" t="s">
        <v>629</v>
      </c>
      <c r="Z8" s="74"/>
      <c r="AA8" s="75" t="s">
        <v>693</v>
      </c>
      <c r="AB8" s="75" t="s">
        <v>629</v>
      </c>
      <c r="AC8" s="74"/>
      <c r="AD8" s="75" t="s">
        <v>693</v>
      </c>
      <c r="AE8" s="75" t="s">
        <v>629</v>
      </c>
      <c r="AF8" s="74"/>
      <c r="AG8" s="75" t="s">
        <v>693</v>
      </c>
      <c r="AH8" s="75" t="s">
        <v>629</v>
      </c>
      <c r="AI8" s="74"/>
      <c r="AJ8" s="75" t="s">
        <v>693</v>
      </c>
      <c r="AK8" s="75" t="s">
        <v>629</v>
      </c>
      <c r="AL8" s="74"/>
      <c r="AM8" s="75" t="s">
        <v>693</v>
      </c>
      <c r="AN8" s="75" t="s">
        <v>629</v>
      </c>
      <c r="AO8" s="74"/>
      <c r="AP8" s="75" t="s">
        <v>693</v>
      </c>
      <c r="AQ8" s="75" t="s">
        <v>629</v>
      </c>
      <c r="AR8" s="74"/>
      <c r="AS8" s="75" t="s">
        <v>693</v>
      </c>
      <c r="AT8" s="75" t="s">
        <v>629</v>
      </c>
      <c r="AU8" s="74"/>
      <c r="AV8" s="75" t="s">
        <v>693</v>
      </c>
      <c r="AW8" s="75" t="s">
        <v>629</v>
      </c>
      <c r="AX8" s="74"/>
      <c r="AY8" s="75" t="s">
        <v>693</v>
      </c>
      <c r="AZ8" s="75" t="s">
        <v>629</v>
      </c>
      <c r="BA8" s="74"/>
      <c r="BB8" s="75" t="s">
        <v>693</v>
      </c>
      <c r="BC8" s="75" t="s">
        <v>629</v>
      </c>
      <c r="BD8" s="74"/>
      <c r="BE8" s="75" t="s">
        <v>693</v>
      </c>
      <c r="BF8" s="75" t="s">
        <v>629</v>
      </c>
      <c r="BG8" s="74" t="str">
        <f t="shared" si="3"/>
        <v xml:space="preserve">INSERT INTO SC_SystemeProduits(RefDimension,NomSysteme,typePresta,ligne,Quantite,formule,cte1,DateModif) values (1,'FV7','MATIERE',297,null,'4*CTE1','PERIMETRE',now());
</v>
      </c>
      <c r="BH8" s="74"/>
      <c r="BI8" s="74"/>
      <c r="BJ8" s="74" t="str">
        <f t="shared" si="4"/>
        <v xml:space="preserve">INSERT INTO SC_SystemeProduits(RefDimension,NomSysteme,typePresta,ligne,Quantite,formule,cte1,DateModif) values (2,'FV7','MATIERE',297,null,'4*CTE1','PERIMETRE',now());
</v>
      </c>
      <c r="BK8" s="74"/>
      <c r="BL8" s="74"/>
      <c r="BM8" s="74" t="str">
        <f t="shared" si="5"/>
        <v xml:space="preserve">INSERT INTO SC_SystemeProduits(RefDimension,NomSysteme,typePresta,ligne,Quantite,formule,cte1,DateModif) values (3,'FV7','MATIERE',297,null,'4*CTE1','PERIMETRE',now());
</v>
      </c>
      <c r="BN8" s="74"/>
      <c r="BO8" s="74"/>
      <c r="BP8" s="74" t="str">
        <f t="shared" si="6"/>
        <v xml:space="preserve">INSERT INTO SC_SystemeProduits(RefDimension,NomSysteme,typePresta,ligne,Quantite,formule,cte1,DateModif) values (4,'FV7','MATIERE',297,null,'4*CTE1','PERIMETRE',now());
</v>
      </c>
      <c r="BQ8" s="74"/>
      <c r="BR8" s="74"/>
      <c r="BS8" s="74" t="str">
        <f t="shared" si="7"/>
        <v xml:space="preserve">INSERT INTO SC_SystemeProduits(RefDimension,NomSysteme,typePresta,ligne,Quantite,formule,cte1,DateModif) values (5,'FV7','MATIERE',297,null,'4*CTE1','PERIMETRE',now());
</v>
      </c>
      <c r="BT8" s="74"/>
      <c r="BU8" s="74"/>
      <c r="BV8" s="74" t="str">
        <f t="shared" si="8"/>
        <v xml:space="preserve">INSERT INTO SC_SystemeProduits(RefDimension,NomSysteme,typePresta,ligne,Quantite,formule,cte1,DateModif) values (6,'FV7','MATIERE',297,null,'4*CTE1','PERIMETRE',now());
</v>
      </c>
      <c r="BW8" s="74"/>
      <c r="BX8" s="74"/>
      <c r="BY8" s="74" t="str">
        <f t="shared" si="9"/>
        <v xml:space="preserve">INSERT INTO SC_SystemeProduits(RefDimension,NomSysteme,typePresta,ligne,Quantite,formule,cte1,DateModif) values (7,'FV7','MATIERE',297,null,'4*CTE1','PERIMETRE',now());
</v>
      </c>
      <c r="BZ8" s="74"/>
      <c r="CA8" s="74"/>
      <c r="CB8" s="74" t="str">
        <f t="shared" si="10"/>
        <v xml:space="preserve">INSERT INTO SC_SystemeProduits(RefDimension,NomSysteme,typePresta,ligne,Quantite,formule,cte1,DateModif) values (8,'FV7','MATIERE',297,null,'4*CTE1','PERIMETRE',now());
</v>
      </c>
      <c r="CC8" s="74"/>
      <c r="CD8" s="74"/>
      <c r="CE8" s="74" t="str">
        <f t="shared" si="11"/>
        <v xml:space="preserve">INSERT INTO SC_SystemeProduits(RefDimension,NomSysteme,typePresta,ligne,Quantite,formule,cte1,DateModif) values (9,'FV7','MATIERE',297,null,'4*CTE1','PERIMETRE',now());
</v>
      </c>
      <c r="CF8" s="74"/>
      <c r="CG8" s="74"/>
      <c r="CH8" s="74" t="str">
        <f t="shared" si="12"/>
        <v xml:space="preserve">INSERT INTO SC_SystemeProduits(RefDimension,NomSysteme,typePresta,ligne,Quantite,formule,cte1,DateModif) values (10,'FV7','MATIERE',297,null,'4*CTE1','PERIMETRE',now());
</v>
      </c>
      <c r="CI8" s="74"/>
      <c r="CJ8" s="74"/>
      <c r="CK8" s="74" t="str">
        <f t="shared" si="13"/>
        <v xml:space="preserve">INSERT INTO SC_SystemeProduits(RefDimension,NomSysteme,typePresta,ligne,Quantite,formule,cte1,DateModif) values (11,'FV7','MATIERE',297,null,'4*CTE1','PERIMETRE',now());
</v>
      </c>
      <c r="CL8" s="74"/>
      <c r="CM8" s="74"/>
      <c r="CN8" s="74" t="str">
        <f t="shared" si="14"/>
        <v xml:space="preserve">INSERT INTO SC_SystemeProduits(RefDimension,NomSysteme,typePresta,ligne,Quantite,formule,cte1,DateModif) values (12,'FV7','MATIERE',297,null,'4*CTE1','PERIMETRE',now());
</v>
      </c>
      <c r="CO8" s="74"/>
      <c r="CP8" s="74"/>
      <c r="CQ8" s="74" t="str">
        <f t="shared" si="15"/>
        <v xml:space="preserve">INSERT INTO SC_SystemeProduits(RefDimension,NomSysteme,typePresta,ligne,Quantite,formule,cte1,DateModif) values (13,'FV7','MATIERE',297,null,'4*CTE1','PERIMETRE',now());
</v>
      </c>
      <c r="CR8" s="74"/>
      <c r="CS8" s="74"/>
      <c r="CT8" s="74" t="str">
        <f t="shared" si="16"/>
        <v xml:space="preserve">INSERT INTO SC_SystemeProduits(RefDimension,NomSysteme,typePresta,ligne,Quantite,formule,cte1,DateModif) values (14,'FV7','MATIERE',297,null,'4*CTE1','PERIMETRE',now());
</v>
      </c>
      <c r="CU8" s="74"/>
      <c r="CV8" s="74"/>
      <c r="CW8" s="74" t="str">
        <f t="shared" si="17"/>
        <v xml:space="preserve">INSERT INTO SC_SystemeProduits(RefDimension,NomSysteme,typePresta,ligne,Quantite,formule,cte1,DateModif) values (15,'FV7','MATIERE',297,null,'4*CTE1','PERIMETRE',now());
</v>
      </c>
      <c r="CX8" s="74"/>
      <c r="CY8" s="74"/>
      <c r="CZ8" s="74" t="str">
        <f t="shared" si="18"/>
        <v xml:space="preserve">INSERT INTO SC_SystemeProduits(RefDimension,NomSysteme,typePresta,ligne,Quantite,formule,cte1,DateModif) values (16,'FV7','MATIERE',297,null,'4*CTE1','PERIMETRE',now());
</v>
      </c>
      <c r="DA8" s="74"/>
      <c r="DB8" s="74"/>
      <c r="DC8" s="74" t="str">
        <f t="shared" si="19"/>
        <v xml:space="preserve">INSERT INTO SC_SystemeProduits(RefDimension,NomSysteme,typePresta,ligne,Quantite,formule,cte1,DateModif) values (17,'FV7','MATIERE',297,null,'4*CTE1','PERIMETRE',now());
</v>
      </c>
      <c r="DD8" s="74"/>
      <c r="DE8" s="74"/>
      <c r="DF8" s="74" t="str">
        <f t="shared" si="20"/>
        <v xml:space="preserve">INSERT INTO SC_SystemeProduits(RefDimension,NomSysteme,typePresta,ligne,Quantite,formule,cte1,DateModif) values (18,'FV7','MATIERE',297,null,'4*CTE1','PERIMETRE',now());
</v>
      </c>
      <c r="DG8" s="74"/>
      <c r="DH8" s="74"/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89</v>
      </c>
      <c r="B9" s="74" t="s">
        <v>294</v>
      </c>
      <c r="C9" s="74" t="s">
        <v>182</v>
      </c>
      <c r="D9" s="74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74"/>
      <c r="F9" s="75" t="s">
        <v>662</v>
      </c>
      <c r="G9" s="75" t="s">
        <v>629</v>
      </c>
      <c r="H9" s="74"/>
      <c r="I9" s="75" t="s">
        <v>662</v>
      </c>
      <c r="J9" s="75" t="s">
        <v>629</v>
      </c>
      <c r="K9" s="74"/>
      <c r="L9" s="75" t="s">
        <v>662</v>
      </c>
      <c r="M9" s="75" t="s">
        <v>629</v>
      </c>
      <c r="N9" s="74"/>
      <c r="O9" s="75" t="s">
        <v>662</v>
      </c>
      <c r="P9" s="75" t="s">
        <v>629</v>
      </c>
      <c r="Q9" s="74"/>
      <c r="R9" s="75" t="s">
        <v>662</v>
      </c>
      <c r="S9" s="75" t="s">
        <v>629</v>
      </c>
      <c r="T9" s="74"/>
      <c r="U9" s="75" t="s">
        <v>662</v>
      </c>
      <c r="V9" s="75" t="s">
        <v>629</v>
      </c>
      <c r="W9" s="74"/>
      <c r="X9" s="75" t="s">
        <v>662</v>
      </c>
      <c r="Y9" s="75" t="s">
        <v>629</v>
      </c>
      <c r="Z9" s="74"/>
      <c r="AA9" s="75" t="s">
        <v>662</v>
      </c>
      <c r="AB9" s="75" t="s">
        <v>629</v>
      </c>
      <c r="AC9" s="74"/>
      <c r="AD9" s="75" t="s">
        <v>662</v>
      </c>
      <c r="AE9" s="75" t="s">
        <v>629</v>
      </c>
      <c r="AF9" s="74"/>
      <c r="AG9" s="75" t="s">
        <v>662</v>
      </c>
      <c r="AH9" s="75" t="s">
        <v>629</v>
      </c>
      <c r="AI9" s="74"/>
      <c r="AJ9" s="75" t="s">
        <v>662</v>
      </c>
      <c r="AK9" s="75" t="s">
        <v>629</v>
      </c>
      <c r="AL9" s="74"/>
      <c r="AM9" s="75" t="s">
        <v>662</v>
      </c>
      <c r="AN9" s="75" t="s">
        <v>629</v>
      </c>
      <c r="AO9" s="74"/>
      <c r="AP9" s="75" t="s">
        <v>662</v>
      </c>
      <c r="AQ9" s="75" t="s">
        <v>629</v>
      </c>
      <c r="AR9" s="74"/>
      <c r="AS9" s="75" t="s">
        <v>662</v>
      </c>
      <c r="AT9" s="75" t="s">
        <v>629</v>
      </c>
      <c r="AU9" s="74"/>
      <c r="AV9" s="75" t="s">
        <v>662</v>
      </c>
      <c r="AW9" s="75" t="s">
        <v>629</v>
      </c>
      <c r="AX9" s="74"/>
      <c r="AY9" s="75" t="s">
        <v>662</v>
      </c>
      <c r="AZ9" s="75" t="s">
        <v>629</v>
      </c>
      <c r="BA9" s="74"/>
      <c r="BB9" s="75" t="s">
        <v>662</v>
      </c>
      <c r="BC9" s="75" t="s">
        <v>629</v>
      </c>
      <c r="BD9" s="74"/>
      <c r="BE9" s="75" t="s">
        <v>662</v>
      </c>
      <c r="BF9" s="75" t="s">
        <v>629</v>
      </c>
      <c r="BG9" s="74" t="str">
        <f t="shared" si="3"/>
        <v xml:space="preserve">INSERT INTO SC_SystemeProduits(RefDimension,NomSysteme,typePresta,ligne,Quantite,formule,cte1,DateModif) values (1,'FV7','MATIERE',89,null,'CTE1+0.3','PERIMETRE',now());
</v>
      </c>
      <c r="BH9" s="74"/>
      <c r="BI9" s="74"/>
      <c r="BJ9" s="74" t="str">
        <f t="shared" si="4"/>
        <v xml:space="preserve">INSERT INTO SC_SystemeProduits(RefDimension,NomSysteme,typePresta,ligne,Quantite,formule,cte1,DateModif) values (2,'FV7','MATIERE',89,null,'CTE1+0.3','PERIMETRE',now());
</v>
      </c>
      <c r="BK9" s="74"/>
      <c r="BL9" s="74"/>
      <c r="BM9" s="74" t="str">
        <f t="shared" si="5"/>
        <v xml:space="preserve">INSERT INTO SC_SystemeProduits(RefDimension,NomSysteme,typePresta,ligne,Quantite,formule,cte1,DateModif) values (3,'FV7','MATIERE',89,null,'CTE1+0.3','PERIMETRE',now());
</v>
      </c>
      <c r="BN9" s="74"/>
      <c r="BO9" s="74"/>
      <c r="BP9" s="74" t="str">
        <f t="shared" si="6"/>
        <v xml:space="preserve">INSERT INTO SC_SystemeProduits(RefDimension,NomSysteme,typePresta,ligne,Quantite,formule,cte1,DateModif) values (4,'FV7','MATIERE',89,null,'CTE1+0.3','PERIMETRE',now());
</v>
      </c>
      <c r="BQ9" s="74"/>
      <c r="BR9" s="74"/>
      <c r="BS9" s="74" t="str">
        <f t="shared" si="7"/>
        <v xml:space="preserve">INSERT INTO SC_SystemeProduits(RefDimension,NomSysteme,typePresta,ligne,Quantite,formule,cte1,DateModif) values (5,'FV7','MATIERE',89,null,'CTE1+0.3','PERIMETRE',now());
</v>
      </c>
      <c r="BT9" s="74"/>
      <c r="BU9" s="74"/>
      <c r="BV9" s="74" t="str">
        <f t="shared" si="8"/>
        <v xml:space="preserve">INSERT INTO SC_SystemeProduits(RefDimension,NomSysteme,typePresta,ligne,Quantite,formule,cte1,DateModif) values (6,'FV7','MATIERE',89,null,'CTE1+0.3','PERIMETRE',now());
</v>
      </c>
      <c r="BW9" s="74"/>
      <c r="BX9" s="74"/>
      <c r="BY9" s="74" t="str">
        <f t="shared" si="9"/>
        <v xml:space="preserve">INSERT INTO SC_SystemeProduits(RefDimension,NomSysteme,typePresta,ligne,Quantite,formule,cte1,DateModif) values (7,'FV7','MATIERE',89,null,'CTE1+0.3','PERIMETRE',now());
</v>
      </c>
      <c r="BZ9" s="74"/>
      <c r="CA9" s="74"/>
      <c r="CB9" s="74" t="str">
        <f t="shared" si="10"/>
        <v xml:space="preserve">INSERT INTO SC_SystemeProduits(RefDimension,NomSysteme,typePresta,ligne,Quantite,formule,cte1,DateModif) values (8,'FV7','MATIERE',89,null,'CTE1+0.3','PERIMETRE',now());
</v>
      </c>
      <c r="CC9" s="74"/>
      <c r="CD9" s="74"/>
      <c r="CE9" s="74" t="str">
        <f t="shared" si="11"/>
        <v xml:space="preserve">INSERT INTO SC_SystemeProduits(RefDimension,NomSysteme,typePresta,ligne,Quantite,formule,cte1,DateModif) values (9,'FV7','MATIERE',89,null,'CTE1+0.3','PERIMETRE',now());
</v>
      </c>
      <c r="CF9" s="74"/>
      <c r="CG9" s="74"/>
      <c r="CH9" s="74" t="str">
        <f t="shared" si="12"/>
        <v xml:space="preserve">INSERT INTO SC_SystemeProduits(RefDimension,NomSysteme,typePresta,ligne,Quantite,formule,cte1,DateModif) values (10,'FV7','MATIERE',89,null,'CTE1+0.3','PERIMETRE',now());
</v>
      </c>
      <c r="CI9" s="74"/>
      <c r="CJ9" s="74"/>
      <c r="CK9" s="74" t="str">
        <f t="shared" si="13"/>
        <v xml:space="preserve">INSERT INTO SC_SystemeProduits(RefDimension,NomSysteme,typePresta,ligne,Quantite,formule,cte1,DateModif) values (11,'FV7','MATIERE',89,null,'CTE1+0.3','PERIMETRE',now());
</v>
      </c>
      <c r="CL9" s="74"/>
      <c r="CM9" s="74"/>
      <c r="CN9" s="74" t="str">
        <f t="shared" si="14"/>
        <v xml:space="preserve">INSERT INTO SC_SystemeProduits(RefDimension,NomSysteme,typePresta,ligne,Quantite,formule,cte1,DateModif) values (12,'FV7','MATIERE',89,null,'CTE1+0.3','PERIMETRE',now());
</v>
      </c>
      <c r="CO9" s="74"/>
      <c r="CP9" s="74"/>
      <c r="CQ9" s="74" t="str">
        <f t="shared" si="15"/>
        <v xml:space="preserve">INSERT INTO SC_SystemeProduits(RefDimension,NomSysteme,typePresta,ligne,Quantite,formule,cte1,DateModif) values (13,'FV7','MATIERE',89,null,'CTE1+0.3','PERIMETRE',now());
</v>
      </c>
      <c r="CR9" s="74"/>
      <c r="CS9" s="74"/>
      <c r="CT9" s="74" t="str">
        <f t="shared" si="16"/>
        <v xml:space="preserve">INSERT INTO SC_SystemeProduits(RefDimension,NomSysteme,typePresta,ligne,Quantite,formule,cte1,DateModif) values (14,'FV7','MATIERE',89,null,'CTE1+0.3','PERIMETRE',now());
</v>
      </c>
      <c r="CU9" s="74"/>
      <c r="CV9" s="74"/>
      <c r="CW9" s="74" t="str">
        <f t="shared" si="17"/>
        <v xml:space="preserve">INSERT INTO SC_SystemeProduits(RefDimension,NomSysteme,typePresta,ligne,Quantite,formule,cte1,DateModif) values (15,'FV7','MATIERE',89,null,'CTE1+0.3','PERIMETRE',now());
</v>
      </c>
      <c r="CX9" s="74"/>
      <c r="CY9" s="74"/>
      <c r="CZ9" s="74" t="str">
        <f t="shared" si="18"/>
        <v xml:space="preserve">INSERT INTO SC_SystemeProduits(RefDimension,NomSysteme,typePresta,ligne,Quantite,formule,cte1,DateModif) values (16,'FV7','MATIERE',89,null,'CTE1+0.3','PERIMETRE',now());
</v>
      </c>
      <c r="DA9" s="74"/>
      <c r="DB9" s="74"/>
      <c r="DC9" s="74" t="str">
        <f t="shared" si="19"/>
        <v xml:space="preserve">INSERT INTO SC_SystemeProduits(RefDimension,NomSysteme,typePresta,ligne,Quantite,formule,cte1,DateModif) values (17,'FV7','MATIERE',89,null,'CTE1+0.3','PERIMETRE',now());
</v>
      </c>
      <c r="DD9" s="74"/>
      <c r="DE9" s="74"/>
      <c r="DF9" s="74" t="str">
        <f t="shared" si="20"/>
        <v xml:space="preserve">INSERT INTO SC_SystemeProduits(RefDimension,NomSysteme,typePresta,ligne,Quantite,formule,cte1,DateModif) values (18,'FV7','MATIERE',89,null,'CTE1+0.3','PERIMETRE',now());
</v>
      </c>
      <c r="DG9" s="74"/>
      <c r="DH9" s="74"/>
    </row>
    <row r="10" spans="1:112" x14ac:dyDescent="0.3">
      <c r="A10" s="58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4"/>
      <c r="C10" s="74"/>
      <c r="D10" s="74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4"/>
      <c r="F10" s="75"/>
      <c r="G10" s="75"/>
      <c r="H10" s="74"/>
      <c r="I10" s="75"/>
      <c r="J10" s="75"/>
      <c r="K10" s="74"/>
      <c r="L10" s="75"/>
      <c r="M10" s="75"/>
      <c r="N10" s="74"/>
      <c r="O10" s="75"/>
      <c r="P10" s="75"/>
      <c r="Q10" s="74"/>
      <c r="R10" s="75"/>
      <c r="S10" s="75"/>
      <c r="T10" s="74"/>
      <c r="U10" s="75"/>
      <c r="V10" s="75"/>
      <c r="W10" s="74"/>
      <c r="X10" s="75"/>
      <c r="Y10" s="75"/>
      <c r="Z10" s="74"/>
      <c r="AA10" s="75"/>
      <c r="AB10" s="75"/>
      <c r="AC10" s="74"/>
      <c r="AD10" s="75"/>
      <c r="AE10" s="75"/>
      <c r="AF10" s="74"/>
      <c r="AG10" s="75"/>
      <c r="AH10" s="75"/>
      <c r="AI10" s="74"/>
      <c r="AJ10" s="75"/>
      <c r="AK10" s="75"/>
      <c r="AL10" s="74"/>
      <c r="AM10" s="75"/>
      <c r="AN10" s="75"/>
      <c r="AO10" s="74"/>
      <c r="AP10" s="75"/>
      <c r="AQ10" s="75"/>
      <c r="AR10" s="74"/>
      <c r="AS10" s="75"/>
      <c r="AT10" s="75"/>
      <c r="AU10" s="74"/>
      <c r="AV10" s="75"/>
      <c r="AW10" s="75"/>
      <c r="AX10" s="74"/>
      <c r="AY10" s="75"/>
      <c r="AZ10" s="75"/>
      <c r="BA10" s="74"/>
      <c r="BB10" s="75"/>
      <c r="BC10" s="75"/>
      <c r="BD10" s="74"/>
      <c r="BE10" s="75"/>
      <c r="BF10" s="75"/>
      <c r="BG10" s="74" t="str">
        <f t="shared" si="3"/>
        <v/>
      </c>
      <c r="BH10" s="74"/>
      <c r="BI10" s="74"/>
      <c r="BJ10" s="74" t="str">
        <f t="shared" si="4"/>
        <v/>
      </c>
      <c r="BK10" s="74"/>
      <c r="BL10" s="74"/>
      <c r="BM10" s="74" t="str">
        <f t="shared" si="5"/>
        <v/>
      </c>
      <c r="BN10" s="74"/>
      <c r="BO10" s="74"/>
      <c r="BP10" s="74" t="str">
        <f t="shared" si="6"/>
        <v/>
      </c>
      <c r="BQ10" s="74"/>
      <c r="BR10" s="74"/>
      <c r="BS10" s="74" t="str">
        <f t="shared" si="7"/>
        <v/>
      </c>
      <c r="BT10" s="74"/>
      <c r="BU10" s="74"/>
      <c r="BV10" s="74" t="str">
        <f t="shared" si="8"/>
        <v/>
      </c>
      <c r="BW10" s="74"/>
      <c r="BX10" s="74"/>
      <c r="BY10" s="74" t="str">
        <f t="shared" si="9"/>
        <v/>
      </c>
      <c r="BZ10" s="74"/>
      <c r="CA10" s="74"/>
      <c r="CB10" s="74" t="str">
        <f t="shared" si="10"/>
        <v/>
      </c>
      <c r="CC10" s="74"/>
      <c r="CD10" s="74"/>
      <c r="CE10" s="74" t="str">
        <f t="shared" si="11"/>
        <v/>
      </c>
      <c r="CF10" s="74"/>
      <c r="CG10" s="74"/>
      <c r="CH10" s="74" t="str">
        <f t="shared" si="12"/>
        <v/>
      </c>
      <c r="CI10" s="74"/>
      <c r="CJ10" s="74"/>
      <c r="CK10" s="74" t="str">
        <f t="shared" si="13"/>
        <v/>
      </c>
      <c r="CL10" s="74"/>
      <c r="CM10" s="74"/>
      <c r="CN10" s="74" t="str">
        <f t="shared" si="14"/>
        <v/>
      </c>
      <c r="CO10" s="74"/>
      <c r="CP10" s="74"/>
      <c r="CQ10" s="74" t="str">
        <f t="shared" si="15"/>
        <v/>
      </c>
      <c r="CR10" s="74"/>
      <c r="CS10" s="74"/>
      <c r="CT10" s="74" t="str">
        <f t="shared" si="16"/>
        <v/>
      </c>
      <c r="CU10" s="74"/>
      <c r="CV10" s="74"/>
      <c r="CW10" s="74" t="str">
        <f t="shared" si="17"/>
        <v/>
      </c>
      <c r="CX10" s="74"/>
      <c r="CY10" s="74"/>
      <c r="CZ10" s="74" t="str">
        <f t="shared" si="18"/>
        <v/>
      </c>
      <c r="DA10" s="74"/>
      <c r="DB10" s="74"/>
      <c r="DC10" s="74" t="str">
        <f t="shared" si="19"/>
        <v/>
      </c>
      <c r="DD10" s="74"/>
      <c r="DE10" s="74"/>
      <c r="DF10" s="74" t="str">
        <f t="shared" si="20"/>
        <v/>
      </c>
      <c r="DG10" s="74"/>
      <c r="DH10" s="74"/>
    </row>
    <row r="11" spans="1:112" x14ac:dyDescent="0.3">
      <c r="A11" s="58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11" s="74"/>
      <c r="C11" s="74"/>
      <c r="D11" s="74" t="str">
        <f>IF(B11="MATIERE",VLOOKUP($C11,MATIERE!$B$2:$K$601,6,0),IF(B11="MOA",VLOOKUP($C11,ATELIER!$B$2:$K$291,3,0),IF(B11="MOC",VLOOKUP($C11,CHANTIER!$B$2:$K$291,3,0),IF(B11="MP",VLOOKUP($C11,MINIPELLE!$B$2:$K$291,3,0),""))))</f>
        <v/>
      </c>
      <c r="E11" s="74"/>
      <c r="F11" s="75"/>
      <c r="G11" s="75"/>
      <c r="H11" s="74"/>
      <c r="I11" s="75"/>
      <c r="J11" s="75"/>
      <c r="K11" s="74"/>
      <c r="L11" s="75"/>
      <c r="M11" s="75"/>
      <c r="N11" s="74"/>
      <c r="O11" s="75"/>
      <c r="P11" s="75"/>
      <c r="Q11" s="74"/>
      <c r="R11" s="75"/>
      <c r="S11" s="75"/>
      <c r="T11" s="74"/>
      <c r="U11" s="75"/>
      <c r="V11" s="75"/>
      <c r="W11" s="74"/>
      <c r="X11" s="75"/>
      <c r="Y11" s="75"/>
      <c r="Z11" s="74"/>
      <c r="AA11" s="75"/>
      <c r="AB11" s="75"/>
      <c r="AC11" s="74"/>
      <c r="AD11" s="75"/>
      <c r="AE11" s="75"/>
      <c r="AF11" s="74"/>
      <c r="AG11" s="75"/>
      <c r="AH11" s="75"/>
      <c r="AI11" s="74"/>
      <c r="AJ11" s="75"/>
      <c r="AK11" s="75"/>
      <c r="AL11" s="74"/>
      <c r="AM11" s="75"/>
      <c r="AN11" s="75"/>
      <c r="AO11" s="74"/>
      <c r="AP11" s="75"/>
      <c r="AQ11" s="75"/>
      <c r="AR11" s="74"/>
      <c r="AS11" s="75"/>
      <c r="AT11" s="75"/>
      <c r="AU11" s="74"/>
      <c r="AV11" s="75"/>
      <c r="AW11" s="75"/>
      <c r="AX11" s="74"/>
      <c r="AY11" s="75"/>
      <c r="AZ11" s="75"/>
      <c r="BA11" s="74"/>
      <c r="BB11" s="75"/>
      <c r="BC11" s="75"/>
      <c r="BD11" s="74"/>
      <c r="BE11" s="75"/>
      <c r="BF11" s="75"/>
      <c r="BG11" s="74" t="str">
        <f t="shared" si="3"/>
        <v/>
      </c>
      <c r="BH11" s="74"/>
      <c r="BI11" s="74"/>
      <c r="BJ11" s="74" t="str">
        <f t="shared" si="4"/>
        <v/>
      </c>
      <c r="BK11" s="74"/>
      <c r="BL11" s="74"/>
      <c r="BM11" s="74" t="str">
        <f t="shared" si="5"/>
        <v/>
      </c>
      <c r="BN11" s="74"/>
      <c r="BO11" s="74"/>
      <c r="BP11" s="74" t="str">
        <f t="shared" si="6"/>
        <v/>
      </c>
      <c r="BQ11" s="74"/>
      <c r="BR11" s="74"/>
      <c r="BS11" s="74" t="str">
        <f t="shared" si="7"/>
        <v/>
      </c>
      <c r="BT11" s="74"/>
      <c r="BU11" s="74"/>
      <c r="BV11" s="74" t="str">
        <f t="shared" si="8"/>
        <v/>
      </c>
      <c r="BW11" s="74"/>
      <c r="BX11" s="74"/>
      <c r="BY11" s="74" t="str">
        <f t="shared" si="9"/>
        <v/>
      </c>
      <c r="BZ11" s="74"/>
      <c r="CA11" s="74"/>
      <c r="CB11" s="74" t="str">
        <f t="shared" si="10"/>
        <v/>
      </c>
      <c r="CC11" s="74"/>
      <c r="CD11" s="74"/>
      <c r="CE11" s="74" t="str">
        <f t="shared" si="11"/>
        <v/>
      </c>
      <c r="CF11" s="74"/>
      <c r="CG11" s="74"/>
      <c r="CH11" s="74" t="str">
        <f t="shared" si="12"/>
        <v/>
      </c>
      <c r="CI11" s="74"/>
      <c r="CJ11" s="74"/>
      <c r="CK11" s="74" t="str">
        <f t="shared" si="13"/>
        <v/>
      </c>
      <c r="CL11" s="74"/>
      <c r="CM11" s="74"/>
      <c r="CN11" s="74" t="str">
        <f t="shared" si="14"/>
        <v/>
      </c>
      <c r="CO11" s="74"/>
      <c r="CP11" s="74"/>
      <c r="CQ11" s="74" t="str">
        <f t="shared" si="15"/>
        <v/>
      </c>
      <c r="CR11" s="74"/>
      <c r="CS11" s="74"/>
      <c r="CT11" s="74" t="str">
        <f t="shared" si="16"/>
        <v/>
      </c>
      <c r="CU11" s="74"/>
      <c r="CV11" s="74"/>
      <c r="CW11" s="74" t="str">
        <f t="shared" si="17"/>
        <v/>
      </c>
      <c r="CX11" s="74"/>
      <c r="CY11" s="74"/>
      <c r="CZ11" s="74" t="str">
        <f t="shared" si="18"/>
        <v/>
      </c>
      <c r="DA11" s="74"/>
      <c r="DB11" s="74"/>
      <c r="DC11" s="74" t="str">
        <f t="shared" si="19"/>
        <v/>
      </c>
      <c r="DD11" s="74"/>
      <c r="DE11" s="74"/>
      <c r="DF11" s="74" t="str">
        <f t="shared" si="20"/>
        <v/>
      </c>
      <c r="DG11" s="74"/>
      <c r="DH11" s="74"/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s="74" t="s">
        <v>297</v>
      </c>
      <c r="C12" s="74" t="s">
        <v>32</v>
      </c>
      <c r="D12" s="7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4"/>
      <c r="F12" s="75"/>
      <c r="G12" s="75"/>
      <c r="H12" s="74"/>
      <c r="I12" s="75"/>
      <c r="J12" s="75"/>
      <c r="K12" s="74"/>
      <c r="L12" s="75"/>
      <c r="M12" s="75"/>
      <c r="N12" s="74"/>
      <c r="O12" s="75"/>
      <c r="P12" s="75"/>
      <c r="Q12" s="74"/>
      <c r="R12" s="75"/>
      <c r="S12" s="75"/>
      <c r="T12" s="74"/>
      <c r="U12" s="75"/>
      <c r="V12" s="75"/>
      <c r="W12" s="74"/>
      <c r="X12" s="75"/>
      <c r="Y12" s="75"/>
      <c r="Z12" s="74"/>
      <c r="AA12" s="75"/>
      <c r="AB12" s="75"/>
      <c r="AC12" s="74"/>
      <c r="AD12" s="75"/>
      <c r="AE12" s="75"/>
      <c r="AF12" s="74"/>
      <c r="AG12" s="75"/>
      <c r="AH12" s="75"/>
      <c r="AI12" s="74"/>
      <c r="AJ12" s="75"/>
      <c r="AK12" s="75"/>
      <c r="AL12" s="74"/>
      <c r="AM12" s="75"/>
      <c r="AN12" s="75"/>
      <c r="AO12" s="74"/>
      <c r="AP12" s="75"/>
      <c r="AQ12" s="75"/>
      <c r="AR12" s="74"/>
      <c r="AS12" s="75"/>
      <c r="AT12" s="75"/>
      <c r="AU12" s="74"/>
      <c r="AV12" s="75"/>
      <c r="AW12" s="75"/>
      <c r="AX12" s="74"/>
      <c r="AY12" s="75"/>
      <c r="AZ12" s="75"/>
      <c r="BA12" s="74"/>
      <c r="BB12" s="75"/>
      <c r="BC12" s="75"/>
      <c r="BD12" s="74"/>
      <c r="BE12" s="75"/>
      <c r="BF12" s="75"/>
      <c r="BG12" s="74" t="str">
        <f t="shared" si="3"/>
        <v/>
      </c>
      <c r="BH12" s="74"/>
      <c r="BI12" s="74"/>
      <c r="BJ12" s="74" t="str">
        <f t="shared" si="4"/>
        <v/>
      </c>
      <c r="BK12" s="74"/>
      <c r="BL12" s="74"/>
      <c r="BM12" s="74" t="str">
        <f t="shared" si="5"/>
        <v/>
      </c>
      <c r="BN12" s="74"/>
      <c r="BO12" s="74"/>
      <c r="BP12" s="74" t="str">
        <f t="shared" si="6"/>
        <v/>
      </c>
      <c r="BQ12" s="74"/>
      <c r="BR12" s="74"/>
      <c r="BS12" s="74" t="str">
        <f t="shared" si="7"/>
        <v/>
      </c>
      <c r="BT12" s="74"/>
      <c r="BU12" s="74"/>
      <c r="BV12" s="74" t="str">
        <f t="shared" si="8"/>
        <v/>
      </c>
      <c r="BW12" s="74"/>
      <c r="BX12" s="74"/>
      <c r="BY12" s="74" t="str">
        <f t="shared" si="9"/>
        <v/>
      </c>
      <c r="BZ12" s="74"/>
      <c r="CA12" s="74"/>
      <c r="CB12" s="74" t="str">
        <f t="shared" si="10"/>
        <v/>
      </c>
      <c r="CC12" s="74"/>
      <c r="CD12" s="74"/>
      <c r="CE12" s="74" t="str">
        <f t="shared" si="11"/>
        <v/>
      </c>
      <c r="CF12" s="74"/>
      <c r="CG12" s="74"/>
      <c r="CH12" s="74" t="str">
        <f t="shared" si="12"/>
        <v/>
      </c>
      <c r="CI12" s="74"/>
      <c r="CJ12" s="74"/>
      <c r="CK12" s="74" t="str">
        <f t="shared" si="13"/>
        <v/>
      </c>
      <c r="CL12" s="74"/>
      <c r="CM12" s="74"/>
      <c r="CN12" s="74" t="str">
        <f t="shared" si="14"/>
        <v/>
      </c>
      <c r="CO12" s="74"/>
      <c r="CP12" s="74"/>
      <c r="CQ12" s="74" t="str">
        <f t="shared" si="15"/>
        <v/>
      </c>
      <c r="CR12" s="74"/>
      <c r="CS12" s="74"/>
      <c r="CT12" s="74" t="str">
        <f t="shared" si="16"/>
        <v/>
      </c>
      <c r="CU12" s="74"/>
      <c r="CV12" s="74"/>
      <c r="CW12" s="74" t="str">
        <f t="shared" si="17"/>
        <v/>
      </c>
      <c r="CX12" s="74"/>
      <c r="CY12" s="74"/>
      <c r="CZ12" s="74" t="str">
        <f t="shared" si="18"/>
        <v/>
      </c>
      <c r="DA12" s="74"/>
      <c r="DB12" s="74"/>
      <c r="DC12" s="74" t="str">
        <f t="shared" si="19"/>
        <v/>
      </c>
      <c r="DD12" s="74"/>
      <c r="DE12" s="74"/>
      <c r="DF12" s="74" t="str">
        <f t="shared" si="20"/>
        <v/>
      </c>
      <c r="DG12" s="74"/>
      <c r="DH12" s="74"/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16</v>
      </c>
      <c r="B13" s="74" t="s">
        <v>297</v>
      </c>
      <c r="C13" s="74" t="s">
        <v>33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4"/>
      <c r="F13" s="75"/>
      <c r="G13" s="75"/>
      <c r="H13" s="74"/>
      <c r="I13" s="75"/>
      <c r="J13" s="75"/>
      <c r="K13" s="74"/>
      <c r="L13" s="75"/>
      <c r="M13" s="75"/>
      <c r="N13" s="74"/>
      <c r="O13" s="75"/>
      <c r="P13" s="75"/>
      <c r="Q13" s="74"/>
      <c r="R13" s="75"/>
      <c r="S13" s="75"/>
      <c r="T13" s="74"/>
      <c r="U13" s="75"/>
      <c r="V13" s="75"/>
      <c r="W13" s="74"/>
      <c r="X13" s="75"/>
      <c r="Y13" s="75"/>
      <c r="Z13" s="74"/>
      <c r="AA13" s="75"/>
      <c r="AB13" s="75"/>
      <c r="AC13" s="74"/>
      <c r="AD13" s="75"/>
      <c r="AE13" s="75"/>
      <c r="AF13" s="74"/>
      <c r="AG13" s="75"/>
      <c r="AH13" s="75"/>
      <c r="AI13" s="74"/>
      <c r="AJ13" s="75"/>
      <c r="AK13" s="75"/>
      <c r="AL13" s="74"/>
      <c r="AM13" s="75"/>
      <c r="AN13" s="75"/>
      <c r="AO13" s="74"/>
      <c r="AP13" s="75"/>
      <c r="AQ13" s="75"/>
      <c r="AR13" s="74"/>
      <c r="AS13" s="75"/>
      <c r="AT13" s="75"/>
      <c r="AU13" s="74"/>
      <c r="AV13" s="75"/>
      <c r="AW13" s="75"/>
      <c r="AX13" s="74"/>
      <c r="AY13" s="75"/>
      <c r="AZ13" s="75"/>
      <c r="BA13" s="74"/>
      <c r="BB13" s="75"/>
      <c r="BC13" s="75"/>
      <c r="BD13" s="74"/>
      <c r="BE13" s="75"/>
      <c r="BF13" s="75"/>
      <c r="BG13" s="74" t="str">
        <f t="shared" si="3"/>
        <v/>
      </c>
      <c r="BH13" s="74"/>
      <c r="BI13" s="74"/>
      <c r="BJ13" s="74" t="str">
        <f t="shared" si="4"/>
        <v/>
      </c>
      <c r="BK13" s="74"/>
      <c r="BL13" s="74"/>
      <c r="BM13" s="74" t="str">
        <f t="shared" si="5"/>
        <v/>
      </c>
      <c r="BN13" s="74"/>
      <c r="BO13" s="74"/>
      <c r="BP13" s="74" t="str">
        <f t="shared" si="6"/>
        <v/>
      </c>
      <c r="BQ13" s="74"/>
      <c r="BR13" s="74"/>
      <c r="BS13" s="74" t="str">
        <f t="shared" si="7"/>
        <v/>
      </c>
      <c r="BT13" s="74"/>
      <c r="BU13" s="74"/>
      <c r="BV13" s="74" t="str">
        <f t="shared" si="8"/>
        <v/>
      </c>
      <c r="BW13" s="74"/>
      <c r="BX13" s="74"/>
      <c r="BY13" s="74" t="str">
        <f t="shared" si="9"/>
        <v/>
      </c>
      <c r="BZ13" s="74"/>
      <c r="CA13" s="74"/>
      <c r="CB13" s="74" t="str">
        <f t="shared" si="10"/>
        <v/>
      </c>
      <c r="CC13" s="74"/>
      <c r="CD13" s="74"/>
      <c r="CE13" s="74" t="str">
        <f t="shared" si="11"/>
        <v/>
      </c>
      <c r="CF13" s="74"/>
      <c r="CG13" s="74"/>
      <c r="CH13" s="74" t="str">
        <f t="shared" si="12"/>
        <v/>
      </c>
      <c r="CI13" s="74"/>
      <c r="CJ13" s="74"/>
      <c r="CK13" s="74" t="str">
        <f t="shared" si="13"/>
        <v/>
      </c>
      <c r="CL13" s="74"/>
      <c r="CM13" s="74"/>
      <c r="CN13" s="74" t="str">
        <f t="shared" si="14"/>
        <v/>
      </c>
      <c r="CO13" s="74"/>
      <c r="CP13" s="74"/>
      <c r="CQ13" s="74" t="str">
        <f t="shared" si="15"/>
        <v/>
      </c>
      <c r="CR13" s="74"/>
      <c r="CS13" s="74"/>
      <c r="CT13" s="74" t="str">
        <f t="shared" si="16"/>
        <v/>
      </c>
      <c r="CU13" s="74"/>
      <c r="CV13" s="74"/>
      <c r="CW13" s="74" t="str">
        <f t="shared" si="17"/>
        <v/>
      </c>
      <c r="CX13" s="74"/>
      <c r="CY13" s="74"/>
      <c r="CZ13" s="74" t="str">
        <f t="shared" si="18"/>
        <v/>
      </c>
      <c r="DA13" s="74"/>
      <c r="DB13" s="74"/>
      <c r="DC13" s="74" t="str">
        <f t="shared" si="19"/>
        <v/>
      </c>
      <c r="DD13" s="74"/>
      <c r="DE13" s="74"/>
      <c r="DF13" s="74" t="str">
        <f t="shared" si="20"/>
        <v/>
      </c>
      <c r="DG13" s="74"/>
      <c r="DH13" s="74"/>
    </row>
    <row r="14" spans="1:11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9</v>
      </c>
      <c r="B14" s="74" t="s">
        <v>297</v>
      </c>
      <c r="C14" s="74" t="s">
        <v>22</v>
      </c>
      <c r="D14" s="7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4"/>
      <c r="F14" s="75" t="s">
        <v>1098</v>
      </c>
      <c r="G14" s="75" t="s">
        <v>629</v>
      </c>
      <c r="H14" s="74"/>
      <c r="I14" s="75" t="s">
        <v>1098</v>
      </c>
      <c r="J14" s="75" t="s">
        <v>629</v>
      </c>
      <c r="K14" s="74"/>
      <c r="L14" s="75" t="s">
        <v>1098</v>
      </c>
      <c r="M14" s="75" t="s">
        <v>629</v>
      </c>
      <c r="N14" s="74"/>
      <c r="O14" s="75" t="s">
        <v>1098</v>
      </c>
      <c r="P14" s="75" t="s">
        <v>629</v>
      </c>
      <c r="Q14" s="74"/>
      <c r="R14" s="75" t="s">
        <v>1098</v>
      </c>
      <c r="S14" s="75" t="s">
        <v>629</v>
      </c>
      <c r="T14" s="74"/>
      <c r="U14" s="75" t="s">
        <v>1098</v>
      </c>
      <c r="V14" s="75" t="s">
        <v>629</v>
      </c>
      <c r="W14" s="74"/>
      <c r="X14" s="75" t="s">
        <v>1098</v>
      </c>
      <c r="Y14" s="75" t="s">
        <v>629</v>
      </c>
      <c r="Z14" s="74"/>
      <c r="AA14" s="75" t="s">
        <v>1098</v>
      </c>
      <c r="AB14" s="75" t="s">
        <v>629</v>
      </c>
      <c r="AC14" s="74"/>
      <c r="AD14" s="75" t="s">
        <v>1098</v>
      </c>
      <c r="AE14" s="75" t="s">
        <v>629</v>
      </c>
      <c r="AF14" s="74"/>
      <c r="AG14" s="75" t="s">
        <v>1098</v>
      </c>
      <c r="AH14" s="75" t="s">
        <v>629</v>
      </c>
      <c r="AI14" s="74"/>
      <c r="AJ14" s="75" t="s">
        <v>1098</v>
      </c>
      <c r="AK14" s="75" t="s">
        <v>629</v>
      </c>
      <c r="AL14" s="74"/>
      <c r="AM14" s="75" t="s">
        <v>1098</v>
      </c>
      <c r="AN14" s="75" t="s">
        <v>629</v>
      </c>
      <c r="AO14" s="74"/>
      <c r="AP14" s="75" t="s">
        <v>1098</v>
      </c>
      <c r="AQ14" s="75" t="s">
        <v>629</v>
      </c>
      <c r="AR14" s="74"/>
      <c r="AS14" s="75" t="s">
        <v>1098</v>
      </c>
      <c r="AT14" s="75" t="s">
        <v>629</v>
      </c>
      <c r="AU14" s="74"/>
      <c r="AV14" s="75" t="s">
        <v>1098</v>
      </c>
      <c r="AW14" s="75" t="s">
        <v>629</v>
      </c>
      <c r="AX14" s="74"/>
      <c r="AY14" s="75" t="s">
        <v>1098</v>
      </c>
      <c r="AZ14" s="75" t="s">
        <v>629</v>
      </c>
      <c r="BA14" s="74"/>
      <c r="BB14" s="75" t="s">
        <v>1098</v>
      </c>
      <c r="BC14" s="75" t="s">
        <v>629</v>
      </c>
      <c r="BD14" s="74"/>
      <c r="BE14" s="75" t="s">
        <v>1098</v>
      </c>
      <c r="BF14" s="75" t="s">
        <v>629</v>
      </c>
      <c r="BG14" s="74" t="str">
        <f t="shared" si="3"/>
        <v xml:space="preserve">INSERT INTO SC_SystemeProduits(RefDimension,NomSysteme,typePresta,ligne,Quantite,formule,cte1,DateModif) values (1,'FV7','MOA',9,null,'2*CTE1/1.92','PERIMETRE',now());
</v>
      </c>
      <c r="BH14" s="74"/>
      <c r="BI14" s="74"/>
      <c r="BJ14" s="74" t="str">
        <f t="shared" si="4"/>
        <v xml:space="preserve">INSERT INTO SC_SystemeProduits(RefDimension,NomSysteme,typePresta,ligne,Quantite,formule,cte1,DateModif) values (2,'FV7','MOA',9,null,'2*CTE1/1.92','PERIMETRE',now());
</v>
      </c>
      <c r="BK14" s="74"/>
      <c r="BL14" s="74"/>
      <c r="BM14" s="74" t="str">
        <f t="shared" si="5"/>
        <v xml:space="preserve">INSERT INTO SC_SystemeProduits(RefDimension,NomSysteme,typePresta,ligne,Quantite,formule,cte1,DateModif) values (3,'FV7','MOA',9,null,'2*CTE1/1.92','PERIMETRE',now());
</v>
      </c>
      <c r="BN14" s="74"/>
      <c r="BO14" s="74"/>
      <c r="BP14" s="74" t="str">
        <f t="shared" si="6"/>
        <v xml:space="preserve">INSERT INTO SC_SystemeProduits(RefDimension,NomSysteme,typePresta,ligne,Quantite,formule,cte1,DateModif) values (4,'FV7','MOA',9,null,'2*CTE1/1.92','PERIMETRE',now());
</v>
      </c>
      <c r="BQ14" s="74"/>
      <c r="BR14" s="74"/>
      <c r="BS14" s="74" t="str">
        <f t="shared" si="7"/>
        <v xml:space="preserve">INSERT INTO SC_SystemeProduits(RefDimension,NomSysteme,typePresta,ligne,Quantite,formule,cte1,DateModif) values (5,'FV7','MOA',9,null,'2*CTE1/1.92','PERIMETRE',now());
</v>
      </c>
      <c r="BT14" s="74"/>
      <c r="BU14" s="74"/>
      <c r="BV14" s="74" t="str">
        <f t="shared" si="8"/>
        <v xml:space="preserve">INSERT INTO SC_SystemeProduits(RefDimension,NomSysteme,typePresta,ligne,Quantite,formule,cte1,DateModif) values (6,'FV7','MOA',9,null,'2*CTE1/1.92','PERIMETRE',now());
</v>
      </c>
      <c r="BW14" s="74"/>
      <c r="BX14" s="74"/>
      <c r="BY14" s="74" t="str">
        <f t="shared" si="9"/>
        <v xml:space="preserve">INSERT INTO SC_SystemeProduits(RefDimension,NomSysteme,typePresta,ligne,Quantite,formule,cte1,DateModif) values (7,'FV7','MOA',9,null,'2*CTE1/1.92','PERIMETRE',now());
</v>
      </c>
      <c r="BZ14" s="74"/>
      <c r="CA14" s="74"/>
      <c r="CB14" s="74" t="str">
        <f t="shared" si="10"/>
        <v xml:space="preserve">INSERT INTO SC_SystemeProduits(RefDimension,NomSysteme,typePresta,ligne,Quantite,formule,cte1,DateModif) values (8,'FV7','MOA',9,null,'2*CTE1/1.92','PERIMETRE',now());
</v>
      </c>
      <c r="CC14" s="74"/>
      <c r="CD14" s="74"/>
      <c r="CE14" s="74" t="str">
        <f t="shared" si="11"/>
        <v xml:space="preserve">INSERT INTO SC_SystemeProduits(RefDimension,NomSysteme,typePresta,ligne,Quantite,formule,cte1,DateModif) values (9,'FV7','MOA',9,null,'2*CTE1/1.92','PERIMETRE',now());
</v>
      </c>
      <c r="CF14" s="74"/>
      <c r="CG14" s="74"/>
      <c r="CH14" s="74" t="str">
        <f t="shared" si="12"/>
        <v xml:space="preserve">INSERT INTO SC_SystemeProduits(RefDimension,NomSysteme,typePresta,ligne,Quantite,formule,cte1,DateModif) values (10,'FV7','MOA',9,null,'2*CTE1/1.92','PERIMETRE',now());
</v>
      </c>
      <c r="CI14" s="74"/>
      <c r="CJ14" s="74"/>
      <c r="CK14" s="74" t="str">
        <f t="shared" si="13"/>
        <v xml:space="preserve">INSERT INTO SC_SystemeProduits(RefDimension,NomSysteme,typePresta,ligne,Quantite,formule,cte1,DateModif) values (11,'FV7','MOA',9,null,'2*CTE1/1.92','PERIMETRE',now());
</v>
      </c>
      <c r="CL14" s="74"/>
      <c r="CM14" s="74"/>
      <c r="CN14" s="74" t="str">
        <f t="shared" si="14"/>
        <v xml:space="preserve">INSERT INTO SC_SystemeProduits(RefDimension,NomSysteme,typePresta,ligne,Quantite,formule,cte1,DateModif) values (12,'FV7','MOA',9,null,'2*CTE1/1.92','PERIMETRE',now());
</v>
      </c>
      <c r="CO14" s="74"/>
      <c r="CP14" s="74"/>
      <c r="CQ14" s="74" t="str">
        <f t="shared" si="15"/>
        <v xml:space="preserve">INSERT INTO SC_SystemeProduits(RefDimension,NomSysteme,typePresta,ligne,Quantite,formule,cte1,DateModif) values (13,'FV7','MOA',9,null,'2*CTE1/1.92','PERIMETRE',now());
</v>
      </c>
      <c r="CR14" s="74"/>
      <c r="CS14" s="74"/>
      <c r="CT14" s="74" t="str">
        <f t="shared" si="16"/>
        <v xml:space="preserve">INSERT INTO SC_SystemeProduits(RefDimension,NomSysteme,typePresta,ligne,Quantite,formule,cte1,DateModif) values (14,'FV7','MOA',9,null,'2*CTE1/1.92','PERIMETRE',now());
</v>
      </c>
      <c r="CU14" s="74"/>
      <c r="CV14" s="74"/>
      <c r="CW14" s="74" t="str">
        <f t="shared" si="17"/>
        <v xml:space="preserve">INSERT INTO SC_SystemeProduits(RefDimension,NomSysteme,typePresta,ligne,Quantite,formule,cte1,DateModif) values (15,'FV7','MOA',9,null,'2*CTE1/1.92','PERIMETRE',now());
</v>
      </c>
      <c r="CX14" s="74"/>
      <c r="CY14" s="74"/>
      <c r="CZ14" s="74" t="str">
        <f t="shared" si="18"/>
        <v xml:space="preserve">INSERT INTO SC_SystemeProduits(RefDimension,NomSysteme,typePresta,ligne,Quantite,formule,cte1,DateModif) values (16,'FV7','MOA',9,null,'2*CTE1/1.92','PERIMETRE',now());
</v>
      </c>
      <c r="DA14" s="74"/>
      <c r="DB14" s="74"/>
      <c r="DC14" s="74" t="str">
        <f t="shared" si="19"/>
        <v xml:space="preserve">INSERT INTO SC_SystemeProduits(RefDimension,NomSysteme,typePresta,ligne,Quantite,formule,cte1,DateModif) values (17,'FV7','MOA',9,null,'2*CTE1/1.92','PERIMETRE',now());
</v>
      </c>
      <c r="DD14" s="74"/>
      <c r="DE14" s="74"/>
      <c r="DF14" s="74" t="str">
        <f t="shared" si="20"/>
        <v xml:space="preserve">INSERT INTO SC_SystemeProduits(RefDimension,NomSysteme,typePresta,ligne,Quantite,formule,cte1,DateModif) values (18,'FV7','MOA',9,null,'2*CTE1/1.92','PERIMETRE',now());
</v>
      </c>
      <c r="DG14" s="74"/>
      <c r="DH14" s="74"/>
    </row>
    <row r="15" spans="1:112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11</v>
      </c>
      <c r="B15" s="74" t="s">
        <v>297</v>
      </c>
      <c r="C15" s="74" t="s">
        <v>26</v>
      </c>
      <c r="D15" s="74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74"/>
      <c r="F15" s="75" t="s">
        <v>698</v>
      </c>
      <c r="G15" s="75" t="s">
        <v>629</v>
      </c>
      <c r="H15" s="74"/>
      <c r="I15" s="75" t="s">
        <v>698</v>
      </c>
      <c r="J15" s="75" t="s">
        <v>629</v>
      </c>
      <c r="K15" s="74"/>
      <c r="L15" s="75" t="s">
        <v>698</v>
      </c>
      <c r="M15" s="75" t="s">
        <v>629</v>
      </c>
      <c r="N15" s="74"/>
      <c r="O15" s="75" t="s">
        <v>698</v>
      </c>
      <c r="P15" s="75" t="s">
        <v>629</v>
      </c>
      <c r="Q15" s="74"/>
      <c r="R15" s="75" t="s">
        <v>698</v>
      </c>
      <c r="S15" s="75" t="s">
        <v>629</v>
      </c>
      <c r="T15" s="74"/>
      <c r="U15" s="75" t="s">
        <v>698</v>
      </c>
      <c r="V15" s="75" t="s">
        <v>629</v>
      </c>
      <c r="W15" s="74"/>
      <c r="X15" s="75" t="s">
        <v>698</v>
      </c>
      <c r="Y15" s="75" t="s">
        <v>629</v>
      </c>
      <c r="Z15" s="74"/>
      <c r="AA15" s="75" t="s">
        <v>698</v>
      </c>
      <c r="AB15" s="75" t="s">
        <v>629</v>
      </c>
      <c r="AC15" s="74"/>
      <c r="AD15" s="75" t="s">
        <v>698</v>
      </c>
      <c r="AE15" s="75" t="s">
        <v>629</v>
      </c>
      <c r="AF15" s="74"/>
      <c r="AG15" s="75" t="s">
        <v>698</v>
      </c>
      <c r="AH15" s="75" t="s">
        <v>629</v>
      </c>
      <c r="AI15" s="74"/>
      <c r="AJ15" s="75" t="s">
        <v>698</v>
      </c>
      <c r="AK15" s="75" t="s">
        <v>629</v>
      </c>
      <c r="AL15" s="74"/>
      <c r="AM15" s="75" t="s">
        <v>698</v>
      </c>
      <c r="AN15" s="75" t="s">
        <v>629</v>
      </c>
      <c r="AO15" s="74"/>
      <c r="AP15" s="75" t="s">
        <v>698</v>
      </c>
      <c r="AQ15" s="75" t="s">
        <v>629</v>
      </c>
      <c r="AR15" s="74"/>
      <c r="AS15" s="75" t="s">
        <v>698</v>
      </c>
      <c r="AT15" s="75" t="s">
        <v>629</v>
      </c>
      <c r="AU15" s="74"/>
      <c r="AV15" s="75" t="s">
        <v>698</v>
      </c>
      <c r="AW15" s="75" t="s">
        <v>629</v>
      </c>
      <c r="AX15" s="74"/>
      <c r="AY15" s="75" t="s">
        <v>698</v>
      </c>
      <c r="AZ15" s="75" t="s">
        <v>629</v>
      </c>
      <c r="BA15" s="74"/>
      <c r="BB15" s="75" t="s">
        <v>698</v>
      </c>
      <c r="BC15" s="75" t="s">
        <v>629</v>
      </c>
      <c r="BD15" s="74"/>
      <c r="BE15" s="75" t="s">
        <v>698</v>
      </c>
      <c r="BF15" s="75" t="s">
        <v>629</v>
      </c>
      <c r="BG15" s="74" t="str">
        <f t="shared" si="3"/>
        <v xml:space="preserve">INSERT INTO SC_SystemeProduits(RefDimension,NomSysteme,typePresta,ligne,Quantite,formule,cte1,DateModif) values (1,'FV7','MOA',11,null,'4*CTE1/1.92','PERIMETRE',now());
</v>
      </c>
      <c r="BH15" s="74"/>
      <c r="BI15" s="74"/>
      <c r="BJ15" s="74" t="str">
        <f t="shared" si="4"/>
        <v xml:space="preserve">INSERT INTO SC_SystemeProduits(RefDimension,NomSysteme,typePresta,ligne,Quantite,formule,cte1,DateModif) values (2,'FV7','MOA',11,null,'4*CTE1/1.92','PERIMETRE',now());
</v>
      </c>
      <c r="BK15" s="74"/>
      <c r="BL15" s="74"/>
      <c r="BM15" s="74" t="str">
        <f t="shared" si="5"/>
        <v xml:space="preserve">INSERT INTO SC_SystemeProduits(RefDimension,NomSysteme,typePresta,ligne,Quantite,formule,cte1,DateModif) values (3,'FV7','MOA',11,null,'4*CTE1/1.92','PERIMETRE',now());
</v>
      </c>
      <c r="BN15" s="74"/>
      <c r="BO15" s="74"/>
      <c r="BP15" s="74" t="str">
        <f t="shared" si="6"/>
        <v xml:space="preserve">INSERT INTO SC_SystemeProduits(RefDimension,NomSysteme,typePresta,ligne,Quantite,formule,cte1,DateModif) values (4,'FV7','MOA',11,null,'4*CTE1/1.92','PERIMETRE',now());
</v>
      </c>
      <c r="BQ15" s="74"/>
      <c r="BR15" s="74"/>
      <c r="BS15" s="74" t="str">
        <f t="shared" si="7"/>
        <v xml:space="preserve">INSERT INTO SC_SystemeProduits(RefDimension,NomSysteme,typePresta,ligne,Quantite,formule,cte1,DateModif) values (5,'FV7','MOA',11,null,'4*CTE1/1.92','PERIMETRE',now());
</v>
      </c>
      <c r="BT15" s="74"/>
      <c r="BU15" s="74"/>
      <c r="BV15" s="74" t="str">
        <f t="shared" si="8"/>
        <v xml:space="preserve">INSERT INTO SC_SystemeProduits(RefDimension,NomSysteme,typePresta,ligne,Quantite,formule,cte1,DateModif) values (6,'FV7','MOA',11,null,'4*CTE1/1.92','PERIMETRE',now());
</v>
      </c>
      <c r="BW15" s="74"/>
      <c r="BX15" s="74"/>
      <c r="BY15" s="74" t="str">
        <f t="shared" si="9"/>
        <v xml:space="preserve">INSERT INTO SC_SystemeProduits(RefDimension,NomSysteme,typePresta,ligne,Quantite,formule,cte1,DateModif) values (7,'FV7','MOA',11,null,'4*CTE1/1.92','PERIMETRE',now());
</v>
      </c>
      <c r="BZ15" s="74"/>
      <c r="CA15" s="74"/>
      <c r="CB15" s="74" t="str">
        <f t="shared" si="10"/>
        <v xml:space="preserve">INSERT INTO SC_SystemeProduits(RefDimension,NomSysteme,typePresta,ligne,Quantite,formule,cte1,DateModif) values (8,'FV7','MOA',11,null,'4*CTE1/1.92','PERIMETRE',now());
</v>
      </c>
      <c r="CC15" s="74"/>
      <c r="CD15" s="74"/>
      <c r="CE15" s="74" t="str">
        <f t="shared" si="11"/>
        <v xml:space="preserve">INSERT INTO SC_SystemeProduits(RefDimension,NomSysteme,typePresta,ligne,Quantite,formule,cte1,DateModif) values (9,'FV7','MOA',11,null,'4*CTE1/1.92','PERIMETRE',now());
</v>
      </c>
      <c r="CF15" s="74"/>
      <c r="CG15" s="74"/>
      <c r="CH15" s="74" t="str">
        <f t="shared" si="12"/>
        <v xml:space="preserve">INSERT INTO SC_SystemeProduits(RefDimension,NomSysteme,typePresta,ligne,Quantite,formule,cte1,DateModif) values (10,'FV7','MOA',11,null,'4*CTE1/1.92','PERIMETRE',now());
</v>
      </c>
      <c r="CI15" s="74"/>
      <c r="CJ15" s="74"/>
      <c r="CK15" s="74" t="str">
        <f t="shared" si="13"/>
        <v xml:space="preserve">INSERT INTO SC_SystemeProduits(RefDimension,NomSysteme,typePresta,ligne,Quantite,formule,cte1,DateModif) values (11,'FV7','MOA',11,null,'4*CTE1/1.92','PERIMETRE',now());
</v>
      </c>
      <c r="CL15" s="74"/>
      <c r="CM15" s="74"/>
      <c r="CN15" s="74" t="str">
        <f t="shared" si="14"/>
        <v xml:space="preserve">INSERT INTO SC_SystemeProduits(RefDimension,NomSysteme,typePresta,ligne,Quantite,formule,cte1,DateModif) values (12,'FV7','MOA',11,null,'4*CTE1/1.92','PERIMETRE',now());
</v>
      </c>
      <c r="CO15" s="74"/>
      <c r="CP15" s="74"/>
      <c r="CQ15" s="74" t="str">
        <f t="shared" si="15"/>
        <v xml:space="preserve">INSERT INTO SC_SystemeProduits(RefDimension,NomSysteme,typePresta,ligne,Quantite,formule,cte1,DateModif) values (13,'FV7','MOA',11,null,'4*CTE1/1.92','PERIMETRE',now());
</v>
      </c>
      <c r="CR15" s="74"/>
      <c r="CS15" s="74"/>
      <c r="CT15" s="74" t="str">
        <f t="shared" si="16"/>
        <v xml:space="preserve">INSERT INTO SC_SystemeProduits(RefDimension,NomSysteme,typePresta,ligne,Quantite,formule,cte1,DateModif) values (14,'FV7','MOA',11,null,'4*CTE1/1.92','PERIMETRE',now());
</v>
      </c>
      <c r="CU15" s="74"/>
      <c r="CV15" s="74"/>
      <c r="CW15" s="74" t="str">
        <f t="shared" si="17"/>
        <v xml:space="preserve">INSERT INTO SC_SystemeProduits(RefDimension,NomSysteme,typePresta,ligne,Quantite,formule,cte1,DateModif) values (15,'FV7','MOA',11,null,'4*CTE1/1.92','PERIMETRE',now());
</v>
      </c>
      <c r="CX15" s="74"/>
      <c r="CY15" s="74"/>
      <c r="CZ15" s="74" t="str">
        <f t="shared" si="18"/>
        <v xml:space="preserve">INSERT INTO SC_SystemeProduits(RefDimension,NomSysteme,typePresta,ligne,Quantite,formule,cte1,DateModif) values (16,'FV7','MOA',11,null,'4*CTE1/1.92','PERIMETRE',now());
</v>
      </c>
      <c r="DA15" s="74"/>
      <c r="DB15" s="74"/>
      <c r="DC15" s="74" t="str">
        <f t="shared" si="19"/>
        <v xml:space="preserve">INSERT INTO SC_SystemeProduits(RefDimension,NomSysteme,typePresta,ligne,Quantite,formule,cte1,DateModif) values (17,'FV7','MOA',11,null,'4*CTE1/1.92','PERIMETRE',now());
</v>
      </c>
      <c r="DD15" s="74"/>
      <c r="DE15" s="74"/>
      <c r="DF15" s="74" t="str">
        <f t="shared" si="20"/>
        <v xml:space="preserve">INSERT INTO SC_SystemeProduits(RefDimension,NomSysteme,typePresta,ligne,Quantite,formule,cte1,DateModif) values (18,'FV7','MOA',11,null,'4*CTE1/1.92','PERIMETRE',now());
</v>
      </c>
      <c r="DG15" s="74"/>
      <c r="DH15" s="74"/>
    </row>
    <row r="16" spans="1:112" x14ac:dyDescent="0.3">
      <c r="A16" s="58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74"/>
      <c r="C16" s="74"/>
      <c r="D16" s="74" t="str">
        <f>IF(B16="MATIERE",VLOOKUP($C16,MATIERE!$B$2:$K$601,6,0),IF(B16="MOA",VLOOKUP($C16,ATELIER!$B$2:$K$291,3,0),IF(B16="MOC",VLOOKUP($C16,CHANTIER!$B$2:$K$291,3,0),IF(B16="MP",VLOOKUP($C16,MINIPELLE!$B$2:$K$291,3,0),""))))</f>
        <v/>
      </c>
      <c r="E16" s="74"/>
      <c r="F16" s="75"/>
      <c r="G16" s="75"/>
      <c r="H16" s="74"/>
      <c r="I16" s="75"/>
      <c r="J16" s="75"/>
      <c r="K16" s="74"/>
      <c r="L16" s="75"/>
      <c r="M16" s="75"/>
      <c r="N16" s="74"/>
      <c r="O16" s="75"/>
      <c r="P16" s="75"/>
      <c r="Q16" s="74"/>
      <c r="R16" s="75"/>
      <c r="S16" s="75"/>
      <c r="T16" s="74"/>
      <c r="U16" s="75"/>
      <c r="V16" s="75"/>
      <c r="W16" s="74"/>
      <c r="X16" s="75"/>
      <c r="Y16" s="75"/>
      <c r="Z16" s="74"/>
      <c r="AA16" s="75"/>
      <c r="AB16" s="75"/>
      <c r="AC16" s="74"/>
      <c r="AD16" s="75"/>
      <c r="AE16" s="75"/>
      <c r="AF16" s="74"/>
      <c r="AG16" s="75"/>
      <c r="AH16" s="75"/>
      <c r="AI16" s="74"/>
      <c r="AJ16" s="75"/>
      <c r="AK16" s="75"/>
      <c r="AL16" s="74"/>
      <c r="AM16" s="75"/>
      <c r="AN16" s="75"/>
      <c r="AO16" s="74"/>
      <c r="AP16" s="75"/>
      <c r="AQ16" s="75"/>
      <c r="AR16" s="74"/>
      <c r="AS16" s="75"/>
      <c r="AT16" s="75"/>
      <c r="AU16" s="74"/>
      <c r="AV16" s="75"/>
      <c r="AW16" s="75"/>
      <c r="AX16" s="74"/>
      <c r="AY16" s="75"/>
      <c r="AZ16" s="75"/>
      <c r="BA16" s="74"/>
      <c r="BB16" s="75"/>
      <c r="BC16" s="75"/>
      <c r="BD16" s="74"/>
      <c r="BE16" s="75"/>
      <c r="BF16" s="75"/>
      <c r="BG16" s="74" t="str">
        <f t="shared" si="3"/>
        <v/>
      </c>
      <c r="BH16" s="74"/>
      <c r="BI16" s="74"/>
      <c r="BJ16" s="74" t="str">
        <f t="shared" si="4"/>
        <v/>
      </c>
      <c r="BK16" s="74"/>
      <c r="BL16" s="74"/>
      <c r="BM16" s="74" t="str">
        <f t="shared" si="5"/>
        <v/>
      </c>
      <c r="BN16" s="74"/>
      <c r="BO16" s="74"/>
      <c r="BP16" s="74" t="str">
        <f t="shared" si="6"/>
        <v/>
      </c>
      <c r="BQ16" s="74"/>
      <c r="BR16" s="74"/>
      <c r="BS16" s="74" t="str">
        <f t="shared" si="7"/>
        <v/>
      </c>
      <c r="BT16" s="74"/>
      <c r="BU16" s="74"/>
      <c r="BV16" s="74" t="str">
        <f t="shared" si="8"/>
        <v/>
      </c>
      <c r="BW16" s="74"/>
      <c r="BX16" s="74"/>
      <c r="BY16" s="74" t="str">
        <f t="shared" si="9"/>
        <v/>
      </c>
      <c r="BZ16" s="74"/>
      <c r="CA16" s="74"/>
      <c r="CB16" s="74" t="str">
        <f t="shared" si="10"/>
        <v/>
      </c>
      <c r="CC16" s="74"/>
      <c r="CD16" s="74"/>
      <c r="CE16" s="74" t="str">
        <f t="shared" si="11"/>
        <v/>
      </c>
      <c r="CF16" s="74"/>
      <c r="CG16" s="74"/>
      <c r="CH16" s="74" t="str">
        <f t="shared" si="12"/>
        <v/>
      </c>
      <c r="CI16" s="74"/>
      <c r="CJ16" s="74"/>
      <c r="CK16" s="74" t="str">
        <f t="shared" si="13"/>
        <v/>
      </c>
      <c r="CL16" s="74"/>
      <c r="CM16" s="74"/>
      <c r="CN16" s="74" t="str">
        <f t="shared" si="14"/>
        <v/>
      </c>
      <c r="CO16" s="74"/>
      <c r="CP16" s="74"/>
      <c r="CQ16" s="74" t="str">
        <f t="shared" si="15"/>
        <v/>
      </c>
      <c r="CR16" s="74"/>
      <c r="CS16" s="74"/>
      <c r="CT16" s="74" t="str">
        <f t="shared" si="16"/>
        <v/>
      </c>
      <c r="CU16" s="74"/>
      <c r="CV16" s="74"/>
      <c r="CW16" s="74" t="str">
        <f t="shared" si="17"/>
        <v/>
      </c>
      <c r="CX16" s="74"/>
      <c r="CY16" s="74"/>
      <c r="CZ16" s="74" t="str">
        <f t="shared" si="18"/>
        <v/>
      </c>
      <c r="DA16" s="74"/>
      <c r="DB16" s="74"/>
      <c r="DC16" s="74" t="str">
        <f t="shared" si="19"/>
        <v/>
      </c>
      <c r="DD16" s="74"/>
      <c r="DE16" s="74"/>
      <c r="DF16" s="74" t="str">
        <f t="shared" si="20"/>
        <v/>
      </c>
      <c r="DG16" s="74"/>
      <c r="DH16" s="74"/>
    </row>
    <row r="17" spans="1:112" x14ac:dyDescent="0.3">
      <c r="A17" s="58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74"/>
      <c r="C17" s="74"/>
      <c r="D17" s="74" t="str">
        <f>IF(B17="MATIERE",VLOOKUP($C17,MATIERE!$B$2:$K$601,6,0),IF(B17="MOA",VLOOKUP($C17,ATELIER!$B$2:$K$291,3,0),IF(B17="MOC",VLOOKUP($C17,CHANTIER!$B$2:$K$291,3,0),IF(B17="MP",VLOOKUP($C17,MINIPELLE!$B$2:$K$291,3,0),""))))</f>
        <v/>
      </c>
      <c r="E17" s="74"/>
      <c r="F17" s="75"/>
      <c r="G17" s="75"/>
      <c r="H17" s="74"/>
      <c r="I17" s="75"/>
      <c r="J17" s="75"/>
      <c r="K17" s="74"/>
      <c r="L17" s="75"/>
      <c r="M17" s="75"/>
      <c r="N17" s="74"/>
      <c r="O17" s="75"/>
      <c r="P17" s="75"/>
      <c r="Q17" s="74"/>
      <c r="R17" s="75"/>
      <c r="S17" s="75"/>
      <c r="T17" s="74"/>
      <c r="U17" s="75"/>
      <c r="V17" s="75"/>
      <c r="W17" s="74"/>
      <c r="X17" s="75"/>
      <c r="Y17" s="75"/>
      <c r="Z17" s="74"/>
      <c r="AA17" s="75"/>
      <c r="AB17" s="75"/>
      <c r="AC17" s="74"/>
      <c r="AD17" s="75"/>
      <c r="AE17" s="75"/>
      <c r="AF17" s="74"/>
      <c r="AG17" s="75"/>
      <c r="AH17" s="75"/>
      <c r="AI17" s="74"/>
      <c r="AJ17" s="75"/>
      <c r="AK17" s="75"/>
      <c r="AL17" s="74"/>
      <c r="AM17" s="75"/>
      <c r="AN17" s="75"/>
      <c r="AO17" s="74"/>
      <c r="AP17" s="75"/>
      <c r="AQ17" s="75"/>
      <c r="AR17" s="74"/>
      <c r="AS17" s="75"/>
      <c r="AT17" s="75"/>
      <c r="AU17" s="74"/>
      <c r="AV17" s="75"/>
      <c r="AW17" s="75"/>
      <c r="AX17" s="74"/>
      <c r="AY17" s="75"/>
      <c r="AZ17" s="75"/>
      <c r="BA17" s="74"/>
      <c r="BB17" s="75"/>
      <c r="BC17" s="75"/>
      <c r="BD17" s="74"/>
      <c r="BE17" s="75"/>
      <c r="BF17" s="75"/>
      <c r="BG17" s="74" t="str">
        <f t="shared" si="3"/>
        <v/>
      </c>
      <c r="BH17" s="74"/>
      <c r="BI17" s="74"/>
      <c r="BJ17" s="74" t="str">
        <f t="shared" si="4"/>
        <v/>
      </c>
      <c r="BK17" s="74"/>
      <c r="BL17" s="74"/>
      <c r="BM17" s="74" t="str">
        <f t="shared" si="5"/>
        <v/>
      </c>
      <c r="BN17" s="74"/>
      <c r="BO17" s="74"/>
      <c r="BP17" s="74" t="str">
        <f t="shared" si="6"/>
        <v/>
      </c>
      <c r="BQ17" s="74"/>
      <c r="BR17" s="74"/>
      <c r="BS17" s="74" t="str">
        <f t="shared" si="7"/>
        <v/>
      </c>
      <c r="BT17" s="74"/>
      <c r="BU17" s="74"/>
      <c r="BV17" s="74" t="str">
        <f t="shared" si="8"/>
        <v/>
      </c>
      <c r="BW17" s="74"/>
      <c r="BX17" s="74"/>
      <c r="BY17" s="74" t="str">
        <f t="shared" si="9"/>
        <v/>
      </c>
      <c r="BZ17" s="74"/>
      <c r="CA17" s="74"/>
      <c r="CB17" s="74" t="str">
        <f t="shared" si="10"/>
        <v/>
      </c>
      <c r="CC17" s="74"/>
      <c r="CD17" s="74"/>
      <c r="CE17" s="74" t="str">
        <f t="shared" si="11"/>
        <v/>
      </c>
      <c r="CF17" s="74"/>
      <c r="CG17" s="74"/>
      <c r="CH17" s="74" t="str">
        <f t="shared" si="12"/>
        <v/>
      </c>
      <c r="CI17" s="74"/>
      <c r="CJ17" s="74"/>
      <c r="CK17" s="74" t="str">
        <f t="shared" si="13"/>
        <v/>
      </c>
      <c r="CL17" s="74"/>
      <c r="CM17" s="74"/>
      <c r="CN17" s="74" t="str">
        <f t="shared" si="14"/>
        <v/>
      </c>
      <c r="CO17" s="74"/>
      <c r="CP17" s="74"/>
      <c r="CQ17" s="74" t="str">
        <f t="shared" si="15"/>
        <v/>
      </c>
      <c r="CR17" s="74"/>
      <c r="CS17" s="74"/>
      <c r="CT17" s="74" t="str">
        <f t="shared" si="16"/>
        <v/>
      </c>
      <c r="CU17" s="74"/>
      <c r="CV17" s="74"/>
      <c r="CW17" s="74" t="str">
        <f t="shared" si="17"/>
        <v/>
      </c>
      <c r="CX17" s="74"/>
      <c r="CY17" s="74"/>
      <c r="CZ17" s="74" t="str">
        <f t="shared" si="18"/>
        <v/>
      </c>
      <c r="DA17" s="74"/>
      <c r="DB17" s="74"/>
      <c r="DC17" s="74" t="str">
        <f t="shared" si="19"/>
        <v/>
      </c>
      <c r="DD17" s="74"/>
      <c r="DE17" s="74"/>
      <c r="DF17" s="74" t="str">
        <f t="shared" si="20"/>
        <v/>
      </c>
      <c r="DG17" s="74"/>
      <c r="DH17" s="74"/>
    </row>
    <row r="18" spans="1:112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37</v>
      </c>
      <c r="B18" s="74" t="s">
        <v>298</v>
      </c>
      <c r="C18" s="74" t="s">
        <v>138</v>
      </c>
      <c r="D18" s="74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 s="74"/>
      <c r="F18" s="75" t="s">
        <v>641</v>
      </c>
      <c r="G18" s="75" t="s">
        <v>629</v>
      </c>
      <c r="H18" s="74"/>
      <c r="I18" s="75" t="s">
        <v>641</v>
      </c>
      <c r="J18" s="75" t="s">
        <v>629</v>
      </c>
      <c r="K18" s="74"/>
      <c r="L18" s="75" t="s">
        <v>641</v>
      </c>
      <c r="M18" s="75" t="s">
        <v>629</v>
      </c>
      <c r="N18" s="74"/>
      <c r="O18" s="75" t="s">
        <v>641</v>
      </c>
      <c r="P18" s="75" t="s">
        <v>629</v>
      </c>
      <c r="Q18" s="74"/>
      <c r="R18" s="75" t="s">
        <v>641</v>
      </c>
      <c r="S18" s="75" t="s">
        <v>629</v>
      </c>
      <c r="T18" s="74"/>
      <c r="U18" s="75" t="s">
        <v>641</v>
      </c>
      <c r="V18" s="75" t="s">
        <v>629</v>
      </c>
      <c r="W18" s="74"/>
      <c r="X18" s="75" t="s">
        <v>641</v>
      </c>
      <c r="Y18" s="75" t="s">
        <v>629</v>
      </c>
      <c r="Z18" s="74"/>
      <c r="AA18" s="75" t="s">
        <v>641</v>
      </c>
      <c r="AB18" s="75" t="s">
        <v>629</v>
      </c>
      <c r="AC18" s="74"/>
      <c r="AD18" s="75" t="s">
        <v>641</v>
      </c>
      <c r="AE18" s="75" t="s">
        <v>629</v>
      </c>
      <c r="AF18" s="74"/>
      <c r="AG18" s="75" t="s">
        <v>641</v>
      </c>
      <c r="AH18" s="75" t="s">
        <v>629</v>
      </c>
      <c r="AI18" s="74"/>
      <c r="AJ18" s="75" t="s">
        <v>641</v>
      </c>
      <c r="AK18" s="75" t="s">
        <v>629</v>
      </c>
      <c r="AL18" s="74"/>
      <c r="AM18" s="75" t="s">
        <v>641</v>
      </c>
      <c r="AN18" s="75" t="s">
        <v>629</v>
      </c>
      <c r="AO18" s="74"/>
      <c r="AP18" s="75" t="s">
        <v>641</v>
      </c>
      <c r="AQ18" s="75" t="s">
        <v>629</v>
      </c>
      <c r="AR18" s="74"/>
      <c r="AS18" s="75" t="s">
        <v>641</v>
      </c>
      <c r="AT18" s="75" t="s">
        <v>629</v>
      </c>
      <c r="AU18" s="74"/>
      <c r="AV18" s="75" t="s">
        <v>641</v>
      </c>
      <c r="AW18" s="75" t="s">
        <v>629</v>
      </c>
      <c r="AX18" s="74"/>
      <c r="AY18" s="75" t="s">
        <v>641</v>
      </c>
      <c r="AZ18" s="75" t="s">
        <v>629</v>
      </c>
      <c r="BA18" s="74"/>
      <c r="BB18" s="75" t="s">
        <v>641</v>
      </c>
      <c r="BC18" s="75" t="s">
        <v>629</v>
      </c>
      <c r="BD18" s="74"/>
      <c r="BE18" s="75" t="s">
        <v>641</v>
      </c>
      <c r="BF18" s="75" t="s">
        <v>629</v>
      </c>
      <c r="BG18" s="74" t="str">
        <f t="shared" si="3"/>
        <v xml:space="preserve">INSERT INTO SC_SystemeProduits(RefDimension,NomSysteme,typePresta,ligne,Quantite,formule,cte1,DateModif) values (1,'FV7','MOC',37,null,'1.1*CTE1','PERIMETRE',now());
</v>
      </c>
      <c r="BH18" s="74"/>
      <c r="BI18" s="74"/>
      <c r="BJ18" s="74" t="str">
        <f t="shared" si="4"/>
        <v xml:space="preserve">INSERT INTO SC_SystemeProduits(RefDimension,NomSysteme,typePresta,ligne,Quantite,formule,cte1,DateModif) values (2,'FV7','MOC',37,null,'1.1*CTE1','PERIMETRE',now());
</v>
      </c>
      <c r="BK18" s="74"/>
      <c r="BL18" s="74"/>
      <c r="BM18" s="74" t="str">
        <f t="shared" si="5"/>
        <v xml:space="preserve">INSERT INTO SC_SystemeProduits(RefDimension,NomSysteme,typePresta,ligne,Quantite,formule,cte1,DateModif) values (3,'FV7','MOC',37,null,'1.1*CTE1','PERIMETRE',now());
</v>
      </c>
      <c r="BN18" s="74"/>
      <c r="BO18" s="74"/>
      <c r="BP18" s="74" t="str">
        <f t="shared" si="6"/>
        <v xml:space="preserve">INSERT INTO SC_SystemeProduits(RefDimension,NomSysteme,typePresta,ligne,Quantite,formule,cte1,DateModif) values (4,'FV7','MOC',37,null,'1.1*CTE1','PERIMETRE',now());
</v>
      </c>
      <c r="BQ18" s="74"/>
      <c r="BR18" s="74"/>
      <c r="BS18" s="74" t="str">
        <f t="shared" si="7"/>
        <v xml:space="preserve">INSERT INTO SC_SystemeProduits(RefDimension,NomSysteme,typePresta,ligne,Quantite,formule,cte1,DateModif) values (5,'FV7','MOC',37,null,'1.1*CTE1','PERIMETRE',now());
</v>
      </c>
      <c r="BT18" s="74"/>
      <c r="BU18" s="74"/>
      <c r="BV18" s="74" t="str">
        <f t="shared" si="8"/>
        <v xml:space="preserve">INSERT INTO SC_SystemeProduits(RefDimension,NomSysteme,typePresta,ligne,Quantite,formule,cte1,DateModif) values (6,'FV7','MOC',37,null,'1.1*CTE1','PERIMETRE',now());
</v>
      </c>
      <c r="BW18" s="74"/>
      <c r="BX18" s="74"/>
      <c r="BY18" s="74" t="str">
        <f t="shared" si="9"/>
        <v xml:space="preserve">INSERT INTO SC_SystemeProduits(RefDimension,NomSysteme,typePresta,ligne,Quantite,formule,cte1,DateModif) values (7,'FV7','MOC',37,null,'1.1*CTE1','PERIMETRE',now());
</v>
      </c>
      <c r="BZ18" s="74"/>
      <c r="CA18" s="74"/>
      <c r="CB18" s="74" t="str">
        <f t="shared" si="10"/>
        <v xml:space="preserve">INSERT INTO SC_SystemeProduits(RefDimension,NomSysteme,typePresta,ligne,Quantite,formule,cte1,DateModif) values (8,'FV7','MOC',37,null,'1.1*CTE1','PERIMETRE',now());
</v>
      </c>
      <c r="CC18" s="74"/>
      <c r="CD18" s="74"/>
      <c r="CE18" s="74" t="str">
        <f t="shared" si="11"/>
        <v xml:space="preserve">INSERT INTO SC_SystemeProduits(RefDimension,NomSysteme,typePresta,ligne,Quantite,formule,cte1,DateModif) values (9,'FV7','MOC',37,null,'1.1*CTE1','PERIMETRE',now());
</v>
      </c>
      <c r="CF18" s="74"/>
      <c r="CG18" s="74"/>
      <c r="CH18" s="74" t="str">
        <f t="shared" si="12"/>
        <v xml:space="preserve">INSERT INTO SC_SystemeProduits(RefDimension,NomSysteme,typePresta,ligne,Quantite,formule,cte1,DateModif) values (10,'FV7','MOC',37,null,'1.1*CTE1','PERIMETRE',now());
</v>
      </c>
      <c r="CI18" s="74"/>
      <c r="CJ18" s="74"/>
      <c r="CK18" s="74" t="str">
        <f t="shared" si="13"/>
        <v xml:space="preserve">INSERT INTO SC_SystemeProduits(RefDimension,NomSysteme,typePresta,ligne,Quantite,formule,cte1,DateModif) values (11,'FV7','MOC',37,null,'1.1*CTE1','PERIMETRE',now());
</v>
      </c>
      <c r="CL18" s="74"/>
      <c r="CM18" s="74"/>
      <c r="CN18" s="74" t="str">
        <f t="shared" si="14"/>
        <v xml:space="preserve">INSERT INTO SC_SystemeProduits(RefDimension,NomSysteme,typePresta,ligne,Quantite,formule,cte1,DateModif) values (12,'FV7','MOC',37,null,'1.1*CTE1','PERIMETRE',now());
</v>
      </c>
      <c r="CO18" s="74"/>
      <c r="CP18" s="74"/>
      <c r="CQ18" s="74" t="str">
        <f t="shared" si="15"/>
        <v xml:space="preserve">INSERT INTO SC_SystemeProduits(RefDimension,NomSysteme,typePresta,ligne,Quantite,formule,cte1,DateModif) values (13,'FV7','MOC',37,null,'1.1*CTE1','PERIMETRE',now());
</v>
      </c>
      <c r="CR18" s="74"/>
      <c r="CS18" s="74"/>
      <c r="CT18" s="74" t="str">
        <f t="shared" si="16"/>
        <v xml:space="preserve">INSERT INTO SC_SystemeProduits(RefDimension,NomSysteme,typePresta,ligne,Quantite,formule,cte1,DateModif) values (14,'FV7','MOC',37,null,'1.1*CTE1','PERIMETRE',now());
</v>
      </c>
      <c r="CU18" s="74"/>
      <c r="CV18" s="74"/>
      <c r="CW18" s="74" t="str">
        <f t="shared" si="17"/>
        <v xml:space="preserve">INSERT INTO SC_SystemeProduits(RefDimension,NomSysteme,typePresta,ligne,Quantite,formule,cte1,DateModif) values (15,'FV7','MOC',37,null,'1.1*CTE1','PERIMETRE',now());
</v>
      </c>
      <c r="CX18" s="74"/>
      <c r="CY18" s="74"/>
      <c r="CZ18" s="74" t="str">
        <f t="shared" si="18"/>
        <v xml:space="preserve">INSERT INTO SC_SystemeProduits(RefDimension,NomSysteme,typePresta,ligne,Quantite,formule,cte1,DateModif) values (16,'FV7','MOC',37,null,'1.1*CTE1','PERIMETRE',now());
</v>
      </c>
      <c r="DA18" s="74"/>
      <c r="DB18" s="74"/>
      <c r="DC18" s="74" t="str">
        <f t="shared" si="19"/>
        <v xml:space="preserve">INSERT INTO SC_SystemeProduits(RefDimension,NomSysteme,typePresta,ligne,Quantite,formule,cte1,DateModif) values (17,'FV7','MOC',37,null,'1.1*CTE1','PERIMETRE',now());
</v>
      </c>
      <c r="DD18" s="74"/>
      <c r="DE18" s="74"/>
      <c r="DF18" s="74" t="str">
        <f t="shared" si="20"/>
        <v xml:space="preserve">INSERT INTO SC_SystemeProduits(RefDimension,NomSysteme,typePresta,ligne,Quantite,formule,cte1,DateModif) values (18,'FV7','MOC',37,null,'1.1*CTE1','PERIMETRE',now());
</v>
      </c>
      <c r="DG18" s="74"/>
      <c r="DH18" s="74"/>
    </row>
    <row r="19" spans="1:112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39</v>
      </c>
      <c r="B19" s="74" t="s">
        <v>298</v>
      </c>
      <c r="C19" s="74" t="s">
        <v>140</v>
      </c>
      <c r="D19" s="74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4"/>
      <c r="F19" s="75"/>
      <c r="G19" s="75"/>
      <c r="H19" s="74"/>
      <c r="I19" s="75"/>
      <c r="J19" s="75"/>
      <c r="K19" s="74"/>
      <c r="L19" s="75"/>
      <c r="M19" s="75"/>
      <c r="N19" s="74"/>
      <c r="O19" s="75"/>
      <c r="P19" s="75"/>
      <c r="Q19" s="74"/>
      <c r="R19" s="75"/>
      <c r="S19" s="75"/>
      <c r="T19" s="74"/>
      <c r="U19" s="75"/>
      <c r="V19" s="75"/>
      <c r="W19" s="74"/>
      <c r="X19" s="75"/>
      <c r="Y19" s="75"/>
      <c r="Z19" s="74"/>
      <c r="AA19" s="75"/>
      <c r="AB19" s="75"/>
      <c r="AC19" s="74"/>
      <c r="AD19" s="75"/>
      <c r="AE19" s="75"/>
      <c r="AF19" s="74"/>
      <c r="AG19" s="75"/>
      <c r="AH19" s="75"/>
      <c r="AI19" s="74"/>
      <c r="AJ19" s="75"/>
      <c r="AK19" s="75"/>
      <c r="AL19" s="74"/>
      <c r="AM19" s="75"/>
      <c r="AN19" s="75"/>
      <c r="AO19" s="74"/>
      <c r="AP19" s="75"/>
      <c r="AQ19" s="75"/>
      <c r="AR19" s="74"/>
      <c r="AS19" s="75"/>
      <c r="AT19" s="75"/>
      <c r="AU19" s="74"/>
      <c r="AV19" s="75"/>
      <c r="AW19" s="75"/>
      <c r="AX19" s="74"/>
      <c r="AY19" s="75"/>
      <c r="AZ19" s="75"/>
      <c r="BA19" s="74"/>
      <c r="BB19" s="75"/>
      <c r="BC19" s="75"/>
      <c r="BD19" s="74"/>
      <c r="BE19" s="75"/>
      <c r="BF19" s="75"/>
      <c r="BG19" s="74" t="str">
        <f t="shared" si="3"/>
        <v/>
      </c>
      <c r="BH19" s="74"/>
      <c r="BI19" s="74"/>
      <c r="BJ19" s="74" t="str">
        <f t="shared" si="4"/>
        <v/>
      </c>
      <c r="BK19" s="74"/>
      <c r="BL19" s="74"/>
      <c r="BM19" s="74" t="str">
        <f t="shared" si="5"/>
        <v/>
      </c>
      <c r="BN19" s="74"/>
      <c r="BO19" s="74"/>
      <c r="BP19" s="74" t="str">
        <f t="shared" si="6"/>
        <v/>
      </c>
      <c r="BQ19" s="74"/>
      <c r="BR19" s="74"/>
      <c r="BS19" s="74" t="str">
        <f t="shared" si="7"/>
        <v/>
      </c>
      <c r="BT19" s="74"/>
      <c r="BU19" s="74"/>
      <c r="BV19" s="74" t="str">
        <f t="shared" si="8"/>
        <v/>
      </c>
      <c r="BW19" s="74"/>
      <c r="BX19" s="74"/>
      <c r="BY19" s="74" t="str">
        <f t="shared" si="9"/>
        <v/>
      </c>
      <c r="BZ19" s="74"/>
      <c r="CA19" s="74"/>
      <c r="CB19" s="74" t="str">
        <f t="shared" si="10"/>
        <v/>
      </c>
      <c r="CC19" s="74"/>
      <c r="CD19" s="74"/>
      <c r="CE19" s="74" t="str">
        <f t="shared" si="11"/>
        <v/>
      </c>
      <c r="CF19" s="74"/>
      <c r="CG19" s="74"/>
      <c r="CH19" s="74" t="str">
        <f t="shared" si="12"/>
        <v/>
      </c>
      <c r="CI19" s="74"/>
      <c r="CJ19" s="74"/>
      <c r="CK19" s="74" t="str">
        <f t="shared" si="13"/>
        <v/>
      </c>
      <c r="CL19" s="74"/>
      <c r="CM19" s="74"/>
      <c r="CN19" s="74" t="str">
        <f t="shared" si="14"/>
        <v/>
      </c>
      <c r="CO19" s="74"/>
      <c r="CP19" s="74"/>
      <c r="CQ19" s="74" t="str">
        <f t="shared" si="15"/>
        <v/>
      </c>
      <c r="CR19" s="74"/>
      <c r="CS19" s="74"/>
      <c r="CT19" s="74" t="str">
        <f t="shared" si="16"/>
        <v/>
      </c>
      <c r="CU19" s="74"/>
      <c r="CV19" s="74"/>
      <c r="CW19" s="74" t="str">
        <f t="shared" si="17"/>
        <v/>
      </c>
      <c r="CX19" s="74"/>
      <c r="CY19" s="74"/>
      <c r="CZ19" s="74" t="str">
        <f t="shared" si="18"/>
        <v/>
      </c>
      <c r="DA19" s="74"/>
      <c r="DB19" s="74"/>
      <c r="DC19" s="74" t="str">
        <f t="shared" si="19"/>
        <v/>
      </c>
      <c r="DD19" s="74"/>
      <c r="DE19" s="74"/>
      <c r="DF19" s="74" t="str">
        <f t="shared" si="20"/>
        <v/>
      </c>
      <c r="DG19" s="74"/>
      <c r="DH19" s="74"/>
    </row>
    <row r="20" spans="1:112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s="74" t="s">
        <v>298</v>
      </c>
      <c r="C20" s="74" t="s">
        <v>149</v>
      </c>
      <c r="D20" s="74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4"/>
      <c r="F20" s="75"/>
      <c r="G20" s="75"/>
      <c r="H20" s="74"/>
      <c r="I20" s="75"/>
      <c r="J20" s="75"/>
      <c r="K20" s="74"/>
      <c r="L20" s="75"/>
      <c r="M20" s="75"/>
      <c r="N20" s="74"/>
      <c r="O20" s="75"/>
      <c r="P20" s="75"/>
      <c r="Q20" s="74"/>
      <c r="R20" s="75"/>
      <c r="S20" s="75"/>
      <c r="T20" s="74"/>
      <c r="U20" s="75"/>
      <c r="V20" s="75"/>
      <c r="W20" s="74"/>
      <c r="X20" s="75"/>
      <c r="Y20" s="75"/>
      <c r="Z20" s="74"/>
      <c r="AA20" s="75"/>
      <c r="AB20" s="75"/>
      <c r="AC20" s="74"/>
      <c r="AD20" s="75"/>
      <c r="AE20" s="75"/>
      <c r="AF20" s="74"/>
      <c r="AG20" s="75"/>
      <c r="AH20" s="75"/>
      <c r="AI20" s="74"/>
      <c r="AJ20" s="75"/>
      <c r="AK20" s="75"/>
      <c r="AL20" s="74"/>
      <c r="AM20" s="75"/>
      <c r="AN20" s="75"/>
      <c r="AO20" s="74"/>
      <c r="AP20" s="75"/>
      <c r="AQ20" s="75"/>
      <c r="AR20" s="74"/>
      <c r="AS20" s="75"/>
      <c r="AT20" s="75"/>
      <c r="AU20" s="74"/>
      <c r="AV20" s="75"/>
      <c r="AW20" s="75"/>
      <c r="AX20" s="74"/>
      <c r="AY20" s="75"/>
      <c r="AZ20" s="75"/>
      <c r="BA20" s="74"/>
      <c r="BB20" s="75"/>
      <c r="BC20" s="75"/>
      <c r="BD20" s="74"/>
      <c r="BE20" s="75"/>
      <c r="BF20" s="75"/>
      <c r="BG20" s="74" t="str">
        <f t="shared" si="3"/>
        <v/>
      </c>
      <c r="BH20" s="74"/>
      <c r="BI20" s="74"/>
      <c r="BJ20" s="74" t="str">
        <f t="shared" si="4"/>
        <v/>
      </c>
      <c r="BK20" s="74"/>
      <c r="BL20" s="74"/>
      <c r="BM20" s="74" t="str">
        <f t="shared" si="5"/>
        <v/>
      </c>
      <c r="BN20" s="74"/>
      <c r="BO20" s="74"/>
      <c r="BP20" s="74" t="str">
        <f t="shared" si="6"/>
        <v/>
      </c>
      <c r="BQ20" s="74"/>
      <c r="BR20" s="74"/>
      <c r="BS20" s="74" t="str">
        <f t="shared" si="7"/>
        <v/>
      </c>
      <c r="BT20" s="74"/>
      <c r="BU20" s="74"/>
      <c r="BV20" s="74" t="str">
        <f t="shared" si="8"/>
        <v/>
      </c>
      <c r="BW20" s="74"/>
      <c r="BX20" s="74"/>
      <c r="BY20" s="74" t="str">
        <f t="shared" si="9"/>
        <v/>
      </c>
      <c r="BZ20" s="74"/>
      <c r="CA20" s="74"/>
      <c r="CB20" s="74" t="str">
        <f t="shared" si="10"/>
        <v/>
      </c>
      <c r="CC20" s="74"/>
      <c r="CD20" s="74"/>
      <c r="CE20" s="74" t="str">
        <f t="shared" si="11"/>
        <v/>
      </c>
      <c r="CF20" s="74"/>
      <c r="CG20" s="74"/>
      <c r="CH20" s="74" t="str">
        <f t="shared" si="12"/>
        <v/>
      </c>
      <c r="CI20" s="74"/>
      <c r="CJ20" s="74"/>
      <c r="CK20" s="74" t="str">
        <f t="shared" si="13"/>
        <v/>
      </c>
      <c r="CL20" s="74"/>
      <c r="CM20" s="74"/>
      <c r="CN20" s="74" t="str">
        <f t="shared" si="14"/>
        <v/>
      </c>
      <c r="CO20" s="74"/>
      <c r="CP20" s="74"/>
      <c r="CQ20" s="74" t="str">
        <f t="shared" si="15"/>
        <v/>
      </c>
      <c r="CR20" s="74"/>
      <c r="CS20" s="74"/>
      <c r="CT20" s="74" t="str">
        <f t="shared" si="16"/>
        <v/>
      </c>
      <c r="CU20" s="74"/>
      <c r="CV20" s="74"/>
      <c r="CW20" s="74" t="str">
        <f t="shared" si="17"/>
        <v/>
      </c>
      <c r="CX20" s="74"/>
      <c r="CY20" s="74"/>
      <c r="CZ20" s="74" t="str">
        <f t="shared" si="18"/>
        <v/>
      </c>
      <c r="DA20" s="74"/>
      <c r="DB20" s="74"/>
      <c r="DC20" s="74" t="str">
        <f t="shared" si="19"/>
        <v/>
      </c>
      <c r="DD20" s="74"/>
      <c r="DE20" s="74"/>
      <c r="DF20" s="74" t="str">
        <f t="shared" si="20"/>
        <v/>
      </c>
      <c r="DG20" s="74"/>
      <c r="DH20" s="74"/>
    </row>
    <row r="21" spans="1:112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46</v>
      </c>
      <c r="B21" s="74" t="s">
        <v>298</v>
      </c>
      <c r="C21" s="74" t="s">
        <v>153</v>
      </c>
      <c r="D21" s="74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 s="74"/>
      <c r="F21" s="75" t="s">
        <v>663</v>
      </c>
      <c r="G21" s="75" t="s">
        <v>629</v>
      </c>
      <c r="H21" s="74"/>
      <c r="I21" s="75" t="s">
        <v>663</v>
      </c>
      <c r="J21" s="75" t="s">
        <v>629</v>
      </c>
      <c r="K21" s="74"/>
      <c r="L21" s="75" t="s">
        <v>663</v>
      </c>
      <c r="M21" s="75" t="s">
        <v>629</v>
      </c>
      <c r="N21" s="74"/>
      <c r="O21" s="75" t="s">
        <v>663</v>
      </c>
      <c r="P21" s="75" t="s">
        <v>629</v>
      </c>
      <c r="Q21" s="74"/>
      <c r="R21" s="75" t="s">
        <v>663</v>
      </c>
      <c r="S21" s="75" t="s">
        <v>629</v>
      </c>
      <c r="T21" s="74"/>
      <c r="U21" s="75" t="s">
        <v>663</v>
      </c>
      <c r="V21" s="75" t="s">
        <v>629</v>
      </c>
      <c r="W21" s="74"/>
      <c r="X21" s="75" t="s">
        <v>663</v>
      </c>
      <c r="Y21" s="75" t="s">
        <v>629</v>
      </c>
      <c r="Z21" s="74"/>
      <c r="AA21" s="75" t="s">
        <v>663</v>
      </c>
      <c r="AB21" s="75" t="s">
        <v>629</v>
      </c>
      <c r="AC21" s="74"/>
      <c r="AD21" s="75" t="s">
        <v>663</v>
      </c>
      <c r="AE21" s="75" t="s">
        <v>629</v>
      </c>
      <c r="AF21" s="74"/>
      <c r="AG21" s="75" t="s">
        <v>663</v>
      </c>
      <c r="AH21" s="75" t="s">
        <v>629</v>
      </c>
      <c r="AI21" s="74"/>
      <c r="AJ21" s="75" t="s">
        <v>663</v>
      </c>
      <c r="AK21" s="75" t="s">
        <v>629</v>
      </c>
      <c r="AL21" s="74"/>
      <c r="AM21" s="75" t="s">
        <v>663</v>
      </c>
      <c r="AN21" s="75" t="s">
        <v>629</v>
      </c>
      <c r="AO21" s="74"/>
      <c r="AP21" s="75" t="s">
        <v>663</v>
      </c>
      <c r="AQ21" s="75" t="s">
        <v>629</v>
      </c>
      <c r="AR21" s="74"/>
      <c r="AS21" s="75" t="s">
        <v>663</v>
      </c>
      <c r="AT21" s="75" t="s">
        <v>629</v>
      </c>
      <c r="AU21" s="74"/>
      <c r="AV21" s="75" t="s">
        <v>663</v>
      </c>
      <c r="AW21" s="75" t="s">
        <v>629</v>
      </c>
      <c r="AX21" s="74"/>
      <c r="AY21" s="75" t="s">
        <v>663</v>
      </c>
      <c r="AZ21" s="75" t="s">
        <v>629</v>
      </c>
      <c r="BA21" s="74"/>
      <c r="BB21" s="75" t="s">
        <v>663</v>
      </c>
      <c r="BC21" s="75" t="s">
        <v>629</v>
      </c>
      <c r="BD21" s="74"/>
      <c r="BE21" s="75" t="s">
        <v>663</v>
      </c>
      <c r="BF21" s="75" t="s">
        <v>629</v>
      </c>
      <c r="BG21" s="74" t="str">
        <f t="shared" si="3"/>
        <v xml:space="preserve">INSERT INTO SC_SystemeProduits(RefDimension,NomSysteme,typePresta,ligne,Quantite,formule,cte1,DateModif) values (1,'FV7','MOC',46,null,'2*CTE1','PERIMETRE',now());
</v>
      </c>
      <c r="BH21" s="74"/>
      <c r="BI21" s="74"/>
      <c r="BJ21" s="74" t="str">
        <f t="shared" si="4"/>
        <v xml:space="preserve">INSERT INTO SC_SystemeProduits(RefDimension,NomSysteme,typePresta,ligne,Quantite,formule,cte1,DateModif) values (2,'FV7','MOC',46,null,'2*CTE1','PERIMETRE',now());
</v>
      </c>
      <c r="BK21" s="74"/>
      <c r="BL21" s="74"/>
      <c r="BM21" s="74" t="str">
        <f t="shared" si="5"/>
        <v xml:space="preserve">INSERT INTO SC_SystemeProduits(RefDimension,NomSysteme,typePresta,ligne,Quantite,formule,cte1,DateModif) values (3,'FV7','MOC',46,null,'2*CTE1','PERIMETRE',now());
</v>
      </c>
      <c r="BN21" s="74"/>
      <c r="BO21" s="74"/>
      <c r="BP21" s="74" t="str">
        <f t="shared" si="6"/>
        <v xml:space="preserve">INSERT INTO SC_SystemeProduits(RefDimension,NomSysteme,typePresta,ligne,Quantite,formule,cte1,DateModif) values (4,'FV7','MOC',46,null,'2*CTE1','PERIMETRE',now());
</v>
      </c>
      <c r="BQ21" s="74"/>
      <c r="BR21" s="74"/>
      <c r="BS21" s="74" t="str">
        <f t="shared" si="7"/>
        <v xml:space="preserve">INSERT INTO SC_SystemeProduits(RefDimension,NomSysteme,typePresta,ligne,Quantite,formule,cte1,DateModif) values (5,'FV7','MOC',46,null,'2*CTE1','PERIMETRE',now());
</v>
      </c>
      <c r="BT21" s="74"/>
      <c r="BU21" s="74"/>
      <c r="BV21" s="74" t="str">
        <f t="shared" si="8"/>
        <v xml:space="preserve">INSERT INTO SC_SystemeProduits(RefDimension,NomSysteme,typePresta,ligne,Quantite,formule,cte1,DateModif) values (6,'FV7','MOC',46,null,'2*CTE1','PERIMETRE',now());
</v>
      </c>
      <c r="BW21" s="74"/>
      <c r="BX21" s="74"/>
      <c r="BY21" s="74" t="str">
        <f t="shared" si="9"/>
        <v xml:space="preserve">INSERT INTO SC_SystemeProduits(RefDimension,NomSysteme,typePresta,ligne,Quantite,formule,cte1,DateModif) values (7,'FV7','MOC',46,null,'2*CTE1','PERIMETRE',now());
</v>
      </c>
      <c r="BZ21" s="74"/>
      <c r="CA21" s="74"/>
      <c r="CB21" s="74" t="str">
        <f t="shared" si="10"/>
        <v xml:space="preserve">INSERT INTO SC_SystemeProduits(RefDimension,NomSysteme,typePresta,ligne,Quantite,formule,cte1,DateModif) values (8,'FV7','MOC',46,null,'2*CTE1','PERIMETRE',now());
</v>
      </c>
      <c r="CC21" s="74"/>
      <c r="CD21" s="74"/>
      <c r="CE21" s="74" t="str">
        <f t="shared" si="11"/>
        <v xml:space="preserve">INSERT INTO SC_SystemeProduits(RefDimension,NomSysteme,typePresta,ligne,Quantite,formule,cte1,DateModif) values (9,'FV7','MOC',46,null,'2*CTE1','PERIMETRE',now());
</v>
      </c>
      <c r="CF21" s="74"/>
      <c r="CG21" s="74"/>
      <c r="CH21" s="74" t="str">
        <f t="shared" si="12"/>
        <v xml:space="preserve">INSERT INTO SC_SystemeProduits(RefDimension,NomSysteme,typePresta,ligne,Quantite,formule,cte1,DateModif) values (10,'FV7','MOC',46,null,'2*CTE1','PERIMETRE',now());
</v>
      </c>
      <c r="CI21" s="74"/>
      <c r="CJ21" s="74"/>
      <c r="CK21" s="74" t="str">
        <f t="shared" si="13"/>
        <v xml:space="preserve">INSERT INTO SC_SystemeProduits(RefDimension,NomSysteme,typePresta,ligne,Quantite,formule,cte1,DateModif) values (11,'FV7','MOC',46,null,'2*CTE1','PERIMETRE',now());
</v>
      </c>
      <c r="CL21" s="74"/>
      <c r="CM21" s="74"/>
      <c r="CN21" s="74" t="str">
        <f t="shared" si="14"/>
        <v xml:space="preserve">INSERT INTO SC_SystemeProduits(RefDimension,NomSysteme,typePresta,ligne,Quantite,formule,cte1,DateModif) values (12,'FV7','MOC',46,null,'2*CTE1','PERIMETRE',now());
</v>
      </c>
      <c r="CO21" s="74"/>
      <c r="CP21" s="74"/>
      <c r="CQ21" s="74" t="str">
        <f t="shared" si="15"/>
        <v xml:space="preserve">INSERT INTO SC_SystemeProduits(RefDimension,NomSysteme,typePresta,ligne,Quantite,formule,cte1,DateModif) values (13,'FV7','MOC',46,null,'2*CTE1','PERIMETRE',now());
</v>
      </c>
      <c r="CR21" s="74"/>
      <c r="CS21" s="74"/>
      <c r="CT21" s="74" t="str">
        <f t="shared" si="16"/>
        <v xml:space="preserve">INSERT INTO SC_SystemeProduits(RefDimension,NomSysteme,typePresta,ligne,Quantite,formule,cte1,DateModif) values (14,'FV7','MOC',46,null,'2*CTE1','PERIMETRE',now());
</v>
      </c>
      <c r="CU21" s="74"/>
      <c r="CV21" s="74"/>
      <c r="CW21" s="74" t="str">
        <f t="shared" si="17"/>
        <v xml:space="preserve">INSERT INTO SC_SystemeProduits(RefDimension,NomSysteme,typePresta,ligne,Quantite,formule,cte1,DateModif) values (15,'FV7','MOC',46,null,'2*CTE1','PERIMETRE',now());
</v>
      </c>
      <c r="CX21" s="74"/>
      <c r="CY21" s="74"/>
      <c r="CZ21" s="74" t="str">
        <f t="shared" si="18"/>
        <v xml:space="preserve">INSERT INTO SC_SystemeProduits(RefDimension,NomSysteme,typePresta,ligne,Quantite,formule,cte1,DateModif) values (16,'FV7','MOC',46,null,'2*CTE1','PERIMETRE',now());
</v>
      </c>
      <c r="DA21" s="74"/>
      <c r="DB21" s="74"/>
      <c r="DC21" s="74" t="str">
        <f t="shared" si="19"/>
        <v xml:space="preserve">INSERT INTO SC_SystemeProduits(RefDimension,NomSysteme,typePresta,ligne,Quantite,formule,cte1,DateModif) values (17,'FV7','MOC',46,null,'2*CTE1','PERIMETRE',now());
</v>
      </c>
      <c r="DD21" s="74"/>
      <c r="DE21" s="74"/>
      <c r="DF21" s="74" t="str">
        <f t="shared" si="20"/>
        <v xml:space="preserve">INSERT INTO SC_SystemeProduits(RefDimension,NomSysteme,typePresta,ligne,Quantite,formule,cte1,DateModif) values (18,'FV7','MOC',46,null,'2*CTE1','PERIMETRE',now());
</v>
      </c>
      <c r="DG21" s="74"/>
      <c r="DH21" s="74"/>
    </row>
    <row r="22" spans="1:112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64</v>
      </c>
      <c r="B22" s="74" t="s">
        <v>298</v>
      </c>
      <c r="C22" s="74" t="s">
        <v>182</v>
      </c>
      <c r="D22" s="74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74"/>
      <c r="F22" s="75" t="s">
        <v>662</v>
      </c>
      <c r="G22" s="75" t="s">
        <v>629</v>
      </c>
      <c r="H22" s="74"/>
      <c r="I22" s="75" t="s">
        <v>662</v>
      </c>
      <c r="J22" s="75" t="s">
        <v>629</v>
      </c>
      <c r="K22" s="74"/>
      <c r="L22" s="75" t="s">
        <v>662</v>
      </c>
      <c r="M22" s="75" t="s">
        <v>629</v>
      </c>
      <c r="N22" s="74"/>
      <c r="O22" s="75" t="s">
        <v>662</v>
      </c>
      <c r="P22" s="75" t="s">
        <v>629</v>
      </c>
      <c r="Q22" s="74"/>
      <c r="R22" s="75" t="s">
        <v>662</v>
      </c>
      <c r="S22" s="75" t="s">
        <v>629</v>
      </c>
      <c r="T22" s="74"/>
      <c r="U22" s="75" t="s">
        <v>662</v>
      </c>
      <c r="V22" s="75" t="s">
        <v>629</v>
      </c>
      <c r="W22" s="74"/>
      <c r="X22" s="75" t="s">
        <v>662</v>
      </c>
      <c r="Y22" s="75" t="s">
        <v>629</v>
      </c>
      <c r="Z22" s="74"/>
      <c r="AA22" s="75" t="s">
        <v>662</v>
      </c>
      <c r="AB22" s="75" t="s">
        <v>629</v>
      </c>
      <c r="AC22" s="74"/>
      <c r="AD22" s="75" t="s">
        <v>662</v>
      </c>
      <c r="AE22" s="75" t="s">
        <v>629</v>
      </c>
      <c r="AF22" s="74"/>
      <c r="AG22" s="75" t="s">
        <v>662</v>
      </c>
      <c r="AH22" s="75" t="s">
        <v>629</v>
      </c>
      <c r="AI22" s="74"/>
      <c r="AJ22" s="75" t="s">
        <v>662</v>
      </c>
      <c r="AK22" s="75" t="s">
        <v>629</v>
      </c>
      <c r="AL22" s="74"/>
      <c r="AM22" s="75" t="s">
        <v>662</v>
      </c>
      <c r="AN22" s="75" t="s">
        <v>629</v>
      </c>
      <c r="AO22" s="74"/>
      <c r="AP22" s="75" t="s">
        <v>662</v>
      </c>
      <c r="AQ22" s="75" t="s">
        <v>629</v>
      </c>
      <c r="AR22" s="74"/>
      <c r="AS22" s="75" t="s">
        <v>662</v>
      </c>
      <c r="AT22" s="75" t="s">
        <v>629</v>
      </c>
      <c r="AU22" s="74"/>
      <c r="AV22" s="75" t="s">
        <v>662</v>
      </c>
      <c r="AW22" s="75" t="s">
        <v>629</v>
      </c>
      <c r="AX22" s="74"/>
      <c r="AY22" s="75" t="s">
        <v>662</v>
      </c>
      <c r="AZ22" s="75" t="s">
        <v>629</v>
      </c>
      <c r="BA22" s="74"/>
      <c r="BB22" s="75" t="s">
        <v>662</v>
      </c>
      <c r="BC22" s="75" t="s">
        <v>629</v>
      </c>
      <c r="BD22" s="74"/>
      <c r="BE22" s="75" t="s">
        <v>662</v>
      </c>
      <c r="BF22" s="75" t="s">
        <v>629</v>
      </c>
      <c r="BG22" s="74" t="str">
        <f t="shared" si="3"/>
        <v xml:space="preserve">INSERT INTO SC_SystemeProduits(RefDimension,NomSysteme,typePresta,ligne,Quantite,formule,cte1,DateModif) values (1,'FV7','MOC',64,null,'CTE1+0.3','PERIMETRE',now());
</v>
      </c>
      <c r="BH22" s="74"/>
      <c r="BI22" s="74"/>
      <c r="BJ22" s="74" t="str">
        <f t="shared" si="4"/>
        <v xml:space="preserve">INSERT INTO SC_SystemeProduits(RefDimension,NomSysteme,typePresta,ligne,Quantite,formule,cte1,DateModif) values (2,'FV7','MOC',64,null,'CTE1+0.3','PERIMETRE',now());
</v>
      </c>
      <c r="BK22" s="74"/>
      <c r="BL22" s="74"/>
      <c r="BM22" s="74" t="str">
        <f t="shared" si="5"/>
        <v xml:space="preserve">INSERT INTO SC_SystemeProduits(RefDimension,NomSysteme,typePresta,ligne,Quantite,formule,cte1,DateModif) values (3,'FV7','MOC',64,null,'CTE1+0.3','PERIMETRE',now());
</v>
      </c>
      <c r="BN22" s="74"/>
      <c r="BO22" s="74"/>
      <c r="BP22" s="74" t="str">
        <f t="shared" si="6"/>
        <v xml:space="preserve">INSERT INTO SC_SystemeProduits(RefDimension,NomSysteme,typePresta,ligne,Quantite,formule,cte1,DateModif) values (4,'FV7','MOC',64,null,'CTE1+0.3','PERIMETRE',now());
</v>
      </c>
      <c r="BQ22" s="74"/>
      <c r="BR22" s="74"/>
      <c r="BS22" s="74" t="str">
        <f t="shared" si="7"/>
        <v xml:space="preserve">INSERT INTO SC_SystemeProduits(RefDimension,NomSysteme,typePresta,ligne,Quantite,formule,cte1,DateModif) values (5,'FV7','MOC',64,null,'CTE1+0.3','PERIMETRE',now());
</v>
      </c>
      <c r="BT22" s="74"/>
      <c r="BU22" s="74"/>
      <c r="BV22" s="74" t="str">
        <f t="shared" si="8"/>
        <v xml:space="preserve">INSERT INTO SC_SystemeProduits(RefDimension,NomSysteme,typePresta,ligne,Quantite,formule,cte1,DateModif) values (6,'FV7','MOC',64,null,'CTE1+0.3','PERIMETRE',now());
</v>
      </c>
      <c r="BW22" s="74"/>
      <c r="BX22" s="74"/>
      <c r="BY22" s="74" t="str">
        <f t="shared" si="9"/>
        <v xml:space="preserve">INSERT INTO SC_SystemeProduits(RefDimension,NomSysteme,typePresta,ligne,Quantite,formule,cte1,DateModif) values (7,'FV7','MOC',64,null,'CTE1+0.3','PERIMETRE',now());
</v>
      </c>
      <c r="BZ22" s="74"/>
      <c r="CA22" s="74"/>
      <c r="CB22" s="74" t="str">
        <f t="shared" si="10"/>
        <v xml:space="preserve">INSERT INTO SC_SystemeProduits(RefDimension,NomSysteme,typePresta,ligne,Quantite,formule,cte1,DateModif) values (8,'FV7','MOC',64,null,'CTE1+0.3','PERIMETRE',now());
</v>
      </c>
      <c r="CC22" s="74"/>
      <c r="CD22" s="74"/>
      <c r="CE22" s="74" t="str">
        <f t="shared" si="11"/>
        <v xml:space="preserve">INSERT INTO SC_SystemeProduits(RefDimension,NomSysteme,typePresta,ligne,Quantite,formule,cte1,DateModif) values (9,'FV7','MOC',64,null,'CTE1+0.3','PERIMETRE',now());
</v>
      </c>
      <c r="CF22" s="74"/>
      <c r="CG22" s="74"/>
      <c r="CH22" s="74" t="str">
        <f t="shared" si="12"/>
        <v xml:space="preserve">INSERT INTO SC_SystemeProduits(RefDimension,NomSysteme,typePresta,ligne,Quantite,formule,cte1,DateModif) values (10,'FV7','MOC',64,null,'CTE1+0.3','PERIMETRE',now());
</v>
      </c>
      <c r="CI22" s="74"/>
      <c r="CJ22" s="74"/>
      <c r="CK22" s="74" t="str">
        <f t="shared" si="13"/>
        <v xml:space="preserve">INSERT INTO SC_SystemeProduits(RefDimension,NomSysteme,typePresta,ligne,Quantite,formule,cte1,DateModif) values (11,'FV7','MOC',64,null,'CTE1+0.3','PERIMETRE',now());
</v>
      </c>
      <c r="CL22" s="74"/>
      <c r="CM22" s="74"/>
      <c r="CN22" s="74" t="str">
        <f t="shared" si="14"/>
        <v xml:space="preserve">INSERT INTO SC_SystemeProduits(RefDimension,NomSysteme,typePresta,ligne,Quantite,formule,cte1,DateModif) values (12,'FV7','MOC',64,null,'CTE1+0.3','PERIMETRE',now());
</v>
      </c>
      <c r="CO22" s="74"/>
      <c r="CP22" s="74"/>
      <c r="CQ22" s="74" t="str">
        <f t="shared" si="15"/>
        <v xml:space="preserve">INSERT INTO SC_SystemeProduits(RefDimension,NomSysteme,typePresta,ligne,Quantite,formule,cte1,DateModif) values (13,'FV7','MOC',64,null,'CTE1+0.3','PERIMETRE',now());
</v>
      </c>
      <c r="CR22" s="74"/>
      <c r="CS22" s="74"/>
      <c r="CT22" s="74" t="str">
        <f t="shared" si="16"/>
        <v xml:space="preserve">INSERT INTO SC_SystemeProduits(RefDimension,NomSysteme,typePresta,ligne,Quantite,formule,cte1,DateModif) values (14,'FV7','MOC',64,null,'CTE1+0.3','PERIMETRE',now());
</v>
      </c>
      <c r="CU22" s="74"/>
      <c r="CV22" s="74"/>
      <c r="CW22" s="74" t="str">
        <f t="shared" si="17"/>
        <v xml:space="preserve">INSERT INTO SC_SystemeProduits(RefDimension,NomSysteme,typePresta,ligne,Quantite,formule,cte1,DateModif) values (15,'FV7','MOC',64,null,'CTE1+0.3','PERIMETRE',now());
</v>
      </c>
      <c r="CX22" s="74"/>
      <c r="CY22" s="74"/>
      <c r="CZ22" s="74" t="str">
        <f t="shared" si="18"/>
        <v xml:space="preserve">INSERT INTO SC_SystemeProduits(RefDimension,NomSysteme,typePresta,ligne,Quantite,formule,cte1,DateModif) values (16,'FV7','MOC',64,null,'CTE1+0.3','PERIMETRE',now());
</v>
      </c>
      <c r="DA22" s="74"/>
      <c r="DB22" s="74"/>
      <c r="DC22" s="74" t="str">
        <f t="shared" si="19"/>
        <v xml:space="preserve">INSERT INTO SC_SystemeProduits(RefDimension,NomSysteme,typePresta,ligne,Quantite,formule,cte1,DateModif) values (17,'FV7','MOC',64,null,'CTE1+0.3','PERIMETRE',now());
</v>
      </c>
      <c r="DD22" s="74"/>
      <c r="DE22" s="74"/>
      <c r="DF22" s="74" t="str">
        <f t="shared" si="20"/>
        <v xml:space="preserve">INSERT INTO SC_SystemeProduits(RefDimension,NomSysteme,typePresta,ligne,Quantite,formule,cte1,DateModif) values (18,'FV7','MOC',64,null,'CTE1+0.3','PERIMETRE',now());
</v>
      </c>
      <c r="DG22" s="74"/>
      <c r="DH22" s="74"/>
    </row>
    <row r="23" spans="1:112" x14ac:dyDescent="0.3">
      <c r="A23" s="58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4"/>
      <c r="C23" s="74"/>
      <c r="D23" s="74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4"/>
      <c r="F23" s="75"/>
      <c r="G23" s="75"/>
      <c r="H23" s="74"/>
      <c r="I23" s="75"/>
      <c r="J23" s="75"/>
      <c r="K23" s="74"/>
      <c r="L23" s="75"/>
      <c r="M23" s="75"/>
      <c r="N23" s="74"/>
      <c r="O23" s="75"/>
      <c r="P23" s="75"/>
      <c r="Q23" s="74"/>
      <c r="R23" s="75"/>
      <c r="S23" s="75"/>
      <c r="T23" s="74"/>
      <c r="U23" s="75"/>
      <c r="V23" s="75"/>
      <c r="W23" s="74"/>
      <c r="X23" s="75"/>
      <c r="Y23" s="75"/>
      <c r="Z23" s="74"/>
      <c r="AA23" s="75"/>
      <c r="AB23" s="75"/>
      <c r="AC23" s="74"/>
      <c r="AD23" s="75"/>
      <c r="AE23" s="75"/>
      <c r="AF23" s="74"/>
      <c r="AG23" s="75"/>
      <c r="AH23" s="75"/>
      <c r="AI23" s="74"/>
      <c r="AJ23" s="75"/>
      <c r="AK23" s="75"/>
      <c r="AL23" s="74"/>
      <c r="AM23" s="75"/>
      <c r="AN23" s="75"/>
      <c r="AO23" s="74"/>
      <c r="AP23" s="75"/>
      <c r="AQ23" s="75"/>
      <c r="AR23" s="74"/>
      <c r="AS23" s="75"/>
      <c r="AT23" s="75"/>
      <c r="AU23" s="74"/>
      <c r="AV23" s="75"/>
      <c r="AW23" s="75"/>
      <c r="AX23" s="74"/>
      <c r="AY23" s="75"/>
      <c r="AZ23" s="75"/>
      <c r="BA23" s="74"/>
      <c r="BB23" s="75"/>
      <c r="BC23" s="75"/>
      <c r="BD23" s="74"/>
      <c r="BE23" s="75"/>
      <c r="BF23" s="75"/>
      <c r="BG23" s="74" t="str">
        <f t="shared" si="3"/>
        <v/>
      </c>
      <c r="BH23" s="74"/>
      <c r="BI23" s="74"/>
      <c r="BJ23" s="74" t="str">
        <f t="shared" si="4"/>
        <v/>
      </c>
      <c r="BK23" s="74"/>
      <c r="BL23" s="74"/>
      <c r="BM23" s="74" t="str">
        <f t="shared" si="5"/>
        <v/>
      </c>
      <c r="BN23" s="74"/>
      <c r="BO23" s="74"/>
      <c r="BP23" s="74" t="str">
        <f t="shared" si="6"/>
        <v/>
      </c>
      <c r="BQ23" s="74"/>
      <c r="BR23" s="74"/>
      <c r="BS23" s="74" t="str">
        <f t="shared" si="7"/>
        <v/>
      </c>
      <c r="BT23" s="74"/>
      <c r="BU23" s="74"/>
      <c r="BV23" s="74" t="str">
        <f t="shared" si="8"/>
        <v/>
      </c>
      <c r="BW23" s="74"/>
      <c r="BX23" s="74"/>
      <c r="BY23" s="74" t="str">
        <f t="shared" si="9"/>
        <v/>
      </c>
      <c r="BZ23" s="74"/>
      <c r="CA23" s="74"/>
      <c r="CB23" s="74" t="str">
        <f t="shared" si="10"/>
        <v/>
      </c>
      <c r="CC23" s="74"/>
      <c r="CD23" s="74"/>
      <c r="CE23" s="74" t="str">
        <f t="shared" si="11"/>
        <v/>
      </c>
      <c r="CF23" s="74"/>
      <c r="CG23" s="74"/>
      <c r="CH23" s="74" t="str">
        <f t="shared" si="12"/>
        <v/>
      </c>
      <c r="CI23" s="74"/>
      <c r="CJ23" s="74"/>
      <c r="CK23" s="74" t="str">
        <f t="shared" si="13"/>
        <v/>
      </c>
      <c r="CL23" s="74"/>
      <c r="CM23" s="74"/>
      <c r="CN23" s="74" t="str">
        <f t="shared" si="14"/>
        <v/>
      </c>
      <c r="CO23" s="74"/>
      <c r="CP23" s="74"/>
      <c r="CQ23" s="74" t="str">
        <f t="shared" si="15"/>
        <v/>
      </c>
      <c r="CR23" s="74"/>
      <c r="CS23" s="74"/>
      <c r="CT23" s="74" t="str">
        <f t="shared" si="16"/>
        <v/>
      </c>
      <c r="CU23" s="74"/>
      <c r="CV23" s="74"/>
      <c r="CW23" s="74" t="str">
        <f t="shared" si="17"/>
        <v/>
      </c>
      <c r="CX23" s="74"/>
      <c r="CY23" s="74"/>
      <c r="CZ23" s="74" t="str">
        <f t="shared" si="18"/>
        <v/>
      </c>
      <c r="DA23" s="74"/>
      <c r="DB23" s="74"/>
      <c r="DC23" s="74" t="str">
        <f t="shared" si="19"/>
        <v/>
      </c>
      <c r="DD23" s="74"/>
      <c r="DE23" s="74"/>
      <c r="DF23" s="74" t="str">
        <f t="shared" si="20"/>
        <v/>
      </c>
      <c r="DG23" s="74"/>
      <c r="DH23" s="74"/>
    </row>
    <row r="24" spans="1:112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9</v>
      </c>
      <c r="B24" s="74" t="s">
        <v>299</v>
      </c>
      <c r="C24" s="74" t="s">
        <v>215</v>
      </c>
      <c r="D24" s="74" t="str">
        <f>IF(B24="MATIERE",VLOOKUP($C24,MATIERE!$B$2:$K$601,6,0),IF(B24="MOA",VLOOKUP($C24,ATELIER!$B$2:$K$291,3,0),IF(B24="MOC",VLOOKUP($C24,CHANTIER!$B$2:$K$291,3,0),IF(B24="MP",VLOOKUP($C24,MINIPELLE!$B$2:$K$291,3,0),""))))</f>
        <v>ml</v>
      </c>
      <c r="E24" s="74"/>
      <c r="F24" s="75" t="s">
        <v>663</v>
      </c>
      <c r="G24" s="75" t="s">
        <v>629</v>
      </c>
      <c r="H24" s="74"/>
      <c r="I24" s="75" t="s">
        <v>663</v>
      </c>
      <c r="J24" s="75" t="s">
        <v>629</v>
      </c>
      <c r="K24" s="74"/>
      <c r="L24" s="75" t="s">
        <v>663</v>
      </c>
      <c r="M24" s="75" t="s">
        <v>629</v>
      </c>
      <c r="N24" s="74"/>
      <c r="O24" s="75" t="s">
        <v>663</v>
      </c>
      <c r="P24" s="75" t="s">
        <v>629</v>
      </c>
      <c r="Q24" s="74"/>
      <c r="R24" s="75" t="s">
        <v>663</v>
      </c>
      <c r="S24" s="75" t="s">
        <v>629</v>
      </c>
      <c r="T24" s="74"/>
      <c r="U24" s="75" t="s">
        <v>663</v>
      </c>
      <c r="V24" s="75" t="s">
        <v>629</v>
      </c>
      <c r="W24" s="74"/>
      <c r="X24" s="75" t="s">
        <v>663</v>
      </c>
      <c r="Y24" s="75" t="s">
        <v>629</v>
      </c>
      <c r="Z24" s="74"/>
      <c r="AA24" s="75" t="s">
        <v>663</v>
      </c>
      <c r="AB24" s="75" t="s">
        <v>629</v>
      </c>
      <c r="AC24" s="74"/>
      <c r="AD24" s="75" t="s">
        <v>663</v>
      </c>
      <c r="AE24" s="75" t="s">
        <v>629</v>
      </c>
      <c r="AF24" s="74"/>
      <c r="AG24" s="75" t="s">
        <v>663</v>
      </c>
      <c r="AH24" s="75" t="s">
        <v>629</v>
      </c>
      <c r="AI24" s="74"/>
      <c r="AJ24" s="75" t="s">
        <v>663</v>
      </c>
      <c r="AK24" s="75" t="s">
        <v>629</v>
      </c>
      <c r="AL24" s="74"/>
      <c r="AM24" s="75" t="s">
        <v>663</v>
      </c>
      <c r="AN24" s="75" t="s">
        <v>629</v>
      </c>
      <c r="AO24" s="74"/>
      <c r="AP24" s="75" t="s">
        <v>663</v>
      </c>
      <c r="AQ24" s="75" t="s">
        <v>629</v>
      </c>
      <c r="AR24" s="74"/>
      <c r="AS24" s="75" t="s">
        <v>663</v>
      </c>
      <c r="AT24" s="75" t="s">
        <v>629</v>
      </c>
      <c r="AU24" s="74"/>
      <c r="AV24" s="75" t="s">
        <v>663</v>
      </c>
      <c r="AW24" s="75" t="s">
        <v>629</v>
      </c>
      <c r="AX24" s="74"/>
      <c r="AY24" s="75" t="s">
        <v>663</v>
      </c>
      <c r="AZ24" s="75" t="s">
        <v>629</v>
      </c>
      <c r="BA24" s="74"/>
      <c r="BB24" s="75" t="s">
        <v>663</v>
      </c>
      <c r="BC24" s="75" t="s">
        <v>629</v>
      </c>
      <c r="BD24" s="74"/>
      <c r="BE24" s="75" t="s">
        <v>663</v>
      </c>
      <c r="BF24" s="75" t="s">
        <v>629</v>
      </c>
      <c r="BG24" s="74" t="str">
        <f t="shared" si="3"/>
        <v xml:space="preserve">INSERT INTO SC_SystemeProduits(RefDimension,NomSysteme,typePresta,ligne,Quantite,formule,cte1,DateModif) values (1,'FV7','MP',9,null,'2*CTE1','PERIMETRE',now());
</v>
      </c>
      <c r="BH24" s="74"/>
      <c r="BI24" s="74"/>
      <c r="BJ24" s="74" t="str">
        <f t="shared" si="4"/>
        <v xml:space="preserve">INSERT INTO SC_SystemeProduits(RefDimension,NomSysteme,typePresta,ligne,Quantite,formule,cte1,DateModif) values (2,'FV7','MP',9,null,'2*CTE1','PERIMETRE',now());
</v>
      </c>
      <c r="BK24" s="74"/>
      <c r="BL24" s="74"/>
      <c r="BM24" s="74" t="str">
        <f t="shared" si="5"/>
        <v xml:space="preserve">INSERT INTO SC_SystemeProduits(RefDimension,NomSysteme,typePresta,ligne,Quantite,formule,cte1,DateModif) values (3,'FV7','MP',9,null,'2*CTE1','PERIMETRE',now());
</v>
      </c>
      <c r="BN24" s="74"/>
      <c r="BO24" s="74"/>
      <c r="BP24" s="74" t="str">
        <f t="shared" si="6"/>
        <v xml:space="preserve">INSERT INTO SC_SystemeProduits(RefDimension,NomSysteme,typePresta,ligne,Quantite,formule,cte1,DateModif) values (4,'FV7','MP',9,null,'2*CTE1','PERIMETRE',now());
</v>
      </c>
      <c r="BQ24" s="74"/>
      <c r="BR24" s="74"/>
      <c r="BS24" s="74" t="str">
        <f t="shared" si="7"/>
        <v xml:space="preserve">INSERT INTO SC_SystemeProduits(RefDimension,NomSysteme,typePresta,ligne,Quantite,formule,cte1,DateModif) values (5,'FV7','MP',9,null,'2*CTE1','PERIMETRE',now());
</v>
      </c>
      <c r="BT24" s="74"/>
      <c r="BU24" s="74"/>
      <c r="BV24" s="74" t="str">
        <f t="shared" si="8"/>
        <v xml:space="preserve">INSERT INTO SC_SystemeProduits(RefDimension,NomSysteme,typePresta,ligne,Quantite,formule,cte1,DateModif) values (6,'FV7','MP',9,null,'2*CTE1','PERIMETRE',now());
</v>
      </c>
      <c r="BW24" s="74"/>
      <c r="BX24" s="74"/>
      <c r="BY24" s="74" t="str">
        <f t="shared" si="9"/>
        <v xml:space="preserve">INSERT INTO SC_SystemeProduits(RefDimension,NomSysteme,typePresta,ligne,Quantite,formule,cte1,DateModif) values (7,'FV7','MP',9,null,'2*CTE1','PERIMETRE',now());
</v>
      </c>
      <c r="BZ24" s="74"/>
      <c r="CA24" s="74"/>
      <c r="CB24" s="74" t="str">
        <f t="shared" si="10"/>
        <v xml:space="preserve">INSERT INTO SC_SystemeProduits(RefDimension,NomSysteme,typePresta,ligne,Quantite,formule,cte1,DateModif) values (8,'FV7','MP',9,null,'2*CTE1','PERIMETRE',now());
</v>
      </c>
      <c r="CC24" s="74"/>
      <c r="CD24" s="74"/>
      <c r="CE24" s="74" t="str">
        <f t="shared" si="11"/>
        <v xml:space="preserve">INSERT INTO SC_SystemeProduits(RefDimension,NomSysteme,typePresta,ligne,Quantite,formule,cte1,DateModif) values (9,'FV7','MP',9,null,'2*CTE1','PERIMETRE',now());
</v>
      </c>
      <c r="CF24" s="74"/>
      <c r="CG24" s="74"/>
      <c r="CH24" s="74" t="str">
        <f t="shared" si="12"/>
        <v xml:space="preserve">INSERT INTO SC_SystemeProduits(RefDimension,NomSysteme,typePresta,ligne,Quantite,formule,cte1,DateModif) values (10,'FV7','MP',9,null,'2*CTE1','PERIMETRE',now());
</v>
      </c>
      <c r="CI24" s="74"/>
      <c r="CJ24" s="74"/>
      <c r="CK24" s="74" t="str">
        <f t="shared" si="13"/>
        <v xml:space="preserve">INSERT INTO SC_SystemeProduits(RefDimension,NomSysteme,typePresta,ligne,Quantite,formule,cte1,DateModif) values (11,'FV7','MP',9,null,'2*CTE1','PERIMETRE',now());
</v>
      </c>
      <c r="CL24" s="74"/>
      <c r="CM24" s="74"/>
      <c r="CN24" s="74" t="str">
        <f t="shared" si="14"/>
        <v xml:space="preserve">INSERT INTO SC_SystemeProduits(RefDimension,NomSysteme,typePresta,ligne,Quantite,formule,cte1,DateModif) values (12,'FV7','MP',9,null,'2*CTE1','PERIMETRE',now());
</v>
      </c>
      <c r="CO24" s="74"/>
      <c r="CP24" s="74"/>
      <c r="CQ24" s="74" t="str">
        <f t="shared" si="15"/>
        <v xml:space="preserve">INSERT INTO SC_SystemeProduits(RefDimension,NomSysteme,typePresta,ligne,Quantite,formule,cte1,DateModif) values (13,'FV7','MP',9,null,'2*CTE1','PERIMETRE',now());
</v>
      </c>
      <c r="CR24" s="74"/>
      <c r="CS24" s="74"/>
      <c r="CT24" s="74" t="str">
        <f t="shared" si="16"/>
        <v xml:space="preserve">INSERT INTO SC_SystemeProduits(RefDimension,NomSysteme,typePresta,ligne,Quantite,formule,cte1,DateModif) values (14,'FV7','MP',9,null,'2*CTE1','PERIMETRE',now());
</v>
      </c>
      <c r="CU24" s="74"/>
      <c r="CV24" s="74"/>
      <c r="CW24" s="74" t="str">
        <f t="shared" si="17"/>
        <v xml:space="preserve">INSERT INTO SC_SystemeProduits(RefDimension,NomSysteme,typePresta,ligne,Quantite,formule,cte1,DateModif) values (15,'FV7','MP',9,null,'2*CTE1','PERIMETRE',now());
</v>
      </c>
      <c r="CX24" s="74"/>
      <c r="CY24" s="74"/>
      <c r="CZ24" s="74" t="str">
        <f t="shared" si="18"/>
        <v xml:space="preserve">INSERT INTO SC_SystemeProduits(RefDimension,NomSysteme,typePresta,ligne,Quantite,formule,cte1,DateModif) values (16,'FV7','MP',9,null,'2*CTE1','PERIMETRE',now());
</v>
      </c>
      <c r="DA24" s="74"/>
      <c r="DB24" s="74"/>
      <c r="DC24" s="74" t="str">
        <f t="shared" si="19"/>
        <v xml:space="preserve">INSERT INTO SC_SystemeProduits(RefDimension,NomSysteme,typePresta,ligne,Quantite,formule,cte1,DateModif) values (17,'FV7','MP',9,null,'2*CTE1','PERIMETRE',now());
</v>
      </c>
      <c r="DD24" s="74"/>
      <c r="DE24" s="74"/>
      <c r="DF24" s="74" t="str">
        <f t="shared" si="20"/>
        <v xml:space="preserve">INSERT INTO SC_SystemeProduits(RefDimension,NomSysteme,typePresta,ligne,Quantite,formule,cte1,DateModif) values (18,'FV7','MP',9,null,'2*CTE1','PERIMETRE',now());
</v>
      </c>
      <c r="DG24" s="74"/>
      <c r="DH24" s="74"/>
    </row>
    <row r="25" spans="1:112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74" t="s">
        <v>299</v>
      </c>
      <c r="C25" s="74" t="s">
        <v>159</v>
      </c>
      <c r="D25" s="74" t="str">
        <f>IF(B25="MATIERE",VLOOKUP($C25,MATIERE!$B$2:$K$601,6,0),IF(B25="MOA",VLOOKUP($C25,ATELIER!$B$2:$K$291,3,0),IF(B25="MOC",VLOOKUP($C25,CHANTIER!$B$2:$K$291,3,0),IF(B25="MP",VLOOKUP($C25,MINIPELLE!$B$2:$K$291,3,0),""))))</f>
        <v>m3</v>
      </c>
      <c r="E25" s="74"/>
      <c r="F25" s="75" t="s">
        <v>694</v>
      </c>
      <c r="G25" s="75" t="s">
        <v>712</v>
      </c>
      <c r="H25" s="74"/>
      <c r="I25" s="75" t="s">
        <v>694</v>
      </c>
      <c r="J25" s="75" t="s">
        <v>712</v>
      </c>
      <c r="K25" s="74"/>
      <c r="L25" s="75" t="s">
        <v>694</v>
      </c>
      <c r="M25" s="75" t="s">
        <v>712</v>
      </c>
      <c r="N25" s="74"/>
      <c r="O25" s="75" t="s">
        <v>694</v>
      </c>
      <c r="P25" s="75" t="s">
        <v>712</v>
      </c>
      <c r="Q25" s="74"/>
      <c r="R25" s="75" t="s">
        <v>694</v>
      </c>
      <c r="S25" s="75" t="s">
        <v>712</v>
      </c>
      <c r="T25" s="74"/>
      <c r="U25" s="75" t="s">
        <v>694</v>
      </c>
      <c r="V25" s="75" t="s">
        <v>712</v>
      </c>
      <c r="W25" s="74"/>
      <c r="X25" s="75" t="s">
        <v>694</v>
      </c>
      <c r="Y25" s="75" t="s">
        <v>712</v>
      </c>
      <c r="Z25" s="74"/>
      <c r="AA25" s="75" t="s">
        <v>694</v>
      </c>
      <c r="AB25" s="75" t="s">
        <v>712</v>
      </c>
      <c r="AC25" s="74"/>
      <c r="AD25" s="75" t="s">
        <v>694</v>
      </c>
      <c r="AE25" s="75" t="s">
        <v>712</v>
      </c>
      <c r="AF25" s="74"/>
      <c r="AG25" s="75" t="s">
        <v>694</v>
      </c>
      <c r="AH25" s="75" t="s">
        <v>712</v>
      </c>
      <c r="AI25" s="74"/>
      <c r="AJ25" s="75" t="s">
        <v>694</v>
      </c>
      <c r="AK25" s="75" t="s">
        <v>712</v>
      </c>
      <c r="AL25" s="74"/>
      <c r="AM25" s="75" t="s">
        <v>694</v>
      </c>
      <c r="AN25" s="75" t="s">
        <v>712</v>
      </c>
      <c r="AO25" s="74"/>
      <c r="AP25" s="75" t="s">
        <v>694</v>
      </c>
      <c r="AQ25" s="75" t="s">
        <v>712</v>
      </c>
      <c r="AR25" s="74"/>
      <c r="AS25" s="75" t="s">
        <v>694</v>
      </c>
      <c r="AT25" s="75" t="s">
        <v>712</v>
      </c>
      <c r="AU25" s="74"/>
      <c r="AV25" s="75" t="s">
        <v>694</v>
      </c>
      <c r="AW25" s="75" t="s">
        <v>712</v>
      </c>
      <c r="AX25" s="74"/>
      <c r="AY25" s="75" t="s">
        <v>694</v>
      </c>
      <c r="AZ25" s="75" t="s">
        <v>712</v>
      </c>
      <c r="BA25" s="74"/>
      <c r="BB25" s="75" t="s">
        <v>694</v>
      </c>
      <c r="BC25" s="75" t="s">
        <v>712</v>
      </c>
      <c r="BD25" s="74"/>
      <c r="BE25" s="75" t="s">
        <v>694</v>
      </c>
      <c r="BF25" s="75" t="s">
        <v>712</v>
      </c>
      <c r="BG25" s="74" t="str">
        <f t="shared" si="3"/>
        <v xml:space="preserve">INSERT INTO SC_SystemeProduits(RefDimension,NomSysteme,typePresta,ligne,Quantite,formule,cte1,DateModif) values (1,'FV7','MP',13,null,'0.5*CTE1','SURFACE',now());
</v>
      </c>
      <c r="BH25" s="74"/>
      <c r="BI25" s="74"/>
      <c r="BJ25" s="74" t="str">
        <f t="shared" si="4"/>
        <v xml:space="preserve">INSERT INTO SC_SystemeProduits(RefDimension,NomSysteme,typePresta,ligne,Quantite,formule,cte1,DateModif) values (2,'FV7','MP',13,null,'0.5*CTE1','SURFACE',now());
</v>
      </c>
      <c r="BK25" s="74"/>
      <c r="BL25" s="74"/>
      <c r="BM25" s="74" t="str">
        <f t="shared" si="5"/>
        <v xml:space="preserve">INSERT INTO SC_SystemeProduits(RefDimension,NomSysteme,typePresta,ligne,Quantite,formule,cte1,DateModif) values (3,'FV7','MP',13,null,'0.5*CTE1','SURFACE',now());
</v>
      </c>
      <c r="BN25" s="74"/>
      <c r="BO25" s="74"/>
      <c r="BP25" s="74" t="str">
        <f t="shared" si="6"/>
        <v xml:space="preserve">INSERT INTO SC_SystemeProduits(RefDimension,NomSysteme,typePresta,ligne,Quantite,formule,cte1,DateModif) values (4,'FV7','MP',13,null,'0.5*CTE1','SURFACE',now());
</v>
      </c>
      <c r="BQ25" s="74"/>
      <c r="BR25" s="74"/>
      <c r="BS25" s="74" t="str">
        <f t="shared" si="7"/>
        <v xml:space="preserve">INSERT INTO SC_SystemeProduits(RefDimension,NomSysteme,typePresta,ligne,Quantite,formule,cte1,DateModif) values (5,'FV7','MP',13,null,'0.5*CTE1','SURFACE',now());
</v>
      </c>
      <c r="BT25" s="74"/>
      <c r="BU25" s="74"/>
      <c r="BV25" s="74" t="str">
        <f t="shared" si="8"/>
        <v xml:space="preserve">INSERT INTO SC_SystemeProduits(RefDimension,NomSysteme,typePresta,ligne,Quantite,formule,cte1,DateModif) values (6,'FV7','MP',13,null,'0.5*CTE1','SURFACE',now());
</v>
      </c>
      <c r="BW25" s="74"/>
      <c r="BX25" s="74"/>
      <c r="BY25" s="74" t="str">
        <f t="shared" si="9"/>
        <v xml:space="preserve">INSERT INTO SC_SystemeProduits(RefDimension,NomSysteme,typePresta,ligne,Quantite,formule,cte1,DateModif) values (7,'FV7','MP',13,null,'0.5*CTE1','SURFACE',now());
</v>
      </c>
      <c r="BZ25" s="74"/>
      <c r="CA25" s="74"/>
      <c r="CB25" s="74" t="str">
        <f t="shared" si="10"/>
        <v xml:space="preserve">INSERT INTO SC_SystemeProduits(RefDimension,NomSysteme,typePresta,ligne,Quantite,formule,cte1,DateModif) values (8,'FV7','MP',13,null,'0.5*CTE1','SURFACE',now());
</v>
      </c>
      <c r="CC25" s="74"/>
      <c r="CD25" s="74"/>
      <c r="CE25" s="74" t="str">
        <f t="shared" si="11"/>
        <v xml:space="preserve">INSERT INTO SC_SystemeProduits(RefDimension,NomSysteme,typePresta,ligne,Quantite,formule,cte1,DateModif) values (9,'FV7','MP',13,null,'0.5*CTE1','SURFACE',now());
</v>
      </c>
      <c r="CF25" s="74"/>
      <c r="CG25" s="74"/>
      <c r="CH25" s="74" t="str">
        <f t="shared" si="12"/>
        <v xml:space="preserve">INSERT INTO SC_SystemeProduits(RefDimension,NomSysteme,typePresta,ligne,Quantite,formule,cte1,DateModif) values (10,'FV7','MP',13,null,'0.5*CTE1','SURFACE',now());
</v>
      </c>
      <c r="CI25" s="74"/>
      <c r="CJ25" s="74"/>
      <c r="CK25" s="74" t="str">
        <f t="shared" si="13"/>
        <v xml:space="preserve">INSERT INTO SC_SystemeProduits(RefDimension,NomSysteme,typePresta,ligne,Quantite,formule,cte1,DateModif) values (11,'FV7','MP',13,null,'0.5*CTE1','SURFACE',now());
</v>
      </c>
      <c r="CL25" s="74"/>
      <c r="CM25" s="74"/>
      <c r="CN25" s="74" t="str">
        <f t="shared" si="14"/>
        <v xml:space="preserve">INSERT INTO SC_SystemeProduits(RefDimension,NomSysteme,typePresta,ligne,Quantite,formule,cte1,DateModif) values (12,'FV7','MP',13,null,'0.5*CTE1','SURFACE',now());
</v>
      </c>
      <c r="CO25" s="74"/>
      <c r="CP25" s="74"/>
      <c r="CQ25" s="74" t="str">
        <f t="shared" si="15"/>
        <v xml:space="preserve">INSERT INTO SC_SystemeProduits(RefDimension,NomSysteme,typePresta,ligne,Quantite,formule,cte1,DateModif) values (13,'FV7','MP',13,null,'0.5*CTE1','SURFACE',now());
</v>
      </c>
      <c r="CR25" s="74"/>
      <c r="CS25" s="74"/>
      <c r="CT25" s="74" t="str">
        <f t="shared" si="16"/>
        <v xml:space="preserve">INSERT INTO SC_SystemeProduits(RefDimension,NomSysteme,typePresta,ligne,Quantite,formule,cte1,DateModif) values (14,'FV7','MP',13,null,'0.5*CTE1','SURFACE',now());
</v>
      </c>
      <c r="CU25" s="74"/>
      <c r="CV25" s="74"/>
      <c r="CW25" s="74" t="str">
        <f t="shared" si="17"/>
        <v xml:space="preserve">INSERT INTO SC_SystemeProduits(RefDimension,NomSysteme,typePresta,ligne,Quantite,formule,cte1,DateModif) values (15,'FV7','MP',13,null,'0.5*CTE1','SURFACE',now());
</v>
      </c>
      <c r="CX25" s="74"/>
      <c r="CY25" s="74"/>
      <c r="CZ25" s="74" t="str">
        <f t="shared" si="18"/>
        <v xml:space="preserve">INSERT INTO SC_SystemeProduits(RefDimension,NomSysteme,typePresta,ligne,Quantite,formule,cte1,DateModif) values (16,'FV7','MP',13,null,'0.5*CTE1','SURFACE',now());
</v>
      </c>
      <c r="DA25" s="74"/>
      <c r="DB25" s="74"/>
      <c r="DC25" s="74" t="str">
        <f t="shared" si="19"/>
        <v xml:space="preserve">INSERT INTO SC_SystemeProduits(RefDimension,NomSysteme,typePresta,ligne,Quantite,formule,cte1,DateModif) values (17,'FV7','MP',13,null,'0.5*CTE1','SURFACE',now());
</v>
      </c>
      <c r="DD25" s="74"/>
      <c r="DE25" s="74"/>
      <c r="DF25" s="74" t="str">
        <f t="shared" si="20"/>
        <v xml:space="preserve">INSERT INTO SC_SystemeProduits(RefDimension,NomSysteme,typePresta,ligne,Quantite,formule,cte1,DateModif) values (18,'FV7','MP',13,null,'0.5*CTE1','SURFACE',now());
</v>
      </c>
      <c r="DG25" s="74"/>
      <c r="DH25" s="74"/>
    </row>
    <row r="26" spans="1:112" x14ac:dyDescent="0.3">
      <c r="A26" s="58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4"/>
      <c r="C26" s="74"/>
      <c r="D26" s="74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4"/>
      <c r="F26" s="75"/>
      <c r="G26" s="75"/>
      <c r="H26" s="74"/>
      <c r="I26" s="75"/>
      <c r="J26" s="75"/>
      <c r="K26" s="74"/>
      <c r="L26" s="75"/>
      <c r="M26" s="75"/>
      <c r="N26" s="74"/>
      <c r="O26" s="75"/>
      <c r="P26" s="75"/>
      <c r="Q26" s="74"/>
      <c r="R26" s="75"/>
      <c r="S26" s="75"/>
      <c r="T26" s="74"/>
      <c r="U26" s="75"/>
      <c r="V26" s="75"/>
      <c r="W26" s="74"/>
      <c r="X26" s="75"/>
      <c r="Y26" s="75"/>
      <c r="Z26" s="74"/>
      <c r="AA26" s="75"/>
      <c r="AB26" s="75"/>
      <c r="AC26" s="74"/>
      <c r="AD26" s="75"/>
      <c r="AE26" s="75"/>
      <c r="AF26" s="74"/>
      <c r="AG26" s="75"/>
      <c r="AH26" s="75"/>
      <c r="AI26" s="74"/>
      <c r="AJ26" s="75"/>
      <c r="AK26" s="75"/>
      <c r="AL26" s="74"/>
      <c r="AM26" s="75"/>
      <c r="AN26" s="75"/>
      <c r="AO26" s="74"/>
      <c r="AP26" s="75"/>
      <c r="AQ26" s="75"/>
      <c r="AR26" s="74"/>
      <c r="AS26" s="75"/>
      <c r="AT26" s="75"/>
      <c r="AU26" s="74"/>
      <c r="AV26" s="75"/>
      <c r="AW26" s="75"/>
      <c r="AX26" s="74"/>
      <c r="AY26" s="75"/>
      <c r="AZ26" s="75"/>
      <c r="BA26" s="74"/>
      <c r="BB26" s="75"/>
      <c r="BC26" s="75"/>
      <c r="BD26" s="74"/>
      <c r="BE26" s="75"/>
      <c r="BF26" s="75"/>
      <c r="BG26" s="74" t="str">
        <f t="shared" si="3"/>
        <v/>
      </c>
      <c r="BH26" s="74"/>
      <c r="BI26" s="74"/>
      <c r="BJ26" s="74" t="str">
        <f t="shared" si="4"/>
        <v/>
      </c>
      <c r="BK26" s="74"/>
      <c r="BL26" s="74"/>
      <c r="BM26" s="74" t="str">
        <f t="shared" si="5"/>
        <v/>
      </c>
      <c r="BN26" s="74"/>
      <c r="BO26" s="74"/>
      <c r="BP26" s="74" t="str">
        <f t="shared" si="6"/>
        <v/>
      </c>
      <c r="BQ26" s="74"/>
      <c r="BR26" s="74"/>
      <c r="BS26" s="74" t="str">
        <f t="shared" si="7"/>
        <v/>
      </c>
      <c r="BT26" s="74"/>
      <c r="BU26" s="74"/>
      <c r="BV26" s="74" t="str">
        <f t="shared" si="8"/>
        <v/>
      </c>
      <c r="BW26" s="74"/>
      <c r="BX26" s="74"/>
      <c r="BY26" s="74" t="str">
        <f t="shared" si="9"/>
        <v/>
      </c>
      <c r="BZ26" s="74"/>
      <c r="CA26" s="74"/>
      <c r="CB26" s="74" t="str">
        <f t="shared" si="10"/>
        <v/>
      </c>
      <c r="CC26" s="74"/>
      <c r="CD26" s="74"/>
      <c r="CE26" s="74" t="str">
        <f t="shared" si="11"/>
        <v/>
      </c>
      <c r="CF26" s="74"/>
      <c r="CG26" s="74"/>
      <c r="CH26" s="74" t="str">
        <f t="shared" si="12"/>
        <v/>
      </c>
      <c r="CI26" s="74"/>
      <c r="CJ26" s="74"/>
      <c r="CK26" s="74" t="str">
        <f t="shared" si="13"/>
        <v/>
      </c>
      <c r="CL26" s="74"/>
      <c r="CM26" s="74"/>
      <c r="CN26" s="74" t="str">
        <f t="shared" si="14"/>
        <v/>
      </c>
      <c r="CO26" s="74"/>
      <c r="CP26" s="74"/>
      <c r="CQ26" s="74" t="str">
        <f t="shared" si="15"/>
        <v/>
      </c>
      <c r="CR26" s="74"/>
      <c r="CS26" s="74"/>
      <c r="CT26" s="74" t="str">
        <f t="shared" si="16"/>
        <v/>
      </c>
      <c r="CU26" s="74"/>
      <c r="CV26" s="74"/>
      <c r="CW26" s="74" t="str">
        <f t="shared" si="17"/>
        <v/>
      </c>
      <c r="CX26" s="74"/>
      <c r="CY26" s="74"/>
      <c r="CZ26" s="74" t="str">
        <f t="shared" si="18"/>
        <v/>
      </c>
      <c r="DA26" s="74"/>
      <c r="DB26" s="74"/>
      <c r="DC26" s="74" t="str">
        <f t="shared" si="19"/>
        <v/>
      </c>
      <c r="DD26" s="74"/>
      <c r="DE26" s="74"/>
      <c r="DF26" s="74" t="str">
        <f t="shared" si="20"/>
        <v/>
      </c>
      <c r="DG26" s="74"/>
      <c r="DH26" s="74"/>
    </row>
    <row r="27" spans="1:112" x14ac:dyDescent="0.3">
      <c r="A27" s="58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4"/>
      <c r="C27" s="74"/>
      <c r="D27" s="74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4"/>
      <c r="F27" s="75"/>
      <c r="G27" s="75"/>
      <c r="H27" s="74"/>
      <c r="I27" s="75"/>
      <c r="J27" s="75"/>
      <c r="K27" s="74"/>
      <c r="L27" s="75"/>
      <c r="M27" s="75"/>
      <c r="N27" s="74"/>
      <c r="O27" s="75"/>
      <c r="P27" s="75"/>
      <c r="Q27" s="74"/>
      <c r="R27" s="75"/>
      <c r="S27" s="75"/>
      <c r="T27" s="74"/>
      <c r="U27" s="75"/>
      <c r="V27" s="75"/>
      <c r="W27" s="74"/>
      <c r="X27" s="75"/>
      <c r="Y27" s="75"/>
      <c r="Z27" s="74"/>
      <c r="AA27" s="75"/>
      <c r="AB27" s="75"/>
      <c r="AC27" s="74"/>
      <c r="AD27" s="75"/>
      <c r="AE27" s="75"/>
      <c r="AF27" s="74"/>
      <c r="AG27" s="75"/>
      <c r="AH27" s="75"/>
      <c r="AI27" s="74"/>
      <c r="AJ27" s="75"/>
      <c r="AK27" s="75"/>
      <c r="AL27" s="74"/>
      <c r="AM27" s="75"/>
      <c r="AN27" s="75"/>
      <c r="AO27" s="74"/>
      <c r="AP27" s="75"/>
      <c r="AQ27" s="75"/>
      <c r="AR27" s="74"/>
      <c r="AS27" s="75"/>
      <c r="AT27" s="75"/>
      <c r="AU27" s="74"/>
      <c r="AV27" s="75"/>
      <c r="AW27" s="75"/>
      <c r="AX27" s="74"/>
      <c r="AY27" s="75"/>
      <c r="AZ27" s="75"/>
      <c r="BA27" s="74"/>
      <c r="BB27" s="75"/>
      <c r="BC27" s="75"/>
      <c r="BD27" s="74"/>
      <c r="BE27" s="75"/>
      <c r="BF27" s="75"/>
      <c r="BG27" s="74" t="str">
        <f t="shared" si="3"/>
        <v/>
      </c>
      <c r="BH27" s="74"/>
      <c r="BI27" s="74"/>
      <c r="BJ27" s="74" t="str">
        <f t="shared" si="4"/>
        <v/>
      </c>
      <c r="BK27" s="74"/>
      <c r="BL27" s="74"/>
      <c r="BM27" s="74" t="str">
        <f t="shared" si="5"/>
        <v/>
      </c>
      <c r="BN27" s="74"/>
      <c r="BO27" s="74"/>
      <c r="BP27" s="74" t="str">
        <f t="shared" si="6"/>
        <v/>
      </c>
      <c r="BQ27" s="74"/>
      <c r="BR27" s="74"/>
      <c r="BS27" s="74" t="str">
        <f t="shared" si="7"/>
        <v/>
      </c>
      <c r="BT27" s="74"/>
      <c r="BU27" s="74"/>
      <c r="BV27" s="74" t="str">
        <f t="shared" si="8"/>
        <v/>
      </c>
      <c r="BW27" s="74"/>
      <c r="BX27" s="74"/>
      <c r="BY27" s="74" t="str">
        <f t="shared" si="9"/>
        <v/>
      </c>
      <c r="BZ27" s="74"/>
      <c r="CA27" s="74"/>
      <c r="CB27" s="74" t="str">
        <f t="shared" si="10"/>
        <v/>
      </c>
      <c r="CC27" s="74"/>
      <c r="CD27" s="74"/>
      <c r="CE27" s="74" t="str">
        <f t="shared" si="11"/>
        <v/>
      </c>
      <c r="CF27" s="74"/>
      <c r="CG27" s="74"/>
      <c r="CH27" s="74" t="str">
        <f t="shared" si="12"/>
        <v/>
      </c>
      <c r="CI27" s="74"/>
      <c r="CJ27" s="74"/>
      <c r="CK27" s="74" t="str">
        <f t="shared" si="13"/>
        <v/>
      </c>
      <c r="CL27" s="74"/>
      <c r="CM27" s="74"/>
      <c r="CN27" s="74" t="str">
        <f t="shared" si="14"/>
        <v/>
      </c>
      <c r="CO27" s="74"/>
      <c r="CP27" s="74"/>
      <c r="CQ27" s="74" t="str">
        <f t="shared" si="15"/>
        <v/>
      </c>
      <c r="CR27" s="74"/>
      <c r="CS27" s="74"/>
      <c r="CT27" s="74" t="str">
        <f t="shared" si="16"/>
        <v/>
      </c>
      <c r="CU27" s="74"/>
      <c r="CV27" s="74"/>
      <c r="CW27" s="74" t="str">
        <f t="shared" si="17"/>
        <v/>
      </c>
      <c r="CX27" s="74"/>
      <c r="CY27" s="74"/>
      <c r="CZ27" s="74" t="str">
        <f t="shared" si="18"/>
        <v/>
      </c>
      <c r="DA27" s="74"/>
      <c r="DB27" s="74"/>
      <c r="DC27" s="74" t="str">
        <f t="shared" si="19"/>
        <v/>
      </c>
      <c r="DD27" s="74"/>
      <c r="DE27" s="74"/>
      <c r="DF27" s="74" t="str">
        <f t="shared" si="20"/>
        <v/>
      </c>
      <c r="DG27" s="74"/>
      <c r="DH27" s="74"/>
    </row>
    <row r="28" spans="1:112" ht="18" customHeight="1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94</v>
      </c>
      <c r="B28" s="74" t="s">
        <v>298</v>
      </c>
      <c r="C28" s="56" t="s">
        <v>1879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ml</v>
      </c>
      <c r="E28" s="74"/>
      <c r="F28" s="60" t="s">
        <v>686</v>
      </c>
      <c r="G28" s="60" t="s">
        <v>665</v>
      </c>
      <c r="H28" s="74"/>
      <c r="I28" s="60" t="s">
        <v>686</v>
      </c>
      <c r="J28" s="60" t="s">
        <v>665</v>
      </c>
      <c r="K28" s="74"/>
      <c r="L28" s="60" t="s">
        <v>686</v>
      </c>
      <c r="M28" s="60" t="s">
        <v>665</v>
      </c>
      <c r="N28" s="74"/>
      <c r="O28" s="60" t="s">
        <v>686</v>
      </c>
      <c r="P28" s="60" t="s">
        <v>665</v>
      </c>
      <c r="Q28" s="74"/>
      <c r="R28" s="60" t="s">
        <v>686</v>
      </c>
      <c r="S28" s="60" t="s">
        <v>665</v>
      </c>
      <c r="T28" s="74"/>
      <c r="U28" s="60" t="s">
        <v>686</v>
      </c>
      <c r="V28" s="60" t="s">
        <v>665</v>
      </c>
      <c r="W28" s="74"/>
      <c r="X28" s="60" t="s">
        <v>686</v>
      </c>
      <c r="Y28" s="60" t="s">
        <v>665</v>
      </c>
      <c r="Z28" s="74"/>
      <c r="AA28" s="60" t="s">
        <v>686</v>
      </c>
      <c r="AB28" s="60" t="s">
        <v>665</v>
      </c>
      <c r="AC28" s="74"/>
      <c r="AD28" s="60" t="s">
        <v>686</v>
      </c>
      <c r="AE28" s="60" t="s">
        <v>665</v>
      </c>
      <c r="AF28" s="74"/>
      <c r="AG28" s="60" t="s">
        <v>686</v>
      </c>
      <c r="AH28" s="60" t="s">
        <v>665</v>
      </c>
      <c r="AI28" s="74"/>
      <c r="AJ28" s="60" t="s">
        <v>686</v>
      </c>
      <c r="AK28" s="60" t="s">
        <v>665</v>
      </c>
      <c r="AL28" s="74"/>
      <c r="AM28" s="60" t="s">
        <v>686</v>
      </c>
      <c r="AN28" s="60" t="s">
        <v>665</v>
      </c>
      <c r="AO28" s="74"/>
      <c r="AP28" s="60" t="s">
        <v>686</v>
      </c>
      <c r="AQ28" s="60" t="s">
        <v>665</v>
      </c>
      <c r="AR28" s="74"/>
      <c r="AS28" s="60" t="s">
        <v>686</v>
      </c>
      <c r="AT28" s="60" t="s">
        <v>665</v>
      </c>
      <c r="AU28" s="74"/>
      <c r="AV28" s="60" t="s">
        <v>686</v>
      </c>
      <c r="AW28" s="60" t="s">
        <v>665</v>
      </c>
      <c r="AX28" s="74"/>
      <c r="AY28" s="60" t="s">
        <v>686</v>
      </c>
      <c r="AZ28" s="60" t="s">
        <v>665</v>
      </c>
      <c r="BA28" s="74"/>
      <c r="BB28" s="60" t="s">
        <v>686</v>
      </c>
      <c r="BC28" s="60" t="s">
        <v>665</v>
      </c>
      <c r="BD28" s="74"/>
      <c r="BE28" s="60" t="s">
        <v>686</v>
      </c>
      <c r="BF28" s="60" t="s">
        <v>665</v>
      </c>
      <c r="BG28" s="74" t="str">
        <f t="shared" si="3"/>
        <v xml:space="preserve">INSERT INTO SC_SystemeProduits(RefDimension,NomSysteme,typePresta,ligne,Quantite,formule,cte1,DateModif) values (1,'FV7','MOC',94,null,'1*CTE1','LONGUEUR',now());
</v>
      </c>
      <c r="BH28" s="74"/>
      <c r="BI28" s="74"/>
      <c r="BJ28" s="74" t="str">
        <f t="shared" si="4"/>
        <v xml:space="preserve">INSERT INTO SC_SystemeProduits(RefDimension,NomSysteme,typePresta,ligne,Quantite,formule,cte1,DateModif) values (2,'FV7','MOC',94,null,'1*CTE1','LONGUEUR',now());
</v>
      </c>
      <c r="BK28" s="74"/>
      <c r="BL28" s="74"/>
      <c r="BM28" s="74" t="str">
        <f t="shared" si="5"/>
        <v xml:space="preserve">INSERT INTO SC_SystemeProduits(RefDimension,NomSysteme,typePresta,ligne,Quantite,formule,cte1,DateModif) values (3,'FV7','MOC',94,null,'1*CTE1','LONGUEUR',now());
</v>
      </c>
      <c r="BN28" s="74"/>
      <c r="BO28" s="74"/>
      <c r="BP28" s="74" t="str">
        <f t="shared" si="6"/>
        <v xml:space="preserve">INSERT INTO SC_SystemeProduits(RefDimension,NomSysteme,typePresta,ligne,Quantite,formule,cte1,DateModif) values (4,'FV7','MOC',94,null,'1*CTE1','LONGUEUR',now());
</v>
      </c>
      <c r="BQ28" s="74"/>
      <c r="BR28" s="74"/>
      <c r="BS28" s="74" t="str">
        <f t="shared" si="7"/>
        <v xml:space="preserve">INSERT INTO SC_SystemeProduits(RefDimension,NomSysteme,typePresta,ligne,Quantite,formule,cte1,DateModif) values (5,'FV7','MOC',94,null,'1*CTE1','LONGUEUR',now());
</v>
      </c>
      <c r="BT28" s="74"/>
      <c r="BU28" s="74"/>
      <c r="BV28" s="74" t="str">
        <f t="shared" si="8"/>
        <v xml:space="preserve">INSERT INTO SC_SystemeProduits(RefDimension,NomSysteme,typePresta,ligne,Quantite,formule,cte1,DateModif) values (6,'FV7','MOC',94,null,'1*CTE1','LONGUEUR',now());
</v>
      </c>
      <c r="BW28" s="74"/>
      <c r="BX28" s="74"/>
      <c r="BY28" s="74" t="str">
        <f t="shared" si="9"/>
        <v xml:space="preserve">INSERT INTO SC_SystemeProduits(RefDimension,NomSysteme,typePresta,ligne,Quantite,formule,cte1,DateModif) values (7,'FV7','MOC',94,null,'1*CTE1','LONGUEUR',now());
</v>
      </c>
      <c r="BZ28" s="74"/>
      <c r="CA28" s="74"/>
      <c r="CB28" s="74" t="str">
        <f t="shared" si="10"/>
        <v xml:space="preserve">INSERT INTO SC_SystemeProduits(RefDimension,NomSysteme,typePresta,ligne,Quantite,formule,cte1,DateModif) values (8,'FV7','MOC',94,null,'1*CTE1','LONGUEUR',now());
</v>
      </c>
      <c r="CC28" s="74"/>
      <c r="CD28" s="74"/>
      <c r="CE28" s="74" t="str">
        <f t="shared" si="11"/>
        <v xml:space="preserve">INSERT INTO SC_SystemeProduits(RefDimension,NomSysteme,typePresta,ligne,Quantite,formule,cte1,DateModif) values (9,'FV7','MOC',94,null,'1*CTE1','LONGUEUR',now());
</v>
      </c>
      <c r="CF28" s="74"/>
      <c r="CG28" s="74"/>
      <c r="CH28" s="74" t="str">
        <f t="shared" si="12"/>
        <v xml:space="preserve">INSERT INTO SC_SystemeProduits(RefDimension,NomSysteme,typePresta,ligne,Quantite,formule,cte1,DateModif) values (10,'FV7','MOC',94,null,'1*CTE1','LONGUEUR',now());
</v>
      </c>
      <c r="CI28" s="74"/>
      <c r="CJ28" s="74"/>
      <c r="CK28" s="74" t="str">
        <f t="shared" si="13"/>
        <v xml:space="preserve">INSERT INTO SC_SystemeProduits(RefDimension,NomSysteme,typePresta,ligne,Quantite,formule,cte1,DateModif) values (11,'FV7','MOC',94,null,'1*CTE1','LONGUEUR',now());
</v>
      </c>
      <c r="CL28" s="74"/>
      <c r="CM28" s="74"/>
      <c r="CN28" s="74" t="str">
        <f t="shared" si="14"/>
        <v xml:space="preserve">INSERT INTO SC_SystemeProduits(RefDimension,NomSysteme,typePresta,ligne,Quantite,formule,cte1,DateModif) values (12,'FV7','MOC',94,null,'1*CTE1','LONGUEUR',now());
</v>
      </c>
      <c r="CO28" s="74"/>
      <c r="CP28" s="74"/>
      <c r="CQ28" s="74" t="str">
        <f t="shared" si="15"/>
        <v xml:space="preserve">INSERT INTO SC_SystemeProduits(RefDimension,NomSysteme,typePresta,ligne,Quantite,formule,cte1,DateModif) values (13,'FV7','MOC',94,null,'1*CTE1','LONGUEUR',now());
</v>
      </c>
      <c r="CR28" s="74"/>
      <c r="CS28" s="74"/>
      <c r="CT28" s="74" t="str">
        <f t="shared" si="16"/>
        <v xml:space="preserve">INSERT INTO SC_SystemeProduits(RefDimension,NomSysteme,typePresta,ligne,Quantite,formule,cte1,DateModif) values (14,'FV7','MOC',94,null,'1*CTE1','LONGUEUR',now());
</v>
      </c>
      <c r="CU28" s="74"/>
      <c r="CV28" s="74"/>
      <c r="CW28" s="74" t="str">
        <f t="shared" si="17"/>
        <v xml:space="preserve">INSERT INTO SC_SystemeProduits(RefDimension,NomSysteme,typePresta,ligne,Quantite,formule,cte1,DateModif) values (15,'FV7','MOC',94,null,'1*CTE1','LONGUEUR',now());
</v>
      </c>
      <c r="CX28" s="74"/>
      <c r="CY28" s="74"/>
      <c r="CZ28" s="74" t="str">
        <f t="shared" si="18"/>
        <v xml:space="preserve">INSERT INTO SC_SystemeProduits(RefDimension,NomSysteme,typePresta,ligne,Quantite,formule,cte1,DateModif) values (16,'FV7','MOC',94,null,'1*CTE1','LONGUEUR',now());
</v>
      </c>
      <c r="DA28" s="74"/>
      <c r="DB28" s="74"/>
      <c r="DC28" s="74" t="str">
        <f t="shared" si="19"/>
        <v xml:space="preserve">INSERT INTO SC_SystemeProduits(RefDimension,NomSysteme,typePresta,ligne,Quantite,formule,cte1,DateModif) values (17,'FV7','MOC',94,null,'1*CTE1','LONGUEUR',now());
</v>
      </c>
      <c r="DD28" s="74"/>
      <c r="DE28" s="74"/>
      <c r="DF28" s="74" t="str">
        <f t="shared" si="20"/>
        <v xml:space="preserve">INSERT INTO SC_SystemeProduits(RefDimension,NomSysteme,typePresta,ligne,Quantite,formule,cte1,DateModif) values (18,'FV7','MOC',94,null,'1*CTE1','LONGUEUR',now());
</v>
      </c>
      <c r="DG28" s="74"/>
      <c r="DH28" s="74"/>
    </row>
    <row r="29" spans="1:112" ht="18" customHeight="1" x14ac:dyDescent="0.3">
      <c r="A29" s="58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29" s="74"/>
      <c r="C29" s="74"/>
      <c r="D29" s="74" t="str">
        <f>IF(B29="MATIERE",VLOOKUP($C29,MATIERE!$B$2:$K$601,6,0),IF(B29="MOA",VLOOKUP($C29,ATELIER!$B$2:$K$291,3,0),IF(B29="MOC",VLOOKUP($C29,CHANTIER!$B$2:$K$291,3,0),IF(B29="MP",VLOOKUP($C29,MINIPELLE!$B$2:$K$291,3,0),""))))</f>
        <v/>
      </c>
      <c r="E29" s="74"/>
      <c r="F29" s="75"/>
      <c r="G29" s="75"/>
      <c r="H29" s="74"/>
      <c r="I29" s="75"/>
      <c r="J29" s="75"/>
      <c r="K29" s="74"/>
      <c r="L29" s="75"/>
      <c r="M29" s="75"/>
      <c r="N29" s="74"/>
      <c r="O29" s="75"/>
      <c r="P29" s="75"/>
      <c r="Q29" s="74"/>
      <c r="R29" s="75"/>
      <c r="S29" s="75"/>
      <c r="T29" s="74"/>
      <c r="U29" s="75"/>
      <c r="V29" s="75"/>
      <c r="W29" s="74"/>
      <c r="X29" s="75"/>
      <c r="Y29" s="75"/>
      <c r="Z29" s="74"/>
      <c r="AA29" s="75"/>
      <c r="AB29" s="75"/>
      <c r="AC29" s="74"/>
      <c r="AD29" s="75"/>
      <c r="AE29" s="75"/>
      <c r="AF29" s="74"/>
      <c r="AG29" s="75"/>
      <c r="AH29" s="75"/>
      <c r="AI29" s="74"/>
      <c r="AJ29" s="75"/>
      <c r="AK29" s="75"/>
      <c r="AL29" s="74"/>
      <c r="AM29" s="75"/>
      <c r="AN29" s="75"/>
      <c r="AO29" s="74"/>
      <c r="AP29" s="75"/>
      <c r="AQ29" s="75"/>
      <c r="AR29" s="74"/>
      <c r="AS29" s="75"/>
      <c r="AT29" s="75"/>
      <c r="AU29" s="74"/>
      <c r="AV29" s="75"/>
      <c r="AW29" s="75"/>
      <c r="AX29" s="74"/>
      <c r="AY29" s="75"/>
      <c r="AZ29" s="75"/>
      <c r="BA29" s="74"/>
      <c r="BB29" s="75"/>
      <c r="BC29" s="75"/>
      <c r="BD29" s="74"/>
      <c r="BE29" s="75"/>
      <c r="BF29" s="75"/>
      <c r="BG29" s="74" t="str">
        <f t="shared" si="3"/>
        <v/>
      </c>
      <c r="BH29" s="74"/>
      <c r="BI29" s="74"/>
      <c r="BJ29" s="74" t="str">
        <f t="shared" si="4"/>
        <v/>
      </c>
      <c r="BK29" s="74"/>
      <c r="BL29" s="74"/>
      <c r="BM29" s="74" t="str">
        <f t="shared" si="5"/>
        <v/>
      </c>
      <c r="BN29" s="74"/>
      <c r="BO29" s="74"/>
      <c r="BP29" s="74" t="str">
        <f t="shared" si="6"/>
        <v/>
      </c>
      <c r="BQ29" s="74"/>
      <c r="BR29" s="74"/>
      <c r="BS29" s="74" t="str">
        <f t="shared" si="7"/>
        <v/>
      </c>
      <c r="BT29" s="74"/>
      <c r="BU29" s="74"/>
      <c r="BV29" s="74" t="str">
        <f t="shared" si="8"/>
        <v/>
      </c>
      <c r="BW29" s="74"/>
      <c r="BX29" s="74"/>
      <c r="BY29" s="74" t="str">
        <f t="shared" si="9"/>
        <v/>
      </c>
      <c r="BZ29" s="74"/>
      <c r="CA29" s="74"/>
      <c r="CB29" s="74" t="str">
        <f t="shared" si="10"/>
        <v/>
      </c>
      <c r="CC29" s="74"/>
      <c r="CD29" s="74"/>
      <c r="CE29" s="74" t="str">
        <f t="shared" si="11"/>
        <v/>
      </c>
      <c r="CF29" s="74"/>
      <c r="CG29" s="74"/>
      <c r="CH29" s="74" t="str">
        <f t="shared" si="12"/>
        <v/>
      </c>
      <c r="CI29" s="74"/>
      <c r="CJ29" s="74"/>
      <c r="CK29" s="74" t="str">
        <f t="shared" si="13"/>
        <v/>
      </c>
      <c r="CL29" s="74"/>
      <c r="CM29" s="74"/>
      <c r="CN29" s="74" t="str">
        <f t="shared" si="14"/>
        <v/>
      </c>
      <c r="CO29" s="74"/>
      <c r="CP29" s="74"/>
      <c r="CQ29" s="74" t="str">
        <f t="shared" si="15"/>
        <v/>
      </c>
      <c r="CR29" s="74"/>
      <c r="CS29" s="74"/>
      <c r="CT29" s="74" t="str">
        <f t="shared" si="16"/>
        <v/>
      </c>
      <c r="CU29" s="74"/>
      <c r="CV29" s="74"/>
      <c r="CW29" s="74" t="str">
        <f t="shared" si="17"/>
        <v/>
      </c>
      <c r="CX29" s="74"/>
      <c r="CY29" s="74"/>
      <c r="CZ29" s="74" t="str">
        <f t="shared" si="18"/>
        <v/>
      </c>
      <c r="DA29" s="74"/>
      <c r="DB29" s="74"/>
      <c r="DC29" s="74" t="str">
        <f t="shared" si="19"/>
        <v/>
      </c>
      <c r="DD29" s="74"/>
      <c r="DE29" s="74"/>
      <c r="DF29" s="74" t="str">
        <f t="shared" si="20"/>
        <v/>
      </c>
      <c r="DG29" s="74"/>
      <c r="DH29" s="74"/>
    </row>
    <row r="30" spans="1:112" ht="18" customHeight="1" x14ac:dyDescent="0.3">
      <c r="A30" s="58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74"/>
      <c r="C30" s="74"/>
      <c r="D30" s="74" t="str">
        <f>IF(B30="MATIERE",VLOOKUP($C30,MATIERE!$B$2:$K$601,6,0),IF(B30="MOA",VLOOKUP($C30,ATELIER!$B$2:$K$291,3,0),IF(B30="MOC",VLOOKUP($C30,CHANTIER!$B$2:$K$291,3,0),IF(B30="MP",VLOOKUP($C30,MINIPELLE!$B$2:$K$291,3,0),""))))</f>
        <v/>
      </c>
      <c r="E30" s="74"/>
      <c r="F30" s="75"/>
      <c r="G30" s="75"/>
      <c r="H30" s="74"/>
      <c r="I30" s="75"/>
      <c r="J30" s="75"/>
      <c r="K30" s="74"/>
      <c r="L30" s="75"/>
      <c r="M30" s="75"/>
      <c r="N30" s="74"/>
      <c r="O30" s="75"/>
      <c r="P30" s="75"/>
      <c r="Q30" s="74"/>
      <c r="R30" s="75"/>
      <c r="S30" s="75"/>
      <c r="T30" s="74"/>
      <c r="U30" s="75"/>
      <c r="V30" s="75"/>
      <c r="W30" s="74"/>
      <c r="X30" s="75"/>
      <c r="Y30" s="75"/>
      <c r="Z30" s="74"/>
      <c r="AA30" s="75"/>
      <c r="AB30" s="75"/>
      <c r="AC30" s="74"/>
      <c r="AD30" s="75"/>
      <c r="AE30" s="75"/>
      <c r="AF30" s="74"/>
      <c r="AG30" s="75"/>
      <c r="AH30" s="75"/>
      <c r="AI30" s="74"/>
      <c r="AJ30" s="75"/>
      <c r="AK30" s="75"/>
      <c r="AL30" s="74"/>
      <c r="AM30" s="75"/>
      <c r="AN30" s="75"/>
      <c r="AO30" s="74"/>
      <c r="AP30" s="75"/>
      <c r="AQ30" s="75"/>
      <c r="AR30" s="74"/>
      <c r="AS30" s="75"/>
      <c r="AT30" s="75"/>
      <c r="AU30" s="74"/>
      <c r="AV30" s="75"/>
      <c r="AW30" s="75"/>
      <c r="AX30" s="74"/>
      <c r="AY30" s="75"/>
      <c r="AZ30" s="75"/>
      <c r="BA30" s="74"/>
      <c r="BB30" s="75"/>
      <c r="BC30" s="75"/>
      <c r="BD30" s="74"/>
      <c r="BE30" s="75"/>
      <c r="BF30" s="75"/>
      <c r="BG30" s="74" t="str">
        <f t="shared" si="3"/>
        <v/>
      </c>
      <c r="BH30" s="74"/>
      <c r="BI30" s="74"/>
      <c r="BJ30" s="74" t="str">
        <f t="shared" si="4"/>
        <v/>
      </c>
      <c r="BK30" s="74"/>
      <c r="BL30" s="74"/>
      <c r="BM30" s="74" t="str">
        <f t="shared" si="5"/>
        <v/>
      </c>
      <c r="BN30" s="74"/>
      <c r="BO30" s="74"/>
      <c r="BP30" s="74" t="str">
        <f t="shared" si="6"/>
        <v/>
      </c>
      <c r="BQ30" s="74"/>
      <c r="BR30" s="74"/>
      <c r="BS30" s="74" t="str">
        <f t="shared" si="7"/>
        <v/>
      </c>
      <c r="BT30" s="74"/>
      <c r="BU30" s="74"/>
      <c r="BV30" s="74" t="str">
        <f t="shared" si="8"/>
        <v/>
      </c>
      <c r="BW30" s="74"/>
      <c r="BX30" s="74"/>
      <c r="BY30" s="74" t="str">
        <f t="shared" si="9"/>
        <v/>
      </c>
      <c r="BZ30" s="74"/>
      <c r="CA30" s="74"/>
      <c r="CB30" s="74" t="str">
        <f t="shared" si="10"/>
        <v/>
      </c>
      <c r="CC30" s="74"/>
      <c r="CD30" s="74"/>
      <c r="CE30" s="74" t="str">
        <f t="shared" si="11"/>
        <v/>
      </c>
      <c r="CF30" s="74"/>
      <c r="CG30" s="74"/>
      <c r="CH30" s="74" t="str">
        <f t="shared" si="12"/>
        <v/>
      </c>
      <c r="CI30" s="74"/>
      <c r="CJ30" s="74"/>
      <c r="CK30" s="74" t="str">
        <f t="shared" si="13"/>
        <v/>
      </c>
      <c r="CL30" s="74"/>
      <c r="CM30" s="74"/>
      <c r="CN30" s="74" t="str">
        <f t="shared" si="14"/>
        <v/>
      </c>
      <c r="CO30" s="74"/>
      <c r="CP30" s="74"/>
      <c r="CQ30" s="74" t="str">
        <f t="shared" si="15"/>
        <v/>
      </c>
      <c r="CR30" s="74"/>
      <c r="CS30" s="74"/>
      <c r="CT30" s="74" t="str">
        <f t="shared" si="16"/>
        <v/>
      </c>
      <c r="CU30" s="74"/>
      <c r="CV30" s="74"/>
      <c r="CW30" s="74" t="str">
        <f t="shared" si="17"/>
        <v/>
      </c>
      <c r="CX30" s="74"/>
      <c r="CY30" s="74"/>
      <c r="CZ30" s="74" t="str">
        <f t="shared" si="18"/>
        <v/>
      </c>
      <c r="DA30" s="74"/>
      <c r="DB30" s="74"/>
      <c r="DC30" s="74" t="str">
        <f t="shared" si="19"/>
        <v/>
      </c>
      <c r="DD30" s="74"/>
      <c r="DE30" s="74"/>
      <c r="DF30" s="74" t="str">
        <f t="shared" si="20"/>
        <v/>
      </c>
      <c r="DG30" s="74"/>
      <c r="DH30" s="74"/>
    </row>
    <row r="31" spans="1:112" ht="18" customHeight="1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558</v>
      </c>
      <c r="B31" s="74" t="s">
        <v>294</v>
      </c>
      <c r="C31" s="115" t="s">
        <v>1797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F31" s="75"/>
      <c r="G31" s="75"/>
      <c r="H31" s="76">
        <v>1</v>
      </c>
      <c r="I31" s="75"/>
      <c r="J31" s="75"/>
      <c r="K31" s="76"/>
      <c r="L31" s="75"/>
      <c r="M31" s="75"/>
      <c r="N31" s="76"/>
      <c r="O31" s="75"/>
      <c r="P31" s="75"/>
      <c r="Q31" s="76"/>
      <c r="R31" s="75"/>
      <c r="S31" s="75"/>
      <c r="T31" s="76"/>
      <c r="U31" s="75"/>
      <c r="V31" s="75"/>
      <c r="W31" s="76"/>
      <c r="X31" s="75"/>
      <c r="Y31" s="75"/>
      <c r="Z31" s="76"/>
      <c r="AA31" s="75"/>
      <c r="AB31" s="75"/>
      <c r="AC31" s="76"/>
      <c r="AD31" s="75"/>
      <c r="AE31" s="75"/>
      <c r="AF31" s="76"/>
      <c r="AG31" s="75"/>
      <c r="AH31" s="75"/>
      <c r="AI31" s="76"/>
      <c r="AJ31" s="75"/>
      <c r="AK31" s="75"/>
      <c r="AL31" s="76"/>
      <c r="AM31" s="75"/>
      <c r="AN31" s="75"/>
      <c r="AO31" s="76"/>
      <c r="AP31" s="75"/>
      <c r="AQ31" s="75"/>
      <c r="AR31" s="76"/>
      <c r="AS31" s="75"/>
      <c r="AT31" s="75"/>
      <c r="AU31" s="76"/>
      <c r="AV31" s="75"/>
      <c r="AW31" s="75"/>
      <c r="AX31" s="76"/>
      <c r="AY31" s="75"/>
      <c r="AZ31" s="75"/>
      <c r="BA31" s="76"/>
      <c r="BB31" s="75"/>
      <c r="BC31" s="75"/>
      <c r="BD31" s="76"/>
      <c r="BE31" s="75"/>
      <c r="BF31" s="75"/>
      <c r="BG31" s="74" t="str">
        <f t="shared" si="3"/>
        <v/>
      </c>
      <c r="BH31" s="74"/>
      <c r="BI31" s="74"/>
      <c r="BJ31" s="74" t="str">
        <f t="shared" si="4"/>
        <v xml:space="preserve">INSERT INTO SC_SystemeProduits(RefDimension,NomSysteme,typePresta,ligne,Quantite,formule,cte1,DateModif) values (2,'FV7','MATIERE',558,1,null,null,now());
</v>
      </c>
      <c r="BK31" s="74"/>
      <c r="BL31" s="74"/>
      <c r="BM31" s="74" t="str">
        <f t="shared" si="5"/>
        <v/>
      </c>
      <c r="BN31" s="74"/>
      <c r="BO31" s="74"/>
      <c r="BP31" s="74" t="str">
        <f t="shared" si="6"/>
        <v/>
      </c>
      <c r="BQ31" s="74"/>
      <c r="BR31" s="74"/>
      <c r="BS31" s="74" t="str">
        <f t="shared" si="7"/>
        <v/>
      </c>
      <c r="BT31" s="74"/>
      <c r="BU31" s="74"/>
      <c r="BV31" s="74" t="str">
        <f t="shared" si="8"/>
        <v/>
      </c>
      <c r="BW31" s="74"/>
      <c r="BX31" s="74"/>
      <c r="BY31" s="74" t="str">
        <f t="shared" si="9"/>
        <v/>
      </c>
      <c r="BZ31" s="74"/>
      <c r="CA31" s="74"/>
      <c r="CB31" s="74" t="str">
        <f t="shared" si="10"/>
        <v/>
      </c>
      <c r="CC31" s="74"/>
      <c r="CD31" s="74"/>
      <c r="CE31" s="74" t="str">
        <f t="shared" si="11"/>
        <v/>
      </c>
      <c r="CF31" s="74"/>
      <c r="CG31" s="74"/>
      <c r="CH31" s="74" t="str">
        <f t="shared" si="12"/>
        <v/>
      </c>
      <c r="CI31" s="74"/>
      <c r="CJ31" s="74"/>
      <c r="CK31" s="74" t="str">
        <f t="shared" si="13"/>
        <v/>
      </c>
      <c r="CL31" s="74"/>
      <c r="CM31" s="74"/>
      <c r="CN31" s="74" t="str">
        <f t="shared" si="14"/>
        <v/>
      </c>
      <c r="CO31" s="74"/>
      <c r="CP31" s="74"/>
      <c r="CQ31" s="74" t="str">
        <f t="shared" si="15"/>
        <v/>
      </c>
      <c r="CR31" s="74"/>
      <c r="CS31" s="74"/>
      <c r="CT31" s="74" t="str">
        <f t="shared" si="16"/>
        <v/>
      </c>
      <c r="CU31" s="74"/>
      <c r="CV31" s="74"/>
      <c r="CW31" s="74" t="str">
        <f t="shared" si="17"/>
        <v/>
      </c>
      <c r="CX31" s="74"/>
      <c r="CY31" s="74"/>
      <c r="CZ31" s="74" t="str">
        <f t="shared" si="18"/>
        <v/>
      </c>
      <c r="DA31" s="74"/>
      <c r="DB31" s="74"/>
      <c r="DC31" s="74" t="str">
        <f t="shared" si="19"/>
        <v/>
      </c>
      <c r="DD31" s="74"/>
      <c r="DE31" s="74"/>
      <c r="DF31" s="74" t="str">
        <f t="shared" si="20"/>
        <v/>
      </c>
      <c r="DG31" s="74"/>
      <c r="DH31" s="74"/>
    </row>
    <row r="32" spans="1:112" ht="18" customHeight="1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559</v>
      </c>
      <c r="B32" s="74" t="s">
        <v>294</v>
      </c>
      <c r="C32" s="115" t="s">
        <v>1798</v>
      </c>
      <c r="D32" s="7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F32" s="75"/>
      <c r="G32" s="75"/>
      <c r="H32" s="76"/>
      <c r="I32" s="75"/>
      <c r="J32" s="75"/>
      <c r="K32" s="76">
        <v>1</v>
      </c>
      <c r="L32" s="75"/>
      <c r="M32" s="75"/>
      <c r="N32" s="76"/>
      <c r="O32" s="75"/>
      <c r="P32" s="75"/>
      <c r="Q32" s="76"/>
      <c r="R32" s="75"/>
      <c r="S32" s="75"/>
      <c r="T32" s="76"/>
      <c r="U32" s="75"/>
      <c r="V32" s="75"/>
      <c r="W32" s="76"/>
      <c r="X32" s="75"/>
      <c r="Y32" s="75"/>
      <c r="Z32" s="76"/>
      <c r="AA32" s="75"/>
      <c r="AB32" s="75"/>
      <c r="AC32" s="76"/>
      <c r="AD32" s="75"/>
      <c r="AE32" s="75"/>
      <c r="AF32" s="76"/>
      <c r="AG32" s="75"/>
      <c r="AH32" s="75"/>
      <c r="AI32" s="76"/>
      <c r="AJ32" s="75"/>
      <c r="AK32" s="75"/>
      <c r="AL32" s="76"/>
      <c r="AM32" s="75"/>
      <c r="AN32" s="75"/>
      <c r="AO32" s="76"/>
      <c r="AP32" s="75"/>
      <c r="AQ32" s="75"/>
      <c r="AR32" s="76"/>
      <c r="AS32" s="75"/>
      <c r="AT32" s="75"/>
      <c r="AU32" s="76"/>
      <c r="AV32" s="75"/>
      <c r="AW32" s="75"/>
      <c r="AX32" s="76"/>
      <c r="AY32" s="75"/>
      <c r="AZ32" s="75"/>
      <c r="BA32" s="76"/>
      <c r="BB32" s="75"/>
      <c r="BC32" s="75"/>
      <c r="BD32" s="76"/>
      <c r="BE32" s="75"/>
      <c r="BF32" s="75"/>
      <c r="BG32" s="74" t="str">
        <f t="shared" si="3"/>
        <v/>
      </c>
      <c r="BH32" s="74"/>
      <c r="BI32" s="74"/>
      <c r="BJ32" s="74" t="str">
        <f t="shared" si="4"/>
        <v/>
      </c>
      <c r="BK32" s="74"/>
      <c r="BL32" s="74"/>
      <c r="BM32" s="74" t="str">
        <f t="shared" si="5"/>
        <v xml:space="preserve">INSERT INTO SC_SystemeProduits(RefDimension,NomSysteme,typePresta,ligne,Quantite,formule,cte1,DateModif) values (3,'FV7','MATIERE',559,1,null,null,now());
</v>
      </c>
      <c r="BN32" s="74"/>
      <c r="BO32" s="74"/>
      <c r="BP32" s="74" t="str">
        <f t="shared" si="6"/>
        <v/>
      </c>
      <c r="BQ32" s="74"/>
      <c r="BR32" s="74"/>
      <c r="BS32" s="74" t="str">
        <f t="shared" si="7"/>
        <v/>
      </c>
      <c r="BT32" s="74"/>
      <c r="BU32" s="74"/>
      <c r="BV32" s="74" t="str">
        <f t="shared" si="8"/>
        <v/>
      </c>
      <c r="BW32" s="74"/>
      <c r="BX32" s="74"/>
      <c r="BY32" s="74" t="str">
        <f t="shared" si="9"/>
        <v/>
      </c>
      <c r="BZ32" s="74"/>
      <c r="CA32" s="74"/>
      <c r="CB32" s="74" t="str">
        <f t="shared" si="10"/>
        <v/>
      </c>
      <c r="CC32" s="74"/>
      <c r="CD32" s="74"/>
      <c r="CE32" s="74" t="str">
        <f t="shared" si="11"/>
        <v/>
      </c>
      <c r="CF32" s="74"/>
      <c r="CG32" s="74"/>
      <c r="CH32" s="74" t="str">
        <f t="shared" si="12"/>
        <v/>
      </c>
      <c r="CI32" s="74"/>
      <c r="CJ32" s="74"/>
      <c r="CK32" s="74" t="str">
        <f t="shared" si="13"/>
        <v/>
      </c>
      <c r="CL32" s="74"/>
      <c r="CM32" s="74"/>
      <c r="CN32" s="74" t="str">
        <f t="shared" si="14"/>
        <v/>
      </c>
      <c r="CO32" s="74"/>
      <c r="CP32" s="74"/>
      <c r="CQ32" s="74" t="str">
        <f t="shared" si="15"/>
        <v/>
      </c>
      <c r="CR32" s="74"/>
      <c r="CS32" s="74"/>
      <c r="CT32" s="74" t="str">
        <f t="shared" si="16"/>
        <v/>
      </c>
      <c r="CU32" s="74"/>
      <c r="CV32" s="74"/>
      <c r="CW32" s="74" t="str">
        <f t="shared" si="17"/>
        <v/>
      </c>
      <c r="CX32" s="74"/>
      <c r="CY32" s="74"/>
      <c r="CZ32" s="74" t="str">
        <f t="shared" si="18"/>
        <v/>
      </c>
      <c r="DA32" s="74"/>
      <c r="DB32" s="74"/>
      <c r="DC32" s="74" t="str">
        <f t="shared" si="19"/>
        <v/>
      </c>
      <c r="DD32" s="74"/>
      <c r="DE32" s="74"/>
      <c r="DF32" s="74" t="str">
        <f t="shared" si="20"/>
        <v/>
      </c>
      <c r="DG32" s="74"/>
      <c r="DH32" s="74"/>
    </row>
    <row r="33" spans="1:112" ht="18" customHeight="1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560</v>
      </c>
      <c r="B33" s="74" t="s">
        <v>294</v>
      </c>
      <c r="C33" s="115" t="s">
        <v>1799</v>
      </c>
      <c r="D33" s="7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F33" s="75"/>
      <c r="G33" s="75"/>
      <c r="H33" s="76"/>
      <c r="I33" s="75"/>
      <c r="J33" s="75"/>
      <c r="K33" s="76"/>
      <c r="L33" s="75"/>
      <c r="M33" s="75"/>
      <c r="N33" s="76">
        <v>1</v>
      </c>
      <c r="O33" s="75"/>
      <c r="P33" s="75"/>
      <c r="Q33" s="76"/>
      <c r="R33" s="75"/>
      <c r="S33" s="75"/>
      <c r="T33" s="76"/>
      <c r="U33" s="75"/>
      <c r="V33" s="75"/>
      <c r="W33" s="76"/>
      <c r="X33" s="75"/>
      <c r="Y33" s="75"/>
      <c r="Z33" s="76"/>
      <c r="AA33" s="75"/>
      <c r="AB33" s="75"/>
      <c r="AC33" s="76"/>
      <c r="AD33" s="75"/>
      <c r="AE33" s="75"/>
      <c r="AF33" s="76"/>
      <c r="AG33" s="75"/>
      <c r="AH33" s="75"/>
      <c r="AI33" s="76"/>
      <c r="AJ33" s="75"/>
      <c r="AK33" s="75"/>
      <c r="AL33" s="76"/>
      <c r="AM33" s="75"/>
      <c r="AN33" s="75"/>
      <c r="AO33" s="76"/>
      <c r="AP33" s="75"/>
      <c r="AQ33" s="75"/>
      <c r="AR33" s="76"/>
      <c r="AS33" s="75"/>
      <c r="AT33" s="75"/>
      <c r="AU33" s="76"/>
      <c r="AV33" s="75"/>
      <c r="AW33" s="75"/>
      <c r="AX33" s="76"/>
      <c r="AY33" s="75"/>
      <c r="AZ33" s="75"/>
      <c r="BA33" s="76"/>
      <c r="BB33" s="75"/>
      <c r="BC33" s="75"/>
      <c r="BD33" s="76"/>
      <c r="BE33" s="75"/>
      <c r="BF33" s="75"/>
      <c r="BG33" s="74" t="str">
        <f t="shared" si="3"/>
        <v/>
      </c>
      <c r="BH33" s="74"/>
      <c r="BI33" s="74"/>
      <c r="BJ33" s="74" t="str">
        <f t="shared" si="4"/>
        <v/>
      </c>
      <c r="BK33" s="74"/>
      <c r="BL33" s="74"/>
      <c r="BM33" s="74" t="str">
        <f t="shared" si="5"/>
        <v/>
      </c>
      <c r="BN33" s="74"/>
      <c r="BO33" s="74"/>
      <c r="BP33" s="74" t="str">
        <f t="shared" si="6"/>
        <v xml:space="preserve">INSERT INTO SC_SystemeProduits(RefDimension,NomSysteme,typePresta,ligne,Quantite,formule,cte1,DateModif) values (4,'FV7','MATIERE',560,1,null,null,now());
</v>
      </c>
      <c r="BQ33" s="74"/>
      <c r="BR33" s="74"/>
      <c r="BS33" s="74" t="str">
        <f t="shared" si="7"/>
        <v/>
      </c>
      <c r="BT33" s="74"/>
      <c r="BU33" s="74"/>
      <c r="BV33" s="74" t="str">
        <f t="shared" si="8"/>
        <v/>
      </c>
      <c r="BW33" s="74"/>
      <c r="BX33" s="74"/>
      <c r="BY33" s="74" t="str">
        <f t="shared" si="9"/>
        <v/>
      </c>
      <c r="BZ33" s="74"/>
      <c r="CA33" s="74"/>
      <c r="CB33" s="74" t="str">
        <f t="shared" si="10"/>
        <v/>
      </c>
      <c r="CC33" s="74"/>
      <c r="CD33" s="74"/>
      <c r="CE33" s="74" t="str">
        <f t="shared" si="11"/>
        <v/>
      </c>
      <c r="CF33" s="74"/>
      <c r="CG33" s="74"/>
      <c r="CH33" s="74" t="str">
        <f t="shared" si="12"/>
        <v/>
      </c>
      <c r="CI33" s="74"/>
      <c r="CJ33" s="74"/>
      <c r="CK33" s="74" t="str">
        <f t="shared" si="13"/>
        <v/>
      </c>
      <c r="CL33" s="74"/>
      <c r="CM33" s="74"/>
      <c r="CN33" s="74" t="str">
        <f t="shared" si="14"/>
        <v/>
      </c>
      <c r="CO33" s="74"/>
      <c r="CP33" s="74"/>
      <c r="CQ33" s="74" t="str">
        <f t="shared" si="15"/>
        <v/>
      </c>
      <c r="CR33" s="74"/>
      <c r="CS33" s="74"/>
      <c r="CT33" s="74" t="str">
        <f t="shared" si="16"/>
        <v/>
      </c>
      <c r="CU33" s="74"/>
      <c r="CV33" s="74"/>
      <c r="CW33" s="74" t="str">
        <f t="shared" si="17"/>
        <v/>
      </c>
      <c r="CX33" s="74"/>
      <c r="CY33" s="74"/>
      <c r="CZ33" s="74" t="str">
        <f t="shared" si="18"/>
        <v/>
      </c>
      <c r="DA33" s="74"/>
      <c r="DB33" s="74"/>
      <c r="DC33" s="74" t="str">
        <f t="shared" si="19"/>
        <v/>
      </c>
      <c r="DD33" s="74"/>
      <c r="DE33" s="74"/>
      <c r="DF33" s="74" t="str">
        <f t="shared" si="20"/>
        <v/>
      </c>
      <c r="DG33" s="74"/>
      <c r="DH33" s="74"/>
    </row>
    <row r="34" spans="1:112" ht="18" customHeight="1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561</v>
      </c>
      <c r="B34" s="74" t="s">
        <v>294</v>
      </c>
      <c r="C34" s="115" t="s">
        <v>1800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/>
      <c r="I34" s="75"/>
      <c r="J34" s="75"/>
      <c r="K34" s="76"/>
      <c r="L34" s="75"/>
      <c r="M34" s="75"/>
      <c r="N34" s="76"/>
      <c r="O34" s="75"/>
      <c r="P34" s="75"/>
      <c r="Q34" s="76">
        <v>1</v>
      </c>
      <c r="R34" s="75"/>
      <c r="S34" s="75"/>
      <c r="T34" s="76"/>
      <c r="U34" s="75"/>
      <c r="V34" s="75"/>
      <c r="W34" s="76"/>
      <c r="X34" s="75"/>
      <c r="Y34" s="75"/>
      <c r="Z34" s="76"/>
      <c r="AA34" s="75"/>
      <c r="AB34" s="75"/>
      <c r="AC34" s="76"/>
      <c r="AD34" s="75"/>
      <c r="AE34" s="75"/>
      <c r="AF34" s="76"/>
      <c r="AG34" s="75"/>
      <c r="AH34" s="75"/>
      <c r="AI34" s="76"/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3"/>
        <v/>
      </c>
      <c r="BH34" s="74"/>
      <c r="BI34" s="74"/>
      <c r="BJ34" s="74" t="str">
        <f t="shared" si="4"/>
        <v/>
      </c>
      <c r="BK34" s="74"/>
      <c r="BL34" s="74"/>
      <c r="BM34" s="74" t="str">
        <f t="shared" si="5"/>
        <v/>
      </c>
      <c r="BN34" s="74"/>
      <c r="BO34" s="74"/>
      <c r="BP34" s="74" t="str">
        <f t="shared" si="6"/>
        <v/>
      </c>
      <c r="BQ34" s="74"/>
      <c r="BR34" s="74"/>
      <c r="BS34" s="74" t="str">
        <f t="shared" si="7"/>
        <v xml:space="preserve">INSERT INTO SC_SystemeProduits(RefDimension,NomSysteme,typePresta,ligne,Quantite,formule,cte1,DateModif) values (5,'FV7','MATIERE',561,1,null,null,now());
</v>
      </c>
      <c r="BT34" s="74"/>
      <c r="BU34" s="74"/>
      <c r="BV34" s="74" t="str">
        <f t="shared" si="8"/>
        <v/>
      </c>
      <c r="BW34" s="74"/>
      <c r="BX34" s="74"/>
      <c r="BY34" s="74" t="str">
        <f t="shared" si="9"/>
        <v/>
      </c>
      <c r="BZ34" s="74"/>
      <c r="CA34" s="74"/>
      <c r="CB34" s="74" t="str">
        <f t="shared" si="10"/>
        <v/>
      </c>
      <c r="CC34" s="74"/>
      <c r="CD34" s="74"/>
      <c r="CE34" s="74" t="str">
        <f t="shared" si="11"/>
        <v/>
      </c>
      <c r="CF34" s="74"/>
      <c r="CG34" s="74"/>
      <c r="CH34" s="74" t="str">
        <f t="shared" si="12"/>
        <v/>
      </c>
      <c r="CI34" s="74"/>
      <c r="CJ34" s="74"/>
      <c r="CK34" s="74" t="str">
        <f t="shared" si="13"/>
        <v/>
      </c>
      <c r="CL34" s="74"/>
      <c r="CM34" s="74"/>
      <c r="CN34" s="74" t="str">
        <f t="shared" si="14"/>
        <v/>
      </c>
      <c r="CO34" s="74"/>
      <c r="CP34" s="74"/>
      <c r="CQ34" s="74" t="str">
        <f t="shared" si="15"/>
        <v/>
      </c>
      <c r="CR34" s="74"/>
      <c r="CS34" s="74"/>
      <c r="CT34" s="74" t="str">
        <f t="shared" si="16"/>
        <v/>
      </c>
      <c r="CU34" s="74"/>
      <c r="CV34" s="74"/>
      <c r="CW34" s="74" t="str">
        <f t="shared" si="17"/>
        <v/>
      </c>
      <c r="CX34" s="74"/>
      <c r="CY34" s="74"/>
      <c r="CZ34" s="74" t="str">
        <f t="shared" si="18"/>
        <v/>
      </c>
      <c r="DA34" s="74"/>
      <c r="DB34" s="74"/>
      <c r="DC34" s="74" t="str">
        <f t="shared" si="19"/>
        <v/>
      </c>
      <c r="DD34" s="74"/>
      <c r="DE34" s="74"/>
      <c r="DF34" s="74" t="str">
        <f t="shared" si="20"/>
        <v/>
      </c>
      <c r="DG34" s="74"/>
      <c r="DH34" s="74"/>
    </row>
    <row r="35" spans="1:112" ht="18" customHeight="1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563</v>
      </c>
      <c r="B35" s="74" t="s">
        <v>294</v>
      </c>
      <c r="C35" s="115" t="s">
        <v>1802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/>
      <c r="L35" s="75"/>
      <c r="M35" s="75"/>
      <c r="N35" s="76"/>
      <c r="O35" s="75"/>
      <c r="P35" s="75"/>
      <c r="Q35" s="76"/>
      <c r="R35" s="75"/>
      <c r="S35" s="75"/>
      <c r="T35" s="76">
        <v>1</v>
      </c>
      <c r="U35" s="75"/>
      <c r="V35" s="75"/>
      <c r="W35" s="76"/>
      <c r="X35" s="75"/>
      <c r="Y35" s="75"/>
      <c r="Z35" s="76"/>
      <c r="AA35" s="75"/>
      <c r="AB35" s="75"/>
      <c r="AC35" s="76"/>
      <c r="AD35" s="75"/>
      <c r="AE35" s="75"/>
      <c r="AF35" s="76"/>
      <c r="AG35" s="75"/>
      <c r="AH35" s="75"/>
      <c r="AI35" s="76"/>
      <c r="AJ35" s="75"/>
      <c r="AK35" s="75"/>
      <c r="AL35" s="76"/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3"/>
        <v/>
      </c>
      <c r="BH35" s="74"/>
      <c r="BI35" s="74"/>
      <c r="BJ35" s="74" t="str">
        <f t="shared" si="4"/>
        <v/>
      </c>
      <c r="BK35" s="74"/>
      <c r="BL35" s="74"/>
      <c r="BM35" s="74" t="str">
        <f t="shared" si="5"/>
        <v/>
      </c>
      <c r="BN35" s="74"/>
      <c r="BO35" s="74"/>
      <c r="BP35" s="74" t="str">
        <f t="shared" si="6"/>
        <v/>
      </c>
      <c r="BQ35" s="74"/>
      <c r="BR35" s="74"/>
      <c r="BS35" s="74" t="str">
        <f t="shared" si="7"/>
        <v/>
      </c>
      <c r="BT35" s="74"/>
      <c r="BU35" s="74"/>
      <c r="BV35" s="74" t="str">
        <f t="shared" si="8"/>
        <v xml:space="preserve">INSERT INTO SC_SystemeProduits(RefDimension,NomSysteme,typePresta,ligne,Quantite,formule,cte1,DateModif) values (6,'FV7','MATIERE',563,1,null,null,now());
</v>
      </c>
      <c r="BW35" s="74"/>
      <c r="BX35" s="74"/>
      <c r="BY35" s="74" t="str">
        <f t="shared" si="9"/>
        <v/>
      </c>
      <c r="BZ35" s="74"/>
      <c r="CA35" s="74"/>
      <c r="CB35" s="74" t="str">
        <f t="shared" si="10"/>
        <v/>
      </c>
      <c r="CC35" s="74"/>
      <c r="CD35" s="74"/>
      <c r="CE35" s="74" t="str">
        <f t="shared" si="11"/>
        <v/>
      </c>
      <c r="CF35" s="74"/>
      <c r="CG35" s="74"/>
      <c r="CH35" s="74" t="str">
        <f t="shared" si="12"/>
        <v/>
      </c>
      <c r="CI35" s="74"/>
      <c r="CJ35" s="74"/>
      <c r="CK35" s="74" t="str">
        <f t="shared" si="13"/>
        <v/>
      </c>
      <c r="CL35" s="74"/>
      <c r="CM35" s="74"/>
      <c r="CN35" s="74" t="str">
        <f t="shared" si="14"/>
        <v/>
      </c>
      <c r="CO35" s="74"/>
      <c r="CP35" s="74"/>
      <c r="CQ35" s="74" t="str">
        <f t="shared" si="15"/>
        <v/>
      </c>
      <c r="CR35" s="74"/>
      <c r="CS35" s="74"/>
      <c r="CT35" s="74" t="str">
        <f t="shared" si="16"/>
        <v/>
      </c>
      <c r="CU35" s="74"/>
      <c r="CV35" s="74"/>
      <c r="CW35" s="74" t="str">
        <f t="shared" si="17"/>
        <v/>
      </c>
      <c r="CX35" s="74"/>
      <c r="CY35" s="74"/>
      <c r="CZ35" s="74" t="str">
        <f t="shared" si="18"/>
        <v/>
      </c>
      <c r="DA35" s="74"/>
      <c r="DB35" s="74"/>
      <c r="DC35" s="74" t="str">
        <f t="shared" si="19"/>
        <v/>
      </c>
      <c r="DD35" s="74"/>
      <c r="DE35" s="74"/>
      <c r="DF35" s="74" t="str">
        <f t="shared" si="20"/>
        <v/>
      </c>
      <c r="DG35" s="74"/>
      <c r="DH35" s="74"/>
    </row>
    <row r="36" spans="1:112" ht="18" customHeight="1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564</v>
      </c>
      <c r="B36" s="74" t="s">
        <v>294</v>
      </c>
      <c r="C36" s="115" t="s">
        <v>1803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/>
      <c r="O36" s="75"/>
      <c r="P36" s="75"/>
      <c r="Q36" s="76"/>
      <c r="R36" s="75"/>
      <c r="S36" s="75"/>
      <c r="T36" s="76"/>
      <c r="U36" s="75"/>
      <c r="V36" s="75"/>
      <c r="W36" s="76">
        <v>1</v>
      </c>
      <c r="X36" s="75"/>
      <c r="Y36" s="75"/>
      <c r="Z36" s="76"/>
      <c r="AA36" s="75"/>
      <c r="AB36" s="75"/>
      <c r="AC36" s="76"/>
      <c r="AD36" s="75"/>
      <c r="AE36" s="75"/>
      <c r="AF36" s="76"/>
      <c r="AG36" s="75"/>
      <c r="AH36" s="75"/>
      <c r="AI36" s="76"/>
      <c r="AJ36" s="75"/>
      <c r="AK36" s="75"/>
      <c r="AL36" s="76"/>
      <c r="AM36" s="75"/>
      <c r="AN36" s="75"/>
      <c r="AO36" s="76"/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3"/>
        <v/>
      </c>
      <c r="BH36" s="74"/>
      <c r="BI36" s="74"/>
      <c r="BJ36" s="74" t="str">
        <f t="shared" si="4"/>
        <v/>
      </c>
      <c r="BK36" s="74"/>
      <c r="BL36" s="74"/>
      <c r="BM36" s="74" t="str">
        <f t="shared" si="5"/>
        <v/>
      </c>
      <c r="BN36" s="74"/>
      <c r="BO36" s="74"/>
      <c r="BP36" s="74" t="str">
        <f t="shared" si="6"/>
        <v/>
      </c>
      <c r="BQ36" s="74"/>
      <c r="BR36" s="74"/>
      <c r="BS36" s="74" t="str">
        <f t="shared" si="7"/>
        <v/>
      </c>
      <c r="BT36" s="74"/>
      <c r="BU36" s="74"/>
      <c r="BV36" s="74" t="str">
        <f t="shared" si="8"/>
        <v/>
      </c>
      <c r="BW36" s="74"/>
      <c r="BX36" s="74"/>
      <c r="BY36" s="74" t="str">
        <f t="shared" si="9"/>
        <v xml:space="preserve">INSERT INTO SC_SystemeProduits(RefDimension,NomSysteme,typePresta,ligne,Quantite,formule,cte1,DateModif) values (7,'FV7','MATIERE',564,1,null,null,now());
</v>
      </c>
      <c r="BZ36" s="74"/>
      <c r="CA36" s="74"/>
      <c r="CB36" s="74" t="str">
        <f t="shared" si="10"/>
        <v/>
      </c>
      <c r="CC36" s="74"/>
      <c r="CD36" s="74"/>
      <c r="CE36" s="74" t="str">
        <f t="shared" si="11"/>
        <v/>
      </c>
      <c r="CF36" s="74"/>
      <c r="CG36" s="74"/>
      <c r="CH36" s="74" t="str">
        <f t="shared" si="12"/>
        <v/>
      </c>
      <c r="CI36" s="74"/>
      <c r="CJ36" s="74"/>
      <c r="CK36" s="74" t="str">
        <f t="shared" si="13"/>
        <v/>
      </c>
      <c r="CL36" s="74"/>
      <c r="CM36" s="74"/>
      <c r="CN36" s="74" t="str">
        <f t="shared" si="14"/>
        <v/>
      </c>
      <c r="CO36" s="74"/>
      <c r="CP36" s="74"/>
      <c r="CQ36" s="74" t="str">
        <f t="shared" si="15"/>
        <v/>
      </c>
      <c r="CR36" s="74"/>
      <c r="CS36" s="74"/>
      <c r="CT36" s="74" t="str">
        <f t="shared" si="16"/>
        <v/>
      </c>
      <c r="CU36" s="74"/>
      <c r="CV36" s="74"/>
      <c r="CW36" s="74" t="str">
        <f t="shared" si="17"/>
        <v/>
      </c>
      <c r="CX36" s="74"/>
      <c r="CY36" s="74"/>
      <c r="CZ36" s="74" t="str">
        <f t="shared" si="18"/>
        <v/>
      </c>
      <c r="DA36" s="74"/>
      <c r="DB36" s="74"/>
      <c r="DC36" s="74" t="str">
        <f t="shared" si="19"/>
        <v/>
      </c>
      <c r="DD36" s="74"/>
      <c r="DE36" s="74"/>
      <c r="DF36" s="74" t="str">
        <f t="shared" si="20"/>
        <v/>
      </c>
      <c r="DG36" s="74"/>
      <c r="DH36" s="74"/>
    </row>
    <row r="37" spans="1:112" ht="18" customHeight="1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565</v>
      </c>
      <c r="B37" s="74" t="s">
        <v>294</v>
      </c>
      <c r="C37" s="115" t="s">
        <v>1804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/>
      <c r="R37" s="75"/>
      <c r="S37" s="75"/>
      <c r="T37" s="76"/>
      <c r="U37" s="75"/>
      <c r="V37" s="75"/>
      <c r="W37" s="76"/>
      <c r="X37" s="75"/>
      <c r="Y37" s="75"/>
      <c r="Z37" s="76">
        <v>1</v>
      </c>
      <c r="AA37" s="75"/>
      <c r="AB37" s="75"/>
      <c r="AC37" s="76"/>
      <c r="AD37" s="75"/>
      <c r="AE37" s="75"/>
      <c r="AF37" s="76"/>
      <c r="AG37" s="75"/>
      <c r="AH37" s="75"/>
      <c r="AI37" s="76"/>
      <c r="AJ37" s="75"/>
      <c r="AK37" s="75"/>
      <c r="AL37" s="76"/>
      <c r="AM37" s="75"/>
      <c r="AN37" s="75"/>
      <c r="AO37" s="76"/>
      <c r="AP37" s="75"/>
      <c r="AQ37" s="75"/>
      <c r="AR37" s="76"/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3"/>
        <v/>
      </c>
      <c r="BH37" s="74"/>
      <c r="BI37" s="74"/>
      <c r="BJ37" s="74" t="str">
        <f t="shared" si="4"/>
        <v/>
      </c>
      <c r="BK37" s="74"/>
      <c r="BL37" s="74"/>
      <c r="BM37" s="74" t="str">
        <f t="shared" si="5"/>
        <v/>
      </c>
      <c r="BN37" s="74"/>
      <c r="BO37" s="74"/>
      <c r="BP37" s="74" t="str">
        <f t="shared" si="6"/>
        <v/>
      </c>
      <c r="BQ37" s="74"/>
      <c r="BR37" s="74"/>
      <c r="BS37" s="74" t="str">
        <f t="shared" si="7"/>
        <v/>
      </c>
      <c r="BT37" s="74"/>
      <c r="BU37" s="74"/>
      <c r="BV37" s="74" t="str">
        <f t="shared" si="8"/>
        <v/>
      </c>
      <c r="BW37" s="74"/>
      <c r="BX37" s="74"/>
      <c r="BY37" s="74" t="str">
        <f t="shared" si="9"/>
        <v/>
      </c>
      <c r="BZ37" s="74"/>
      <c r="CA37" s="74"/>
      <c r="CB37" s="74" t="str">
        <f t="shared" si="10"/>
        <v xml:space="preserve">INSERT INTO SC_SystemeProduits(RefDimension,NomSysteme,typePresta,ligne,Quantite,formule,cte1,DateModif) values (8,'FV7','MATIERE',565,1,null,null,now());
</v>
      </c>
      <c r="CC37" s="74"/>
      <c r="CD37" s="74"/>
      <c r="CE37" s="74" t="str">
        <f t="shared" si="11"/>
        <v/>
      </c>
      <c r="CF37" s="74"/>
      <c r="CG37" s="74"/>
      <c r="CH37" s="74" t="str">
        <f t="shared" si="12"/>
        <v/>
      </c>
      <c r="CI37" s="74"/>
      <c r="CJ37" s="74"/>
      <c r="CK37" s="74" t="str">
        <f t="shared" si="13"/>
        <v/>
      </c>
      <c r="CL37" s="74"/>
      <c r="CM37" s="74"/>
      <c r="CN37" s="74" t="str">
        <f t="shared" si="14"/>
        <v/>
      </c>
      <c r="CO37" s="74"/>
      <c r="CP37" s="74"/>
      <c r="CQ37" s="74" t="str">
        <f t="shared" si="15"/>
        <v/>
      </c>
      <c r="CR37" s="74"/>
      <c r="CS37" s="74"/>
      <c r="CT37" s="74" t="str">
        <f t="shared" si="16"/>
        <v/>
      </c>
      <c r="CU37" s="74"/>
      <c r="CV37" s="74"/>
      <c r="CW37" s="74" t="str">
        <f t="shared" si="17"/>
        <v/>
      </c>
      <c r="CX37" s="74"/>
      <c r="CY37" s="74"/>
      <c r="CZ37" s="74" t="str">
        <f t="shared" si="18"/>
        <v/>
      </c>
      <c r="DA37" s="74"/>
      <c r="DB37" s="74"/>
      <c r="DC37" s="74" t="str">
        <f t="shared" si="19"/>
        <v/>
      </c>
      <c r="DD37" s="74"/>
      <c r="DE37" s="74"/>
      <c r="DF37" s="74" t="str">
        <f t="shared" si="20"/>
        <v/>
      </c>
      <c r="DG37" s="74"/>
      <c r="DH37" s="74"/>
    </row>
    <row r="38" spans="1:112" ht="18" customHeight="1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566</v>
      </c>
      <c r="B38" s="74" t="s">
        <v>294</v>
      </c>
      <c r="C38" s="115" t="s">
        <v>1805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/>
      <c r="U38" s="75"/>
      <c r="V38" s="75"/>
      <c r="W38" s="76"/>
      <c r="X38" s="75"/>
      <c r="Y38" s="75"/>
      <c r="Z38" s="76"/>
      <c r="AA38" s="75"/>
      <c r="AB38" s="75"/>
      <c r="AC38" s="76">
        <v>1</v>
      </c>
      <c r="AD38" s="75"/>
      <c r="AE38" s="75"/>
      <c r="AF38" s="76"/>
      <c r="AG38" s="75"/>
      <c r="AH38" s="75"/>
      <c r="AI38" s="76"/>
      <c r="AJ38" s="75"/>
      <c r="AK38" s="75"/>
      <c r="AL38" s="76"/>
      <c r="AM38" s="75"/>
      <c r="AN38" s="75"/>
      <c r="AO38" s="76"/>
      <c r="AP38" s="75"/>
      <c r="AQ38" s="75"/>
      <c r="AR38" s="76"/>
      <c r="AS38" s="75"/>
      <c r="AT38" s="75"/>
      <c r="AU38" s="76"/>
      <c r="AV38" s="75"/>
      <c r="AW38" s="75"/>
      <c r="AX38" s="76"/>
      <c r="AY38" s="75"/>
      <c r="AZ38" s="75"/>
      <c r="BA38" s="76"/>
      <c r="BB38" s="75"/>
      <c r="BC38" s="75"/>
      <c r="BD38" s="76"/>
      <c r="BE38" s="75"/>
      <c r="BF38" s="75"/>
      <c r="BG38" s="74" t="str">
        <f t="shared" si="3"/>
        <v/>
      </c>
      <c r="BH38" s="74"/>
      <c r="BI38" s="74"/>
      <c r="BJ38" s="74" t="str">
        <f t="shared" si="4"/>
        <v/>
      </c>
      <c r="BK38" s="74"/>
      <c r="BL38" s="74"/>
      <c r="BM38" s="74" t="str">
        <f t="shared" si="5"/>
        <v/>
      </c>
      <c r="BN38" s="74"/>
      <c r="BO38" s="74"/>
      <c r="BP38" s="74" t="str">
        <f t="shared" si="6"/>
        <v/>
      </c>
      <c r="BQ38" s="74"/>
      <c r="BR38" s="74"/>
      <c r="BS38" s="74" t="str">
        <f t="shared" si="7"/>
        <v/>
      </c>
      <c r="BT38" s="74"/>
      <c r="BU38" s="74"/>
      <c r="BV38" s="74" t="str">
        <f t="shared" si="8"/>
        <v/>
      </c>
      <c r="BW38" s="74"/>
      <c r="BX38" s="74"/>
      <c r="BY38" s="74" t="str">
        <f t="shared" si="9"/>
        <v/>
      </c>
      <c r="BZ38" s="74"/>
      <c r="CA38" s="74"/>
      <c r="CB38" s="74" t="str">
        <f t="shared" si="10"/>
        <v/>
      </c>
      <c r="CC38" s="74"/>
      <c r="CD38" s="74"/>
      <c r="CE38" s="74" t="str">
        <f t="shared" si="11"/>
        <v xml:space="preserve">INSERT INTO SC_SystemeProduits(RefDimension,NomSysteme,typePresta,ligne,Quantite,formule,cte1,DateModif) values (9,'FV7','MATIERE',566,1,null,null,now());
</v>
      </c>
      <c r="CF38" s="74"/>
      <c r="CG38" s="74"/>
      <c r="CH38" s="74" t="str">
        <f t="shared" si="12"/>
        <v/>
      </c>
      <c r="CI38" s="74"/>
      <c r="CJ38" s="74"/>
      <c r="CK38" s="74" t="str">
        <f t="shared" si="13"/>
        <v/>
      </c>
      <c r="CL38" s="74"/>
      <c r="CM38" s="74"/>
      <c r="CN38" s="74" t="str">
        <f t="shared" si="14"/>
        <v/>
      </c>
      <c r="CO38" s="74"/>
      <c r="CP38" s="74"/>
      <c r="CQ38" s="74" t="str">
        <f t="shared" si="15"/>
        <v/>
      </c>
      <c r="CR38" s="74"/>
      <c r="CS38" s="74"/>
      <c r="CT38" s="74" t="str">
        <f t="shared" si="16"/>
        <v/>
      </c>
      <c r="CU38" s="74"/>
      <c r="CV38" s="74"/>
      <c r="CW38" s="74" t="str">
        <f t="shared" si="17"/>
        <v/>
      </c>
      <c r="CX38" s="74"/>
      <c r="CY38" s="74"/>
      <c r="CZ38" s="74" t="str">
        <f t="shared" si="18"/>
        <v/>
      </c>
      <c r="DA38" s="74"/>
      <c r="DB38" s="74"/>
      <c r="DC38" s="74" t="str">
        <f t="shared" si="19"/>
        <v/>
      </c>
      <c r="DD38" s="74"/>
      <c r="DE38" s="74"/>
      <c r="DF38" s="74" t="str">
        <f t="shared" si="20"/>
        <v/>
      </c>
      <c r="DG38" s="74"/>
      <c r="DH38" s="74"/>
    </row>
    <row r="39" spans="1:112" ht="18" customHeight="1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567</v>
      </c>
      <c r="B39" s="74" t="s">
        <v>294</v>
      </c>
      <c r="C39" s="115" t="s">
        <v>1806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/>
      <c r="X39" s="75"/>
      <c r="Y39" s="75"/>
      <c r="Z39" s="76"/>
      <c r="AA39" s="75"/>
      <c r="AB39" s="75"/>
      <c r="AC39" s="76"/>
      <c r="AD39" s="75"/>
      <c r="AE39" s="75"/>
      <c r="AF39" s="76">
        <v>1</v>
      </c>
      <c r="AG39" s="75"/>
      <c r="AH39" s="75"/>
      <c r="AI39" s="76"/>
      <c r="AJ39" s="75"/>
      <c r="AK39" s="75"/>
      <c r="AL39" s="76"/>
      <c r="AM39" s="75"/>
      <c r="AN39" s="75"/>
      <c r="AO39" s="76"/>
      <c r="AP39" s="75"/>
      <c r="AQ39" s="75"/>
      <c r="AR39" s="76"/>
      <c r="AS39" s="75"/>
      <c r="AT39" s="75"/>
      <c r="AU39" s="76"/>
      <c r="AV39" s="75"/>
      <c r="AW39" s="75"/>
      <c r="AX39" s="76"/>
      <c r="AY39" s="75"/>
      <c r="AZ39" s="75"/>
      <c r="BA39" s="76"/>
      <c r="BB39" s="75"/>
      <c r="BC39" s="75"/>
      <c r="BD39" s="76"/>
      <c r="BE39" s="75"/>
      <c r="BF39" s="75"/>
      <c r="BG39" s="74" t="str">
        <f t="shared" si="3"/>
        <v/>
      </c>
      <c r="BH39" s="74"/>
      <c r="BI39" s="74"/>
      <c r="BJ39" s="74" t="str">
        <f t="shared" si="4"/>
        <v/>
      </c>
      <c r="BK39" s="74"/>
      <c r="BL39" s="74"/>
      <c r="BM39" s="74" t="str">
        <f t="shared" si="5"/>
        <v/>
      </c>
      <c r="BN39" s="74"/>
      <c r="BO39" s="74"/>
      <c r="BP39" s="74" t="str">
        <f t="shared" si="6"/>
        <v/>
      </c>
      <c r="BQ39" s="74"/>
      <c r="BR39" s="74"/>
      <c r="BS39" s="74" t="str">
        <f t="shared" si="7"/>
        <v/>
      </c>
      <c r="BT39" s="74"/>
      <c r="BU39" s="74"/>
      <c r="BV39" s="74" t="str">
        <f t="shared" si="8"/>
        <v/>
      </c>
      <c r="BW39" s="74"/>
      <c r="BX39" s="74"/>
      <c r="BY39" s="74" t="str">
        <f t="shared" si="9"/>
        <v/>
      </c>
      <c r="BZ39" s="74"/>
      <c r="CA39" s="74"/>
      <c r="CB39" s="74" t="str">
        <f t="shared" si="10"/>
        <v/>
      </c>
      <c r="CC39" s="74"/>
      <c r="CD39" s="74"/>
      <c r="CE39" s="74" t="str">
        <f t="shared" si="11"/>
        <v/>
      </c>
      <c r="CF39" s="74"/>
      <c r="CG39" s="74"/>
      <c r="CH39" s="74" t="str">
        <f t="shared" si="12"/>
        <v xml:space="preserve">INSERT INTO SC_SystemeProduits(RefDimension,NomSysteme,typePresta,ligne,Quantite,formule,cte1,DateModif) values (10,'FV7','MATIERE',567,1,null,null,now());
</v>
      </c>
      <c r="CI39" s="74"/>
      <c r="CJ39" s="74"/>
      <c r="CK39" s="74" t="str">
        <f t="shared" si="13"/>
        <v/>
      </c>
      <c r="CL39" s="74"/>
      <c r="CM39" s="74"/>
      <c r="CN39" s="74" t="str">
        <f t="shared" si="14"/>
        <v/>
      </c>
      <c r="CO39" s="74"/>
      <c r="CP39" s="74"/>
      <c r="CQ39" s="74" t="str">
        <f t="shared" si="15"/>
        <v/>
      </c>
      <c r="CR39" s="74"/>
      <c r="CS39" s="74"/>
      <c r="CT39" s="74" t="str">
        <f t="shared" si="16"/>
        <v/>
      </c>
      <c r="CU39" s="74"/>
      <c r="CV39" s="74"/>
      <c r="CW39" s="74" t="str">
        <f t="shared" si="17"/>
        <v/>
      </c>
      <c r="CX39" s="74"/>
      <c r="CY39" s="74"/>
      <c r="CZ39" s="74" t="str">
        <f t="shared" si="18"/>
        <v/>
      </c>
      <c r="DA39" s="74"/>
      <c r="DB39" s="74"/>
      <c r="DC39" s="74" t="str">
        <f t="shared" si="19"/>
        <v/>
      </c>
      <c r="DD39" s="74"/>
      <c r="DE39" s="74"/>
      <c r="DF39" s="74" t="str">
        <f t="shared" si="20"/>
        <v/>
      </c>
      <c r="DG39" s="74"/>
      <c r="DH39" s="74"/>
    </row>
    <row r="40" spans="1:112" ht="18" customHeight="1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568</v>
      </c>
      <c r="B40" s="74" t="s">
        <v>294</v>
      </c>
      <c r="C40" s="115" t="s">
        <v>1807</v>
      </c>
      <c r="D40" s="7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6"/>
      <c r="F40" s="75"/>
      <c r="G40" s="75"/>
      <c r="H40" s="76"/>
      <c r="I40" s="75"/>
      <c r="J40" s="75"/>
      <c r="K40" s="76"/>
      <c r="L40" s="75"/>
      <c r="M40" s="75"/>
      <c r="N40" s="76"/>
      <c r="O40" s="75"/>
      <c r="P40" s="75"/>
      <c r="Q40" s="76"/>
      <c r="R40" s="75"/>
      <c r="S40" s="75"/>
      <c r="T40" s="76"/>
      <c r="U40" s="75"/>
      <c r="V40" s="75"/>
      <c r="W40" s="76"/>
      <c r="X40" s="75"/>
      <c r="Y40" s="75"/>
      <c r="Z40" s="76"/>
      <c r="AA40" s="75"/>
      <c r="AB40" s="75"/>
      <c r="AC40" s="76"/>
      <c r="AD40" s="75"/>
      <c r="AE40" s="75"/>
      <c r="AF40" s="76"/>
      <c r="AG40" s="75"/>
      <c r="AH40" s="75"/>
      <c r="AI40" s="76">
        <v>1</v>
      </c>
      <c r="AJ40" s="75"/>
      <c r="AK40" s="75"/>
      <c r="AL40" s="76"/>
      <c r="AM40" s="75"/>
      <c r="AN40" s="75"/>
      <c r="AO40" s="76"/>
      <c r="AP40" s="75"/>
      <c r="AQ40" s="75"/>
      <c r="AR40" s="76"/>
      <c r="AS40" s="75"/>
      <c r="AT40" s="75"/>
      <c r="AU40" s="76"/>
      <c r="AV40" s="75"/>
      <c r="AW40" s="75"/>
      <c r="AX40" s="76"/>
      <c r="AY40" s="75"/>
      <c r="AZ40" s="75"/>
      <c r="BA40" s="76"/>
      <c r="BB40" s="75"/>
      <c r="BC40" s="75"/>
      <c r="BD40" s="76"/>
      <c r="BE40" s="75"/>
      <c r="BF40" s="75"/>
      <c r="BG40" s="74" t="str">
        <f t="shared" si="3"/>
        <v/>
      </c>
      <c r="BH40" s="74"/>
      <c r="BI40" s="74"/>
      <c r="BJ40" s="74" t="str">
        <f t="shared" si="4"/>
        <v/>
      </c>
      <c r="BK40" s="74"/>
      <c r="BL40" s="74"/>
      <c r="BM40" s="74" t="str">
        <f t="shared" si="5"/>
        <v/>
      </c>
      <c r="BN40" s="74"/>
      <c r="BO40" s="74"/>
      <c r="BP40" s="74" t="str">
        <f t="shared" si="6"/>
        <v/>
      </c>
      <c r="BQ40" s="74"/>
      <c r="BR40" s="74"/>
      <c r="BS40" s="74" t="str">
        <f t="shared" si="7"/>
        <v/>
      </c>
      <c r="BT40" s="74"/>
      <c r="BU40" s="74"/>
      <c r="BV40" s="74" t="str">
        <f t="shared" si="8"/>
        <v/>
      </c>
      <c r="BW40" s="74"/>
      <c r="BX40" s="74"/>
      <c r="BY40" s="74" t="str">
        <f t="shared" si="9"/>
        <v/>
      </c>
      <c r="BZ40" s="74"/>
      <c r="CA40" s="74"/>
      <c r="CB40" s="74" t="str">
        <f t="shared" si="10"/>
        <v/>
      </c>
      <c r="CC40" s="74"/>
      <c r="CD40" s="74"/>
      <c r="CE40" s="74" t="str">
        <f t="shared" si="11"/>
        <v/>
      </c>
      <c r="CF40" s="74"/>
      <c r="CG40" s="74"/>
      <c r="CH40" s="74" t="str">
        <f t="shared" si="12"/>
        <v/>
      </c>
      <c r="CI40" s="74"/>
      <c r="CJ40" s="74"/>
      <c r="CK40" s="74" t="str">
        <f t="shared" si="13"/>
        <v xml:space="preserve">INSERT INTO SC_SystemeProduits(RefDimension,NomSysteme,typePresta,ligne,Quantite,formule,cte1,DateModif) values (11,'FV7','MATIERE',568,1,null,null,now());
</v>
      </c>
      <c r="CL40" s="74"/>
      <c r="CM40" s="74"/>
      <c r="CN40" s="74" t="str">
        <f t="shared" si="14"/>
        <v/>
      </c>
      <c r="CO40" s="74"/>
      <c r="CP40" s="74"/>
      <c r="CQ40" s="74" t="str">
        <f t="shared" si="15"/>
        <v/>
      </c>
      <c r="CR40" s="74"/>
      <c r="CS40" s="74"/>
      <c r="CT40" s="74" t="str">
        <f t="shared" si="16"/>
        <v/>
      </c>
      <c r="CU40" s="74"/>
      <c r="CV40" s="74"/>
      <c r="CW40" s="74" t="str">
        <f t="shared" si="17"/>
        <v/>
      </c>
      <c r="CX40" s="74"/>
      <c r="CY40" s="74"/>
      <c r="CZ40" s="74" t="str">
        <f t="shared" si="18"/>
        <v/>
      </c>
      <c r="DA40" s="74"/>
      <c r="DB40" s="74"/>
      <c r="DC40" s="74" t="str">
        <f t="shared" si="19"/>
        <v/>
      </c>
      <c r="DD40" s="74"/>
      <c r="DE40" s="74"/>
      <c r="DF40" s="74" t="str">
        <f t="shared" si="20"/>
        <v/>
      </c>
      <c r="DG40" s="74"/>
      <c r="DH40" s="74"/>
    </row>
    <row r="41" spans="1:112" ht="18" customHeight="1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569</v>
      </c>
      <c r="B41" s="74" t="s">
        <v>294</v>
      </c>
      <c r="C41" s="115" t="s">
        <v>1808</v>
      </c>
      <c r="D41" s="74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6"/>
      <c r="F41" s="75"/>
      <c r="G41" s="75"/>
      <c r="H41" s="76"/>
      <c r="I41" s="75"/>
      <c r="J41" s="75"/>
      <c r="K41" s="76"/>
      <c r="L41" s="75"/>
      <c r="M41" s="75"/>
      <c r="N41" s="76"/>
      <c r="O41" s="75"/>
      <c r="P41" s="75"/>
      <c r="Q41" s="76"/>
      <c r="R41" s="75"/>
      <c r="S41" s="75"/>
      <c r="T41" s="76"/>
      <c r="U41" s="75"/>
      <c r="V41" s="75"/>
      <c r="W41" s="76"/>
      <c r="X41" s="75"/>
      <c r="Y41" s="75"/>
      <c r="Z41" s="76"/>
      <c r="AA41" s="75"/>
      <c r="AB41" s="75"/>
      <c r="AC41" s="76"/>
      <c r="AD41" s="75"/>
      <c r="AE41" s="75"/>
      <c r="AF41" s="76"/>
      <c r="AG41" s="75"/>
      <c r="AH41" s="75"/>
      <c r="AI41" s="76"/>
      <c r="AJ41" s="75"/>
      <c r="AK41" s="75"/>
      <c r="AL41" s="76">
        <v>1</v>
      </c>
      <c r="AM41" s="75"/>
      <c r="AN41" s="75"/>
      <c r="AO41" s="76"/>
      <c r="AP41" s="75"/>
      <c r="AQ41" s="75"/>
      <c r="AR41" s="76"/>
      <c r="AS41" s="75"/>
      <c r="AT41" s="75"/>
      <c r="AU41" s="76"/>
      <c r="AV41" s="75"/>
      <c r="AW41" s="75"/>
      <c r="AX41" s="76"/>
      <c r="AY41" s="75"/>
      <c r="AZ41" s="75"/>
      <c r="BA41" s="76"/>
      <c r="BB41" s="75"/>
      <c r="BC41" s="75"/>
      <c r="BD41" s="76"/>
      <c r="BE41" s="75"/>
      <c r="BF41" s="75"/>
      <c r="BG41" s="74" t="str">
        <f t="shared" si="3"/>
        <v/>
      </c>
      <c r="BH41" s="74"/>
      <c r="BI41" s="74"/>
      <c r="BJ41" s="74" t="str">
        <f t="shared" si="4"/>
        <v/>
      </c>
      <c r="BK41" s="74"/>
      <c r="BL41" s="74"/>
      <c r="BM41" s="74" t="str">
        <f t="shared" si="5"/>
        <v/>
      </c>
      <c r="BN41" s="74"/>
      <c r="BO41" s="74"/>
      <c r="BP41" s="74" t="str">
        <f t="shared" si="6"/>
        <v/>
      </c>
      <c r="BQ41" s="74"/>
      <c r="BR41" s="74"/>
      <c r="BS41" s="74" t="str">
        <f t="shared" si="7"/>
        <v/>
      </c>
      <c r="BT41" s="74"/>
      <c r="BU41" s="74"/>
      <c r="BV41" s="74" t="str">
        <f t="shared" si="8"/>
        <v/>
      </c>
      <c r="BW41" s="74"/>
      <c r="BX41" s="74"/>
      <c r="BY41" s="74" t="str">
        <f t="shared" si="9"/>
        <v/>
      </c>
      <c r="BZ41" s="74"/>
      <c r="CA41" s="74"/>
      <c r="CB41" s="74" t="str">
        <f t="shared" si="10"/>
        <v/>
      </c>
      <c r="CC41" s="74"/>
      <c r="CD41" s="74"/>
      <c r="CE41" s="74" t="str">
        <f t="shared" si="11"/>
        <v/>
      </c>
      <c r="CF41" s="74"/>
      <c r="CG41" s="74"/>
      <c r="CH41" s="74" t="str">
        <f t="shared" si="12"/>
        <v/>
      </c>
      <c r="CI41" s="74"/>
      <c r="CJ41" s="74"/>
      <c r="CK41" s="74" t="str">
        <f t="shared" si="13"/>
        <v/>
      </c>
      <c r="CL41" s="74"/>
      <c r="CM41" s="74"/>
      <c r="CN41" s="74" t="str">
        <f t="shared" si="14"/>
        <v xml:space="preserve">INSERT INTO SC_SystemeProduits(RefDimension,NomSysteme,typePresta,ligne,Quantite,formule,cte1,DateModif) values (12,'FV7','MATIERE',569,1,null,null,now());
</v>
      </c>
      <c r="CO41" s="74"/>
      <c r="CP41" s="74"/>
      <c r="CQ41" s="74" t="str">
        <f t="shared" si="15"/>
        <v/>
      </c>
      <c r="CR41" s="74"/>
      <c r="CS41" s="74"/>
      <c r="CT41" s="74" t="str">
        <f t="shared" si="16"/>
        <v/>
      </c>
      <c r="CU41" s="74"/>
      <c r="CV41" s="74"/>
      <c r="CW41" s="74" t="str">
        <f t="shared" si="17"/>
        <v/>
      </c>
      <c r="CX41" s="74"/>
      <c r="CY41" s="74"/>
      <c r="CZ41" s="74" t="str">
        <f t="shared" si="18"/>
        <v/>
      </c>
      <c r="DA41" s="74"/>
      <c r="DB41" s="74"/>
      <c r="DC41" s="74" t="str">
        <f t="shared" si="19"/>
        <v/>
      </c>
      <c r="DD41" s="74"/>
      <c r="DE41" s="74"/>
      <c r="DF41" s="74" t="str">
        <f t="shared" si="20"/>
        <v/>
      </c>
      <c r="DG41" s="74"/>
      <c r="DH41" s="74"/>
    </row>
    <row r="42" spans="1:112" ht="18" customHeight="1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570</v>
      </c>
      <c r="B42" s="74" t="s">
        <v>294</v>
      </c>
      <c r="C42" s="115" t="s">
        <v>1809</v>
      </c>
      <c r="D42" s="74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6"/>
      <c r="F42" s="75"/>
      <c r="G42" s="75"/>
      <c r="H42" s="76"/>
      <c r="I42" s="75"/>
      <c r="J42" s="75"/>
      <c r="K42" s="76"/>
      <c r="L42" s="75"/>
      <c r="M42" s="75"/>
      <c r="N42" s="76"/>
      <c r="O42" s="75"/>
      <c r="P42" s="75"/>
      <c r="Q42" s="76"/>
      <c r="R42" s="75"/>
      <c r="S42" s="75"/>
      <c r="T42" s="76"/>
      <c r="U42" s="75"/>
      <c r="V42" s="75"/>
      <c r="W42" s="76"/>
      <c r="X42" s="75"/>
      <c r="Y42" s="75"/>
      <c r="Z42" s="76"/>
      <c r="AA42" s="75"/>
      <c r="AB42" s="75"/>
      <c r="AC42" s="76"/>
      <c r="AD42" s="75"/>
      <c r="AE42" s="75"/>
      <c r="AF42" s="76"/>
      <c r="AG42" s="75"/>
      <c r="AH42" s="75"/>
      <c r="AI42" s="76"/>
      <c r="AJ42" s="75"/>
      <c r="AK42" s="75"/>
      <c r="AL42" s="76"/>
      <c r="AM42" s="75"/>
      <c r="AN42" s="75"/>
      <c r="AO42" s="76">
        <v>1</v>
      </c>
      <c r="AP42" s="75"/>
      <c r="AQ42" s="75"/>
      <c r="AR42" s="76"/>
      <c r="AS42" s="75"/>
      <c r="AT42" s="75"/>
      <c r="AU42" s="76"/>
      <c r="AV42" s="75"/>
      <c r="AW42" s="75"/>
      <c r="AX42" s="76"/>
      <c r="AY42" s="75"/>
      <c r="AZ42" s="75"/>
      <c r="BA42" s="76"/>
      <c r="BB42" s="75"/>
      <c r="BC42" s="75"/>
      <c r="BD42" s="76"/>
      <c r="BE42" s="75"/>
      <c r="BF42" s="75"/>
      <c r="BG42" s="74" t="str">
        <f t="shared" si="3"/>
        <v/>
      </c>
      <c r="BH42" s="74"/>
      <c r="BI42" s="74"/>
      <c r="BJ42" s="74" t="str">
        <f t="shared" si="4"/>
        <v/>
      </c>
      <c r="BK42" s="74"/>
      <c r="BL42" s="74"/>
      <c r="BM42" s="74" t="str">
        <f t="shared" si="5"/>
        <v/>
      </c>
      <c r="BN42" s="74"/>
      <c r="BO42" s="74"/>
      <c r="BP42" s="74" t="str">
        <f t="shared" si="6"/>
        <v/>
      </c>
      <c r="BQ42" s="74"/>
      <c r="BR42" s="74"/>
      <c r="BS42" s="74" t="str">
        <f t="shared" si="7"/>
        <v/>
      </c>
      <c r="BT42" s="74"/>
      <c r="BU42" s="74"/>
      <c r="BV42" s="74" t="str">
        <f t="shared" si="8"/>
        <v/>
      </c>
      <c r="BW42" s="74"/>
      <c r="BX42" s="74"/>
      <c r="BY42" s="74" t="str">
        <f t="shared" si="9"/>
        <v/>
      </c>
      <c r="BZ42" s="74"/>
      <c r="CA42" s="74"/>
      <c r="CB42" s="74" t="str">
        <f t="shared" si="10"/>
        <v/>
      </c>
      <c r="CC42" s="74"/>
      <c r="CD42" s="74"/>
      <c r="CE42" s="74" t="str">
        <f t="shared" si="11"/>
        <v/>
      </c>
      <c r="CF42" s="74"/>
      <c r="CG42" s="74"/>
      <c r="CH42" s="74" t="str">
        <f t="shared" si="12"/>
        <v/>
      </c>
      <c r="CI42" s="74"/>
      <c r="CJ42" s="74"/>
      <c r="CK42" s="74" t="str">
        <f t="shared" si="13"/>
        <v/>
      </c>
      <c r="CL42" s="74"/>
      <c r="CM42" s="74"/>
      <c r="CN42" s="74" t="str">
        <f t="shared" si="14"/>
        <v/>
      </c>
      <c r="CO42" s="74"/>
      <c r="CP42" s="74"/>
      <c r="CQ42" s="74" t="str">
        <f t="shared" si="15"/>
        <v xml:space="preserve">INSERT INTO SC_SystemeProduits(RefDimension,NomSysteme,typePresta,ligne,Quantite,formule,cte1,DateModif) values (13,'FV7','MATIERE',570,1,null,null,now());
</v>
      </c>
      <c r="CR42" s="74"/>
      <c r="CS42" s="74"/>
      <c r="CT42" s="74" t="str">
        <f t="shared" si="16"/>
        <v/>
      </c>
      <c r="CU42" s="74"/>
      <c r="CV42" s="74"/>
      <c r="CW42" s="74" t="str">
        <f t="shared" si="17"/>
        <v/>
      </c>
      <c r="CX42" s="74"/>
      <c r="CY42" s="74"/>
      <c r="CZ42" s="74" t="str">
        <f t="shared" si="18"/>
        <v/>
      </c>
      <c r="DA42" s="74"/>
      <c r="DB42" s="74"/>
      <c r="DC42" s="74" t="str">
        <f t="shared" si="19"/>
        <v/>
      </c>
      <c r="DD42" s="74"/>
      <c r="DE42" s="74"/>
      <c r="DF42" s="74" t="str">
        <f t="shared" si="20"/>
        <v/>
      </c>
      <c r="DG42" s="74"/>
      <c r="DH42" s="74"/>
    </row>
    <row r="43" spans="1:112" ht="18" customHeight="1" x14ac:dyDescent="0.3">
      <c r="A43" s="58">
        <f>IF(B43="MATIERE",VLOOKUP($C43,MATIERE!$B$2:$K$601,10,0),IF(B43="MOA",VLOOKUP($C43,ATELIER!$B$2:$K$291,10,0),IF(B43="MOC",VLOOKUP($C43,CHANTIER!$B$2:$K$291,10,0),IF(B43="MP",VLOOKUP($C43,MINIPELLE!$B$2:$K$291,10,0),""))))</f>
        <v>571</v>
      </c>
      <c r="B43" s="74" t="s">
        <v>294</v>
      </c>
      <c r="C43" s="115" t="s">
        <v>1810</v>
      </c>
      <c r="D43" s="74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76"/>
      <c r="F43" s="75"/>
      <c r="G43" s="75"/>
      <c r="H43" s="76"/>
      <c r="I43" s="75"/>
      <c r="J43" s="75"/>
      <c r="K43" s="76"/>
      <c r="L43" s="75"/>
      <c r="M43" s="75"/>
      <c r="N43" s="76"/>
      <c r="O43" s="75"/>
      <c r="P43" s="75"/>
      <c r="Q43" s="76"/>
      <c r="R43" s="75"/>
      <c r="S43" s="75"/>
      <c r="T43" s="76"/>
      <c r="U43" s="75"/>
      <c r="V43" s="75"/>
      <c r="W43" s="76"/>
      <c r="X43" s="75"/>
      <c r="Y43" s="75"/>
      <c r="Z43" s="76"/>
      <c r="AA43" s="75"/>
      <c r="AB43" s="75"/>
      <c r="AC43" s="76"/>
      <c r="AD43" s="75"/>
      <c r="AE43" s="75"/>
      <c r="AF43" s="76"/>
      <c r="AG43" s="75"/>
      <c r="AH43" s="75"/>
      <c r="AI43" s="76"/>
      <c r="AJ43" s="75"/>
      <c r="AK43" s="75"/>
      <c r="AL43" s="76"/>
      <c r="AM43" s="75"/>
      <c r="AN43" s="75"/>
      <c r="AO43" s="76"/>
      <c r="AP43" s="75"/>
      <c r="AQ43" s="75"/>
      <c r="AR43" s="76">
        <v>1</v>
      </c>
      <c r="AS43" s="75"/>
      <c r="AT43" s="75"/>
      <c r="AU43" s="76"/>
      <c r="AV43" s="75"/>
      <c r="AW43" s="75"/>
      <c r="AX43" s="76"/>
      <c r="AY43" s="75"/>
      <c r="AZ43" s="75"/>
      <c r="BA43" s="76"/>
      <c r="BB43" s="75"/>
      <c r="BC43" s="75"/>
      <c r="BD43" s="76"/>
      <c r="BE43" s="75"/>
      <c r="BF43" s="75"/>
      <c r="BG43" s="74" t="str">
        <f t="shared" si="3"/>
        <v/>
      </c>
      <c r="BH43" s="74"/>
      <c r="BI43" s="74"/>
      <c r="BJ43" s="74" t="str">
        <f t="shared" si="4"/>
        <v/>
      </c>
      <c r="BK43" s="74"/>
      <c r="BL43" s="74"/>
      <c r="BM43" s="74" t="str">
        <f t="shared" si="5"/>
        <v/>
      </c>
      <c r="BN43" s="74"/>
      <c r="BO43" s="74"/>
      <c r="BP43" s="74" t="str">
        <f t="shared" si="6"/>
        <v/>
      </c>
      <c r="BQ43" s="74"/>
      <c r="BR43" s="74"/>
      <c r="BS43" s="74" t="str">
        <f t="shared" si="7"/>
        <v/>
      </c>
      <c r="BT43" s="74"/>
      <c r="BU43" s="74"/>
      <c r="BV43" s="74" t="str">
        <f t="shared" si="8"/>
        <v/>
      </c>
      <c r="BW43" s="74"/>
      <c r="BX43" s="74"/>
      <c r="BY43" s="74" t="str">
        <f t="shared" si="9"/>
        <v/>
      </c>
      <c r="BZ43" s="74"/>
      <c r="CA43" s="74"/>
      <c r="CB43" s="74" t="str">
        <f t="shared" si="10"/>
        <v/>
      </c>
      <c r="CC43" s="74"/>
      <c r="CD43" s="74"/>
      <c r="CE43" s="74" t="str">
        <f t="shared" si="11"/>
        <v/>
      </c>
      <c r="CF43" s="74"/>
      <c r="CG43" s="74"/>
      <c r="CH43" s="74" t="str">
        <f t="shared" si="12"/>
        <v/>
      </c>
      <c r="CI43" s="74"/>
      <c r="CJ43" s="74"/>
      <c r="CK43" s="74" t="str">
        <f t="shared" si="13"/>
        <v/>
      </c>
      <c r="CL43" s="74"/>
      <c r="CM43" s="74"/>
      <c r="CN43" s="74" t="str">
        <f t="shared" si="14"/>
        <v/>
      </c>
      <c r="CO43" s="74"/>
      <c r="CP43" s="74"/>
      <c r="CQ43" s="74" t="str">
        <f t="shared" si="15"/>
        <v/>
      </c>
      <c r="CR43" s="74"/>
      <c r="CS43" s="74"/>
      <c r="CT43" s="74" t="str">
        <f t="shared" si="16"/>
        <v xml:space="preserve">INSERT INTO SC_SystemeProduits(RefDimension,NomSysteme,typePresta,ligne,Quantite,formule,cte1,DateModif) values (14,'FV7','MATIERE',571,1,null,null,now());
</v>
      </c>
      <c r="CU43" s="74"/>
      <c r="CV43" s="74"/>
      <c r="CW43" s="74" t="str">
        <f t="shared" si="17"/>
        <v/>
      </c>
      <c r="CX43" s="74"/>
      <c r="CY43" s="74"/>
      <c r="CZ43" s="74" t="str">
        <f t="shared" si="18"/>
        <v/>
      </c>
      <c r="DA43" s="74"/>
      <c r="DB43" s="74"/>
      <c r="DC43" s="74" t="str">
        <f t="shared" si="19"/>
        <v/>
      </c>
      <c r="DD43" s="74"/>
      <c r="DE43" s="74"/>
      <c r="DF43" s="74" t="str">
        <f t="shared" si="20"/>
        <v/>
      </c>
      <c r="DG43" s="74"/>
      <c r="DH43" s="74"/>
    </row>
    <row r="44" spans="1:112" ht="18" customHeight="1" x14ac:dyDescent="0.3">
      <c r="A44" s="58">
        <f>IF(B44="MATIERE",VLOOKUP($C44,MATIERE!$B$2:$K$601,10,0),IF(B44="MOA",VLOOKUP($C44,ATELIER!$B$2:$K$291,10,0),IF(B44="MOC",VLOOKUP($C44,CHANTIER!$B$2:$K$291,10,0),IF(B44="MP",VLOOKUP($C44,MINIPELLE!$B$2:$K$291,10,0),""))))</f>
        <v>572</v>
      </c>
      <c r="B44" s="74" t="s">
        <v>294</v>
      </c>
      <c r="C44" s="115" t="s">
        <v>1811</v>
      </c>
      <c r="D44" s="74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76"/>
      <c r="F44" s="75"/>
      <c r="G44" s="75"/>
      <c r="H44" s="76"/>
      <c r="I44" s="75"/>
      <c r="J44" s="75"/>
      <c r="K44" s="76"/>
      <c r="L44" s="75"/>
      <c r="M44" s="75"/>
      <c r="N44" s="76"/>
      <c r="O44" s="75"/>
      <c r="P44" s="75"/>
      <c r="Q44" s="76"/>
      <c r="R44" s="75"/>
      <c r="S44" s="75"/>
      <c r="T44" s="76"/>
      <c r="U44" s="75"/>
      <c r="V44" s="75"/>
      <c r="W44" s="76"/>
      <c r="X44" s="75"/>
      <c r="Y44" s="75"/>
      <c r="Z44" s="76"/>
      <c r="AA44" s="75"/>
      <c r="AB44" s="75"/>
      <c r="AC44" s="76"/>
      <c r="AD44" s="75"/>
      <c r="AE44" s="75"/>
      <c r="AF44" s="76"/>
      <c r="AG44" s="75"/>
      <c r="AH44" s="75"/>
      <c r="AI44" s="76"/>
      <c r="AJ44" s="75"/>
      <c r="AK44" s="75"/>
      <c r="AL44" s="76"/>
      <c r="AM44" s="75"/>
      <c r="AN44" s="75"/>
      <c r="AO44" s="76"/>
      <c r="AP44" s="75"/>
      <c r="AQ44" s="75"/>
      <c r="AR44" s="76"/>
      <c r="AS44" s="75"/>
      <c r="AT44" s="75"/>
      <c r="AU44" s="76">
        <v>1</v>
      </c>
      <c r="AV44" s="75"/>
      <c r="AW44" s="75"/>
      <c r="AX44" s="76">
        <v>1</v>
      </c>
      <c r="AY44" s="75"/>
      <c r="AZ44" s="75"/>
      <c r="BA44" s="76"/>
      <c r="BB44" s="75"/>
      <c r="BC44" s="75"/>
      <c r="BD44" s="76"/>
      <c r="BE44" s="75"/>
      <c r="BF44" s="75"/>
      <c r="BG44" s="74" t="str">
        <f t="shared" si="3"/>
        <v/>
      </c>
      <c r="BH44" s="74"/>
      <c r="BI44" s="74"/>
      <c r="BJ44" s="74" t="str">
        <f t="shared" si="4"/>
        <v/>
      </c>
      <c r="BK44" s="74"/>
      <c r="BL44" s="74"/>
      <c r="BM44" s="74" t="str">
        <f t="shared" si="5"/>
        <v/>
      </c>
      <c r="BN44" s="74"/>
      <c r="BO44" s="74"/>
      <c r="BP44" s="74" t="str">
        <f t="shared" si="6"/>
        <v/>
      </c>
      <c r="BQ44" s="74"/>
      <c r="BR44" s="74"/>
      <c r="BS44" s="74" t="str">
        <f t="shared" si="7"/>
        <v/>
      </c>
      <c r="BT44" s="74"/>
      <c r="BU44" s="74"/>
      <c r="BV44" s="74" t="str">
        <f t="shared" si="8"/>
        <v/>
      </c>
      <c r="BW44" s="74"/>
      <c r="BX44" s="74"/>
      <c r="BY44" s="74" t="str">
        <f t="shared" si="9"/>
        <v/>
      </c>
      <c r="BZ44" s="74"/>
      <c r="CA44" s="74"/>
      <c r="CB44" s="74" t="str">
        <f t="shared" si="10"/>
        <v/>
      </c>
      <c r="CC44" s="74"/>
      <c r="CD44" s="74"/>
      <c r="CE44" s="74" t="str">
        <f t="shared" si="11"/>
        <v/>
      </c>
      <c r="CF44" s="74"/>
      <c r="CG44" s="74"/>
      <c r="CH44" s="74" t="str">
        <f t="shared" si="12"/>
        <v/>
      </c>
      <c r="CI44" s="74"/>
      <c r="CJ44" s="74"/>
      <c r="CK44" s="74" t="str">
        <f t="shared" si="13"/>
        <v/>
      </c>
      <c r="CL44" s="74"/>
      <c r="CM44" s="74"/>
      <c r="CN44" s="74" t="str">
        <f t="shared" si="14"/>
        <v/>
      </c>
      <c r="CO44" s="74"/>
      <c r="CP44" s="74"/>
      <c r="CQ44" s="74" t="str">
        <f t="shared" si="15"/>
        <v/>
      </c>
      <c r="CR44" s="74"/>
      <c r="CS44" s="74"/>
      <c r="CT44" s="74" t="str">
        <f t="shared" si="16"/>
        <v/>
      </c>
      <c r="CU44" s="74"/>
      <c r="CV44" s="74"/>
      <c r="CW44" s="74" t="str">
        <f t="shared" si="17"/>
        <v xml:space="preserve">INSERT INTO SC_SystemeProduits(RefDimension,NomSysteme,typePresta,ligne,Quantite,formule,cte1,DateModif) values (15,'FV7','MATIERE',572,1,null,null,now());
</v>
      </c>
      <c r="CX44" s="74"/>
      <c r="CY44" s="74"/>
      <c r="CZ44" s="74" t="str">
        <f t="shared" si="18"/>
        <v xml:space="preserve">INSERT INTO SC_SystemeProduits(RefDimension,NomSysteme,typePresta,ligne,Quantite,formule,cte1,DateModif) values (16,'FV7','MATIERE',572,1,null,null,now());
</v>
      </c>
      <c r="DA44" s="74"/>
      <c r="DB44" s="74"/>
      <c r="DC44" s="74" t="str">
        <f t="shared" si="19"/>
        <v/>
      </c>
      <c r="DD44" s="74"/>
      <c r="DE44" s="74"/>
      <c r="DF44" s="74" t="str">
        <f t="shared" si="20"/>
        <v/>
      </c>
      <c r="DG44" s="74"/>
      <c r="DH44" s="74"/>
    </row>
    <row r="45" spans="1:112" ht="18" customHeight="1" x14ac:dyDescent="0.3">
      <c r="A45" s="58">
        <f>IF(B45="MATIERE",VLOOKUP($C45,MATIERE!$B$2:$K$601,10,0),IF(B45="MOA",VLOOKUP($C45,ATELIER!$B$2:$K$291,10,0),IF(B45="MOC",VLOOKUP($C45,CHANTIER!$B$2:$K$291,10,0),IF(B45="MP",VLOOKUP($C45,MINIPELLE!$B$2:$K$291,10,0),""))))</f>
        <v>573</v>
      </c>
      <c r="B45" s="74" t="s">
        <v>294</v>
      </c>
      <c r="C45" s="115" t="s">
        <v>1812</v>
      </c>
      <c r="D45" s="74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76"/>
      <c r="F45" s="75"/>
      <c r="G45" s="75"/>
      <c r="H45" s="76"/>
      <c r="I45" s="75"/>
      <c r="J45" s="75"/>
      <c r="K45" s="76"/>
      <c r="L45" s="75"/>
      <c r="M45" s="75"/>
      <c r="N45" s="76"/>
      <c r="O45" s="75"/>
      <c r="P45" s="75"/>
      <c r="Q45" s="76"/>
      <c r="R45" s="75"/>
      <c r="S45" s="75"/>
      <c r="T45" s="76"/>
      <c r="U45" s="75"/>
      <c r="V45" s="75"/>
      <c r="W45" s="76"/>
      <c r="X45" s="75"/>
      <c r="Y45" s="75"/>
      <c r="Z45" s="76"/>
      <c r="AA45" s="75"/>
      <c r="AB45" s="75"/>
      <c r="AC45" s="76"/>
      <c r="AD45" s="75"/>
      <c r="AE45" s="75"/>
      <c r="AF45" s="76"/>
      <c r="AG45" s="75"/>
      <c r="AH45" s="75"/>
      <c r="AI45" s="76"/>
      <c r="AJ45" s="75"/>
      <c r="AK45" s="75"/>
      <c r="AL45" s="76"/>
      <c r="AM45" s="75"/>
      <c r="AN45" s="75"/>
      <c r="AO45" s="76"/>
      <c r="AP45" s="75"/>
      <c r="AQ45" s="75"/>
      <c r="AR45" s="76"/>
      <c r="AS45" s="75"/>
      <c r="AT45" s="75"/>
      <c r="AU45" s="76"/>
      <c r="AV45" s="75"/>
      <c r="AW45" s="75"/>
      <c r="AX45" s="76"/>
      <c r="AY45" s="75"/>
      <c r="AZ45" s="75"/>
      <c r="BA45" s="76">
        <v>1</v>
      </c>
      <c r="BB45" s="75"/>
      <c r="BC45" s="75"/>
      <c r="BD45" s="76">
        <v>1</v>
      </c>
      <c r="BE45" s="75"/>
      <c r="BF45" s="75"/>
      <c r="BG45" s="74" t="str">
        <f t="shared" si="3"/>
        <v/>
      </c>
      <c r="BH45" s="74"/>
      <c r="BI45" s="74"/>
      <c r="BJ45" s="74" t="str">
        <f t="shared" si="4"/>
        <v/>
      </c>
      <c r="BK45" s="74"/>
      <c r="BL45" s="74"/>
      <c r="BM45" s="74" t="str">
        <f t="shared" si="5"/>
        <v/>
      </c>
      <c r="BN45" s="74"/>
      <c r="BO45" s="74"/>
      <c r="BP45" s="74" t="str">
        <f t="shared" si="6"/>
        <v/>
      </c>
      <c r="BQ45" s="74"/>
      <c r="BR45" s="74"/>
      <c r="BS45" s="74" t="str">
        <f t="shared" si="7"/>
        <v/>
      </c>
      <c r="BT45" s="74"/>
      <c r="BU45" s="74"/>
      <c r="BV45" s="74" t="str">
        <f t="shared" si="8"/>
        <v/>
      </c>
      <c r="BW45" s="74"/>
      <c r="BX45" s="74"/>
      <c r="BY45" s="74" t="str">
        <f t="shared" si="9"/>
        <v/>
      </c>
      <c r="BZ45" s="74"/>
      <c r="CA45" s="74"/>
      <c r="CB45" s="74" t="str">
        <f t="shared" si="10"/>
        <v/>
      </c>
      <c r="CC45" s="74"/>
      <c r="CD45" s="74"/>
      <c r="CE45" s="74" t="str">
        <f t="shared" si="11"/>
        <v/>
      </c>
      <c r="CF45" s="74"/>
      <c r="CG45" s="74"/>
      <c r="CH45" s="74" t="str">
        <f t="shared" si="12"/>
        <v/>
      </c>
      <c r="CI45" s="74"/>
      <c r="CJ45" s="74"/>
      <c r="CK45" s="74" t="str">
        <f t="shared" si="13"/>
        <v/>
      </c>
      <c r="CL45" s="74"/>
      <c r="CM45" s="74"/>
      <c r="CN45" s="74" t="str">
        <f t="shared" si="14"/>
        <v/>
      </c>
      <c r="CO45" s="74"/>
      <c r="CP45" s="74"/>
      <c r="CQ45" s="74" t="str">
        <f t="shared" si="15"/>
        <v/>
      </c>
      <c r="CR45" s="74"/>
      <c r="CS45" s="74"/>
      <c r="CT45" s="74" t="str">
        <f t="shared" si="16"/>
        <v/>
      </c>
      <c r="CU45" s="74"/>
      <c r="CV45" s="74"/>
      <c r="CW45" s="74" t="str">
        <f t="shared" si="17"/>
        <v/>
      </c>
      <c r="CX45" s="74"/>
      <c r="CY45" s="74"/>
      <c r="CZ45" s="74" t="str">
        <f t="shared" si="18"/>
        <v/>
      </c>
      <c r="DA45" s="74"/>
      <c r="DB45" s="74"/>
      <c r="DC45" s="74" t="str">
        <f t="shared" si="19"/>
        <v xml:space="preserve">INSERT INTO SC_SystemeProduits(RefDimension,NomSysteme,typePresta,ligne,Quantite,formule,cte1,DateModif) values (17,'FV7','MATIERE',573,1,null,null,now());
</v>
      </c>
      <c r="DD45" s="74"/>
      <c r="DE45" s="74"/>
      <c r="DF45" s="74" t="str">
        <f t="shared" si="20"/>
        <v xml:space="preserve">INSERT INTO SC_SystemeProduits(RefDimension,NomSysteme,typePresta,ligne,Quantite,formule,cte1,DateModif) values (18,'FV7','MATIERE',573,1,null,null,now());
</v>
      </c>
      <c r="DG45" s="74"/>
      <c r="DH45" s="74"/>
    </row>
    <row r="46" spans="1:112" ht="18" customHeight="1" x14ac:dyDescent="0.3">
      <c r="BG46" s="74" t="str">
        <f t="shared" si="3"/>
        <v/>
      </c>
      <c r="BH46" s="74"/>
      <c r="BI46" s="74"/>
      <c r="BJ46" s="74" t="str">
        <f t="shared" si="4"/>
        <v/>
      </c>
      <c r="BK46" s="74"/>
      <c r="BL46" s="74"/>
      <c r="BM46" s="74" t="str">
        <f t="shared" si="5"/>
        <v/>
      </c>
      <c r="BN46" s="74"/>
      <c r="BO46" s="74"/>
      <c r="BP46" s="74" t="str">
        <f t="shared" si="6"/>
        <v/>
      </c>
      <c r="BQ46" s="74"/>
      <c r="BR46" s="74"/>
      <c r="BS46" s="74" t="str">
        <f t="shared" si="7"/>
        <v/>
      </c>
      <c r="BT46" s="74"/>
      <c r="BU46" s="74"/>
      <c r="BV46" s="74" t="str">
        <f t="shared" si="8"/>
        <v/>
      </c>
      <c r="BW46" s="74"/>
      <c r="BX46" s="74"/>
      <c r="BY46" s="74" t="str">
        <f t="shared" si="9"/>
        <v/>
      </c>
      <c r="BZ46" s="74"/>
      <c r="CA46" s="74"/>
      <c r="CB46" s="74" t="str">
        <f t="shared" si="10"/>
        <v/>
      </c>
      <c r="CC46" s="74"/>
      <c r="CD46" s="74"/>
      <c r="CE46" s="74" t="str">
        <f t="shared" si="11"/>
        <v/>
      </c>
      <c r="CF46" s="74"/>
      <c r="CG46" s="74"/>
      <c r="CH46" s="74" t="str">
        <f t="shared" si="12"/>
        <v/>
      </c>
      <c r="CI46" s="74"/>
      <c r="CJ46" s="74"/>
      <c r="CK46" s="74" t="str">
        <f t="shared" si="13"/>
        <v/>
      </c>
      <c r="CL46" s="74"/>
      <c r="CM46" s="74"/>
      <c r="CN46" s="74" t="str">
        <f t="shared" si="14"/>
        <v/>
      </c>
      <c r="CO46" s="74"/>
      <c r="CP46" s="74"/>
      <c r="CQ46" s="74" t="str">
        <f t="shared" si="15"/>
        <v/>
      </c>
      <c r="CR46" s="74"/>
      <c r="CS46" s="74"/>
      <c r="CT46" s="74" t="str">
        <f t="shared" si="16"/>
        <v/>
      </c>
      <c r="CU46" s="74"/>
      <c r="CV46" s="74"/>
      <c r="CW46" s="74" t="str">
        <f t="shared" si="17"/>
        <v/>
      </c>
      <c r="CX46" s="74"/>
      <c r="CY46" s="74"/>
      <c r="CZ46" s="74" t="str">
        <f t="shared" si="18"/>
        <v/>
      </c>
      <c r="DA46" s="74"/>
      <c r="DB46" s="74"/>
      <c r="DC46" s="74" t="str">
        <f t="shared" si="19"/>
        <v/>
      </c>
      <c r="DD46" s="74"/>
      <c r="DE46" s="74"/>
      <c r="DF46" s="74" t="str">
        <f t="shared" si="20"/>
        <v/>
      </c>
      <c r="DG46" s="74"/>
      <c r="DH46" s="74"/>
    </row>
    <row r="47" spans="1:112" ht="18" customHeight="1" x14ac:dyDescent="0.3">
      <c r="BG47" s="74" t="str">
        <f t="shared" si="3"/>
        <v/>
      </c>
      <c r="BH47" s="74"/>
      <c r="BI47" s="74"/>
      <c r="BJ47" s="74" t="str">
        <f t="shared" si="4"/>
        <v/>
      </c>
      <c r="BK47" s="74"/>
      <c r="BL47" s="74"/>
      <c r="BM47" s="74" t="str">
        <f t="shared" si="5"/>
        <v/>
      </c>
      <c r="BN47" s="74"/>
      <c r="BO47" s="74"/>
      <c r="BP47" s="74" t="str">
        <f t="shared" si="6"/>
        <v/>
      </c>
      <c r="BQ47" s="74"/>
      <c r="BR47" s="74"/>
      <c r="BS47" s="74" t="str">
        <f t="shared" si="7"/>
        <v/>
      </c>
      <c r="BT47" s="74"/>
      <c r="BU47" s="74"/>
      <c r="BV47" s="74" t="str">
        <f t="shared" si="8"/>
        <v/>
      </c>
      <c r="BW47" s="74"/>
      <c r="BX47" s="74"/>
      <c r="BY47" s="74" t="str">
        <f t="shared" si="9"/>
        <v/>
      </c>
      <c r="BZ47" s="74"/>
      <c r="CA47" s="74"/>
      <c r="CB47" s="74" t="str">
        <f t="shared" si="10"/>
        <v/>
      </c>
      <c r="CC47" s="74"/>
      <c r="CD47" s="74"/>
      <c r="CE47" s="74" t="str">
        <f t="shared" si="11"/>
        <v/>
      </c>
      <c r="CF47" s="74"/>
      <c r="CG47" s="74"/>
      <c r="CH47" s="74" t="str">
        <f t="shared" si="12"/>
        <v/>
      </c>
      <c r="CI47" s="74"/>
      <c r="CJ47" s="74"/>
      <c r="CK47" s="74" t="str">
        <f t="shared" si="13"/>
        <v/>
      </c>
      <c r="CL47" s="74"/>
      <c r="CM47" s="74"/>
      <c r="CN47" s="74" t="str">
        <f t="shared" si="14"/>
        <v/>
      </c>
      <c r="CO47" s="74"/>
      <c r="CP47" s="74"/>
      <c r="CQ47" s="74" t="str">
        <f t="shared" si="15"/>
        <v/>
      </c>
      <c r="CR47" s="74"/>
      <c r="CS47" s="74"/>
      <c r="CT47" s="74" t="str">
        <f t="shared" si="16"/>
        <v/>
      </c>
      <c r="CU47" s="74"/>
      <c r="CV47" s="74"/>
      <c r="CW47" s="74" t="str">
        <f t="shared" si="17"/>
        <v/>
      </c>
      <c r="CX47" s="74"/>
      <c r="CY47" s="74"/>
      <c r="CZ47" s="74" t="str">
        <f t="shared" si="18"/>
        <v/>
      </c>
      <c r="DA47" s="74"/>
      <c r="DB47" s="74"/>
      <c r="DC47" s="74" t="str">
        <f t="shared" si="19"/>
        <v/>
      </c>
      <c r="DD47" s="74"/>
      <c r="DE47" s="74"/>
      <c r="DF47" s="74" t="str">
        <f t="shared" si="20"/>
        <v/>
      </c>
      <c r="DG47" s="74"/>
      <c r="DH47" s="74"/>
    </row>
    <row r="48" spans="1:112" x14ac:dyDescent="0.3">
      <c r="BG48" s="74" t="str">
        <f t="shared" si="3"/>
        <v/>
      </c>
      <c r="BH48" s="74"/>
      <c r="BI48" s="74"/>
      <c r="BJ48" s="74" t="str">
        <f t="shared" si="4"/>
        <v/>
      </c>
      <c r="BK48" s="74"/>
      <c r="BL48" s="74"/>
      <c r="BM48" s="74" t="str">
        <f t="shared" si="5"/>
        <v/>
      </c>
      <c r="BN48" s="74"/>
      <c r="BO48" s="74"/>
      <c r="BP48" s="74" t="str">
        <f t="shared" si="6"/>
        <v/>
      </c>
      <c r="BQ48" s="74"/>
      <c r="BR48" s="74"/>
      <c r="BS48" s="74" t="str">
        <f t="shared" si="7"/>
        <v/>
      </c>
      <c r="BT48" s="74"/>
      <c r="BU48" s="74"/>
      <c r="BV48" s="74" t="str">
        <f t="shared" si="8"/>
        <v/>
      </c>
      <c r="BW48" s="74"/>
      <c r="BX48" s="74"/>
      <c r="BY48" s="74" t="str">
        <f t="shared" si="9"/>
        <v/>
      </c>
      <c r="BZ48" s="74"/>
      <c r="CA48" s="74"/>
      <c r="CB48" s="74" t="str">
        <f t="shared" si="10"/>
        <v/>
      </c>
      <c r="CC48" s="74"/>
      <c r="CD48" s="74"/>
      <c r="CE48" s="74" t="str">
        <f t="shared" si="11"/>
        <v/>
      </c>
      <c r="CF48" s="74"/>
      <c r="CG48" s="74"/>
      <c r="CH48" s="74" t="str">
        <f t="shared" si="12"/>
        <v/>
      </c>
      <c r="CI48" s="74"/>
      <c r="CJ48" s="74"/>
      <c r="CK48" s="74" t="str">
        <f t="shared" si="13"/>
        <v/>
      </c>
      <c r="CL48" s="74"/>
      <c r="CM48" s="74"/>
      <c r="CN48" s="74" t="str">
        <f t="shared" si="14"/>
        <v/>
      </c>
      <c r="CO48" s="74"/>
      <c r="CP48" s="74"/>
      <c r="CQ48" s="74" t="str">
        <f t="shared" si="15"/>
        <v/>
      </c>
      <c r="CR48" s="74"/>
      <c r="CS48" s="74"/>
      <c r="CT48" s="74" t="str">
        <f t="shared" si="16"/>
        <v/>
      </c>
      <c r="CU48" s="74"/>
      <c r="CV48" s="74"/>
      <c r="CW48" s="74" t="str">
        <f t="shared" si="17"/>
        <v/>
      </c>
      <c r="CX48" s="74"/>
      <c r="CY48" s="74"/>
      <c r="CZ48" s="74" t="str">
        <f t="shared" si="18"/>
        <v/>
      </c>
      <c r="DA48" s="74"/>
      <c r="DB48" s="74"/>
      <c r="DC48" s="74" t="str">
        <f t="shared" si="19"/>
        <v/>
      </c>
      <c r="DD48" s="74"/>
      <c r="DE48" s="74"/>
      <c r="DF48" s="74" t="str">
        <f t="shared" si="20"/>
        <v/>
      </c>
      <c r="DG48" s="74"/>
      <c r="DH48" s="74"/>
    </row>
  </sheetData>
  <phoneticPr fontId="1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4"/>
  <dimension ref="A1:DH48"/>
  <sheetViews>
    <sheetView topLeftCell="AO1" workbookViewId="0">
      <selection activeCell="DF42" sqref="BG4:DF42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679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66</v>
      </c>
      <c r="B4" s="74" t="s">
        <v>294</v>
      </c>
      <c r="C4" s="74" t="s">
        <v>333</v>
      </c>
      <c r="D4" s="74" t="str">
        <f>IF(B4="MATIERE",VLOOKUP($C4,MATIERE!$B$2:$K$601,6,0),IF(B4="MOA",VLOOKUP($C4,ATELIER!$B$2:$K$291,3,0),IF(B4="MOC",VLOOKUP($C4,CHANTIER!$B$2:$K$291,3,0),IF(B4="MP",VLOOKUP($C4,MINIPELLE!$B$2:$K$291,3,0),""))))</f>
        <v>ml</v>
      </c>
      <c r="E4" s="74">
        <v>5.2</v>
      </c>
      <c r="F4" s="75"/>
      <c r="G4" s="75"/>
      <c r="H4" s="74">
        <v>5.2</v>
      </c>
      <c r="I4" s="75"/>
      <c r="J4" s="75"/>
      <c r="K4" s="74">
        <v>5.2</v>
      </c>
      <c r="L4" s="75"/>
      <c r="M4" s="75"/>
      <c r="N4" s="74">
        <v>5.2</v>
      </c>
      <c r="O4" s="75"/>
      <c r="P4" s="75"/>
      <c r="Q4" s="74">
        <v>5.2</v>
      </c>
      <c r="R4" s="75"/>
      <c r="S4" s="75"/>
      <c r="T4" s="74">
        <v>5.2</v>
      </c>
      <c r="U4" s="75"/>
      <c r="V4" s="75"/>
      <c r="W4" s="74">
        <v>5.2</v>
      </c>
      <c r="X4" s="75"/>
      <c r="Y4" s="75"/>
      <c r="Z4" s="74">
        <v>5.2</v>
      </c>
      <c r="AA4" s="75"/>
      <c r="AB4" s="75"/>
      <c r="AC4" s="74">
        <v>5.2</v>
      </c>
      <c r="AD4" s="75"/>
      <c r="AE4" s="75"/>
      <c r="AF4" s="74">
        <v>5.2</v>
      </c>
      <c r="AG4" s="75"/>
      <c r="AH4" s="75"/>
      <c r="AI4" s="74">
        <v>5.2</v>
      </c>
      <c r="AJ4" s="75"/>
      <c r="AK4" s="75"/>
      <c r="AL4" s="74">
        <v>5.2</v>
      </c>
      <c r="AM4" s="75"/>
      <c r="AN4" s="75"/>
      <c r="AO4" s="74">
        <v>5.2</v>
      </c>
      <c r="AP4" s="75"/>
      <c r="AQ4" s="75"/>
      <c r="AR4" s="74">
        <v>5.2</v>
      </c>
      <c r="AS4" s="75"/>
      <c r="AT4" s="75"/>
      <c r="AU4" s="74">
        <v>5.2</v>
      </c>
      <c r="AV4" s="75"/>
      <c r="AW4" s="75"/>
      <c r="AX4" s="74">
        <v>5.2</v>
      </c>
      <c r="AY4" s="75"/>
      <c r="AZ4" s="75"/>
      <c r="BA4" s="74">
        <v>5.2</v>
      </c>
      <c r="BB4" s="75"/>
      <c r="BC4" s="75"/>
      <c r="BD4" s="74">
        <v>5.2</v>
      </c>
      <c r="BE4" s="75"/>
      <c r="BF4" s="75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19" customFormat="1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65</v>
      </c>
      <c r="B5" s="19" t="s">
        <v>294</v>
      </c>
      <c r="C5" s="19" t="s">
        <v>342</v>
      </c>
      <c r="D5" s="74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19">
        <v>12.54</v>
      </c>
      <c r="F5" s="20" t="s">
        <v>699</v>
      </c>
      <c r="G5" s="20" t="s">
        <v>629</v>
      </c>
      <c r="H5" s="19">
        <v>15.400000000000002</v>
      </c>
      <c r="I5" s="20" t="s">
        <v>699</v>
      </c>
      <c r="J5" s="20" t="s">
        <v>629</v>
      </c>
      <c r="K5" s="19">
        <v>17.600000000000001</v>
      </c>
      <c r="L5" s="20" t="s">
        <v>699</v>
      </c>
      <c r="M5" s="20" t="s">
        <v>629</v>
      </c>
      <c r="N5" s="19">
        <v>19.8</v>
      </c>
      <c r="O5" s="20" t="s">
        <v>699</v>
      </c>
      <c r="P5" s="20" t="s">
        <v>629</v>
      </c>
      <c r="Q5" s="19">
        <v>22</v>
      </c>
      <c r="R5" s="20" t="s">
        <v>699</v>
      </c>
      <c r="S5" s="20" t="s">
        <v>629</v>
      </c>
      <c r="T5" s="19">
        <v>24.200000000000003</v>
      </c>
      <c r="U5" s="20" t="s">
        <v>699</v>
      </c>
      <c r="V5" s="20" t="s">
        <v>629</v>
      </c>
      <c r="W5" s="19">
        <v>26.400000000000002</v>
      </c>
      <c r="X5" s="20" t="s">
        <v>699</v>
      </c>
      <c r="Y5" s="20" t="s">
        <v>629</v>
      </c>
      <c r="Z5" s="19">
        <v>27.500000000000004</v>
      </c>
      <c r="AA5" s="20" t="s">
        <v>699</v>
      </c>
      <c r="AB5" s="20" t="s">
        <v>629</v>
      </c>
      <c r="AC5" s="19">
        <v>28.6</v>
      </c>
      <c r="AD5" s="20" t="s">
        <v>699</v>
      </c>
      <c r="AE5" s="20" t="s">
        <v>629</v>
      </c>
      <c r="AF5" s="19">
        <v>30.800000000000004</v>
      </c>
      <c r="AG5" s="20" t="s">
        <v>699</v>
      </c>
      <c r="AH5" s="20" t="s">
        <v>629</v>
      </c>
      <c r="AI5" s="19">
        <v>30.800000000000004</v>
      </c>
      <c r="AJ5" s="20" t="s">
        <v>699</v>
      </c>
      <c r="AK5" s="20" t="s">
        <v>629</v>
      </c>
      <c r="AL5" s="19">
        <v>33</v>
      </c>
      <c r="AM5" s="20" t="s">
        <v>699</v>
      </c>
      <c r="AN5" s="20" t="s">
        <v>629</v>
      </c>
      <c r="AO5" s="19">
        <v>33</v>
      </c>
      <c r="AP5" s="20" t="s">
        <v>699</v>
      </c>
      <c r="AQ5" s="20" t="s">
        <v>629</v>
      </c>
      <c r="AR5" s="19">
        <v>35.200000000000003</v>
      </c>
      <c r="AS5" s="20" t="s">
        <v>699</v>
      </c>
      <c r="AT5" s="20" t="s">
        <v>629</v>
      </c>
      <c r="AU5" s="19">
        <v>37.400000000000006</v>
      </c>
      <c r="AV5" s="20" t="s">
        <v>699</v>
      </c>
      <c r="AW5" s="20" t="s">
        <v>629</v>
      </c>
      <c r="AX5" s="19">
        <v>37.400000000000006</v>
      </c>
      <c r="AY5" s="20" t="s">
        <v>699</v>
      </c>
      <c r="AZ5" s="20" t="s">
        <v>629</v>
      </c>
      <c r="BA5" s="19">
        <v>39.6</v>
      </c>
      <c r="BB5" s="20" t="s">
        <v>699</v>
      </c>
      <c r="BC5" s="20" t="s">
        <v>629</v>
      </c>
      <c r="BD5" s="19">
        <v>39.6</v>
      </c>
      <c r="BE5" s="20" t="s">
        <v>699</v>
      </c>
      <c r="BF5" s="20" t="s">
        <v>629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89</v>
      </c>
      <c r="B6" s="74" t="s">
        <v>294</v>
      </c>
      <c r="C6" s="74" t="s">
        <v>182</v>
      </c>
      <c r="D6" s="74" t="str">
        <f>IF(B6="MATIERE",VLOOKUP($C6,MATIERE!$B$2:$K$601,6,0),IF(B6="MOA",VLOOKUP($C6,ATELIER!$B$2:$K$291,3,0),IF(B6="MOC",VLOOKUP($C6,CHANTIER!$B$2:$K$291,3,0),IF(B6="MP",VLOOKUP($C6,MINIPELLE!$B$2:$K$291,3,0),""))))</f>
        <v>ml</v>
      </c>
      <c r="E6" s="74">
        <v>8.5</v>
      </c>
      <c r="F6" s="75" t="s">
        <v>662</v>
      </c>
      <c r="G6" s="75" t="s">
        <v>629</v>
      </c>
      <c r="H6" s="74">
        <v>10.3</v>
      </c>
      <c r="I6" s="75" t="s">
        <v>662</v>
      </c>
      <c r="J6" s="75" t="s">
        <v>629</v>
      </c>
      <c r="K6" s="74">
        <v>12.3</v>
      </c>
      <c r="L6" s="75" t="s">
        <v>662</v>
      </c>
      <c r="M6" s="75" t="s">
        <v>629</v>
      </c>
      <c r="N6" s="74">
        <v>13.3</v>
      </c>
      <c r="O6" s="75" t="s">
        <v>662</v>
      </c>
      <c r="P6" s="75" t="s">
        <v>629</v>
      </c>
      <c r="Q6" s="74">
        <v>14.3</v>
      </c>
      <c r="R6" s="75" t="s">
        <v>662</v>
      </c>
      <c r="S6" s="75" t="s">
        <v>629</v>
      </c>
      <c r="T6" s="74">
        <v>15.3</v>
      </c>
      <c r="U6" s="75" t="s">
        <v>662</v>
      </c>
      <c r="V6" s="75" t="s">
        <v>629</v>
      </c>
      <c r="W6" s="74">
        <v>16.3</v>
      </c>
      <c r="X6" s="75" t="s">
        <v>662</v>
      </c>
      <c r="Y6" s="75" t="s">
        <v>629</v>
      </c>
      <c r="Z6" s="74">
        <v>17.3</v>
      </c>
      <c r="AA6" s="75" t="s">
        <v>662</v>
      </c>
      <c r="AB6" s="75" t="s">
        <v>629</v>
      </c>
      <c r="AC6" s="74">
        <v>18.3</v>
      </c>
      <c r="AD6" s="75" t="s">
        <v>662</v>
      </c>
      <c r="AE6" s="75" t="s">
        <v>629</v>
      </c>
      <c r="AF6" s="74">
        <v>20.3</v>
      </c>
      <c r="AG6" s="75" t="s">
        <v>662</v>
      </c>
      <c r="AH6" s="75" t="s">
        <v>629</v>
      </c>
      <c r="AI6" s="74">
        <v>22.3</v>
      </c>
      <c r="AJ6" s="75" t="s">
        <v>662</v>
      </c>
      <c r="AK6" s="75" t="s">
        <v>629</v>
      </c>
      <c r="AL6" s="74">
        <v>23.3</v>
      </c>
      <c r="AM6" s="75" t="s">
        <v>662</v>
      </c>
      <c r="AN6" s="75" t="s">
        <v>629</v>
      </c>
      <c r="AO6" s="74">
        <v>22.3</v>
      </c>
      <c r="AP6" s="75" t="s">
        <v>662</v>
      </c>
      <c r="AQ6" s="75" t="s">
        <v>629</v>
      </c>
      <c r="AR6" s="74">
        <v>24.3</v>
      </c>
      <c r="AS6" s="75" t="s">
        <v>662</v>
      </c>
      <c r="AT6" s="75" t="s">
        <v>629</v>
      </c>
      <c r="AU6" s="74">
        <v>25.3</v>
      </c>
      <c r="AV6" s="75" t="s">
        <v>662</v>
      </c>
      <c r="AW6" s="75" t="s">
        <v>629</v>
      </c>
      <c r="AX6" s="74">
        <v>26.3</v>
      </c>
      <c r="AY6" s="75" t="s">
        <v>662</v>
      </c>
      <c r="AZ6" s="75" t="s">
        <v>629</v>
      </c>
      <c r="BA6" s="74">
        <v>28.3</v>
      </c>
      <c r="BB6" s="75" t="s">
        <v>662</v>
      </c>
      <c r="BC6" s="75" t="s">
        <v>629</v>
      </c>
      <c r="BD6" s="74">
        <v>26.3</v>
      </c>
      <c r="BE6" s="75" t="s">
        <v>662</v>
      </c>
      <c r="BF6" s="75" t="s">
        <v>629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168</v>
      </c>
      <c r="B7" s="74" t="s">
        <v>294</v>
      </c>
      <c r="C7" s="74" t="s">
        <v>281</v>
      </c>
      <c r="D7" s="74" t="str">
        <f>IF(B7="MATIERE",VLOOKUP($C7,MATIERE!$B$2:$K$601,6,0),IF(B7="MOA",VLOOKUP($C7,ATELIER!$B$2:$K$291,3,0),IF(B7="MOC",VLOOKUP($C7,CHANTIER!$B$2:$K$291,3,0),IF(B7="MP",VLOOKUP($C7,MINIPELLE!$B$2:$K$291,3,0),""))))</f>
        <v>ml</v>
      </c>
      <c r="E7" s="74">
        <v>8.1999999999999993</v>
      </c>
      <c r="F7" s="75" t="s">
        <v>686</v>
      </c>
      <c r="G7" s="75" t="s">
        <v>629</v>
      </c>
      <c r="H7" s="74">
        <v>10</v>
      </c>
      <c r="I7" s="75" t="s">
        <v>686</v>
      </c>
      <c r="J7" s="75" t="s">
        <v>629</v>
      </c>
      <c r="K7" s="74">
        <v>12</v>
      </c>
      <c r="L7" s="75" t="s">
        <v>686</v>
      </c>
      <c r="M7" s="75" t="s">
        <v>629</v>
      </c>
      <c r="N7" s="74">
        <v>13</v>
      </c>
      <c r="O7" s="75" t="s">
        <v>686</v>
      </c>
      <c r="P7" s="75" t="s">
        <v>629</v>
      </c>
      <c r="Q7" s="74">
        <v>14</v>
      </c>
      <c r="R7" s="75" t="s">
        <v>686</v>
      </c>
      <c r="S7" s="75" t="s">
        <v>629</v>
      </c>
      <c r="T7" s="74">
        <v>15</v>
      </c>
      <c r="U7" s="75" t="s">
        <v>686</v>
      </c>
      <c r="V7" s="75" t="s">
        <v>629</v>
      </c>
      <c r="W7" s="74">
        <v>16</v>
      </c>
      <c r="X7" s="75" t="s">
        <v>686</v>
      </c>
      <c r="Y7" s="75" t="s">
        <v>629</v>
      </c>
      <c r="Z7" s="74">
        <v>17</v>
      </c>
      <c r="AA7" s="75" t="s">
        <v>686</v>
      </c>
      <c r="AB7" s="75" t="s">
        <v>629</v>
      </c>
      <c r="AC7" s="74">
        <v>18</v>
      </c>
      <c r="AD7" s="75" t="s">
        <v>686</v>
      </c>
      <c r="AE7" s="75" t="s">
        <v>629</v>
      </c>
      <c r="AF7" s="74">
        <v>20</v>
      </c>
      <c r="AG7" s="75" t="s">
        <v>686</v>
      </c>
      <c r="AH7" s="75" t="s">
        <v>629</v>
      </c>
      <c r="AI7" s="74">
        <v>22</v>
      </c>
      <c r="AJ7" s="75" t="s">
        <v>686</v>
      </c>
      <c r="AK7" s="75" t="s">
        <v>629</v>
      </c>
      <c r="AL7" s="74">
        <v>23</v>
      </c>
      <c r="AM7" s="75" t="s">
        <v>686</v>
      </c>
      <c r="AN7" s="75" t="s">
        <v>629</v>
      </c>
      <c r="AO7" s="74">
        <v>22</v>
      </c>
      <c r="AP7" s="75" t="s">
        <v>686</v>
      </c>
      <c r="AQ7" s="75" t="s">
        <v>629</v>
      </c>
      <c r="AR7" s="74">
        <v>24</v>
      </c>
      <c r="AS7" s="75" t="s">
        <v>686</v>
      </c>
      <c r="AT7" s="75" t="s">
        <v>629</v>
      </c>
      <c r="AU7" s="74">
        <v>25</v>
      </c>
      <c r="AV7" s="75" t="s">
        <v>686</v>
      </c>
      <c r="AW7" s="75" t="s">
        <v>629</v>
      </c>
      <c r="AX7" s="74">
        <v>26</v>
      </c>
      <c r="AY7" s="75" t="s">
        <v>686</v>
      </c>
      <c r="AZ7" s="75" t="s">
        <v>629</v>
      </c>
      <c r="BA7" s="74">
        <v>28</v>
      </c>
      <c r="BB7" s="75" t="s">
        <v>686</v>
      </c>
      <c r="BC7" s="75" t="s">
        <v>629</v>
      </c>
      <c r="BD7" s="74">
        <v>26</v>
      </c>
      <c r="BE7" s="75" t="s">
        <v>686</v>
      </c>
      <c r="BF7" s="75" t="s">
        <v>629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300</v>
      </c>
      <c r="B8" s="74" t="s">
        <v>294</v>
      </c>
      <c r="C8" s="74" t="s">
        <v>343</v>
      </c>
      <c r="D8" s="7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74">
        <v>12</v>
      </c>
      <c r="F8" s="75"/>
      <c r="G8" s="75"/>
      <c r="H8" s="74">
        <v>12</v>
      </c>
      <c r="I8" s="75"/>
      <c r="J8" s="75"/>
      <c r="K8" s="74">
        <v>12</v>
      </c>
      <c r="L8" s="75"/>
      <c r="M8" s="75"/>
      <c r="N8" s="74">
        <v>12</v>
      </c>
      <c r="O8" s="75"/>
      <c r="P8" s="75"/>
      <c r="Q8" s="74">
        <v>12</v>
      </c>
      <c r="R8" s="75"/>
      <c r="S8" s="75"/>
      <c r="T8" s="74">
        <v>12</v>
      </c>
      <c r="U8" s="75"/>
      <c r="V8" s="75"/>
      <c r="W8" s="74">
        <v>12</v>
      </c>
      <c r="X8" s="75"/>
      <c r="Y8" s="75"/>
      <c r="Z8" s="74">
        <v>12</v>
      </c>
      <c r="AA8" s="75"/>
      <c r="AB8" s="75"/>
      <c r="AC8" s="74">
        <v>12</v>
      </c>
      <c r="AD8" s="75"/>
      <c r="AE8" s="75"/>
      <c r="AF8" s="74">
        <v>12</v>
      </c>
      <c r="AG8" s="75"/>
      <c r="AH8" s="75"/>
      <c r="AI8" s="74">
        <v>12</v>
      </c>
      <c r="AJ8" s="75"/>
      <c r="AK8" s="75"/>
      <c r="AL8" s="74">
        <v>12</v>
      </c>
      <c r="AM8" s="75"/>
      <c r="AN8" s="75"/>
      <c r="AO8" s="74">
        <v>12</v>
      </c>
      <c r="AP8" s="75"/>
      <c r="AQ8" s="75"/>
      <c r="AR8" s="74">
        <v>12</v>
      </c>
      <c r="AS8" s="75"/>
      <c r="AT8" s="75"/>
      <c r="AU8" s="74">
        <v>12</v>
      </c>
      <c r="AV8" s="75"/>
      <c r="AW8" s="75"/>
      <c r="AX8" s="74">
        <v>12</v>
      </c>
      <c r="AY8" s="75"/>
      <c r="AZ8" s="75"/>
      <c r="BA8" s="74">
        <v>12</v>
      </c>
      <c r="BB8" s="75"/>
      <c r="BC8" s="75"/>
      <c r="BD8" s="74">
        <v>12</v>
      </c>
      <c r="BE8" s="75"/>
      <c r="BF8" s="75"/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297</v>
      </c>
      <c r="B9" s="74" t="s">
        <v>294</v>
      </c>
      <c r="C9" s="74" t="s">
        <v>344</v>
      </c>
      <c r="D9" s="74" t="str">
        <f>IF(B9="MATIERE",VLOOKUP($C9,MATIERE!$B$2:$K$601,6,0),IF(B9="MOA",VLOOKUP($C9,ATELIER!$B$2:$K$291,3,0),IF(B9="MOC",VLOOKUP($C9,CHANTIER!$B$2:$K$291,3,0),IF(B9="MP",VLOOKUP($C9,MINIPELLE!$B$2:$K$291,3,0),""))))</f>
        <v>pc</v>
      </c>
      <c r="E9" s="74">
        <v>32.799999999999997</v>
      </c>
      <c r="F9" s="75" t="s">
        <v>693</v>
      </c>
      <c r="G9" s="75" t="s">
        <v>629</v>
      </c>
      <c r="H9" s="74">
        <v>40</v>
      </c>
      <c r="I9" s="75" t="s">
        <v>693</v>
      </c>
      <c r="J9" s="75" t="s">
        <v>629</v>
      </c>
      <c r="K9" s="74">
        <v>48</v>
      </c>
      <c r="L9" s="75" t="s">
        <v>693</v>
      </c>
      <c r="M9" s="75" t="s">
        <v>629</v>
      </c>
      <c r="N9" s="74">
        <v>52</v>
      </c>
      <c r="O9" s="75" t="s">
        <v>693</v>
      </c>
      <c r="P9" s="75" t="s">
        <v>629</v>
      </c>
      <c r="Q9" s="74">
        <v>56</v>
      </c>
      <c r="R9" s="75" t="s">
        <v>693</v>
      </c>
      <c r="S9" s="75" t="s">
        <v>629</v>
      </c>
      <c r="T9" s="74">
        <v>60</v>
      </c>
      <c r="U9" s="75" t="s">
        <v>693</v>
      </c>
      <c r="V9" s="75" t="s">
        <v>629</v>
      </c>
      <c r="W9" s="74">
        <v>64</v>
      </c>
      <c r="X9" s="75" t="s">
        <v>693</v>
      </c>
      <c r="Y9" s="75" t="s">
        <v>629</v>
      </c>
      <c r="Z9" s="74">
        <v>68</v>
      </c>
      <c r="AA9" s="75" t="s">
        <v>693</v>
      </c>
      <c r="AB9" s="75" t="s">
        <v>629</v>
      </c>
      <c r="AC9" s="74">
        <v>72</v>
      </c>
      <c r="AD9" s="75" t="s">
        <v>693</v>
      </c>
      <c r="AE9" s="75" t="s">
        <v>629</v>
      </c>
      <c r="AF9" s="74">
        <v>80</v>
      </c>
      <c r="AG9" s="75" t="s">
        <v>693</v>
      </c>
      <c r="AH9" s="75" t="s">
        <v>629</v>
      </c>
      <c r="AI9" s="74">
        <v>88</v>
      </c>
      <c r="AJ9" s="75" t="s">
        <v>693</v>
      </c>
      <c r="AK9" s="75" t="s">
        <v>629</v>
      </c>
      <c r="AL9" s="74">
        <v>92</v>
      </c>
      <c r="AM9" s="75" t="s">
        <v>693</v>
      </c>
      <c r="AN9" s="75" t="s">
        <v>629</v>
      </c>
      <c r="AO9" s="74">
        <v>88</v>
      </c>
      <c r="AP9" s="75" t="s">
        <v>693</v>
      </c>
      <c r="AQ9" s="75" t="s">
        <v>629</v>
      </c>
      <c r="AR9" s="74">
        <v>96</v>
      </c>
      <c r="AS9" s="75" t="s">
        <v>693</v>
      </c>
      <c r="AT9" s="75" t="s">
        <v>629</v>
      </c>
      <c r="AU9" s="74">
        <v>100</v>
      </c>
      <c r="AV9" s="75" t="s">
        <v>693</v>
      </c>
      <c r="AW9" s="75" t="s">
        <v>629</v>
      </c>
      <c r="AX9" s="74">
        <v>104</v>
      </c>
      <c r="AY9" s="75" t="s">
        <v>693</v>
      </c>
      <c r="AZ9" s="75" t="s">
        <v>629</v>
      </c>
      <c r="BA9" s="74">
        <v>112</v>
      </c>
      <c r="BB9" s="75" t="s">
        <v>693</v>
      </c>
      <c r="BC9" s="75" t="s">
        <v>629</v>
      </c>
      <c r="BD9" s="74">
        <v>104</v>
      </c>
      <c r="BE9" s="75" t="s">
        <v>693</v>
      </c>
      <c r="BF9" s="75" t="s">
        <v>629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A10" s="58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10" s="74"/>
      <c r="C10" s="74"/>
      <c r="D10" s="74" t="str">
        <f>IF(B10="MATIERE",VLOOKUP($C10,MATIERE!$B$2:$K$601,6,0),IF(B10="MOA",VLOOKUP($C10,ATELIER!$B$2:$K$291,3,0),IF(B10="MOC",VLOOKUP($C10,CHANTIER!$B$2:$K$291,3,0),IF(B10="MP",VLOOKUP($C10,MINIPELLE!$B$2:$K$291,3,0),""))))</f>
        <v/>
      </c>
      <c r="E10" s="74"/>
      <c r="F10" s="75"/>
      <c r="G10" s="75"/>
      <c r="H10" s="74"/>
      <c r="I10" s="75"/>
      <c r="J10" s="75"/>
      <c r="K10" s="74"/>
      <c r="L10" s="75"/>
      <c r="M10" s="75"/>
      <c r="N10" s="74"/>
      <c r="O10" s="75"/>
      <c r="P10" s="75"/>
      <c r="Q10" s="74"/>
      <c r="R10" s="75"/>
      <c r="S10" s="75"/>
      <c r="T10" s="74"/>
      <c r="U10" s="75"/>
      <c r="V10" s="75"/>
      <c r="W10" s="74"/>
      <c r="X10" s="75"/>
      <c r="Y10" s="75"/>
      <c r="Z10" s="74"/>
      <c r="AA10" s="75"/>
      <c r="AB10" s="75"/>
      <c r="AC10" s="74"/>
      <c r="AD10" s="75"/>
      <c r="AE10" s="75"/>
      <c r="AF10" s="74"/>
      <c r="AG10" s="75"/>
      <c r="AH10" s="75"/>
      <c r="AI10" s="74"/>
      <c r="AJ10" s="75"/>
      <c r="AK10" s="75"/>
      <c r="AL10" s="74"/>
      <c r="AM10" s="75"/>
      <c r="AN10" s="75"/>
      <c r="AO10" s="74"/>
      <c r="AP10" s="75"/>
      <c r="AQ10" s="75"/>
      <c r="AR10" s="74"/>
      <c r="AS10" s="75"/>
      <c r="AT10" s="75"/>
      <c r="AU10" s="74"/>
      <c r="AV10" s="75"/>
      <c r="AW10" s="75"/>
      <c r="AX10" s="74"/>
      <c r="AY10" s="75"/>
      <c r="AZ10" s="75"/>
      <c r="BA10" s="74"/>
      <c r="BB10" s="75"/>
      <c r="BC10" s="75"/>
      <c r="BD10" s="74"/>
      <c r="BE10" s="75"/>
      <c r="BF10" s="75"/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s="74" t="s">
        <v>297</v>
      </c>
      <c r="C11" s="74" t="s">
        <v>32</v>
      </c>
      <c r="D11" s="74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74">
        <v>4</v>
      </c>
      <c r="F11" s="75"/>
      <c r="G11" s="75"/>
      <c r="H11" s="74">
        <v>4</v>
      </c>
      <c r="I11" s="75"/>
      <c r="J11" s="75"/>
      <c r="K11" s="74">
        <v>4</v>
      </c>
      <c r="L11" s="75"/>
      <c r="M11" s="75"/>
      <c r="N11" s="74">
        <v>4</v>
      </c>
      <c r="O11" s="75"/>
      <c r="P11" s="75"/>
      <c r="Q11" s="74">
        <v>4</v>
      </c>
      <c r="R11" s="75"/>
      <c r="S11" s="75"/>
      <c r="T11" s="74">
        <v>4</v>
      </c>
      <c r="U11" s="75"/>
      <c r="V11" s="75"/>
      <c r="W11" s="74">
        <v>4</v>
      </c>
      <c r="X11" s="75"/>
      <c r="Y11" s="75"/>
      <c r="Z11" s="74">
        <v>4</v>
      </c>
      <c r="AA11" s="75"/>
      <c r="AB11" s="75"/>
      <c r="AC11" s="74">
        <v>4</v>
      </c>
      <c r="AD11" s="75"/>
      <c r="AE11" s="75"/>
      <c r="AF11" s="74">
        <v>4</v>
      </c>
      <c r="AG11" s="75"/>
      <c r="AH11" s="75"/>
      <c r="AI11" s="74">
        <v>4</v>
      </c>
      <c r="AJ11" s="75"/>
      <c r="AK11" s="75"/>
      <c r="AL11" s="74">
        <v>4</v>
      </c>
      <c r="AM11" s="75"/>
      <c r="AN11" s="75"/>
      <c r="AO11" s="74">
        <v>4</v>
      </c>
      <c r="AP11" s="75"/>
      <c r="AQ11" s="75"/>
      <c r="AR11" s="74">
        <v>4</v>
      </c>
      <c r="AS11" s="75"/>
      <c r="AT11" s="75"/>
      <c r="AU11" s="74">
        <v>4</v>
      </c>
      <c r="AV11" s="75"/>
      <c r="AW11" s="75"/>
      <c r="AX11" s="74">
        <v>4</v>
      </c>
      <c r="AY11" s="75"/>
      <c r="AZ11" s="75"/>
      <c r="BA11" s="74">
        <v>4</v>
      </c>
      <c r="BB11" s="75"/>
      <c r="BC11" s="75"/>
      <c r="BD11" s="74">
        <v>4</v>
      </c>
      <c r="BE11" s="75"/>
      <c r="BF11" s="75"/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s="74" t="s">
        <v>297</v>
      </c>
      <c r="C12" s="74" t="s">
        <v>33</v>
      </c>
      <c r="D12" s="7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74">
        <v>4</v>
      </c>
      <c r="F12" s="75"/>
      <c r="G12" s="75"/>
      <c r="H12" s="74">
        <v>4</v>
      </c>
      <c r="I12" s="75"/>
      <c r="J12" s="75"/>
      <c r="K12" s="74">
        <v>4</v>
      </c>
      <c r="L12" s="75"/>
      <c r="M12" s="75"/>
      <c r="N12" s="74">
        <v>4</v>
      </c>
      <c r="O12" s="75"/>
      <c r="P12" s="75"/>
      <c r="Q12" s="74">
        <v>4</v>
      </c>
      <c r="R12" s="75"/>
      <c r="S12" s="75"/>
      <c r="T12" s="74">
        <v>4</v>
      </c>
      <c r="U12" s="75"/>
      <c r="V12" s="75"/>
      <c r="W12" s="74">
        <v>4</v>
      </c>
      <c r="X12" s="75"/>
      <c r="Y12" s="75"/>
      <c r="Z12" s="74">
        <v>4</v>
      </c>
      <c r="AA12" s="75"/>
      <c r="AB12" s="75"/>
      <c r="AC12" s="74">
        <v>4</v>
      </c>
      <c r="AD12" s="75"/>
      <c r="AE12" s="75"/>
      <c r="AF12" s="74">
        <v>4</v>
      </c>
      <c r="AG12" s="75"/>
      <c r="AH12" s="75"/>
      <c r="AI12" s="74">
        <v>4</v>
      </c>
      <c r="AJ12" s="75"/>
      <c r="AK12" s="75"/>
      <c r="AL12" s="74">
        <v>4</v>
      </c>
      <c r="AM12" s="75"/>
      <c r="AN12" s="75"/>
      <c r="AO12" s="74">
        <v>4</v>
      </c>
      <c r="AP12" s="75"/>
      <c r="AQ12" s="75"/>
      <c r="AR12" s="74">
        <v>4</v>
      </c>
      <c r="AS12" s="75"/>
      <c r="AT12" s="75"/>
      <c r="AU12" s="74">
        <v>4</v>
      </c>
      <c r="AV12" s="75"/>
      <c r="AW12" s="75"/>
      <c r="AX12" s="74">
        <v>4</v>
      </c>
      <c r="AY12" s="75"/>
      <c r="AZ12" s="75"/>
      <c r="BA12" s="74">
        <v>4</v>
      </c>
      <c r="BB12" s="75"/>
      <c r="BC12" s="75"/>
      <c r="BD12" s="74">
        <v>4</v>
      </c>
      <c r="BE12" s="75"/>
      <c r="BF12" s="75"/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s="74" t="s">
        <v>297</v>
      </c>
      <c r="C13" s="74" t="s">
        <v>22</v>
      </c>
      <c r="D13" s="7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74">
        <v>4.270833333333333</v>
      </c>
      <c r="F13" s="75" t="s">
        <v>697</v>
      </c>
      <c r="G13" s="75" t="s">
        <v>629</v>
      </c>
      <c r="H13" s="74">
        <v>5.2083333333333339</v>
      </c>
      <c r="I13" s="75" t="s">
        <v>697</v>
      </c>
      <c r="J13" s="75" t="s">
        <v>629</v>
      </c>
      <c r="K13" s="74">
        <v>6.25</v>
      </c>
      <c r="L13" s="75" t="s">
        <v>697</v>
      </c>
      <c r="M13" s="75" t="s">
        <v>629</v>
      </c>
      <c r="N13" s="74">
        <v>6.7708333333333339</v>
      </c>
      <c r="O13" s="75" t="s">
        <v>697</v>
      </c>
      <c r="P13" s="75" t="s">
        <v>629</v>
      </c>
      <c r="Q13" s="74">
        <v>7.291666666666667</v>
      </c>
      <c r="R13" s="75" t="s">
        <v>697</v>
      </c>
      <c r="S13" s="75" t="s">
        <v>629</v>
      </c>
      <c r="T13" s="74">
        <v>7.8125</v>
      </c>
      <c r="U13" s="75" t="s">
        <v>697</v>
      </c>
      <c r="V13" s="75" t="s">
        <v>629</v>
      </c>
      <c r="W13" s="74">
        <v>8.3333333333333339</v>
      </c>
      <c r="X13" s="75" t="s">
        <v>697</v>
      </c>
      <c r="Y13" s="75" t="s">
        <v>629</v>
      </c>
      <c r="Z13" s="74">
        <v>8.8541666666666679</v>
      </c>
      <c r="AA13" s="75" t="s">
        <v>697</v>
      </c>
      <c r="AB13" s="75" t="s">
        <v>629</v>
      </c>
      <c r="AC13" s="74">
        <v>9.375</v>
      </c>
      <c r="AD13" s="75" t="s">
        <v>697</v>
      </c>
      <c r="AE13" s="75" t="s">
        <v>629</v>
      </c>
      <c r="AF13" s="74">
        <v>10.416666666666668</v>
      </c>
      <c r="AG13" s="75" t="s">
        <v>697</v>
      </c>
      <c r="AH13" s="75" t="s">
        <v>629</v>
      </c>
      <c r="AI13" s="74">
        <v>11.458333333333334</v>
      </c>
      <c r="AJ13" s="75" t="s">
        <v>697</v>
      </c>
      <c r="AK13" s="75" t="s">
        <v>629</v>
      </c>
      <c r="AL13" s="74">
        <v>11.979166666666668</v>
      </c>
      <c r="AM13" s="75" t="s">
        <v>697</v>
      </c>
      <c r="AN13" s="75" t="s">
        <v>629</v>
      </c>
      <c r="AO13" s="74">
        <v>11.458333333333334</v>
      </c>
      <c r="AP13" s="75" t="s">
        <v>697</v>
      </c>
      <c r="AQ13" s="75" t="s">
        <v>629</v>
      </c>
      <c r="AR13" s="74">
        <v>12.5</v>
      </c>
      <c r="AS13" s="75" t="s">
        <v>697</v>
      </c>
      <c r="AT13" s="75" t="s">
        <v>629</v>
      </c>
      <c r="AU13" s="74">
        <v>13.020833333333334</v>
      </c>
      <c r="AV13" s="75" t="s">
        <v>697</v>
      </c>
      <c r="AW13" s="75" t="s">
        <v>629</v>
      </c>
      <c r="AX13" s="74">
        <v>13.541666666666668</v>
      </c>
      <c r="AY13" s="75" t="s">
        <v>697</v>
      </c>
      <c r="AZ13" s="75" t="s">
        <v>629</v>
      </c>
      <c r="BA13" s="74">
        <v>14.583333333333334</v>
      </c>
      <c r="BB13" s="75" t="s">
        <v>697</v>
      </c>
      <c r="BC13" s="75" t="s">
        <v>629</v>
      </c>
      <c r="BD13" s="74">
        <v>13.541666666666668</v>
      </c>
      <c r="BE13" s="75" t="s">
        <v>697</v>
      </c>
      <c r="BF13" s="75" t="s">
        <v>629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s="74" t="s">
        <v>297</v>
      </c>
      <c r="C14" s="74" t="s">
        <v>26</v>
      </c>
      <c r="D14" s="7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74">
        <v>17.083333333333332</v>
      </c>
      <c r="F14" s="75" t="s">
        <v>698</v>
      </c>
      <c r="G14" s="75" t="s">
        <v>629</v>
      </c>
      <c r="H14" s="74">
        <v>20.833333333333336</v>
      </c>
      <c r="I14" s="75" t="s">
        <v>698</v>
      </c>
      <c r="J14" s="75" t="s">
        <v>629</v>
      </c>
      <c r="K14" s="74">
        <v>25</v>
      </c>
      <c r="L14" s="75" t="s">
        <v>698</v>
      </c>
      <c r="M14" s="75" t="s">
        <v>629</v>
      </c>
      <c r="N14" s="74">
        <v>27.083333333333336</v>
      </c>
      <c r="O14" s="75" t="s">
        <v>698</v>
      </c>
      <c r="P14" s="75" t="s">
        <v>629</v>
      </c>
      <c r="Q14" s="74">
        <v>29.166666666666668</v>
      </c>
      <c r="R14" s="75" t="s">
        <v>698</v>
      </c>
      <c r="S14" s="75" t="s">
        <v>629</v>
      </c>
      <c r="T14" s="74">
        <v>31.25</v>
      </c>
      <c r="U14" s="75" t="s">
        <v>698</v>
      </c>
      <c r="V14" s="75" t="s">
        <v>629</v>
      </c>
      <c r="W14" s="74">
        <v>33.333333333333336</v>
      </c>
      <c r="X14" s="75" t="s">
        <v>698</v>
      </c>
      <c r="Y14" s="75" t="s">
        <v>629</v>
      </c>
      <c r="Z14" s="74">
        <v>35.416666666666671</v>
      </c>
      <c r="AA14" s="75" t="s">
        <v>698</v>
      </c>
      <c r="AB14" s="75" t="s">
        <v>629</v>
      </c>
      <c r="AC14" s="74">
        <v>37.5</v>
      </c>
      <c r="AD14" s="75" t="s">
        <v>698</v>
      </c>
      <c r="AE14" s="75" t="s">
        <v>629</v>
      </c>
      <c r="AF14" s="74">
        <v>41.666666666666671</v>
      </c>
      <c r="AG14" s="75" t="s">
        <v>698</v>
      </c>
      <c r="AH14" s="75" t="s">
        <v>629</v>
      </c>
      <c r="AI14" s="74">
        <v>45.833333333333336</v>
      </c>
      <c r="AJ14" s="75" t="s">
        <v>698</v>
      </c>
      <c r="AK14" s="75" t="s">
        <v>629</v>
      </c>
      <c r="AL14" s="74">
        <v>47.916666666666671</v>
      </c>
      <c r="AM14" s="75" t="s">
        <v>698</v>
      </c>
      <c r="AN14" s="75" t="s">
        <v>629</v>
      </c>
      <c r="AO14" s="74">
        <v>45.833333333333336</v>
      </c>
      <c r="AP14" s="75" t="s">
        <v>698</v>
      </c>
      <c r="AQ14" s="75" t="s">
        <v>629</v>
      </c>
      <c r="AR14" s="74">
        <v>50</v>
      </c>
      <c r="AS14" s="75" t="s">
        <v>698</v>
      </c>
      <c r="AT14" s="75" t="s">
        <v>629</v>
      </c>
      <c r="AU14" s="74">
        <v>52.083333333333336</v>
      </c>
      <c r="AV14" s="75" t="s">
        <v>698</v>
      </c>
      <c r="AW14" s="75" t="s">
        <v>629</v>
      </c>
      <c r="AX14" s="74">
        <v>54.166666666666671</v>
      </c>
      <c r="AY14" s="75" t="s">
        <v>698</v>
      </c>
      <c r="AZ14" s="75" t="s">
        <v>629</v>
      </c>
      <c r="BA14" s="74">
        <v>58.333333333333336</v>
      </c>
      <c r="BB14" s="75" t="s">
        <v>698</v>
      </c>
      <c r="BC14" s="75" t="s">
        <v>629</v>
      </c>
      <c r="BD14" s="74">
        <v>54.166666666666671</v>
      </c>
      <c r="BE14" s="75" t="s">
        <v>698</v>
      </c>
      <c r="BF14" s="75" t="s">
        <v>629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A15" s="58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15" s="74"/>
      <c r="C15" s="74"/>
      <c r="D15" s="74" t="str">
        <f>IF(B15="MATIERE",VLOOKUP($C15,MATIERE!$B$2:$K$601,6,0),IF(B15="MOA",VLOOKUP($C15,ATELIER!$B$2:$K$291,3,0),IF(B15="MOC",VLOOKUP($C15,CHANTIER!$B$2:$K$291,3,0),IF(B15="MP",VLOOKUP($C15,MINIPELLE!$B$2:$K$291,3,0),""))))</f>
        <v/>
      </c>
      <c r="E15" s="74"/>
      <c r="F15" s="75"/>
      <c r="G15" s="75"/>
      <c r="H15" s="74"/>
      <c r="I15" s="75"/>
      <c r="J15" s="75"/>
      <c r="K15" s="74"/>
      <c r="L15" s="75"/>
      <c r="M15" s="75"/>
      <c r="N15" s="74"/>
      <c r="O15" s="75"/>
      <c r="P15" s="75"/>
      <c r="Q15" s="74"/>
      <c r="R15" s="75"/>
      <c r="S15" s="75"/>
      <c r="T15" s="74"/>
      <c r="U15" s="75"/>
      <c r="V15" s="75"/>
      <c r="W15" s="74"/>
      <c r="X15" s="75"/>
      <c r="Y15" s="75"/>
      <c r="Z15" s="74"/>
      <c r="AA15" s="75"/>
      <c r="AB15" s="75"/>
      <c r="AC15" s="74"/>
      <c r="AD15" s="75"/>
      <c r="AE15" s="75"/>
      <c r="AF15" s="74"/>
      <c r="AG15" s="75"/>
      <c r="AH15" s="75"/>
      <c r="AI15" s="74"/>
      <c r="AJ15" s="75"/>
      <c r="AK15" s="75"/>
      <c r="AL15" s="74"/>
      <c r="AM15" s="75"/>
      <c r="AN15" s="75"/>
      <c r="AO15" s="74"/>
      <c r="AP15" s="75"/>
      <c r="AQ15" s="75"/>
      <c r="AR15" s="74"/>
      <c r="AS15" s="75"/>
      <c r="AT15" s="75"/>
      <c r="AU15" s="74"/>
      <c r="AV15" s="75"/>
      <c r="AW15" s="75"/>
      <c r="AX15" s="74"/>
      <c r="AY15" s="75"/>
      <c r="AZ15" s="75"/>
      <c r="BA15" s="74"/>
      <c r="BB15" s="75"/>
      <c r="BC15" s="75"/>
      <c r="BD15" s="74"/>
      <c r="BE15" s="75"/>
      <c r="BF15" s="75"/>
      <c r="BH15"/>
      <c r="BI15"/>
      <c r="BK15"/>
      <c r="BL15"/>
    </row>
    <row r="16" spans="1:112" s="19" customFormat="1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37</v>
      </c>
      <c r="B16" s="19" t="s">
        <v>298</v>
      </c>
      <c r="C16" s="19" t="s">
        <v>138</v>
      </c>
      <c r="D16" s="74" t="str">
        <f>IF(B16="MATIERE",VLOOKUP($C16,MATIERE!$B$2:$K$601,6,0),IF(B16="MOA",VLOOKUP($C16,ATELIER!$B$2:$K$291,3,0),IF(B16="MOC",VLOOKUP($C16,CHANTIER!$B$2:$K$291,3,0),IF(B16="MP",VLOOKUP($C16,MINIPELLE!$B$2:$K$291,3,0),""))))</f>
        <v>ml</v>
      </c>
      <c r="E16" s="19">
        <v>12.54</v>
      </c>
      <c r="F16" s="20" t="s">
        <v>699</v>
      </c>
      <c r="G16" s="20" t="s">
        <v>629</v>
      </c>
      <c r="H16" s="19">
        <v>15.400000000000002</v>
      </c>
      <c r="I16" s="20" t="s">
        <v>699</v>
      </c>
      <c r="J16" s="20" t="s">
        <v>629</v>
      </c>
      <c r="K16" s="19">
        <v>17.600000000000001</v>
      </c>
      <c r="L16" s="20" t="s">
        <v>699</v>
      </c>
      <c r="M16" s="20" t="s">
        <v>629</v>
      </c>
      <c r="N16" s="19">
        <v>19.8</v>
      </c>
      <c r="O16" s="20" t="s">
        <v>699</v>
      </c>
      <c r="P16" s="20" t="s">
        <v>629</v>
      </c>
      <c r="Q16" s="19">
        <v>22</v>
      </c>
      <c r="R16" s="20" t="s">
        <v>699</v>
      </c>
      <c r="S16" s="20" t="s">
        <v>629</v>
      </c>
      <c r="T16" s="19">
        <v>24.200000000000003</v>
      </c>
      <c r="U16" s="20" t="s">
        <v>699</v>
      </c>
      <c r="V16" s="20" t="s">
        <v>629</v>
      </c>
      <c r="W16" s="19">
        <v>26.400000000000002</v>
      </c>
      <c r="X16" s="20" t="s">
        <v>699</v>
      </c>
      <c r="Y16" s="20" t="s">
        <v>629</v>
      </c>
      <c r="Z16" s="19">
        <v>27.500000000000004</v>
      </c>
      <c r="AA16" s="20" t="s">
        <v>699</v>
      </c>
      <c r="AB16" s="20" t="s">
        <v>629</v>
      </c>
      <c r="AC16" s="19">
        <v>28.6</v>
      </c>
      <c r="AD16" s="20" t="s">
        <v>699</v>
      </c>
      <c r="AE16" s="20" t="s">
        <v>629</v>
      </c>
      <c r="AF16" s="19">
        <v>30.800000000000004</v>
      </c>
      <c r="AG16" s="20" t="s">
        <v>699</v>
      </c>
      <c r="AH16" s="20" t="s">
        <v>629</v>
      </c>
      <c r="AI16" s="19">
        <v>30.800000000000004</v>
      </c>
      <c r="AJ16" s="20" t="s">
        <v>699</v>
      </c>
      <c r="AK16" s="20" t="s">
        <v>629</v>
      </c>
      <c r="AL16" s="19">
        <v>33</v>
      </c>
      <c r="AM16" s="20" t="s">
        <v>699</v>
      </c>
      <c r="AN16" s="20" t="s">
        <v>629</v>
      </c>
      <c r="AO16" s="19">
        <v>33</v>
      </c>
      <c r="AP16" s="20" t="s">
        <v>699</v>
      </c>
      <c r="AQ16" s="20" t="s">
        <v>629</v>
      </c>
      <c r="AR16" s="19">
        <v>35.200000000000003</v>
      </c>
      <c r="AS16" s="20" t="s">
        <v>699</v>
      </c>
      <c r="AT16" s="20" t="s">
        <v>629</v>
      </c>
      <c r="AU16" s="19">
        <v>37.400000000000006</v>
      </c>
      <c r="AV16" s="20" t="s">
        <v>699</v>
      </c>
      <c r="AW16" s="20" t="s">
        <v>629</v>
      </c>
      <c r="AX16" s="19">
        <v>37.400000000000006</v>
      </c>
      <c r="AY16" s="20" t="s">
        <v>699</v>
      </c>
      <c r="AZ16" s="20" t="s">
        <v>629</v>
      </c>
      <c r="BA16" s="19">
        <v>39.6</v>
      </c>
      <c r="BB16" s="20" t="s">
        <v>699</v>
      </c>
      <c r="BC16" s="20" t="s">
        <v>629</v>
      </c>
      <c r="BD16" s="19">
        <v>39.6</v>
      </c>
      <c r="BE16" s="20" t="s">
        <v>699</v>
      </c>
      <c r="BF16" s="20" t="s">
        <v>629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2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44</v>
      </c>
      <c r="B17" s="74" t="s">
        <v>298</v>
      </c>
      <c r="C17" s="74" t="s">
        <v>149</v>
      </c>
      <c r="D17" s="74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74">
        <v>4</v>
      </c>
      <c r="F17" s="75"/>
      <c r="G17" s="75"/>
      <c r="H17" s="74">
        <v>4</v>
      </c>
      <c r="I17" s="75"/>
      <c r="J17" s="75"/>
      <c r="K17" s="74">
        <v>4</v>
      </c>
      <c r="L17" s="75"/>
      <c r="M17" s="75"/>
      <c r="N17" s="74">
        <v>4</v>
      </c>
      <c r="O17" s="75"/>
      <c r="P17" s="75"/>
      <c r="Q17" s="74">
        <v>4</v>
      </c>
      <c r="R17" s="75"/>
      <c r="S17" s="75"/>
      <c r="T17" s="74">
        <v>4</v>
      </c>
      <c r="U17" s="75"/>
      <c r="V17" s="75"/>
      <c r="W17" s="74">
        <v>4</v>
      </c>
      <c r="X17" s="75"/>
      <c r="Y17" s="75"/>
      <c r="Z17" s="74">
        <v>4</v>
      </c>
      <c r="AA17" s="75"/>
      <c r="AB17" s="75"/>
      <c r="AC17" s="74">
        <v>4</v>
      </c>
      <c r="AD17" s="75"/>
      <c r="AE17" s="75"/>
      <c r="AF17" s="74">
        <v>4</v>
      </c>
      <c r="AG17" s="75"/>
      <c r="AH17" s="75"/>
      <c r="AI17" s="74">
        <v>4</v>
      </c>
      <c r="AJ17" s="75"/>
      <c r="AK17" s="75"/>
      <c r="AL17" s="74">
        <v>4</v>
      </c>
      <c r="AM17" s="75"/>
      <c r="AN17" s="75"/>
      <c r="AO17" s="74">
        <v>4</v>
      </c>
      <c r="AP17" s="75"/>
      <c r="AQ17" s="75"/>
      <c r="AR17" s="74">
        <v>4</v>
      </c>
      <c r="AS17" s="75"/>
      <c r="AT17" s="75"/>
      <c r="AU17" s="74">
        <v>4</v>
      </c>
      <c r="AV17" s="75"/>
      <c r="AW17" s="75"/>
      <c r="AX17" s="74">
        <v>4</v>
      </c>
      <c r="AY17" s="75"/>
      <c r="AZ17" s="75"/>
      <c r="BA17" s="74">
        <v>4</v>
      </c>
      <c r="BB17" s="75"/>
      <c r="BC17" s="75"/>
      <c r="BD17" s="74">
        <v>4</v>
      </c>
      <c r="BE17" s="75"/>
      <c r="BF17" s="75"/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2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64</v>
      </c>
      <c r="B18" s="74" t="s">
        <v>298</v>
      </c>
      <c r="C18" s="74" t="s">
        <v>182</v>
      </c>
      <c r="D18" s="74" t="str">
        <f>IF(B18="MATIERE",VLOOKUP($C18,MATIERE!$B$2:$K$601,6,0),IF(B18="MOA",VLOOKUP($C18,ATELIER!$B$2:$K$291,3,0),IF(B18="MOC",VLOOKUP($C18,CHANTIER!$B$2:$K$291,3,0),IF(B18="MP",VLOOKUP($C18,MINIPELLE!$B$2:$K$291,3,0),""))))</f>
        <v>ml</v>
      </c>
      <c r="E18" s="74">
        <v>8.5</v>
      </c>
      <c r="F18" s="75" t="s">
        <v>662</v>
      </c>
      <c r="G18" s="75" t="s">
        <v>629</v>
      </c>
      <c r="H18" s="74">
        <v>10.3</v>
      </c>
      <c r="I18" s="75" t="s">
        <v>662</v>
      </c>
      <c r="J18" s="75" t="s">
        <v>629</v>
      </c>
      <c r="K18" s="74">
        <v>12.3</v>
      </c>
      <c r="L18" s="75" t="s">
        <v>662</v>
      </c>
      <c r="M18" s="75" t="s">
        <v>629</v>
      </c>
      <c r="N18" s="74">
        <v>13.3</v>
      </c>
      <c r="O18" s="75" t="s">
        <v>662</v>
      </c>
      <c r="P18" s="75" t="s">
        <v>629</v>
      </c>
      <c r="Q18" s="74">
        <v>14.3</v>
      </c>
      <c r="R18" s="75" t="s">
        <v>662</v>
      </c>
      <c r="S18" s="75" t="s">
        <v>629</v>
      </c>
      <c r="T18" s="74">
        <v>15.3</v>
      </c>
      <c r="U18" s="75" t="s">
        <v>662</v>
      </c>
      <c r="V18" s="75" t="s">
        <v>629</v>
      </c>
      <c r="W18" s="74">
        <v>16.3</v>
      </c>
      <c r="X18" s="75" t="s">
        <v>662</v>
      </c>
      <c r="Y18" s="75" t="s">
        <v>629</v>
      </c>
      <c r="Z18" s="74">
        <v>17.3</v>
      </c>
      <c r="AA18" s="75" t="s">
        <v>662</v>
      </c>
      <c r="AB18" s="75" t="s">
        <v>629</v>
      </c>
      <c r="AC18" s="74">
        <v>18.3</v>
      </c>
      <c r="AD18" s="75" t="s">
        <v>662</v>
      </c>
      <c r="AE18" s="75" t="s">
        <v>629</v>
      </c>
      <c r="AF18" s="74">
        <v>20.3</v>
      </c>
      <c r="AG18" s="75" t="s">
        <v>662</v>
      </c>
      <c r="AH18" s="75" t="s">
        <v>629</v>
      </c>
      <c r="AI18" s="74">
        <v>22.3</v>
      </c>
      <c r="AJ18" s="75" t="s">
        <v>662</v>
      </c>
      <c r="AK18" s="75" t="s">
        <v>629</v>
      </c>
      <c r="AL18" s="74">
        <v>23.3</v>
      </c>
      <c r="AM18" s="75" t="s">
        <v>662</v>
      </c>
      <c r="AN18" s="75" t="s">
        <v>629</v>
      </c>
      <c r="AO18" s="74">
        <v>22.3</v>
      </c>
      <c r="AP18" s="75" t="s">
        <v>662</v>
      </c>
      <c r="AQ18" s="75" t="s">
        <v>629</v>
      </c>
      <c r="AR18" s="74">
        <v>24.3</v>
      </c>
      <c r="AS18" s="75" t="s">
        <v>662</v>
      </c>
      <c r="AT18" s="75" t="s">
        <v>629</v>
      </c>
      <c r="AU18" s="74">
        <v>25.3</v>
      </c>
      <c r="AV18" s="75" t="s">
        <v>662</v>
      </c>
      <c r="AW18" s="75" t="s">
        <v>629</v>
      </c>
      <c r="AX18" s="74">
        <v>26.3</v>
      </c>
      <c r="AY18" s="75" t="s">
        <v>662</v>
      </c>
      <c r="AZ18" s="75" t="s">
        <v>629</v>
      </c>
      <c r="BA18" s="74">
        <v>28.3</v>
      </c>
      <c r="BB18" s="75" t="s">
        <v>662</v>
      </c>
      <c r="BC18" s="75" t="s">
        <v>629</v>
      </c>
      <c r="BD18" s="74">
        <v>26.3</v>
      </c>
      <c r="BE18" s="75" t="s">
        <v>662</v>
      </c>
      <c r="BF18" s="75" t="s">
        <v>629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2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46</v>
      </c>
      <c r="B19" s="74" t="s">
        <v>298</v>
      </c>
      <c r="C19" s="74" t="s">
        <v>153</v>
      </c>
      <c r="D19" s="74" t="str">
        <f>IF(B19="MATIERE",VLOOKUP($C19,MATIERE!$B$2:$K$601,6,0),IF(B19="MOA",VLOOKUP($C19,ATELIER!$B$2:$K$291,3,0),IF(B19="MOC",VLOOKUP($C19,CHANTIER!$B$2:$K$291,3,0),IF(B19="MP",VLOOKUP($C19,MINIPELLE!$B$2:$K$291,3,0),""))))</f>
        <v>ml</v>
      </c>
      <c r="E19" s="74">
        <v>8.1999999999999993</v>
      </c>
      <c r="F19" s="75" t="s">
        <v>686</v>
      </c>
      <c r="G19" s="75" t="s">
        <v>629</v>
      </c>
      <c r="H19" s="74">
        <v>10</v>
      </c>
      <c r="I19" s="75" t="s">
        <v>686</v>
      </c>
      <c r="J19" s="75" t="s">
        <v>629</v>
      </c>
      <c r="K19" s="74">
        <v>12</v>
      </c>
      <c r="L19" s="75" t="s">
        <v>686</v>
      </c>
      <c r="M19" s="75" t="s">
        <v>629</v>
      </c>
      <c r="N19" s="74">
        <v>13</v>
      </c>
      <c r="O19" s="75" t="s">
        <v>686</v>
      </c>
      <c r="P19" s="75" t="s">
        <v>629</v>
      </c>
      <c r="Q19" s="74">
        <v>14</v>
      </c>
      <c r="R19" s="75" t="s">
        <v>686</v>
      </c>
      <c r="S19" s="75" t="s">
        <v>629</v>
      </c>
      <c r="T19" s="74">
        <v>15</v>
      </c>
      <c r="U19" s="75" t="s">
        <v>686</v>
      </c>
      <c r="V19" s="75" t="s">
        <v>629</v>
      </c>
      <c r="W19" s="74">
        <v>16</v>
      </c>
      <c r="X19" s="75" t="s">
        <v>686</v>
      </c>
      <c r="Y19" s="75" t="s">
        <v>629</v>
      </c>
      <c r="Z19" s="74">
        <v>17</v>
      </c>
      <c r="AA19" s="75" t="s">
        <v>686</v>
      </c>
      <c r="AB19" s="75" t="s">
        <v>629</v>
      </c>
      <c r="AC19" s="74">
        <v>18</v>
      </c>
      <c r="AD19" s="75" t="s">
        <v>686</v>
      </c>
      <c r="AE19" s="75" t="s">
        <v>629</v>
      </c>
      <c r="AF19" s="74">
        <v>20</v>
      </c>
      <c r="AG19" s="75" t="s">
        <v>686</v>
      </c>
      <c r="AH19" s="75" t="s">
        <v>629</v>
      </c>
      <c r="AI19" s="74">
        <v>22</v>
      </c>
      <c r="AJ19" s="75" t="s">
        <v>686</v>
      </c>
      <c r="AK19" s="75" t="s">
        <v>629</v>
      </c>
      <c r="AL19" s="74">
        <v>23</v>
      </c>
      <c r="AM19" s="75" t="s">
        <v>686</v>
      </c>
      <c r="AN19" s="75" t="s">
        <v>629</v>
      </c>
      <c r="AO19" s="74">
        <v>22</v>
      </c>
      <c r="AP19" s="75" t="s">
        <v>686</v>
      </c>
      <c r="AQ19" s="75" t="s">
        <v>629</v>
      </c>
      <c r="AR19" s="74">
        <v>24</v>
      </c>
      <c r="AS19" s="75" t="s">
        <v>686</v>
      </c>
      <c r="AT19" s="75" t="s">
        <v>629</v>
      </c>
      <c r="AU19" s="74">
        <v>25</v>
      </c>
      <c r="AV19" s="75" t="s">
        <v>686</v>
      </c>
      <c r="AW19" s="75" t="s">
        <v>629</v>
      </c>
      <c r="AX19" s="74">
        <v>26</v>
      </c>
      <c r="AY19" s="75" t="s">
        <v>686</v>
      </c>
      <c r="AZ19" s="75" t="s">
        <v>629</v>
      </c>
      <c r="BA19" s="74">
        <v>28</v>
      </c>
      <c r="BB19" s="75" t="s">
        <v>686</v>
      </c>
      <c r="BC19" s="75" t="s">
        <v>629</v>
      </c>
      <c r="BD19" s="74">
        <v>26</v>
      </c>
      <c r="BE19" s="75" t="s">
        <v>686</v>
      </c>
      <c r="BF19" s="75" t="s">
        <v>629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2" x14ac:dyDescent="0.3">
      <c r="A20" s="58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74"/>
      <c r="C20" s="74"/>
      <c r="D20" s="74" t="str">
        <f>IF(B20="MATIERE",VLOOKUP($C20,MATIERE!$B$2:$K$601,6,0),IF(B20="MOA",VLOOKUP($C20,ATELIER!$B$2:$K$291,3,0),IF(B20="MOC",VLOOKUP($C20,CHANTIER!$B$2:$K$291,3,0),IF(B20="MP",VLOOKUP($C20,MINIPELLE!$B$2:$K$291,3,0),""))))</f>
        <v/>
      </c>
      <c r="E20" s="74"/>
      <c r="F20" s="75"/>
      <c r="G20" s="75"/>
      <c r="H20" s="74"/>
      <c r="I20" s="75"/>
      <c r="J20" s="75"/>
      <c r="K20" s="74"/>
      <c r="L20" s="75"/>
      <c r="M20" s="75"/>
      <c r="N20" s="74"/>
      <c r="O20" s="75"/>
      <c r="P20" s="75"/>
      <c r="Q20" s="74"/>
      <c r="R20" s="75"/>
      <c r="S20" s="75"/>
      <c r="T20" s="74"/>
      <c r="U20" s="75"/>
      <c r="V20" s="75"/>
      <c r="W20" s="74"/>
      <c r="X20" s="75"/>
      <c r="Y20" s="75"/>
      <c r="Z20" s="74"/>
      <c r="AA20" s="75"/>
      <c r="AB20" s="75"/>
      <c r="AC20" s="74"/>
      <c r="AD20" s="75"/>
      <c r="AE20" s="75"/>
      <c r="AF20" s="74"/>
      <c r="AG20" s="75"/>
      <c r="AH20" s="75"/>
      <c r="AI20" s="74"/>
      <c r="AJ20" s="75"/>
      <c r="AK20" s="75"/>
      <c r="AL20" s="74"/>
      <c r="AM20" s="75"/>
      <c r="AN20" s="75"/>
      <c r="AO20" s="74"/>
      <c r="AP20" s="75"/>
      <c r="AQ20" s="75"/>
      <c r="AR20" s="74"/>
      <c r="AS20" s="75"/>
      <c r="AT20" s="75"/>
      <c r="AU20" s="74"/>
      <c r="AV20" s="75"/>
      <c r="AW20" s="75"/>
      <c r="AX20" s="74"/>
      <c r="AY20" s="75"/>
      <c r="AZ20" s="75"/>
      <c r="BA20" s="74"/>
      <c r="BB20" s="75"/>
      <c r="BC20" s="75"/>
      <c r="BD20" s="74"/>
      <c r="BE20" s="75"/>
      <c r="BF20" s="75"/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2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9</v>
      </c>
      <c r="B21" s="74" t="s">
        <v>299</v>
      </c>
      <c r="C21" s="74" t="s">
        <v>215</v>
      </c>
      <c r="D21" s="74" t="str">
        <f>IF(B21="MATIERE",VLOOKUP($C21,MATIERE!$B$2:$K$601,6,0),IF(B21="MOA",VLOOKUP($C21,ATELIER!$B$2:$K$291,3,0),IF(B21="MOC",VLOOKUP($C21,CHANTIER!$B$2:$K$291,3,0),IF(B21="MP",VLOOKUP($C21,MINIPELLE!$B$2:$K$291,3,0),""))))</f>
        <v>ml</v>
      </c>
      <c r="E21" s="74">
        <v>8.1999999999999993</v>
      </c>
      <c r="F21" s="75" t="s">
        <v>686</v>
      </c>
      <c r="G21" s="75" t="s">
        <v>629</v>
      </c>
      <c r="H21" s="74">
        <v>10</v>
      </c>
      <c r="I21" s="75" t="s">
        <v>686</v>
      </c>
      <c r="J21" s="75" t="s">
        <v>629</v>
      </c>
      <c r="K21" s="74">
        <v>12</v>
      </c>
      <c r="L21" s="75" t="s">
        <v>686</v>
      </c>
      <c r="M21" s="75" t="s">
        <v>629</v>
      </c>
      <c r="N21" s="74">
        <v>13</v>
      </c>
      <c r="O21" s="75" t="s">
        <v>686</v>
      </c>
      <c r="P21" s="75" t="s">
        <v>629</v>
      </c>
      <c r="Q21" s="74">
        <v>14</v>
      </c>
      <c r="R21" s="75" t="s">
        <v>686</v>
      </c>
      <c r="S21" s="75" t="s">
        <v>629</v>
      </c>
      <c r="T21" s="74">
        <v>15</v>
      </c>
      <c r="U21" s="75" t="s">
        <v>686</v>
      </c>
      <c r="V21" s="75" t="s">
        <v>629</v>
      </c>
      <c r="W21" s="74">
        <v>16</v>
      </c>
      <c r="X21" s="75" t="s">
        <v>686</v>
      </c>
      <c r="Y21" s="75" t="s">
        <v>629</v>
      </c>
      <c r="Z21" s="74">
        <v>17</v>
      </c>
      <c r="AA21" s="75" t="s">
        <v>686</v>
      </c>
      <c r="AB21" s="75" t="s">
        <v>629</v>
      </c>
      <c r="AC21" s="74">
        <v>18</v>
      </c>
      <c r="AD21" s="75" t="s">
        <v>686</v>
      </c>
      <c r="AE21" s="75" t="s">
        <v>629</v>
      </c>
      <c r="AF21" s="74">
        <v>20</v>
      </c>
      <c r="AG21" s="75" t="s">
        <v>686</v>
      </c>
      <c r="AH21" s="75" t="s">
        <v>629</v>
      </c>
      <c r="AI21" s="74">
        <v>22</v>
      </c>
      <c r="AJ21" s="75" t="s">
        <v>686</v>
      </c>
      <c r="AK21" s="75" t="s">
        <v>629</v>
      </c>
      <c r="AL21" s="74">
        <v>23</v>
      </c>
      <c r="AM21" s="75" t="s">
        <v>686</v>
      </c>
      <c r="AN21" s="75" t="s">
        <v>629</v>
      </c>
      <c r="AO21" s="74">
        <v>22</v>
      </c>
      <c r="AP21" s="75" t="s">
        <v>686</v>
      </c>
      <c r="AQ21" s="75" t="s">
        <v>629</v>
      </c>
      <c r="AR21" s="74">
        <v>24</v>
      </c>
      <c r="AS21" s="75" t="s">
        <v>686</v>
      </c>
      <c r="AT21" s="75" t="s">
        <v>629</v>
      </c>
      <c r="AU21" s="74">
        <v>25</v>
      </c>
      <c r="AV21" s="75" t="s">
        <v>686</v>
      </c>
      <c r="AW21" s="75" t="s">
        <v>629</v>
      </c>
      <c r="AX21" s="74">
        <v>26</v>
      </c>
      <c r="AY21" s="75" t="s">
        <v>686</v>
      </c>
      <c r="AZ21" s="75" t="s">
        <v>629</v>
      </c>
      <c r="BA21" s="74">
        <v>28</v>
      </c>
      <c r="BB21" s="75" t="s">
        <v>686</v>
      </c>
      <c r="BC21" s="75" t="s">
        <v>629</v>
      </c>
      <c r="BD21" s="74">
        <v>26</v>
      </c>
      <c r="BE21" s="75" t="s">
        <v>686</v>
      </c>
      <c r="BF21" s="75" t="s">
        <v>629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2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13</v>
      </c>
      <c r="B22" s="74" t="s">
        <v>299</v>
      </c>
      <c r="C22" s="74" t="s">
        <v>159</v>
      </c>
      <c r="D22" s="74" t="str">
        <f>IF(B22="MATIERE",VLOOKUP($C22,MATIERE!$B$2:$K$601,6,0),IF(B22="MOA",VLOOKUP($C22,ATELIER!$B$2:$K$291,3,0),IF(B22="MOC",VLOOKUP($C22,CHANTIER!$B$2:$K$291,3,0),IF(B22="MP",VLOOKUP($C22,MINIPELLE!$B$2:$K$291,3,0),""))))</f>
        <v>m3</v>
      </c>
      <c r="E22" s="74">
        <v>2.2000000000000002</v>
      </c>
      <c r="F22" s="75"/>
      <c r="G22" s="75"/>
      <c r="H22" s="74">
        <v>3.3000000000000003</v>
      </c>
      <c r="I22" s="75"/>
      <c r="J22" s="75"/>
      <c r="K22" s="74">
        <v>4.4000000000000004</v>
      </c>
      <c r="L22" s="75"/>
      <c r="M22" s="75"/>
      <c r="N22" s="74">
        <v>5.5</v>
      </c>
      <c r="O22" s="75"/>
      <c r="P22" s="75"/>
      <c r="Q22" s="74">
        <v>6.6000000000000005</v>
      </c>
      <c r="R22" s="75"/>
      <c r="S22" s="75"/>
      <c r="T22" s="74">
        <v>7.7000000000000011</v>
      </c>
      <c r="U22" s="75"/>
      <c r="V22" s="75"/>
      <c r="W22" s="74">
        <v>8.8000000000000007</v>
      </c>
      <c r="X22" s="75"/>
      <c r="Y22" s="75"/>
      <c r="Z22" s="74">
        <v>9.9</v>
      </c>
      <c r="AA22" s="75"/>
      <c r="AB22" s="75"/>
      <c r="AC22" s="74">
        <v>11</v>
      </c>
      <c r="AD22" s="75"/>
      <c r="AE22" s="75"/>
      <c r="AF22" s="74">
        <v>13.200000000000001</v>
      </c>
      <c r="AG22" s="75"/>
      <c r="AH22" s="75"/>
      <c r="AI22" s="74">
        <v>13.200000000000001</v>
      </c>
      <c r="AJ22" s="75"/>
      <c r="AK22" s="75"/>
      <c r="AL22" s="74">
        <v>15.400000000000002</v>
      </c>
      <c r="AM22" s="75"/>
      <c r="AN22" s="75"/>
      <c r="AO22" s="74">
        <v>15.400000000000002</v>
      </c>
      <c r="AP22" s="75"/>
      <c r="AQ22" s="75"/>
      <c r="AR22" s="74">
        <v>17.600000000000001</v>
      </c>
      <c r="AS22" s="75"/>
      <c r="AT22" s="75"/>
      <c r="AU22" s="74">
        <v>19.8</v>
      </c>
      <c r="AV22" s="75"/>
      <c r="AW22" s="75"/>
      <c r="AX22" s="74">
        <v>19.8</v>
      </c>
      <c r="AY22" s="75"/>
      <c r="AZ22" s="75"/>
      <c r="BA22" s="74">
        <v>22</v>
      </c>
      <c r="BB22" s="75"/>
      <c r="BC22" s="75"/>
      <c r="BD22" s="74">
        <v>22</v>
      </c>
      <c r="BE22" s="75"/>
      <c r="BF22" s="75"/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2" x14ac:dyDescent="0.3">
      <c r="A23" s="58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74"/>
      <c r="C23" s="74"/>
      <c r="D23" s="74" t="str">
        <f>IF(B23="MATIERE",VLOOKUP($C23,MATIERE!$B$2:$K$601,6,0),IF(B23="MOA",VLOOKUP($C23,ATELIER!$B$2:$K$291,3,0),IF(B23="MOC",VLOOKUP($C23,CHANTIER!$B$2:$K$291,3,0),IF(B23="MP",VLOOKUP($C23,MINIPELLE!$B$2:$K$291,3,0),""))))</f>
        <v/>
      </c>
      <c r="E23" s="74"/>
      <c r="F23" s="75"/>
      <c r="G23" s="75"/>
      <c r="H23" s="74"/>
      <c r="I23" s="75"/>
      <c r="J23" s="75"/>
      <c r="K23" s="74"/>
      <c r="L23" s="75"/>
      <c r="M23" s="75"/>
      <c r="N23" s="74"/>
      <c r="O23" s="75"/>
      <c r="P23" s="75"/>
      <c r="Q23" s="74"/>
      <c r="R23" s="75"/>
      <c r="S23" s="75"/>
      <c r="T23" s="74"/>
      <c r="U23" s="75"/>
      <c r="V23" s="75"/>
      <c r="W23" s="74"/>
      <c r="X23" s="75"/>
      <c r="Y23" s="75"/>
      <c r="Z23" s="74"/>
      <c r="AA23" s="75"/>
      <c r="AB23" s="75"/>
      <c r="AC23" s="74"/>
      <c r="AD23" s="75"/>
      <c r="AE23" s="75"/>
      <c r="AF23" s="74"/>
      <c r="AG23" s="75"/>
      <c r="AH23" s="75"/>
      <c r="AI23" s="74"/>
      <c r="AJ23" s="75"/>
      <c r="AK23" s="75"/>
      <c r="AL23" s="74"/>
      <c r="AM23" s="75"/>
      <c r="AN23" s="75"/>
      <c r="AO23" s="74"/>
      <c r="AP23" s="75"/>
      <c r="AQ23" s="75"/>
      <c r="AR23" s="74"/>
      <c r="AS23" s="75"/>
      <c r="AT23" s="75"/>
      <c r="AU23" s="74"/>
      <c r="AV23" s="75"/>
      <c r="AW23" s="75"/>
      <c r="AX23" s="74"/>
      <c r="AY23" s="75"/>
      <c r="AZ23" s="75"/>
      <c r="BA23" s="74"/>
      <c r="BB23" s="75"/>
      <c r="BC23" s="75"/>
      <c r="BD23" s="74"/>
      <c r="BE23" s="75"/>
      <c r="BF23" s="75"/>
      <c r="BG23" s="74" t="str">
        <f t="shared" ref="BG23:BG48" si="40"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H23" s="74"/>
      <c r="BI23" s="74"/>
      <c r="BJ23" s="74" t="str">
        <f t="shared" ref="BJ23:BJ48" si="41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/>
      </c>
      <c r="BK23" s="74"/>
      <c r="BL23" s="74"/>
      <c r="BM23" s="74" t="str">
        <f t="shared" ref="BM23:BM48" si="42">IF(AND(K23="",L23=""),"",SUBSTITUTE(SUBSTITUTE(SUBSTITUTE(SUBSTITUTE(SUBSTITUTE(SUBSTITUTE(SUBSTITUTE($BG$1,"#SYSTEME#",$A$1),"#DIM#",K$1),"#TYPE#",$B23),"#LIGNE#",$A23),"#Q#",IF(L23="",SUBSTITUTE(K23,",","."),"null")),"#FORMULE#",IF(L23="","null",CONCATENATE("'",L23,"'"))),"#CTE#",IF(M23="","null",CONCATENATE("'",M23,"'"))))</f>
        <v/>
      </c>
      <c r="BN23" s="74"/>
      <c r="BO23" s="74"/>
      <c r="BP23" s="74" t="str">
        <f t="shared" ref="BP23:BP48" si="43">IF(AND(N23="",O23=""),"",SUBSTITUTE(SUBSTITUTE(SUBSTITUTE(SUBSTITUTE(SUBSTITUTE(SUBSTITUTE(SUBSTITUTE($BG$1,"#SYSTEME#",$A$1),"#DIM#",N$1),"#TYPE#",$B23),"#LIGNE#",$A23),"#Q#",IF(O23="",SUBSTITUTE(N23,",","."),"null")),"#FORMULE#",IF(O23="","null",CONCATENATE("'",O23,"'"))),"#CTE#",IF(P23="","null",CONCATENATE("'",P23,"'"))))</f>
        <v/>
      </c>
      <c r="BQ23" s="74"/>
      <c r="BR23" s="74"/>
      <c r="BS23" s="74" t="str">
        <f t="shared" ref="BS23:BS48" si="44">IF(AND(Q23="",R23=""),"",SUBSTITUTE(SUBSTITUTE(SUBSTITUTE(SUBSTITUTE(SUBSTITUTE(SUBSTITUTE(SUBSTITUTE($BG$1,"#SYSTEME#",$A$1),"#DIM#",Q$1),"#TYPE#",$B23),"#LIGNE#",$A23),"#Q#",IF(R23="",SUBSTITUTE(Q23,",","."),"null")),"#FORMULE#",IF(R23="","null",CONCATENATE("'",R23,"'"))),"#CTE#",IF(S23="","null",CONCATENATE("'",S23,"'"))))</f>
        <v/>
      </c>
      <c r="BT23" s="74"/>
      <c r="BU23" s="74"/>
      <c r="BV23" s="74" t="str">
        <f t="shared" ref="BV23:BV48" si="45">IF(AND(T23="",U23=""),"",SUBSTITUTE(SUBSTITUTE(SUBSTITUTE(SUBSTITUTE(SUBSTITUTE(SUBSTITUTE(SUBSTITUTE($BG$1,"#SYSTEME#",$A$1),"#DIM#",T$1),"#TYPE#",$B23),"#LIGNE#",$A23),"#Q#",IF(U23="",SUBSTITUTE(T23,",","."),"null")),"#FORMULE#",IF(U23="","null",CONCATENATE("'",U23,"'"))),"#CTE#",IF(V23="","null",CONCATENATE("'",V23,"'"))))</f>
        <v/>
      </c>
      <c r="BW23" s="74"/>
      <c r="BX23" s="74"/>
      <c r="BY23" s="74" t="str">
        <f t="shared" ref="BY23:BY48" si="46">IF(AND(W23="",X23=""),"",SUBSTITUTE(SUBSTITUTE(SUBSTITUTE(SUBSTITUTE(SUBSTITUTE(SUBSTITUTE(SUBSTITUTE($BG$1,"#SYSTEME#",$A$1),"#DIM#",W$1),"#TYPE#",$B23),"#LIGNE#",$A23),"#Q#",IF(X23="",SUBSTITUTE(W23,",","."),"null")),"#FORMULE#",IF(X23="","null",CONCATENATE("'",X23,"'"))),"#CTE#",IF(Y23="","null",CONCATENATE("'",Y23,"'"))))</f>
        <v/>
      </c>
      <c r="BZ23" s="74"/>
      <c r="CA23" s="74"/>
      <c r="CB23" s="74" t="str">
        <f t="shared" ref="CB23:CB48" si="47">IF(AND(Z23="",AA23=""),"",SUBSTITUTE(SUBSTITUTE(SUBSTITUTE(SUBSTITUTE(SUBSTITUTE(SUBSTITUTE(SUBSTITUTE($BG$1,"#SYSTEME#",$A$1),"#DIM#",Z$1),"#TYPE#",$B23),"#LIGNE#",$A23),"#Q#",IF(AA23="",SUBSTITUTE(Z23,",","."),"null")),"#FORMULE#",IF(AA23="","null",CONCATENATE("'",AA23,"'"))),"#CTE#",IF(AB23="","null",CONCATENATE("'",AB23,"'"))))</f>
        <v/>
      </c>
      <c r="CC23" s="74"/>
      <c r="CD23" s="74"/>
      <c r="CE23" s="74" t="str">
        <f t="shared" ref="CE23:CE48" si="48">IF(AND(AC23="",AD23=""),"",SUBSTITUTE(SUBSTITUTE(SUBSTITUTE(SUBSTITUTE(SUBSTITUTE(SUBSTITUTE(SUBSTITUTE($BG$1,"#SYSTEME#",$A$1),"#DIM#",AC$1),"#TYPE#",$B23),"#LIGNE#",$A23),"#Q#",IF(AD23="",SUBSTITUTE(AC23,",","."),"null")),"#FORMULE#",IF(AD23="","null",CONCATENATE("'",AD23,"'"))),"#CTE#",IF(AE23="","null",CONCATENATE("'",AE23,"'"))))</f>
        <v/>
      </c>
      <c r="CF23" s="74"/>
      <c r="CG23" s="74"/>
      <c r="CH23" s="74" t="str">
        <f t="shared" ref="CH23:CH48" si="49">IF(AND(AF23="",AG23=""),"",SUBSTITUTE(SUBSTITUTE(SUBSTITUTE(SUBSTITUTE(SUBSTITUTE(SUBSTITUTE(SUBSTITUTE($BG$1,"#SYSTEME#",$A$1),"#DIM#",AF$1),"#TYPE#",$B23),"#LIGNE#",$A23),"#Q#",IF(AG23="",SUBSTITUTE(AF23,",","."),"null")),"#FORMULE#",IF(AG23="","null",CONCATENATE("'",AG23,"'"))),"#CTE#",IF(AH23="","null",CONCATENATE("'",AH23,"'"))))</f>
        <v/>
      </c>
      <c r="CI23" s="74"/>
      <c r="CJ23" s="74"/>
      <c r="CK23" s="74" t="str">
        <f t="shared" ref="CK23:CK48" si="50">IF(AND(AI23="",AJ23=""),"",SUBSTITUTE(SUBSTITUTE(SUBSTITUTE(SUBSTITUTE(SUBSTITUTE(SUBSTITUTE(SUBSTITUTE($BG$1,"#SYSTEME#",$A$1),"#DIM#",AI$1),"#TYPE#",$B23),"#LIGNE#",$A23),"#Q#",IF(AJ23="",SUBSTITUTE(AI23,",","."),"null")),"#FORMULE#",IF(AJ23="","null",CONCATENATE("'",AJ23,"'"))),"#CTE#",IF(AK23="","null",CONCATENATE("'",AK23,"'"))))</f>
        <v/>
      </c>
      <c r="CL23" s="74"/>
      <c r="CM23" s="74"/>
      <c r="CN23" s="74" t="str">
        <f t="shared" ref="CN23:CN48" si="51">IF(AND(AL23="",AM23=""),"",SUBSTITUTE(SUBSTITUTE(SUBSTITUTE(SUBSTITUTE(SUBSTITUTE(SUBSTITUTE(SUBSTITUTE($BG$1,"#SYSTEME#",$A$1),"#DIM#",AL$1),"#TYPE#",$B23),"#LIGNE#",$A23),"#Q#",IF(AM23="",SUBSTITUTE(AL23,",","."),"null")),"#FORMULE#",IF(AM23="","null",CONCATENATE("'",AM23,"'"))),"#CTE#",IF(AN23="","null",CONCATENATE("'",AN23,"'"))))</f>
        <v/>
      </c>
      <c r="CO23" s="74"/>
      <c r="CP23" s="74"/>
      <c r="CQ23" s="74" t="str">
        <f t="shared" ref="CQ23:CQ48" si="52">IF(AND(AO23="",AP23=""),"",SUBSTITUTE(SUBSTITUTE(SUBSTITUTE(SUBSTITUTE(SUBSTITUTE(SUBSTITUTE(SUBSTITUTE($BG$1,"#SYSTEME#",$A$1),"#DIM#",AO$1),"#TYPE#",$B23),"#LIGNE#",$A23),"#Q#",IF(AP23="",SUBSTITUTE(AO23,",","."),"null")),"#FORMULE#",IF(AP23="","null",CONCATENATE("'",AP23,"'"))),"#CTE#",IF(AQ23="","null",CONCATENATE("'",AQ23,"'"))))</f>
        <v/>
      </c>
      <c r="CR23" s="74"/>
      <c r="CS23" s="74"/>
      <c r="CT23" s="74" t="str">
        <f t="shared" ref="CT23:CT48" si="53">IF(AND(AR23="",AS23=""),"",SUBSTITUTE(SUBSTITUTE(SUBSTITUTE(SUBSTITUTE(SUBSTITUTE(SUBSTITUTE(SUBSTITUTE($BG$1,"#SYSTEME#",$A$1),"#DIM#",AR$1),"#TYPE#",$B23),"#LIGNE#",$A23),"#Q#",IF(AS23="",SUBSTITUTE(AR23,",","."),"null")),"#FORMULE#",IF(AS23="","null",CONCATENATE("'",AS23,"'"))),"#CTE#",IF(AT23="","null",CONCATENATE("'",AT23,"'"))))</f>
        <v/>
      </c>
      <c r="CU23" s="74"/>
      <c r="CV23" s="74"/>
      <c r="CW23" s="74" t="str">
        <f t="shared" ref="CW23:CW48" si="54">IF(AND(AU23="",AV23=""),"",SUBSTITUTE(SUBSTITUTE(SUBSTITUTE(SUBSTITUTE(SUBSTITUTE(SUBSTITUTE(SUBSTITUTE($BG$1,"#SYSTEME#",$A$1),"#DIM#",AU$1),"#TYPE#",$B23),"#LIGNE#",$A23),"#Q#",IF(AV23="",SUBSTITUTE(AU23,",","."),"null")),"#FORMULE#",IF(AV23="","null",CONCATENATE("'",AV23,"'"))),"#CTE#",IF(AW23="","null",CONCATENATE("'",AW23,"'"))))</f>
        <v/>
      </c>
      <c r="CX23" s="74"/>
      <c r="CY23" s="74"/>
      <c r="CZ23" s="74" t="str">
        <f t="shared" ref="CZ23:CZ48" si="55">IF(AND(AX23="",AY23=""),"",SUBSTITUTE(SUBSTITUTE(SUBSTITUTE(SUBSTITUTE(SUBSTITUTE(SUBSTITUTE(SUBSTITUTE($BG$1,"#SYSTEME#",$A$1),"#DIM#",AX$1),"#TYPE#",$B23),"#LIGNE#",$A23),"#Q#",IF(AY23="",SUBSTITUTE(AX23,",","."),"null")),"#FORMULE#",IF(AY23="","null",CONCATENATE("'",AY23,"'"))),"#CTE#",IF(AZ23="","null",CONCATENATE("'",AZ23,"'"))))</f>
        <v/>
      </c>
      <c r="DA23" s="74"/>
      <c r="DB23" s="74"/>
      <c r="DC23" s="74" t="str">
        <f t="shared" ref="DC23:DC48" si="56">IF(AND(BA23="",BB23=""),"",SUBSTITUTE(SUBSTITUTE(SUBSTITUTE(SUBSTITUTE(SUBSTITUTE(SUBSTITUTE(SUBSTITUTE($BG$1,"#SYSTEME#",$A$1),"#DIM#",BA$1),"#TYPE#",$B23),"#LIGNE#",$A23),"#Q#",IF(BB23="",SUBSTITUTE(BA23,",","."),"null")),"#FORMULE#",IF(BB23="","null",CONCATENATE("'",BB23,"'"))),"#CTE#",IF(BC23="","null",CONCATENATE("'",BC23,"'"))))</f>
        <v/>
      </c>
      <c r="DD23" s="74"/>
      <c r="DE23" s="74"/>
      <c r="DF23" s="74" t="str">
        <f t="shared" ref="DF23:DF48" si="57">IF(AND(BD23="",BE23=""),"",SUBSTITUTE(SUBSTITUTE(SUBSTITUTE(SUBSTITUTE(SUBSTITUTE(SUBSTITUTE(SUBSTITUTE($BG$1,"#SYSTEME#",$A$1),"#DIM#",BD$1),"#TYPE#",$B23),"#LIGNE#",$A23),"#Q#",IF(BE23="",SUBSTITUTE(BD23,",","."),"null")),"#FORMULE#",IF(BE23="","null",CONCATENATE("'",BE23,"'"))),"#CTE#",IF(BF23="","null",CONCATENATE("'",BF23,"'"))))</f>
        <v/>
      </c>
      <c r="DG23" s="74"/>
      <c r="DH23" s="74"/>
    </row>
    <row r="24" spans="1:112" x14ac:dyDescent="0.3">
      <c r="A24" s="58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4"/>
      <c r="C24" s="74"/>
      <c r="D24" s="74" t="str">
        <f>IF(B24="MATIERE",VLOOKUP($C24,MATIERE!$B$2:$K$601,6,0),IF(B24="MOA",VLOOKUP($C24,ATELIER!$B$2:$K$291,3,0),IF(B24="MOC",VLOOKUP($C24,CHANTIER!$B$2:$K$291,3,0),IF(B24="MP",VLOOKUP($C24,MINIPELLE!$B$2:$K$291,3,0),""))))</f>
        <v/>
      </c>
      <c r="E24" s="74"/>
      <c r="F24" s="75"/>
      <c r="G24" s="75"/>
      <c r="H24" s="74"/>
      <c r="I24" s="75"/>
      <c r="J24" s="75"/>
      <c r="K24" s="74"/>
      <c r="L24" s="75"/>
      <c r="M24" s="75"/>
      <c r="N24" s="74"/>
      <c r="O24" s="75"/>
      <c r="P24" s="75"/>
      <c r="Q24" s="74"/>
      <c r="R24" s="75"/>
      <c r="S24" s="75"/>
      <c r="T24" s="74"/>
      <c r="U24" s="75"/>
      <c r="V24" s="75"/>
      <c r="W24" s="74"/>
      <c r="X24" s="75"/>
      <c r="Y24" s="75"/>
      <c r="Z24" s="74"/>
      <c r="AA24" s="75"/>
      <c r="AB24" s="75"/>
      <c r="AC24" s="74"/>
      <c r="AD24" s="75"/>
      <c r="AE24" s="75"/>
      <c r="AF24" s="74"/>
      <c r="AG24" s="75"/>
      <c r="AH24" s="75"/>
      <c r="AI24" s="74"/>
      <c r="AJ24" s="75"/>
      <c r="AK24" s="75"/>
      <c r="AL24" s="74"/>
      <c r="AM24" s="75"/>
      <c r="AN24" s="75"/>
      <c r="AO24" s="74"/>
      <c r="AP24" s="75"/>
      <c r="AQ24" s="75"/>
      <c r="AR24" s="74"/>
      <c r="AS24" s="75"/>
      <c r="AT24" s="75"/>
      <c r="AU24" s="74"/>
      <c r="AV24" s="75"/>
      <c r="AW24" s="75"/>
      <c r="AX24" s="74"/>
      <c r="AY24" s="75"/>
      <c r="AZ24" s="75"/>
      <c r="BA24" s="74"/>
      <c r="BB24" s="75"/>
      <c r="BC24" s="75"/>
      <c r="BD24" s="74"/>
      <c r="BE24" s="75"/>
      <c r="BF24" s="75"/>
      <c r="BG24" s="74" t="str">
        <f t="shared" si="40"/>
        <v/>
      </c>
      <c r="BH24" s="74"/>
      <c r="BI24" s="74"/>
      <c r="BJ24" s="74" t="str">
        <f t="shared" si="41"/>
        <v/>
      </c>
      <c r="BK24" s="74"/>
      <c r="BL24" s="74"/>
      <c r="BM24" s="74" t="str">
        <f t="shared" si="42"/>
        <v/>
      </c>
      <c r="BN24" s="74"/>
      <c r="BO24" s="74"/>
      <c r="BP24" s="74" t="str">
        <f t="shared" si="43"/>
        <v/>
      </c>
      <c r="BQ24" s="74"/>
      <c r="BR24" s="74"/>
      <c r="BS24" s="74" t="str">
        <f t="shared" si="44"/>
        <v/>
      </c>
      <c r="BT24" s="74"/>
      <c r="BU24" s="74"/>
      <c r="BV24" s="74" t="str">
        <f t="shared" si="45"/>
        <v/>
      </c>
      <c r="BW24" s="74"/>
      <c r="BX24" s="74"/>
      <c r="BY24" s="74" t="str">
        <f t="shared" si="46"/>
        <v/>
      </c>
      <c r="BZ24" s="74"/>
      <c r="CA24" s="74"/>
      <c r="CB24" s="74" t="str">
        <f t="shared" si="47"/>
        <v/>
      </c>
      <c r="CC24" s="74"/>
      <c r="CD24" s="74"/>
      <c r="CE24" s="74" t="str">
        <f t="shared" si="48"/>
        <v/>
      </c>
      <c r="CF24" s="74"/>
      <c r="CG24" s="74"/>
      <c r="CH24" s="74" t="str">
        <f t="shared" si="49"/>
        <v/>
      </c>
      <c r="CI24" s="74"/>
      <c r="CJ24" s="74"/>
      <c r="CK24" s="74" t="str">
        <f t="shared" si="50"/>
        <v/>
      </c>
      <c r="CL24" s="74"/>
      <c r="CM24" s="74"/>
      <c r="CN24" s="74" t="str">
        <f t="shared" si="51"/>
        <v/>
      </c>
      <c r="CO24" s="74"/>
      <c r="CP24" s="74"/>
      <c r="CQ24" s="74" t="str">
        <f t="shared" si="52"/>
        <v/>
      </c>
      <c r="CR24" s="74"/>
      <c r="CS24" s="74"/>
      <c r="CT24" s="74" t="str">
        <f t="shared" si="53"/>
        <v/>
      </c>
      <c r="CU24" s="74"/>
      <c r="CV24" s="74"/>
      <c r="CW24" s="74" t="str">
        <f t="shared" si="54"/>
        <v/>
      </c>
      <c r="CX24" s="74"/>
      <c r="CY24" s="74"/>
      <c r="CZ24" s="74" t="str">
        <f t="shared" si="55"/>
        <v/>
      </c>
      <c r="DA24" s="74"/>
      <c r="DB24" s="74"/>
      <c r="DC24" s="74" t="str">
        <f t="shared" si="56"/>
        <v/>
      </c>
      <c r="DD24" s="74"/>
      <c r="DE24" s="74"/>
      <c r="DF24" s="74" t="str">
        <f t="shared" si="57"/>
        <v/>
      </c>
      <c r="DG24" s="74"/>
      <c r="DH24" s="74"/>
    </row>
    <row r="25" spans="1:112" ht="55.2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74" t="s">
        <v>298</v>
      </c>
      <c r="C25" s="56" t="s">
        <v>1879</v>
      </c>
      <c r="D25" s="74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74"/>
      <c r="F25" s="60" t="s">
        <v>686</v>
      </c>
      <c r="G25" s="60" t="s">
        <v>665</v>
      </c>
      <c r="H25" s="74"/>
      <c r="I25" s="60" t="s">
        <v>686</v>
      </c>
      <c r="J25" s="60" t="s">
        <v>665</v>
      </c>
      <c r="K25" s="74"/>
      <c r="L25" s="60" t="s">
        <v>686</v>
      </c>
      <c r="M25" s="60" t="s">
        <v>665</v>
      </c>
      <c r="N25" s="74"/>
      <c r="O25" s="60" t="s">
        <v>686</v>
      </c>
      <c r="P25" s="60" t="s">
        <v>665</v>
      </c>
      <c r="Q25" s="74"/>
      <c r="R25" s="60" t="s">
        <v>686</v>
      </c>
      <c r="S25" s="60" t="s">
        <v>665</v>
      </c>
      <c r="T25" s="74"/>
      <c r="U25" s="60" t="s">
        <v>686</v>
      </c>
      <c r="V25" s="60" t="s">
        <v>665</v>
      </c>
      <c r="W25" s="74"/>
      <c r="X25" s="60" t="s">
        <v>686</v>
      </c>
      <c r="Y25" s="60" t="s">
        <v>665</v>
      </c>
      <c r="Z25" s="74"/>
      <c r="AA25" s="60" t="s">
        <v>686</v>
      </c>
      <c r="AB25" s="60" t="s">
        <v>665</v>
      </c>
      <c r="AC25" s="74"/>
      <c r="AD25" s="60" t="s">
        <v>686</v>
      </c>
      <c r="AE25" s="60" t="s">
        <v>665</v>
      </c>
      <c r="AF25" s="74"/>
      <c r="AG25" s="60" t="s">
        <v>686</v>
      </c>
      <c r="AH25" s="60" t="s">
        <v>665</v>
      </c>
      <c r="AI25" s="74"/>
      <c r="AJ25" s="60" t="s">
        <v>686</v>
      </c>
      <c r="AK25" s="60" t="s">
        <v>665</v>
      </c>
      <c r="AL25" s="74"/>
      <c r="AM25" s="60" t="s">
        <v>686</v>
      </c>
      <c r="AN25" s="60" t="s">
        <v>665</v>
      </c>
      <c r="AO25" s="74"/>
      <c r="AP25" s="60" t="s">
        <v>686</v>
      </c>
      <c r="AQ25" s="60" t="s">
        <v>665</v>
      </c>
      <c r="AR25" s="74"/>
      <c r="AS25" s="60" t="s">
        <v>686</v>
      </c>
      <c r="AT25" s="60" t="s">
        <v>665</v>
      </c>
      <c r="AU25" s="74"/>
      <c r="AV25" s="60" t="s">
        <v>686</v>
      </c>
      <c r="AW25" s="60" t="s">
        <v>665</v>
      </c>
      <c r="AX25" s="74"/>
      <c r="AY25" s="60" t="s">
        <v>686</v>
      </c>
      <c r="AZ25" s="60" t="s">
        <v>665</v>
      </c>
      <c r="BA25" s="74"/>
      <c r="BB25" s="60" t="s">
        <v>686</v>
      </c>
      <c r="BC25" s="60" t="s">
        <v>665</v>
      </c>
      <c r="BD25" s="74"/>
      <c r="BE25" s="60" t="s">
        <v>686</v>
      </c>
      <c r="BF25" s="60" t="s">
        <v>665</v>
      </c>
      <c r="BG25" s="74" t="str">
        <f t="shared" si="40"/>
        <v xml:space="preserve">INSERT INTO SC_SystemeProduits(RefDimension,NomSysteme,typePresta,ligne,Quantite,formule,cte1,DateModif) values (1,'FV8','MOC',94,null,'1*CTE1','LONGUEUR',now());
</v>
      </c>
      <c r="BH25" s="74"/>
      <c r="BI25" s="74"/>
      <c r="BJ25" s="74" t="str">
        <f t="shared" si="41"/>
        <v xml:space="preserve">INSERT INTO SC_SystemeProduits(RefDimension,NomSysteme,typePresta,ligne,Quantite,formule,cte1,DateModif) values (2,'FV8','MOC',94,null,'1*CTE1','LONGUEUR',now());
</v>
      </c>
      <c r="BK25" s="74"/>
      <c r="BL25" s="74"/>
      <c r="BM25" s="74" t="str">
        <f t="shared" si="42"/>
        <v xml:space="preserve">INSERT INTO SC_SystemeProduits(RefDimension,NomSysteme,typePresta,ligne,Quantite,formule,cte1,DateModif) values (3,'FV8','MOC',94,null,'1*CTE1','LONGUEUR',now());
</v>
      </c>
      <c r="BN25" s="74"/>
      <c r="BO25" s="74"/>
      <c r="BP25" s="74" t="str">
        <f t="shared" si="43"/>
        <v xml:space="preserve">INSERT INTO SC_SystemeProduits(RefDimension,NomSysteme,typePresta,ligne,Quantite,formule,cte1,DateModif) values (4,'FV8','MOC',94,null,'1*CTE1','LONGUEUR',now());
</v>
      </c>
      <c r="BQ25" s="74"/>
      <c r="BR25" s="74"/>
      <c r="BS25" s="74" t="str">
        <f t="shared" si="44"/>
        <v xml:space="preserve">INSERT INTO SC_SystemeProduits(RefDimension,NomSysteme,typePresta,ligne,Quantite,formule,cte1,DateModif) values (5,'FV8','MOC',94,null,'1*CTE1','LONGUEUR',now());
</v>
      </c>
      <c r="BT25" s="74"/>
      <c r="BU25" s="74"/>
      <c r="BV25" s="74" t="str">
        <f t="shared" si="45"/>
        <v xml:space="preserve">INSERT INTO SC_SystemeProduits(RefDimension,NomSysteme,typePresta,ligne,Quantite,formule,cte1,DateModif) values (6,'FV8','MOC',94,null,'1*CTE1','LONGUEUR',now());
</v>
      </c>
      <c r="BW25" s="74"/>
      <c r="BX25" s="74"/>
      <c r="BY25" s="74" t="str">
        <f t="shared" si="46"/>
        <v xml:space="preserve">INSERT INTO SC_SystemeProduits(RefDimension,NomSysteme,typePresta,ligne,Quantite,formule,cte1,DateModif) values (7,'FV8','MOC',94,null,'1*CTE1','LONGUEUR',now());
</v>
      </c>
      <c r="BZ25" s="74"/>
      <c r="CA25" s="74"/>
      <c r="CB25" s="74" t="str">
        <f t="shared" si="47"/>
        <v xml:space="preserve">INSERT INTO SC_SystemeProduits(RefDimension,NomSysteme,typePresta,ligne,Quantite,formule,cte1,DateModif) values (8,'FV8','MOC',94,null,'1*CTE1','LONGUEUR',now());
</v>
      </c>
      <c r="CC25" s="74"/>
      <c r="CD25" s="74"/>
      <c r="CE25" s="74" t="str">
        <f t="shared" si="48"/>
        <v xml:space="preserve">INSERT INTO SC_SystemeProduits(RefDimension,NomSysteme,typePresta,ligne,Quantite,formule,cte1,DateModif) values (9,'FV8','MOC',94,null,'1*CTE1','LONGUEUR',now());
</v>
      </c>
      <c r="CF25" s="74"/>
      <c r="CG25" s="74"/>
      <c r="CH25" s="74" t="str">
        <f t="shared" si="49"/>
        <v xml:space="preserve">INSERT INTO SC_SystemeProduits(RefDimension,NomSysteme,typePresta,ligne,Quantite,formule,cte1,DateModif) values (10,'FV8','MOC',94,null,'1*CTE1','LONGUEUR',now());
</v>
      </c>
      <c r="CI25" s="74"/>
      <c r="CJ25" s="74"/>
      <c r="CK25" s="74" t="str">
        <f t="shared" si="50"/>
        <v xml:space="preserve">INSERT INTO SC_SystemeProduits(RefDimension,NomSysteme,typePresta,ligne,Quantite,formule,cte1,DateModif) values (11,'FV8','MOC',94,null,'1*CTE1','LONGUEUR',now());
</v>
      </c>
      <c r="CL25" s="74"/>
      <c r="CM25" s="74"/>
      <c r="CN25" s="74" t="str">
        <f t="shared" si="51"/>
        <v xml:space="preserve">INSERT INTO SC_SystemeProduits(RefDimension,NomSysteme,typePresta,ligne,Quantite,formule,cte1,DateModif) values (12,'FV8','MOC',94,null,'1*CTE1','LONGUEUR',now());
</v>
      </c>
      <c r="CO25" s="74"/>
      <c r="CP25" s="74"/>
      <c r="CQ25" s="74" t="str">
        <f t="shared" si="52"/>
        <v xml:space="preserve">INSERT INTO SC_SystemeProduits(RefDimension,NomSysteme,typePresta,ligne,Quantite,formule,cte1,DateModif) values (13,'FV8','MOC',94,null,'1*CTE1','LONGUEUR',now());
</v>
      </c>
      <c r="CR25" s="74"/>
      <c r="CS25" s="74"/>
      <c r="CT25" s="74" t="str">
        <f t="shared" si="53"/>
        <v xml:space="preserve">INSERT INTO SC_SystemeProduits(RefDimension,NomSysteme,typePresta,ligne,Quantite,formule,cte1,DateModif) values (14,'FV8','MOC',94,null,'1*CTE1','LONGUEUR',now());
</v>
      </c>
      <c r="CU25" s="74"/>
      <c r="CV25" s="74"/>
      <c r="CW25" s="74" t="str">
        <f t="shared" si="54"/>
        <v xml:space="preserve">INSERT INTO SC_SystemeProduits(RefDimension,NomSysteme,typePresta,ligne,Quantite,formule,cte1,DateModif) values (15,'FV8','MOC',94,null,'1*CTE1','LONGUEUR',now());
</v>
      </c>
      <c r="CX25" s="74"/>
      <c r="CY25" s="74"/>
      <c r="CZ25" s="74" t="str">
        <f t="shared" si="55"/>
        <v xml:space="preserve">INSERT INTO SC_SystemeProduits(RefDimension,NomSysteme,typePresta,ligne,Quantite,formule,cte1,DateModif) values (16,'FV8','MOC',94,null,'1*CTE1','LONGUEUR',now());
</v>
      </c>
      <c r="DA25" s="74"/>
      <c r="DB25" s="74"/>
      <c r="DC25" s="74" t="str">
        <f t="shared" si="56"/>
        <v xml:space="preserve">INSERT INTO SC_SystemeProduits(RefDimension,NomSysteme,typePresta,ligne,Quantite,formule,cte1,DateModif) values (17,'FV8','MOC',94,null,'1*CTE1','LONGUEUR',now());
</v>
      </c>
      <c r="DD25" s="74"/>
      <c r="DE25" s="74"/>
      <c r="DF25" s="74" t="str">
        <f t="shared" si="57"/>
        <v xml:space="preserve">INSERT INTO SC_SystemeProduits(RefDimension,NomSysteme,typePresta,ligne,Quantite,formule,cte1,DateModif) values (18,'FV8','MOC',94,null,'1*CTE1','LONGUEUR',now());
</v>
      </c>
      <c r="DG25" s="74"/>
      <c r="DH25" s="74"/>
    </row>
    <row r="26" spans="1:112" x14ac:dyDescent="0.3">
      <c r="A26" s="58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74"/>
      <c r="C26" s="74"/>
      <c r="D26" s="74" t="str">
        <f>IF(B26="MATIERE",VLOOKUP($C26,MATIERE!$B$2:$K$601,6,0),IF(B26="MOA",VLOOKUP($C26,ATELIER!$B$2:$K$291,3,0),IF(B26="MOC",VLOOKUP($C26,CHANTIER!$B$2:$K$291,3,0),IF(B26="MP",VLOOKUP($C26,MINIPELLE!$B$2:$K$291,3,0),""))))</f>
        <v/>
      </c>
      <c r="E26" s="74"/>
      <c r="F26" s="75"/>
      <c r="G26" s="75"/>
      <c r="H26" s="74"/>
      <c r="I26" s="75"/>
      <c r="J26" s="75"/>
      <c r="K26" s="74"/>
      <c r="L26" s="75"/>
      <c r="M26" s="75"/>
      <c r="N26" s="74"/>
      <c r="O26" s="75"/>
      <c r="P26" s="75"/>
      <c r="Q26" s="74"/>
      <c r="R26" s="75"/>
      <c r="S26" s="75"/>
      <c r="T26" s="74"/>
      <c r="U26" s="75"/>
      <c r="V26" s="75"/>
      <c r="W26" s="74"/>
      <c r="X26" s="75"/>
      <c r="Y26" s="75"/>
      <c r="Z26" s="74"/>
      <c r="AA26" s="75"/>
      <c r="AB26" s="75"/>
      <c r="AC26" s="74"/>
      <c r="AD26" s="75"/>
      <c r="AE26" s="75"/>
      <c r="AF26" s="74"/>
      <c r="AG26" s="75"/>
      <c r="AH26" s="75"/>
      <c r="AI26" s="74"/>
      <c r="AJ26" s="75"/>
      <c r="AK26" s="75"/>
      <c r="AL26" s="74"/>
      <c r="AM26" s="75"/>
      <c r="AN26" s="75"/>
      <c r="AO26" s="74"/>
      <c r="AP26" s="75"/>
      <c r="AQ26" s="75"/>
      <c r="AR26" s="74"/>
      <c r="AS26" s="75"/>
      <c r="AT26" s="75"/>
      <c r="AU26" s="74"/>
      <c r="AV26" s="75"/>
      <c r="AW26" s="75"/>
      <c r="AX26" s="74"/>
      <c r="AY26" s="75"/>
      <c r="AZ26" s="75"/>
      <c r="BA26" s="74"/>
      <c r="BB26" s="75"/>
      <c r="BC26" s="75"/>
      <c r="BD26" s="74"/>
      <c r="BE26" s="75"/>
      <c r="BF26" s="75"/>
      <c r="BG26" s="74" t="str">
        <f t="shared" si="40"/>
        <v/>
      </c>
      <c r="BH26" s="74"/>
      <c r="BI26" s="74"/>
      <c r="BJ26" s="74" t="str">
        <f t="shared" si="41"/>
        <v/>
      </c>
      <c r="BK26" s="74"/>
      <c r="BL26" s="74"/>
      <c r="BM26" s="74" t="str">
        <f t="shared" si="42"/>
        <v/>
      </c>
      <c r="BN26" s="74"/>
      <c r="BO26" s="74"/>
      <c r="BP26" s="74" t="str">
        <f t="shared" si="43"/>
        <v/>
      </c>
      <c r="BQ26" s="74"/>
      <c r="BR26" s="74"/>
      <c r="BS26" s="74" t="str">
        <f t="shared" si="44"/>
        <v/>
      </c>
      <c r="BT26" s="74"/>
      <c r="BU26" s="74"/>
      <c r="BV26" s="74" t="str">
        <f t="shared" si="45"/>
        <v/>
      </c>
      <c r="BW26" s="74"/>
      <c r="BX26" s="74"/>
      <c r="BY26" s="74" t="str">
        <f t="shared" si="46"/>
        <v/>
      </c>
      <c r="BZ26" s="74"/>
      <c r="CA26" s="74"/>
      <c r="CB26" s="74" t="str">
        <f t="shared" si="47"/>
        <v/>
      </c>
      <c r="CC26" s="74"/>
      <c r="CD26" s="74"/>
      <c r="CE26" s="74" t="str">
        <f t="shared" si="48"/>
        <v/>
      </c>
      <c r="CF26" s="74"/>
      <c r="CG26" s="74"/>
      <c r="CH26" s="74" t="str">
        <f t="shared" si="49"/>
        <v/>
      </c>
      <c r="CI26" s="74"/>
      <c r="CJ26" s="74"/>
      <c r="CK26" s="74" t="str">
        <f t="shared" si="50"/>
        <v/>
      </c>
      <c r="CL26" s="74"/>
      <c r="CM26" s="74"/>
      <c r="CN26" s="74" t="str">
        <f t="shared" si="51"/>
        <v/>
      </c>
      <c r="CO26" s="74"/>
      <c r="CP26" s="74"/>
      <c r="CQ26" s="74" t="str">
        <f t="shared" si="52"/>
        <v/>
      </c>
      <c r="CR26" s="74"/>
      <c r="CS26" s="74"/>
      <c r="CT26" s="74" t="str">
        <f t="shared" si="53"/>
        <v/>
      </c>
      <c r="CU26" s="74"/>
      <c r="CV26" s="74"/>
      <c r="CW26" s="74" t="str">
        <f t="shared" si="54"/>
        <v/>
      </c>
      <c r="CX26" s="74"/>
      <c r="CY26" s="74"/>
      <c r="CZ26" s="74" t="str">
        <f t="shared" si="55"/>
        <v/>
      </c>
      <c r="DA26" s="74"/>
      <c r="DB26" s="74"/>
      <c r="DC26" s="74" t="str">
        <f t="shared" si="56"/>
        <v/>
      </c>
      <c r="DD26" s="74"/>
      <c r="DE26" s="74"/>
      <c r="DF26" s="74" t="str">
        <f t="shared" si="57"/>
        <v/>
      </c>
      <c r="DG26" s="74"/>
      <c r="DH26" s="74"/>
    </row>
    <row r="27" spans="1:112" x14ac:dyDescent="0.3">
      <c r="A27" s="58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74"/>
      <c r="C27" s="74"/>
      <c r="D27" s="74" t="str">
        <f>IF(B27="MATIERE",VLOOKUP($C27,MATIERE!$B$2:$K$601,6,0),IF(B27="MOA",VLOOKUP($C27,ATELIER!$B$2:$K$291,3,0),IF(B27="MOC",VLOOKUP($C27,CHANTIER!$B$2:$K$291,3,0),IF(B27="MP",VLOOKUP($C27,MINIPELLE!$B$2:$K$291,3,0),""))))</f>
        <v/>
      </c>
      <c r="E27" s="74"/>
      <c r="F27" s="75"/>
      <c r="G27" s="75"/>
      <c r="H27" s="74"/>
      <c r="I27" s="75"/>
      <c r="J27" s="75"/>
      <c r="K27" s="74"/>
      <c r="L27" s="75"/>
      <c r="M27" s="75"/>
      <c r="N27" s="74"/>
      <c r="O27" s="75"/>
      <c r="P27" s="75"/>
      <c r="Q27" s="74"/>
      <c r="R27" s="75"/>
      <c r="S27" s="75"/>
      <c r="T27" s="74"/>
      <c r="U27" s="75"/>
      <c r="V27" s="75"/>
      <c r="W27" s="74"/>
      <c r="X27" s="75"/>
      <c r="Y27" s="75"/>
      <c r="Z27" s="74"/>
      <c r="AA27" s="75"/>
      <c r="AB27" s="75"/>
      <c r="AC27" s="74"/>
      <c r="AD27" s="75"/>
      <c r="AE27" s="75"/>
      <c r="AF27" s="74"/>
      <c r="AG27" s="75"/>
      <c r="AH27" s="75"/>
      <c r="AI27" s="74"/>
      <c r="AJ27" s="75"/>
      <c r="AK27" s="75"/>
      <c r="AL27" s="74"/>
      <c r="AM27" s="75"/>
      <c r="AN27" s="75"/>
      <c r="AO27" s="74"/>
      <c r="AP27" s="75"/>
      <c r="AQ27" s="75"/>
      <c r="AR27" s="74"/>
      <c r="AS27" s="75"/>
      <c r="AT27" s="75"/>
      <c r="AU27" s="74"/>
      <c r="AV27" s="75"/>
      <c r="AW27" s="75"/>
      <c r="AX27" s="74"/>
      <c r="AY27" s="75"/>
      <c r="AZ27" s="75"/>
      <c r="BA27" s="74"/>
      <c r="BB27" s="75"/>
      <c r="BC27" s="75"/>
      <c r="BD27" s="74"/>
      <c r="BE27" s="75"/>
      <c r="BF27" s="75"/>
      <c r="BG27" s="74" t="str">
        <f t="shared" si="40"/>
        <v/>
      </c>
      <c r="BH27" s="74"/>
      <c r="BI27" s="74"/>
      <c r="BJ27" s="74" t="str">
        <f t="shared" si="41"/>
        <v/>
      </c>
      <c r="BK27" s="74"/>
      <c r="BL27" s="74"/>
      <c r="BM27" s="74" t="str">
        <f t="shared" si="42"/>
        <v/>
      </c>
      <c r="BN27" s="74"/>
      <c r="BO27" s="74"/>
      <c r="BP27" s="74" t="str">
        <f t="shared" si="43"/>
        <v/>
      </c>
      <c r="BQ27" s="74"/>
      <c r="BR27" s="74"/>
      <c r="BS27" s="74" t="str">
        <f t="shared" si="44"/>
        <v/>
      </c>
      <c r="BT27" s="74"/>
      <c r="BU27" s="74"/>
      <c r="BV27" s="74" t="str">
        <f t="shared" si="45"/>
        <v/>
      </c>
      <c r="BW27" s="74"/>
      <c r="BX27" s="74"/>
      <c r="BY27" s="74" t="str">
        <f t="shared" si="46"/>
        <v/>
      </c>
      <c r="BZ27" s="74"/>
      <c r="CA27" s="74"/>
      <c r="CB27" s="74" t="str">
        <f t="shared" si="47"/>
        <v/>
      </c>
      <c r="CC27" s="74"/>
      <c r="CD27" s="74"/>
      <c r="CE27" s="74" t="str">
        <f t="shared" si="48"/>
        <v/>
      </c>
      <c r="CF27" s="74"/>
      <c r="CG27" s="74"/>
      <c r="CH27" s="74" t="str">
        <f t="shared" si="49"/>
        <v/>
      </c>
      <c r="CI27" s="74"/>
      <c r="CJ27" s="74"/>
      <c r="CK27" s="74" t="str">
        <f t="shared" si="50"/>
        <v/>
      </c>
      <c r="CL27" s="74"/>
      <c r="CM27" s="74"/>
      <c r="CN27" s="74" t="str">
        <f t="shared" si="51"/>
        <v/>
      </c>
      <c r="CO27" s="74"/>
      <c r="CP27" s="74"/>
      <c r="CQ27" s="74" t="str">
        <f t="shared" si="52"/>
        <v/>
      </c>
      <c r="CR27" s="74"/>
      <c r="CS27" s="74"/>
      <c r="CT27" s="74" t="str">
        <f t="shared" si="53"/>
        <v/>
      </c>
      <c r="CU27" s="74"/>
      <c r="CV27" s="74"/>
      <c r="CW27" s="74" t="str">
        <f t="shared" si="54"/>
        <v/>
      </c>
      <c r="CX27" s="74"/>
      <c r="CY27" s="74"/>
      <c r="CZ27" s="74" t="str">
        <f t="shared" si="55"/>
        <v/>
      </c>
      <c r="DA27" s="74"/>
      <c r="DB27" s="74"/>
      <c r="DC27" s="74" t="str">
        <f t="shared" si="56"/>
        <v/>
      </c>
      <c r="DD27" s="74"/>
      <c r="DE27" s="74"/>
      <c r="DF27" s="74" t="str">
        <f t="shared" si="57"/>
        <v/>
      </c>
      <c r="DG27" s="74"/>
      <c r="DH27" s="74"/>
    </row>
    <row r="28" spans="1:112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74" t="s">
        <v>294</v>
      </c>
      <c r="C28" s="115" t="s">
        <v>1797</v>
      </c>
      <c r="D28" s="74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F28" s="75"/>
      <c r="G28" s="75"/>
      <c r="H28" s="76">
        <v>1</v>
      </c>
      <c r="I28" s="75"/>
      <c r="J28" s="75"/>
      <c r="K28" s="76"/>
      <c r="L28" s="75"/>
      <c r="M28" s="75"/>
      <c r="N28" s="76"/>
      <c r="O28" s="75"/>
      <c r="P28" s="75"/>
      <c r="Q28" s="76"/>
      <c r="R28" s="75"/>
      <c r="S28" s="75"/>
      <c r="T28" s="76"/>
      <c r="U28" s="75"/>
      <c r="V28" s="75"/>
      <c r="W28" s="76"/>
      <c r="X28" s="75"/>
      <c r="Y28" s="75"/>
      <c r="Z28" s="76"/>
      <c r="AA28" s="75"/>
      <c r="AB28" s="75"/>
      <c r="AC28" s="76"/>
      <c r="AD28" s="75"/>
      <c r="AE28" s="75"/>
      <c r="AF28" s="76"/>
      <c r="AG28" s="75"/>
      <c r="AH28" s="75"/>
      <c r="AI28" s="76"/>
      <c r="AJ28" s="75"/>
      <c r="AK28" s="75"/>
      <c r="AL28" s="76"/>
      <c r="AM28" s="75"/>
      <c r="AN28" s="75"/>
      <c r="AO28" s="76"/>
      <c r="AP28" s="75"/>
      <c r="AQ28" s="75"/>
      <c r="AR28" s="76"/>
      <c r="AS28" s="75"/>
      <c r="AT28" s="75"/>
      <c r="AU28" s="76"/>
      <c r="AV28" s="75"/>
      <c r="AW28" s="75"/>
      <c r="AX28" s="76"/>
      <c r="AY28" s="75"/>
      <c r="AZ28" s="75"/>
      <c r="BA28" s="76"/>
      <c r="BB28" s="75"/>
      <c r="BC28" s="75"/>
      <c r="BD28" s="76"/>
      <c r="BE28" s="75"/>
      <c r="BF28" s="75"/>
      <c r="BG28" s="74" t="str">
        <f t="shared" si="40"/>
        <v/>
      </c>
      <c r="BH28" s="74"/>
      <c r="BI28" s="74"/>
      <c r="BJ28" s="74" t="str">
        <f t="shared" si="41"/>
        <v xml:space="preserve">INSERT INTO SC_SystemeProduits(RefDimension,NomSysteme,typePresta,ligne,Quantite,formule,cte1,DateModif) values (2,'FV8','MATIERE',558,1,null,null,now());
</v>
      </c>
      <c r="BK28" s="74"/>
      <c r="BL28" s="74"/>
      <c r="BM28" s="74" t="str">
        <f t="shared" si="42"/>
        <v/>
      </c>
      <c r="BN28" s="74"/>
      <c r="BO28" s="74"/>
      <c r="BP28" s="74" t="str">
        <f t="shared" si="43"/>
        <v/>
      </c>
      <c r="BQ28" s="74"/>
      <c r="BR28" s="74"/>
      <c r="BS28" s="74" t="str">
        <f t="shared" si="44"/>
        <v/>
      </c>
      <c r="BT28" s="74"/>
      <c r="BU28" s="74"/>
      <c r="BV28" s="74" t="str">
        <f t="shared" si="45"/>
        <v/>
      </c>
      <c r="BW28" s="74"/>
      <c r="BX28" s="74"/>
      <c r="BY28" s="74" t="str">
        <f t="shared" si="46"/>
        <v/>
      </c>
      <c r="BZ28" s="74"/>
      <c r="CA28" s="74"/>
      <c r="CB28" s="74" t="str">
        <f t="shared" si="47"/>
        <v/>
      </c>
      <c r="CC28" s="74"/>
      <c r="CD28" s="74"/>
      <c r="CE28" s="74" t="str">
        <f t="shared" si="48"/>
        <v/>
      </c>
      <c r="CF28" s="74"/>
      <c r="CG28" s="74"/>
      <c r="CH28" s="74" t="str">
        <f t="shared" si="49"/>
        <v/>
      </c>
      <c r="CI28" s="74"/>
      <c r="CJ28" s="74"/>
      <c r="CK28" s="74" t="str">
        <f t="shared" si="50"/>
        <v/>
      </c>
      <c r="CL28" s="74"/>
      <c r="CM28" s="74"/>
      <c r="CN28" s="74" t="str">
        <f t="shared" si="51"/>
        <v/>
      </c>
      <c r="CO28" s="74"/>
      <c r="CP28" s="74"/>
      <c r="CQ28" s="74" t="str">
        <f t="shared" si="52"/>
        <v/>
      </c>
      <c r="CR28" s="74"/>
      <c r="CS28" s="74"/>
      <c r="CT28" s="74" t="str">
        <f t="shared" si="53"/>
        <v/>
      </c>
      <c r="CU28" s="74"/>
      <c r="CV28" s="74"/>
      <c r="CW28" s="74" t="str">
        <f t="shared" si="54"/>
        <v/>
      </c>
      <c r="CX28" s="74"/>
      <c r="CY28" s="74"/>
      <c r="CZ28" s="74" t="str">
        <f t="shared" si="55"/>
        <v/>
      </c>
      <c r="DA28" s="74"/>
      <c r="DB28" s="74"/>
      <c r="DC28" s="74" t="str">
        <f t="shared" si="56"/>
        <v/>
      </c>
      <c r="DD28" s="74"/>
      <c r="DE28" s="74"/>
      <c r="DF28" s="74" t="str">
        <f t="shared" si="57"/>
        <v/>
      </c>
      <c r="DG28" s="74"/>
      <c r="DH28" s="74"/>
    </row>
    <row r="29" spans="1:112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74" t="s">
        <v>294</v>
      </c>
      <c r="C29" s="115" t="s">
        <v>1798</v>
      </c>
      <c r="D29" s="74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F29" s="75"/>
      <c r="G29" s="75"/>
      <c r="H29" s="76"/>
      <c r="I29" s="75"/>
      <c r="J29" s="75"/>
      <c r="K29" s="76">
        <v>1</v>
      </c>
      <c r="L29" s="75"/>
      <c r="M29" s="75"/>
      <c r="N29" s="76"/>
      <c r="O29" s="75"/>
      <c r="P29" s="75"/>
      <c r="Q29" s="76"/>
      <c r="R29" s="75"/>
      <c r="S29" s="75"/>
      <c r="T29" s="76"/>
      <c r="U29" s="75"/>
      <c r="V29" s="75"/>
      <c r="W29" s="76"/>
      <c r="X29" s="75"/>
      <c r="Y29" s="75"/>
      <c r="Z29" s="76"/>
      <c r="AA29" s="75"/>
      <c r="AB29" s="75"/>
      <c r="AC29" s="76"/>
      <c r="AD29" s="75"/>
      <c r="AE29" s="75"/>
      <c r="AF29" s="76"/>
      <c r="AG29" s="75"/>
      <c r="AH29" s="75"/>
      <c r="AI29" s="76"/>
      <c r="AJ29" s="75"/>
      <c r="AK29" s="75"/>
      <c r="AL29" s="76"/>
      <c r="AM29" s="75"/>
      <c r="AN29" s="75"/>
      <c r="AO29" s="76"/>
      <c r="AP29" s="75"/>
      <c r="AQ29" s="75"/>
      <c r="AR29" s="76"/>
      <c r="AS29" s="75"/>
      <c r="AT29" s="75"/>
      <c r="AU29" s="76"/>
      <c r="AV29" s="75"/>
      <c r="AW29" s="75"/>
      <c r="AX29" s="76"/>
      <c r="AY29" s="75"/>
      <c r="AZ29" s="75"/>
      <c r="BA29" s="76"/>
      <c r="BB29" s="75"/>
      <c r="BC29" s="75"/>
      <c r="BD29" s="76"/>
      <c r="BE29" s="75"/>
      <c r="BF29" s="75"/>
      <c r="BG29" s="74" t="str">
        <f t="shared" si="40"/>
        <v/>
      </c>
      <c r="BH29" s="74"/>
      <c r="BI29" s="74"/>
      <c r="BJ29" s="74" t="str">
        <f t="shared" si="41"/>
        <v/>
      </c>
      <c r="BK29" s="74"/>
      <c r="BL29" s="74"/>
      <c r="BM29" s="74" t="str">
        <f t="shared" si="42"/>
        <v xml:space="preserve">INSERT INTO SC_SystemeProduits(RefDimension,NomSysteme,typePresta,ligne,Quantite,formule,cte1,DateModif) values (3,'FV8','MATIERE',559,1,null,null,now());
</v>
      </c>
      <c r="BN29" s="74"/>
      <c r="BO29" s="74"/>
      <c r="BP29" s="74" t="str">
        <f t="shared" si="43"/>
        <v/>
      </c>
      <c r="BQ29" s="74"/>
      <c r="BR29" s="74"/>
      <c r="BS29" s="74" t="str">
        <f t="shared" si="44"/>
        <v/>
      </c>
      <c r="BT29" s="74"/>
      <c r="BU29" s="74"/>
      <c r="BV29" s="74" t="str">
        <f t="shared" si="45"/>
        <v/>
      </c>
      <c r="BW29" s="74"/>
      <c r="BX29" s="74"/>
      <c r="BY29" s="74" t="str">
        <f t="shared" si="46"/>
        <v/>
      </c>
      <c r="BZ29" s="74"/>
      <c r="CA29" s="74"/>
      <c r="CB29" s="74" t="str">
        <f t="shared" si="47"/>
        <v/>
      </c>
      <c r="CC29" s="74"/>
      <c r="CD29" s="74"/>
      <c r="CE29" s="74" t="str">
        <f t="shared" si="48"/>
        <v/>
      </c>
      <c r="CF29" s="74"/>
      <c r="CG29" s="74"/>
      <c r="CH29" s="74" t="str">
        <f t="shared" si="49"/>
        <v/>
      </c>
      <c r="CI29" s="74"/>
      <c r="CJ29" s="74"/>
      <c r="CK29" s="74" t="str">
        <f t="shared" si="50"/>
        <v/>
      </c>
      <c r="CL29" s="74"/>
      <c r="CM29" s="74"/>
      <c r="CN29" s="74" t="str">
        <f t="shared" si="51"/>
        <v/>
      </c>
      <c r="CO29" s="74"/>
      <c r="CP29" s="74"/>
      <c r="CQ29" s="74" t="str">
        <f t="shared" si="52"/>
        <v/>
      </c>
      <c r="CR29" s="74"/>
      <c r="CS29" s="74"/>
      <c r="CT29" s="74" t="str">
        <f t="shared" si="53"/>
        <v/>
      </c>
      <c r="CU29" s="74"/>
      <c r="CV29" s="74"/>
      <c r="CW29" s="74" t="str">
        <f t="shared" si="54"/>
        <v/>
      </c>
      <c r="CX29" s="74"/>
      <c r="CY29" s="74"/>
      <c r="CZ29" s="74" t="str">
        <f t="shared" si="55"/>
        <v/>
      </c>
      <c r="DA29" s="74"/>
      <c r="DB29" s="74"/>
      <c r="DC29" s="74" t="str">
        <f t="shared" si="56"/>
        <v/>
      </c>
      <c r="DD29" s="74"/>
      <c r="DE29" s="74"/>
      <c r="DF29" s="74" t="str">
        <f t="shared" si="57"/>
        <v/>
      </c>
      <c r="DG29" s="74"/>
      <c r="DH29" s="74"/>
    </row>
    <row r="30" spans="1:112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74" t="s">
        <v>294</v>
      </c>
      <c r="C30" s="115" t="s">
        <v>1799</v>
      </c>
      <c r="D30" s="74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F30" s="75"/>
      <c r="G30" s="75"/>
      <c r="H30" s="76"/>
      <c r="I30" s="75"/>
      <c r="J30" s="75"/>
      <c r="K30" s="76"/>
      <c r="L30" s="75"/>
      <c r="M30" s="75"/>
      <c r="N30" s="76">
        <v>1</v>
      </c>
      <c r="O30" s="75"/>
      <c r="P30" s="75"/>
      <c r="Q30" s="76"/>
      <c r="R30" s="75"/>
      <c r="S30" s="75"/>
      <c r="T30" s="76"/>
      <c r="U30" s="75"/>
      <c r="V30" s="75"/>
      <c r="W30" s="76"/>
      <c r="X30" s="75"/>
      <c r="Y30" s="75"/>
      <c r="Z30" s="76"/>
      <c r="AA30" s="75"/>
      <c r="AB30" s="75"/>
      <c r="AC30" s="76"/>
      <c r="AD30" s="75"/>
      <c r="AE30" s="75"/>
      <c r="AF30" s="76"/>
      <c r="AG30" s="75"/>
      <c r="AH30" s="75"/>
      <c r="AI30" s="76"/>
      <c r="AJ30" s="75"/>
      <c r="AK30" s="75"/>
      <c r="AL30" s="76"/>
      <c r="AM30" s="75"/>
      <c r="AN30" s="75"/>
      <c r="AO30" s="76"/>
      <c r="AP30" s="75"/>
      <c r="AQ30" s="75"/>
      <c r="AR30" s="76"/>
      <c r="AS30" s="75"/>
      <c r="AT30" s="75"/>
      <c r="AU30" s="76"/>
      <c r="AV30" s="75"/>
      <c r="AW30" s="75"/>
      <c r="AX30" s="76"/>
      <c r="AY30" s="75"/>
      <c r="AZ30" s="75"/>
      <c r="BA30" s="76"/>
      <c r="BB30" s="75"/>
      <c r="BC30" s="75"/>
      <c r="BD30" s="76"/>
      <c r="BE30" s="75"/>
      <c r="BF30" s="75"/>
      <c r="BG30" s="74" t="str">
        <f t="shared" si="40"/>
        <v/>
      </c>
      <c r="BH30" s="74"/>
      <c r="BI30" s="74"/>
      <c r="BJ30" s="74" t="str">
        <f t="shared" si="41"/>
        <v/>
      </c>
      <c r="BK30" s="74"/>
      <c r="BL30" s="74"/>
      <c r="BM30" s="74" t="str">
        <f t="shared" si="42"/>
        <v/>
      </c>
      <c r="BN30" s="74"/>
      <c r="BO30" s="74"/>
      <c r="BP30" s="74" t="str">
        <f t="shared" si="43"/>
        <v xml:space="preserve">INSERT INTO SC_SystemeProduits(RefDimension,NomSysteme,typePresta,ligne,Quantite,formule,cte1,DateModif) values (4,'FV8','MATIERE',560,1,null,null,now());
</v>
      </c>
      <c r="BQ30" s="74"/>
      <c r="BR30" s="74"/>
      <c r="BS30" s="74" t="str">
        <f t="shared" si="44"/>
        <v/>
      </c>
      <c r="BT30" s="74"/>
      <c r="BU30" s="74"/>
      <c r="BV30" s="74" t="str">
        <f t="shared" si="45"/>
        <v/>
      </c>
      <c r="BW30" s="74"/>
      <c r="BX30" s="74"/>
      <c r="BY30" s="74" t="str">
        <f t="shared" si="46"/>
        <v/>
      </c>
      <c r="BZ30" s="74"/>
      <c r="CA30" s="74"/>
      <c r="CB30" s="74" t="str">
        <f t="shared" si="47"/>
        <v/>
      </c>
      <c r="CC30" s="74"/>
      <c r="CD30" s="74"/>
      <c r="CE30" s="74" t="str">
        <f t="shared" si="48"/>
        <v/>
      </c>
      <c r="CF30" s="74"/>
      <c r="CG30" s="74"/>
      <c r="CH30" s="74" t="str">
        <f t="shared" si="49"/>
        <v/>
      </c>
      <c r="CI30" s="74"/>
      <c r="CJ30" s="74"/>
      <c r="CK30" s="74" t="str">
        <f t="shared" si="50"/>
        <v/>
      </c>
      <c r="CL30" s="74"/>
      <c r="CM30" s="74"/>
      <c r="CN30" s="74" t="str">
        <f t="shared" si="51"/>
        <v/>
      </c>
      <c r="CO30" s="74"/>
      <c r="CP30" s="74"/>
      <c r="CQ30" s="74" t="str">
        <f t="shared" si="52"/>
        <v/>
      </c>
      <c r="CR30" s="74"/>
      <c r="CS30" s="74"/>
      <c r="CT30" s="74" t="str">
        <f t="shared" si="53"/>
        <v/>
      </c>
      <c r="CU30" s="74"/>
      <c r="CV30" s="74"/>
      <c r="CW30" s="74" t="str">
        <f t="shared" si="54"/>
        <v/>
      </c>
      <c r="CX30" s="74"/>
      <c r="CY30" s="74"/>
      <c r="CZ30" s="74" t="str">
        <f t="shared" si="55"/>
        <v/>
      </c>
      <c r="DA30" s="74"/>
      <c r="DB30" s="74"/>
      <c r="DC30" s="74" t="str">
        <f t="shared" si="56"/>
        <v/>
      </c>
      <c r="DD30" s="74"/>
      <c r="DE30" s="74"/>
      <c r="DF30" s="74" t="str">
        <f t="shared" si="57"/>
        <v/>
      </c>
      <c r="DG30" s="74"/>
      <c r="DH30" s="74"/>
    </row>
    <row r="31" spans="1:112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74" t="s">
        <v>294</v>
      </c>
      <c r="C31" s="115" t="s">
        <v>1800</v>
      </c>
      <c r="D31" s="74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F31" s="75"/>
      <c r="G31" s="75"/>
      <c r="H31" s="76"/>
      <c r="I31" s="75"/>
      <c r="J31" s="75"/>
      <c r="K31" s="76"/>
      <c r="L31" s="75"/>
      <c r="M31" s="75"/>
      <c r="N31" s="76"/>
      <c r="O31" s="75"/>
      <c r="P31" s="75"/>
      <c r="Q31" s="76">
        <v>1</v>
      </c>
      <c r="R31" s="75"/>
      <c r="S31" s="75"/>
      <c r="T31" s="76"/>
      <c r="U31" s="75"/>
      <c r="V31" s="75"/>
      <c r="W31" s="76"/>
      <c r="X31" s="75"/>
      <c r="Y31" s="75"/>
      <c r="Z31" s="76"/>
      <c r="AA31" s="75"/>
      <c r="AB31" s="75"/>
      <c r="AC31" s="76"/>
      <c r="AD31" s="75"/>
      <c r="AE31" s="75"/>
      <c r="AF31" s="76"/>
      <c r="AG31" s="75"/>
      <c r="AH31" s="75"/>
      <c r="AI31" s="76"/>
      <c r="AJ31" s="75"/>
      <c r="AK31" s="75"/>
      <c r="AL31" s="76"/>
      <c r="AM31" s="75"/>
      <c r="AN31" s="75"/>
      <c r="AO31" s="76"/>
      <c r="AP31" s="75"/>
      <c r="AQ31" s="75"/>
      <c r="AR31" s="76"/>
      <c r="AS31" s="75"/>
      <c r="AT31" s="75"/>
      <c r="AU31" s="76"/>
      <c r="AV31" s="75"/>
      <c r="AW31" s="75"/>
      <c r="AX31" s="76"/>
      <c r="AY31" s="75"/>
      <c r="AZ31" s="75"/>
      <c r="BA31" s="76"/>
      <c r="BB31" s="75"/>
      <c r="BC31" s="75"/>
      <c r="BD31" s="76"/>
      <c r="BE31" s="75"/>
      <c r="BF31" s="75"/>
      <c r="BG31" s="74" t="str">
        <f t="shared" si="40"/>
        <v/>
      </c>
      <c r="BH31" s="74"/>
      <c r="BI31" s="74"/>
      <c r="BJ31" s="74" t="str">
        <f t="shared" si="41"/>
        <v/>
      </c>
      <c r="BK31" s="74"/>
      <c r="BL31" s="74"/>
      <c r="BM31" s="74" t="str">
        <f t="shared" si="42"/>
        <v/>
      </c>
      <c r="BN31" s="74"/>
      <c r="BO31" s="74"/>
      <c r="BP31" s="74" t="str">
        <f t="shared" si="43"/>
        <v/>
      </c>
      <c r="BQ31" s="74"/>
      <c r="BR31" s="74"/>
      <c r="BS31" s="74" t="str">
        <f t="shared" si="44"/>
        <v xml:space="preserve">INSERT INTO SC_SystemeProduits(RefDimension,NomSysteme,typePresta,ligne,Quantite,formule,cte1,DateModif) values (5,'FV8','MATIERE',561,1,null,null,now());
</v>
      </c>
      <c r="BT31" s="74"/>
      <c r="BU31" s="74"/>
      <c r="BV31" s="74" t="str">
        <f t="shared" si="45"/>
        <v/>
      </c>
      <c r="BW31" s="74"/>
      <c r="BX31" s="74"/>
      <c r="BY31" s="74" t="str">
        <f t="shared" si="46"/>
        <v/>
      </c>
      <c r="BZ31" s="74"/>
      <c r="CA31" s="74"/>
      <c r="CB31" s="74" t="str">
        <f t="shared" si="47"/>
        <v/>
      </c>
      <c r="CC31" s="74"/>
      <c r="CD31" s="74"/>
      <c r="CE31" s="74" t="str">
        <f t="shared" si="48"/>
        <v/>
      </c>
      <c r="CF31" s="74"/>
      <c r="CG31" s="74"/>
      <c r="CH31" s="74" t="str">
        <f t="shared" si="49"/>
        <v/>
      </c>
      <c r="CI31" s="74"/>
      <c r="CJ31" s="74"/>
      <c r="CK31" s="74" t="str">
        <f t="shared" si="50"/>
        <v/>
      </c>
      <c r="CL31" s="74"/>
      <c r="CM31" s="74"/>
      <c r="CN31" s="74" t="str">
        <f t="shared" si="51"/>
        <v/>
      </c>
      <c r="CO31" s="74"/>
      <c r="CP31" s="74"/>
      <c r="CQ31" s="74" t="str">
        <f t="shared" si="52"/>
        <v/>
      </c>
      <c r="CR31" s="74"/>
      <c r="CS31" s="74"/>
      <c r="CT31" s="74" t="str">
        <f t="shared" si="53"/>
        <v/>
      </c>
      <c r="CU31" s="74"/>
      <c r="CV31" s="74"/>
      <c r="CW31" s="74" t="str">
        <f t="shared" si="54"/>
        <v/>
      </c>
      <c r="CX31" s="74"/>
      <c r="CY31" s="74"/>
      <c r="CZ31" s="74" t="str">
        <f t="shared" si="55"/>
        <v/>
      </c>
      <c r="DA31" s="74"/>
      <c r="DB31" s="74"/>
      <c r="DC31" s="74" t="str">
        <f t="shared" si="56"/>
        <v/>
      </c>
      <c r="DD31" s="74"/>
      <c r="DE31" s="74"/>
      <c r="DF31" s="74" t="str">
        <f t="shared" si="57"/>
        <v/>
      </c>
      <c r="DG31" s="74"/>
      <c r="DH31" s="74"/>
    </row>
    <row r="32" spans="1:112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74" t="s">
        <v>294</v>
      </c>
      <c r="C32" s="115" t="s">
        <v>1802</v>
      </c>
      <c r="D32" s="7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F32" s="75"/>
      <c r="G32" s="75"/>
      <c r="H32" s="76"/>
      <c r="I32" s="75"/>
      <c r="J32" s="75"/>
      <c r="K32" s="76"/>
      <c r="L32" s="75"/>
      <c r="M32" s="75"/>
      <c r="N32" s="76"/>
      <c r="O32" s="75"/>
      <c r="P32" s="75"/>
      <c r="Q32" s="76"/>
      <c r="R32" s="75"/>
      <c r="S32" s="75"/>
      <c r="T32" s="76">
        <v>1</v>
      </c>
      <c r="U32" s="75"/>
      <c r="V32" s="75"/>
      <c r="W32" s="76"/>
      <c r="X32" s="75"/>
      <c r="Y32" s="75"/>
      <c r="Z32" s="76"/>
      <c r="AA32" s="75"/>
      <c r="AB32" s="75"/>
      <c r="AC32" s="76"/>
      <c r="AD32" s="75"/>
      <c r="AE32" s="75"/>
      <c r="AF32" s="76"/>
      <c r="AG32" s="75"/>
      <c r="AH32" s="75"/>
      <c r="AI32" s="76"/>
      <c r="AJ32" s="75"/>
      <c r="AK32" s="75"/>
      <c r="AL32" s="76"/>
      <c r="AM32" s="75"/>
      <c r="AN32" s="75"/>
      <c r="AO32" s="76"/>
      <c r="AP32" s="75"/>
      <c r="AQ32" s="75"/>
      <c r="AR32" s="76"/>
      <c r="AS32" s="75"/>
      <c r="AT32" s="75"/>
      <c r="AU32" s="76"/>
      <c r="AV32" s="75"/>
      <c r="AW32" s="75"/>
      <c r="AX32" s="76"/>
      <c r="AY32" s="75"/>
      <c r="AZ32" s="75"/>
      <c r="BA32" s="76"/>
      <c r="BB32" s="75"/>
      <c r="BC32" s="75"/>
      <c r="BD32" s="76"/>
      <c r="BE32" s="75"/>
      <c r="BF32" s="75"/>
      <c r="BG32" s="74" t="str">
        <f t="shared" si="40"/>
        <v/>
      </c>
      <c r="BH32" s="74"/>
      <c r="BI32" s="74"/>
      <c r="BJ32" s="74" t="str">
        <f t="shared" si="41"/>
        <v/>
      </c>
      <c r="BK32" s="74"/>
      <c r="BL32" s="74"/>
      <c r="BM32" s="74" t="str">
        <f t="shared" si="42"/>
        <v/>
      </c>
      <c r="BN32" s="74"/>
      <c r="BO32" s="74"/>
      <c r="BP32" s="74" t="str">
        <f t="shared" si="43"/>
        <v/>
      </c>
      <c r="BQ32" s="74"/>
      <c r="BR32" s="74"/>
      <c r="BS32" s="74" t="str">
        <f t="shared" si="44"/>
        <v/>
      </c>
      <c r="BT32" s="74"/>
      <c r="BU32" s="74"/>
      <c r="BV32" s="74" t="str">
        <f t="shared" si="45"/>
        <v xml:space="preserve">INSERT INTO SC_SystemeProduits(RefDimension,NomSysteme,typePresta,ligne,Quantite,formule,cte1,DateModif) values (6,'FV8','MATIERE',563,1,null,null,now());
</v>
      </c>
      <c r="BW32" s="74"/>
      <c r="BX32" s="74"/>
      <c r="BY32" s="74" t="str">
        <f t="shared" si="46"/>
        <v/>
      </c>
      <c r="BZ32" s="74"/>
      <c r="CA32" s="74"/>
      <c r="CB32" s="74" t="str">
        <f t="shared" si="47"/>
        <v/>
      </c>
      <c r="CC32" s="74"/>
      <c r="CD32" s="74"/>
      <c r="CE32" s="74" t="str">
        <f t="shared" si="48"/>
        <v/>
      </c>
      <c r="CF32" s="74"/>
      <c r="CG32" s="74"/>
      <c r="CH32" s="74" t="str">
        <f t="shared" si="49"/>
        <v/>
      </c>
      <c r="CI32" s="74"/>
      <c r="CJ32" s="74"/>
      <c r="CK32" s="74" t="str">
        <f t="shared" si="50"/>
        <v/>
      </c>
      <c r="CL32" s="74"/>
      <c r="CM32" s="74"/>
      <c r="CN32" s="74" t="str">
        <f t="shared" si="51"/>
        <v/>
      </c>
      <c r="CO32" s="74"/>
      <c r="CP32" s="74"/>
      <c r="CQ32" s="74" t="str">
        <f t="shared" si="52"/>
        <v/>
      </c>
      <c r="CR32" s="74"/>
      <c r="CS32" s="74"/>
      <c r="CT32" s="74" t="str">
        <f t="shared" si="53"/>
        <v/>
      </c>
      <c r="CU32" s="74"/>
      <c r="CV32" s="74"/>
      <c r="CW32" s="74" t="str">
        <f t="shared" si="54"/>
        <v/>
      </c>
      <c r="CX32" s="74"/>
      <c r="CY32" s="74"/>
      <c r="CZ32" s="74" t="str">
        <f t="shared" si="55"/>
        <v/>
      </c>
      <c r="DA32" s="74"/>
      <c r="DB32" s="74"/>
      <c r="DC32" s="74" t="str">
        <f t="shared" si="56"/>
        <v/>
      </c>
      <c r="DD32" s="74"/>
      <c r="DE32" s="74"/>
      <c r="DF32" s="74" t="str">
        <f t="shared" si="57"/>
        <v/>
      </c>
      <c r="DG32" s="74"/>
      <c r="DH32" s="74"/>
    </row>
    <row r="33" spans="1:112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74" t="s">
        <v>294</v>
      </c>
      <c r="C33" s="115" t="s">
        <v>1803</v>
      </c>
      <c r="D33" s="7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F33" s="75"/>
      <c r="G33" s="75"/>
      <c r="H33" s="76"/>
      <c r="I33" s="75"/>
      <c r="J33" s="75"/>
      <c r="K33" s="76"/>
      <c r="L33" s="75"/>
      <c r="M33" s="75"/>
      <c r="N33" s="76"/>
      <c r="O33" s="75"/>
      <c r="P33" s="75"/>
      <c r="Q33" s="76"/>
      <c r="R33" s="75"/>
      <c r="S33" s="75"/>
      <c r="T33" s="76"/>
      <c r="U33" s="75"/>
      <c r="V33" s="75"/>
      <c r="W33" s="76">
        <v>1</v>
      </c>
      <c r="X33" s="75"/>
      <c r="Y33" s="75"/>
      <c r="Z33" s="76"/>
      <c r="AA33" s="75"/>
      <c r="AB33" s="75"/>
      <c r="AC33" s="76"/>
      <c r="AD33" s="75"/>
      <c r="AE33" s="75"/>
      <c r="AF33" s="76"/>
      <c r="AG33" s="75"/>
      <c r="AH33" s="75"/>
      <c r="AI33" s="76"/>
      <c r="AJ33" s="75"/>
      <c r="AK33" s="75"/>
      <c r="AL33" s="76"/>
      <c r="AM33" s="75"/>
      <c r="AN33" s="75"/>
      <c r="AO33" s="76"/>
      <c r="AP33" s="75"/>
      <c r="AQ33" s="75"/>
      <c r="AR33" s="76"/>
      <c r="AS33" s="75"/>
      <c r="AT33" s="75"/>
      <c r="AU33" s="76"/>
      <c r="AV33" s="75"/>
      <c r="AW33" s="75"/>
      <c r="AX33" s="76"/>
      <c r="AY33" s="75"/>
      <c r="AZ33" s="75"/>
      <c r="BA33" s="76"/>
      <c r="BB33" s="75"/>
      <c r="BC33" s="75"/>
      <c r="BD33" s="76"/>
      <c r="BE33" s="75"/>
      <c r="BF33" s="75"/>
      <c r="BG33" s="74" t="str">
        <f t="shared" si="40"/>
        <v/>
      </c>
      <c r="BH33" s="74"/>
      <c r="BI33" s="74"/>
      <c r="BJ33" s="74" t="str">
        <f t="shared" si="41"/>
        <v/>
      </c>
      <c r="BK33" s="74"/>
      <c r="BL33" s="74"/>
      <c r="BM33" s="74" t="str">
        <f t="shared" si="42"/>
        <v/>
      </c>
      <c r="BN33" s="74"/>
      <c r="BO33" s="74"/>
      <c r="BP33" s="74" t="str">
        <f t="shared" si="43"/>
        <v/>
      </c>
      <c r="BQ33" s="74"/>
      <c r="BR33" s="74"/>
      <c r="BS33" s="74" t="str">
        <f t="shared" si="44"/>
        <v/>
      </c>
      <c r="BT33" s="74"/>
      <c r="BU33" s="74"/>
      <c r="BV33" s="74" t="str">
        <f t="shared" si="45"/>
        <v/>
      </c>
      <c r="BW33" s="74"/>
      <c r="BX33" s="74"/>
      <c r="BY33" s="74" t="str">
        <f t="shared" si="46"/>
        <v xml:space="preserve">INSERT INTO SC_SystemeProduits(RefDimension,NomSysteme,typePresta,ligne,Quantite,formule,cte1,DateModif) values (7,'FV8','MATIERE',564,1,null,null,now());
</v>
      </c>
      <c r="BZ33" s="74"/>
      <c r="CA33" s="74"/>
      <c r="CB33" s="74" t="str">
        <f t="shared" si="47"/>
        <v/>
      </c>
      <c r="CC33" s="74"/>
      <c r="CD33" s="74"/>
      <c r="CE33" s="74" t="str">
        <f t="shared" si="48"/>
        <v/>
      </c>
      <c r="CF33" s="74"/>
      <c r="CG33" s="74"/>
      <c r="CH33" s="74" t="str">
        <f t="shared" si="49"/>
        <v/>
      </c>
      <c r="CI33" s="74"/>
      <c r="CJ33" s="74"/>
      <c r="CK33" s="74" t="str">
        <f t="shared" si="50"/>
        <v/>
      </c>
      <c r="CL33" s="74"/>
      <c r="CM33" s="74"/>
      <c r="CN33" s="74" t="str">
        <f t="shared" si="51"/>
        <v/>
      </c>
      <c r="CO33" s="74"/>
      <c r="CP33" s="74"/>
      <c r="CQ33" s="74" t="str">
        <f t="shared" si="52"/>
        <v/>
      </c>
      <c r="CR33" s="74"/>
      <c r="CS33" s="74"/>
      <c r="CT33" s="74" t="str">
        <f t="shared" si="53"/>
        <v/>
      </c>
      <c r="CU33" s="74"/>
      <c r="CV33" s="74"/>
      <c r="CW33" s="74" t="str">
        <f t="shared" si="54"/>
        <v/>
      </c>
      <c r="CX33" s="74"/>
      <c r="CY33" s="74"/>
      <c r="CZ33" s="74" t="str">
        <f t="shared" si="55"/>
        <v/>
      </c>
      <c r="DA33" s="74"/>
      <c r="DB33" s="74"/>
      <c r="DC33" s="74" t="str">
        <f t="shared" si="56"/>
        <v/>
      </c>
      <c r="DD33" s="74"/>
      <c r="DE33" s="74"/>
      <c r="DF33" s="74" t="str">
        <f t="shared" si="57"/>
        <v/>
      </c>
      <c r="DG33" s="74"/>
      <c r="DH33" s="74"/>
    </row>
    <row r="34" spans="1:112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74" t="s">
        <v>294</v>
      </c>
      <c r="C34" s="115" t="s">
        <v>1804</v>
      </c>
      <c r="D34" s="7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F34" s="75"/>
      <c r="G34" s="75"/>
      <c r="H34" s="76"/>
      <c r="I34" s="75"/>
      <c r="J34" s="75"/>
      <c r="K34" s="76"/>
      <c r="L34" s="75"/>
      <c r="M34" s="75"/>
      <c r="N34" s="76"/>
      <c r="O34" s="75"/>
      <c r="P34" s="75"/>
      <c r="Q34" s="76"/>
      <c r="R34" s="75"/>
      <c r="S34" s="75"/>
      <c r="T34" s="76"/>
      <c r="U34" s="75"/>
      <c r="V34" s="75"/>
      <c r="W34" s="76"/>
      <c r="X34" s="75"/>
      <c r="Y34" s="75"/>
      <c r="Z34" s="76">
        <v>1</v>
      </c>
      <c r="AA34" s="75"/>
      <c r="AB34" s="75"/>
      <c r="AC34" s="76"/>
      <c r="AD34" s="75"/>
      <c r="AE34" s="75"/>
      <c r="AF34" s="76"/>
      <c r="AG34" s="75"/>
      <c r="AH34" s="75"/>
      <c r="AI34" s="76"/>
      <c r="AJ34" s="75"/>
      <c r="AK34" s="75"/>
      <c r="AL34" s="76"/>
      <c r="AM34" s="75"/>
      <c r="AN34" s="75"/>
      <c r="AO34" s="76"/>
      <c r="AP34" s="75"/>
      <c r="AQ34" s="75"/>
      <c r="AR34" s="76"/>
      <c r="AS34" s="75"/>
      <c r="AT34" s="75"/>
      <c r="AU34" s="76"/>
      <c r="AV34" s="75"/>
      <c r="AW34" s="75"/>
      <c r="AX34" s="76"/>
      <c r="AY34" s="75"/>
      <c r="AZ34" s="75"/>
      <c r="BA34" s="76"/>
      <c r="BB34" s="75"/>
      <c r="BC34" s="75"/>
      <c r="BD34" s="76"/>
      <c r="BE34" s="75"/>
      <c r="BF34" s="75"/>
      <c r="BG34" s="74" t="str">
        <f t="shared" si="40"/>
        <v/>
      </c>
      <c r="BH34" s="74"/>
      <c r="BI34" s="74"/>
      <c r="BJ34" s="74" t="str">
        <f t="shared" si="41"/>
        <v/>
      </c>
      <c r="BK34" s="74"/>
      <c r="BL34" s="74"/>
      <c r="BM34" s="74" t="str">
        <f t="shared" si="42"/>
        <v/>
      </c>
      <c r="BN34" s="74"/>
      <c r="BO34" s="74"/>
      <c r="BP34" s="74" t="str">
        <f t="shared" si="43"/>
        <v/>
      </c>
      <c r="BQ34" s="74"/>
      <c r="BR34" s="74"/>
      <c r="BS34" s="74" t="str">
        <f t="shared" si="44"/>
        <v/>
      </c>
      <c r="BT34" s="74"/>
      <c r="BU34" s="74"/>
      <c r="BV34" s="74" t="str">
        <f t="shared" si="45"/>
        <v/>
      </c>
      <c r="BW34" s="74"/>
      <c r="BX34" s="74"/>
      <c r="BY34" s="74" t="str">
        <f t="shared" si="46"/>
        <v/>
      </c>
      <c r="BZ34" s="74"/>
      <c r="CA34" s="74"/>
      <c r="CB34" s="74" t="str">
        <f t="shared" si="47"/>
        <v xml:space="preserve">INSERT INTO SC_SystemeProduits(RefDimension,NomSysteme,typePresta,ligne,Quantite,formule,cte1,DateModif) values (8,'FV8','MATIERE',565,1,null,null,now());
</v>
      </c>
      <c r="CC34" s="74"/>
      <c r="CD34" s="74"/>
      <c r="CE34" s="74" t="str">
        <f t="shared" si="48"/>
        <v/>
      </c>
      <c r="CF34" s="74"/>
      <c r="CG34" s="74"/>
      <c r="CH34" s="74" t="str">
        <f t="shared" si="49"/>
        <v/>
      </c>
      <c r="CI34" s="74"/>
      <c r="CJ34" s="74"/>
      <c r="CK34" s="74" t="str">
        <f t="shared" si="50"/>
        <v/>
      </c>
      <c r="CL34" s="74"/>
      <c r="CM34" s="74"/>
      <c r="CN34" s="74" t="str">
        <f t="shared" si="51"/>
        <v/>
      </c>
      <c r="CO34" s="74"/>
      <c r="CP34" s="74"/>
      <c r="CQ34" s="74" t="str">
        <f t="shared" si="52"/>
        <v/>
      </c>
      <c r="CR34" s="74"/>
      <c r="CS34" s="74"/>
      <c r="CT34" s="74" t="str">
        <f t="shared" si="53"/>
        <v/>
      </c>
      <c r="CU34" s="74"/>
      <c r="CV34" s="74"/>
      <c r="CW34" s="74" t="str">
        <f t="shared" si="54"/>
        <v/>
      </c>
      <c r="CX34" s="74"/>
      <c r="CY34" s="74"/>
      <c r="CZ34" s="74" t="str">
        <f t="shared" si="55"/>
        <v/>
      </c>
      <c r="DA34" s="74"/>
      <c r="DB34" s="74"/>
      <c r="DC34" s="74" t="str">
        <f t="shared" si="56"/>
        <v/>
      </c>
      <c r="DD34" s="74"/>
      <c r="DE34" s="74"/>
      <c r="DF34" s="74" t="str">
        <f t="shared" si="57"/>
        <v/>
      </c>
      <c r="DG34" s="74"/>
      <c r="DH34" s="74"/>
    </row>
    <row r="35" spans="1:112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74" t="s">
        <v>294</v>
      </c>
      <c r="C35" s="115" t="s">
        <v>1805</v>
      </c>
      <c r="D35" s="7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76"/>
      <c r="F35" s="75"/>
      <c r="G35" s="75"/>
      <c r="H35" s="76"/>
      <c r="I35" s="75"/>
      <c r="J35" s="75"/>
      <c r="K35" s="76"/>
      <c r="L35" s="75"/>
      <c r="M35" s="75"/>
      <c r="N35" s="76"/>
      <c r="O35" s="75"/>
      <c r="P35" s="75"/>
      <c r="Q35" s="76"/>
      <c r="R35" s="75"/>
      <c r="S35" s="75"/>
      <c r="T35" s="76"/>
      <c r="U35" s="75"/>
      <c r="V35" s="75"/>
      <c r="W35" s="76"/>
      <c r="X35" s="75"/>
      <c r="Y35" s="75"/>
      <c r="Z35" s="76"/>
      <c r="AA35" s="75"/>
      <c r="AB35" s="75"/>
      <c r="AC35" s="76">
        <v>1</v>
      </c>
      <c r="AD35" s="75"/>
      <c r="AE35" s="75"/>
      <c r="AF35" s="76"/>
      <c r="AG35" s="75"/>
      <c r="AH35" s="75"/>
      <c r="AI35" s="76"/>
      <c r="AJ35" s="75"/>
      <c r="AK35" s="75"/>
      <c r="AL35" s="76"/>
      <c r="AM35" s="75"/>
      <c r="AN35" s="75"/>
      <c r="AO35" s="76"/>
      <c r="AP35" s="75"/>
      <c r="AQ35" s="75"/>
      <c r="AR35" s="76"/>
      <c r="AS35" s="75"/>
      <c r="AT35" s="75"/>
      <c r="AU35" s="76"/>
      <c r="AV35" s="75"/>
      <c r="AW35" s="75"/>
      <c r="AX35" s="76"/>
      <c r="AY35" s="75"/>
      <c r="AZ35" s="75"/>
      <c r="BA35" s="76"/>
      <c r="BB35" s="75"/>
      <c r="BC35" s="75"/>
      <c r="BD35" s="76"/>
      <c r="BE35" s="75"/>
      <c r="BF35" s="75"/>
      <c r="BG35" s="74" t="str">
        <f t="shared" si="40"/>
        <v/>
      </c>
      <c r="BH35" s="74"/>
      <c r="BI35" s="74"/>
      <c r="BJ35" s="74" t="str">
        <f t="shared" si="41"/>
        <v/>
      </c>
      <c r="BK35" s="74"/>
      <c r="BL35" s="74"/>
      <c r="BM35" s="74" t="str">
        <f t="shared" si="42"/>
        <v/>
      </c>
      <c r="BN35" s="74"/>
      <c r="BO35" s="74"/>
      <c r="BP35" s="74" t="str">
        <f t="shared" si="43"/>
        <v/>
      </c>
      <c r="BQ35" s="74"/>
      <c r="BR35" s="74"/>
      <c r="BS35" s="74" t="str">
        <f t="shared" si="44"/>
        <v/>
      </c>
      <c r="BT35" s="74"/>
      <c r="BU35" s="74"/>
      <c r="BV35" s="74" t="str">
        <f t="shared" si="45"/>
        <v/>
      </c>
      <c r="BW35" s="74"/>
      <c r="BX35" s="74"/>
      <c r="BY35" s="74" t="str">
        <f t="shared" si="46"/>
        <v/>
      </c>
      <c r="BZ35" s="74"/>
      <c r="CA35" s="74"/>
      <c r="CB35" s="74" t="str">
        <f t="shared" si="47"/>
        <v/>
      </c>
      <c r="CC35" s="74"/>
      <c r="CD35" s="74"/>
      <c r="CE35" s="74" t="str">
        <f t="shared" si="48"/>
        <v xml:space="preserve">INSERT INTO SC_SystemeProduits(RefDimension,NomSysteme,typePresta,ligne,Quantite,formule,cte1,DateModif) values (9,'FV8','MATIERE',566,1,null,null,now());
</v>
      </c>
      <c r="CF35" s="74"/>
      <c r="CG35" s="74"/>
      <c r="CH35" s="74" t="str">
        <f t="shared" si="49"/>
        <v/>
      </c>
      <c r="CI35" s="74"/>
      <c r="CJ35" s="74"/>
      <c r="CK35" s="74" t="str">
        <f t="shared" si="50"/>
        <v/>
      </c>
      <c r="CL35" s="74"/>
      <c r="CM35" s="74"/>
      <c r="CN35" s="74" t="str">
        <f t="shared" si="51"/>
        <v/>
      </c>
      <c r="CO35" s="74"/>
      <c r="CP35" s="74"/>
      <c r="CQ35" s="74" t="str">
        <f t="shared" si="52"/>
        <v/>
      </c>
      <c r="CR35" s="74"/>
      <c r="CS35" s="74"/>
      <c r="CT35" s="74" t="str">
        <f t="shared" si="53"/>
        <v/>
      </c>
      <c r="CU35" s="74"/>
      <c r="CV35" s="74"/>
      <c r="CW35" s="74" t="str">
        <f t="shared" si="54"/>
        <v/>
      </c>
      <c r="CX35" s="74"/>
      <c r="CY35" s="74"/>
      <c r="CZ35" s="74" t="str">
        <f t="shared" si="55"/>
        <v/>
      </c>
      <c r="DA35" s="74"/>
      <c r="DB35" s="74"/>
      <c r="DC35" s="74" t="str">
        <f t="shared" si="56"/>
        <v/>
      </c>
      <c r="DD35" s="74"/>
      <c r="DE35" s="74"/>
      <c r="DF35" s="74" t="str">
        <f t="shared" si="57"/>
        <v/>
      </c>
      <c r="DG35" s="74"/>
      <c r="DH35" s="74"/>
    </row>
    <row r="36" spans="1:112" x14ac:dyDescent="0.3">
      <c r="A36" s="58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74" t="s">
        <v>294</v>
      </c>
      <c r="C36" s="115" t="s">
        <v>1806</v>
      </c>
      <c r="D36" s="7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76"/>
      <c r="F36" s="75"/>
      <c r="G36" s="75"/>
      <c r="H36" s="76"/>
      <c r="I36" s="75"/>
      <c r="J36" s="75"/>
      <c r="K36" s="76"/>
      <c r="L36" s="75"/>
      <c r="M36" s="75"/>
      <c r="N36" s="76"/>
      <c r="O36" s="75"/>
      <c r="P36" s="75"/>
      <c r="Q36" s="76"/>
      <c r="R36" s="75"/>
      <c r="S36" s="75"/>
      <c r="T36" s="76"/>
      <c r="U36" s="75"/>
      <c r="V36" s="75"/>
      <c r="W36" s="76"/>
      <c r="X36" s="75"/>
      <c r="Y36" s="75"/>
      <c r="Z36" s="76"/>
      <c r="AA36" s="75"/>
      <c r="AB36" s="75"/>
      <c r="AC36" s="76"/>
      <c r="AD36" s="75"/>
      <c r="AE36" s="75"/>
      <c r="AF36" s="76">
        <v>1</v>
      </c>
      <c r="AG36" s="75"/>
      <c r="AH36" s="75"/>
      <c r="AI36" s="76"/>
      <c r="AJ36" s="75"/>
      <c r="AK36" s="75"/>
      <c r="AL36" s="76"/>
      <c r="AM36" s="75"/>
      <c r="AN36" s="75"/>
      <c r="AO36" s="76"/>
      <c r="AP36" s="75"/>
      <c r="AQ36" s="75"/>
      <c r="AR36" s="76"/>
      <c r="AS36" s="75"/>
      <c r="AT36" s="75"/>
      <c r="AU36" s="76"/>
      <c r="AV36" s="75"/>
      <c r="AW36" s="75"/>
      <c r="AX36" s="76"/>
      <c r="AY36" s="75"/>
      <c r="AZ36" s="75"/>
      <c r="BA36" s="76"/>
      <c r="BB36" s="75"/>
      <c r="BC36" s="75"/>
      <c r="BD36" s="76"/>
      <c r="BE36" s="75"/>
      <c r="BF36" s="75"/>
      <c r="BG36" s="74" t="str">
        <f t="shared" si="40"/>
        <v/>
      </c>
      <c r="BH36" s="74"/>
      <c r="BI36" s="74"/>
      <c r="BJ36" s="74" t="str">
        <f t="shared" si="41"/>
        <v/>
      </c>
      <c r="BK36" s="74"/>
      <c r="BL36" s="74"/>
      <c r="BM36" s="74" t="str">
        <f t="shared" si="42"/>
        <v/>
      </c>
      <c r="BN36" s="74"/>
      <c r="BO36" s="74"/>
      <c r="BP36" s="74" t="str">
        <f t="shared" si="43"/>
        <v/>
      </c>
      <c r="BQ36" s="74"/>
      <c r="BR36" s="74"/>
      <c r="BS36" s="74" t="str">
        <f t="shared" si="44"/>
        <v/>
      </c>
      <c r="BT36" s="74"/>
      <c r="BU36" s="74"/>
      <c r="BV36" s="74" t="str">
        <f t="shared" si="45"/>
        <v/>
      </c>
      <c r="BW36" s="74"/>
      <c r="BX36" s="74"/>
      <c r="BY36" s="74" t="str">
        <f t="shared" si="46"/>
        <v/>
      </c>
      <c r="BZ36" s="74"/>
      <c r="CA36" s="74"/>
      <c r="CB36" s="74" t="str">
        <f t="shared" si="47"/>
        <v/>
      </c>
      <c r="CC36" s="74"/>
      <c r="CD36" s="74"/>
      <c r="CE36" s="74" t="str">
        <f t="shared" si="48"/>
        <v/>
      </c>
      <c r="CF36" s="74"/>
      <c r="CG36" s="74"/>
      <c r="CH36" s="74" t="str">
        <f t="shared" si="49"/>
        <v xml:space="preserve">INSERT INTO SC_SystemeProduits(RefDimension,NomSysteme,typePresta,ligne,Quantite,formule,cte1,DateModif) values (10,'FV8','MATIERE',567,1,null,null,now());
</v>
      </c>
      <c r="CI36" s="74"/>
      <c r="CJ36" s="74"/>
      <c r="CK36" s="74" t="str">
        <f t="shared" si="50"/>
        <v/>
      </c>
      <c r="CL36" s="74"/>
      <c r="CM36" s="74"/>
      <c r="CN36" s="74" t="str">
        <f t="shared" si="51"/>
        <v/>
      </c>
      <c r="CO36" s="74"/>
      <c r="CP36" s="74"/>
      <c r="CQ36" s="74" t="str">
        <f t="shared" si="52"/>
        <v/>
      </c>
      <c r="CR36" s="74"/>
      <c r="CS36" s="74"/>
      <c r="CT36" s="74" t="str">
        <f t="shared" si="53"/>
        <v/>
      </c>
      <c r="CU36" s="74"/>
      <c r="CV36" s="74"/>
      <c r="CW36" s="74" t="str">
        <f t="shared" si="54"/>
        <v/>
      </c>
      <c r="CX36" s="74"/>
      <c r="CY36" s="74"/>
      <c r="CZ36" s="74" t="str">
        <f t="shared" si="55"/>
        <v/>
      </c>
      <c r="DA36" s="74"/>
      <c r="DB36" s="74"/>
      <c r="DC36" s="74" t="str">
        <f t="shared" si="56"/>
        <v/>
      </c>
      <c r="DD36" s="74"/>
      <c r="DE36" s="74"/>
      <c r="DF36" s="74" t="str">
        <f t="shared" si="57"/>
        <v/>
      </c>
      <c r="DG36" s="74"/>
      <c r="DH36" s="74"/>
    </row>
    <row r="37" spans="1:112" x14ac:dyDescent="0.3">
      <c r="A37" s="58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74" t="s">
        <v>294</v>
      </c>
      <c r="C37" s="115" t="s">
        <v>1807</v>
      </c>
      <c r="D37" s="7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76"/>
      <c r="F37" s="75"/>
      <c r="G37" s="75"/>
      <c r="H37" s="76"/>
      <c r="I37" s="75"/>
      <c r="J37" s="75"/>
      <c r="K37" s="76"/>
      <c r="L37" s="75"/>
      <c r="M37" s="75"/>
      <c r="N37" s="76"/>
      <c r="O37" s="75"/>
      <c r="P37" s="75"/>
      <c r="Q37" s="76"/>
      <c r="R37" s="75"/>
      <c r="S37" s="75"/>
      <c r="T37" s="76"/>
      <c r="U37" s="75"/>
      <c r="V37" s="75"/>
      <c r="W37" s="76"/>
      <c r="X37" s="75"/>
      <c r="Y37" s="75"/>
      <c r="Z37" s="76"/>
      <c r="AA37" s="75"/>
      <c r="AB37" s="75"/>
      <c r="AC37" s="76"/>
      <c r="AD37" s="75"/>
      <c r="AE37" s="75"/>
      <c r="AF37" s="76"/>
      <c r="AG37" s="75"/>
      <c r="AH37" s="75"/>
      <c r="AI37" s="76">
        <v>1</v>
      </c>
      <c r="AJ37" s="75"/>
      <c r="AK37" s="75"/>
      <c r="AL37" s="76"/>
      <c r="AM37" s="75"/>
      <c r="AN37" s="75"/>
      <c r="AO37" s="76"/>
      <c r="AP37" s="75"/>
      <c r="AQ37" s="75"/>
      <c r="AR37" s="76"/>
      <c r="AS37" s="75"/>
      <c r="AT37" s="75"/>
      <c r="AU37" s="76"/>
      <c r="AV37" s="75"/>
      <c r="AW37" s="75"/>
      <c r="AX37" s="76"/>
      <c r="AY37" s="75"/>
      <c r="AZ37" s="75"/>
      <c r="BA37" s="76"/>
      <c r="BB37" s="75"/>
      <c r="BC37" s="75"/>
      <c r="BD37" s="76"/>
      <c r="BE37" s="75"/>
      <c r="BF37" s="75"/>
      <c r="BG37" s="74" t="str">
        <f t="shared" si="40"/>
        <v/>
      </c>
      <c r="BH37" s="74"/>
      <c r="BI37" s="74"/>
      <c r="BJ37" s="74" t="str">
        <f t="shared" si="41"/>
        <v/>
      </c>
      <c r="BK37" s="74"/>
      <c r="BL37" s="74"/>
      <c r="BM37" s="74" t="str">
        <f t="shared" si="42"/>
        <v/>
      </c>
      <c r="BN37" s="74"/>
      <c r="BO37" s="74"/>
      <c r="BP37" s="74" t="str">
        <f t="shared" si="43"/>
        <v/>
      </c>
      <c r="BQ37" s="74"/>
      <c r="BR37" s="74"/>
      <c r="BS37" s="74" t="str">
        <f t="shared" si="44"/>
        <v/>
      </c>
      <c r="BT37" s="74"/>
      <c r="BU37" s="74"/>
      <c r="BV37" s="74" t="str">
        <f t="shared" si="45"/>
        <v/>
      </c>
      <c r="BW37" s="74"/>
      <c r="BX37" s="74"/>
      <c r="BY37" s="74" t="str">
        <f t="shared" si="46"/>
        <v/>
      </c>
      <c r="BZ37" s="74"/>
      <c r="CA37" s="74"/>
      <c r="CB37" s="74" t="str">
        <f t="shared" si="47"/>
        <v/>
      </c>
      <c r="CC37" s="74"/>
      <c r="CD37" s="74"/>
      <c r="CE37" s="74" t="str">
        <f t="shared" si="48"/>
        <v/>
      </c>
      <c r="CF37" s="74"/>
      <c r="CG37" s="74"/>
      <c r="CH37" s="74" t="str">
        <f t="shared" si="49"/>
        <v/>
      </c>
      <c r="CI37" s="74"/>
      <c r="CJ37" s="74"/>
      <c r="CK37" s="74" t="str">
        <f t="shared" si="50"/>
        <v xml:space="preserve">INSERT INTO SC_SystemeProduits(RefDimension,NomSysteme,typePresta,ligne,Quantite,formule,cte1,DateModif) values (11,'FV8','MATIERE',568,1,null,null,now());
</v>
      </c>
      <c r="CL37" s="74"/>
      <c r="CM37" s="74"/>
      <c r="CN37" s="74" t="str">
        <f t="shared" si="51"/>
        <v/>
      </c>
      <c r="CO37" s="74"/>
      <c r="CP37" s="74"/>
      <c r="CQ37" s="74" t="str">
        <f t="shared" si="52"/>
        <v/>
      </c>
      <c r="CR37" s="74"/>
      <c r="CS37" s="74"/>
      <c r="CT37" s="74" t="str">
        <f t="shared" si="53"/>
        <v/>
      </c>
      <c r="CU37" s="74"/>
      <c r="CV37" s="74"/>
      <c r="CW37" s="74" t="str">
        <f t="shared" si="54"/>
        <v/>
      </c>
      <c r="CX37" s="74"/>
      <c r="CY37" s="74"/>
      <c r="CZ37" s="74" t="str">
        <f t="shared" si="55"/>
        <v/>
      </c>
      <c r="DA37" s="74"/>
      <c r="DB37" s="74"/>
      <c r="DC37" s="74" t="str">
        <f t="shared" si="56"/>
        <v/>
      </c>
      <c r="DD37" s="74"/>
      <c r="DE37" s="74"/>
      <c r="DF37" s="74" t="str">
        <f t="shared" si="57"/>
        <v/>
      </c>
      <c r="DG37" s="74"/>
      <c r="DH37" s="74"/>
    </row>
    <row r="38" spans="1:112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74" t="s">
        <v>294</v>
      </c>
      <c r="C38" s="115" t="s">
        <v>1808</v>
      </c>
      <c r="D38" s="7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76"/>
      <c r="F38" s="75"/>
      <c r="G38" s="75"/>
      <c r="H38" s="76"/>
      <c r="I38" s="75"/>
      <c r="J38" s="75"/>
      <c r="K38" s="76"/>
      <c r="L38" s="75"/>
      <c r="M38" s="75"/>
      <c r="N38" s="76"/>
      <c r="O38" s="75"/>
      <c r="P38" s="75"/>
      <c r="Q38" s="76"/>
      <c r="R38" s="75"/>
      <c r="S38" s="75"/>
      <c r="T38" s="76"/>
      <c r="U38" s="75"/>
      <c r="V38" s="75"/>
      <c r="W38" s="76"/>
      <c r="X38" s="75"/>
      <c r="Y38" s="75"/>
      <c r="Z38" s="76"/>
      <c r="AA38" s="75"/>
      <c r="AB38" s="75"/>
      <c r="AC38" s="76"/>
      <c r="AD38" s="75"/>
      <c r="AE38" s="75"/>
      <c r="AF38" s="76"/>
      <c r="AG38" s="75"/>
      <c r="AH38" s="75"/>
      <c r="AI38" s="76"/>
      <c r="AJ38" s="75"/>
      <c r="AK38" s="75"/>
      <c r="AL38" s="76">
        <v>1</v>
      </c>
      <c r="AM38" s="75"/>
      <c r="AN38" s="75"/>
      <c r="AO38" s="76"/>
      <c r="AP38" s="75"/>
      <c r="AQ38" s="75"/>
      <c r="AR38" s="76"/>
      <c r="AS38" s="75"/>
      <c r="AT38" s="75"/>
      <c r="AU38" s="76"/>
      <c r="AV38" s="75"/>
      <c r="AW38" s="75"/>
      <c r="AX38" s="76"/>
      <c r="AY38" s="75"/>
      <c r="AZ38" s="75"/>
      <c r="BA38" s="76"/>
      <c r="BB38" s="75"/>
      <c r="BC38" s="75"/>
      <c r="BD38" s="76"/>
      <c r="BE38" s="75"/>
      <c r="BF38" s="75"/>
      <c r="BG38" s="74" t="str">
        <f t="shared" si="40"/>
        <v/>
      </c>
      <c r="BH38" s="74"/>
      <c r="BI38" s="74"/>
      <c r="BJ38" s="74" t="str">
        <f t="shared" si="41"/>
        <v/>
      </c>
      <c r="BK38" s="74"/>
      <c r="BL38" s="74"/>
      <c r="BM38" s="74" t="str">
        <f t="shared" si="42"/>
        <v/>
      </c>
      <c r="BN38" s="74"/>
      <c r="BO38" s="74"/>
      <c r="BP38" s="74" t="str">
        <f t="shared" si="43"/>
        <v/>
      </c>
      <c r="BQ38" s="74"/>
      <c r="BR38" s="74"/>
      <c r="BS38" s="74" t="str">
        <f t="shared" si="44"/>
        <v/>
      </c>
      <c r="BT38" s="74"/>
      <c r="BU38" s="74"/>
      <c r="BV38" s="74" t="str">
        <f t="shared" si="45"/>
        <v/>
      </c>
      <c r="BW38" s="74"/>
      <c r="BX38" s="74"/>
      <c r="BY38" s="74" t="str">
        <f t="shared" si="46"/>
        <v/>
      </c>
      <c r="BZ38" s="74"/>
      <c r="CA38" s="74"/>
      <c r="CB38" s="74" t="str">
        <f t="shared" si="47"/>
        <v/>
      </c>
      <c r="CC38" s="74"/>
      <c r="CD38" s="74"/>
      <c r="CE38" s="74" t="str">
        <f t="shared" si="48"/>
        <v/>
      </c>
      <c r="CF38" s="74"/>
      <c r="CG38" s="74"/>
      <c r="CH38" s="74" t="str">
        <f t="shared" si="49"/>
        <v/>
      </c>
      <c r="CI38" s="74"/>
      <c r="CJ38" s="74"/>
      <c r="CK38" s="74" t="str">
        <f t="shared" si="50"/>
        <v/>
      </c>
      <c r="CL38" s="74"/>
      <c r="CM38" s="74"/>
      <c r="CN38" s="74" t="str">
        <f t="shared" si="51"/>
        <v xml:space="preserve">INSERT INTO SC_SystemeProduits(RefDimension,NomSysteme,typePresta,ligne,Quantite,formule,cte1,DateModif) values (12,'FV8','MATIERE',569,1,null,null,now());
</v>
      </c>
      <c r="CO38" s="74"/>
      <c r="CP38" s="74"/>
      <c r="CQ38" s="74" t="str">
        <f t="shared" si="52"/>
        <v/>
      </c>
      <c r="CR38" s="74"/>
      <c r="CS38" s="74"/>
      <c r="CT38" s="74" t="str">
        <f t="shared" si="53"/>
        <v/>
      </c>
      <c r="CU38" s="74"/>
      <c r="CV38" s="74"/>
      <c r="CW38" s="74" t="str">
        <f t="shared" si="54"/>
        <v/>
      </c>
      <c r="CX38" s="74"/>
      <c r="CY38" s="74"/>
      <c r="CZ38" s="74" t="str">
        <f t="shared" si="55"/>
        <v/>
      </c>
      <c r="DA38" s="74"/>
      <c r="DB38" s="74"/>
      <c r="DC38" s="74" t="str">
        <f t="shared" si="56"/>
        <v/>
      </c>
      <c r="DD38" s="74"/>
      <c r="DE38" s="74"/>
      <c r="DF38" s="74" t="str">
        <f t="shared" si="57"/>
        <v/>
      </c>
      <c r="DG38" s="74"/>
      <c r="DH38" s="74"/>
    </row>
    <row r="39" spans="1:112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74" t="s">
        <v>294</v>
      </c>
      <c r="C39" s="115" t="s">
        <v>1809</v>
      </c>
      <c r="D39" s="7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76"/>
      <c r="F39" s="75"/>
      <c r="G39" s="75"/>
      <c r="H39" s="76"/>
      <c r="I39" s="75"/>
      <c r="J39" s="75"/>
      <c r="K39" s="76"/>
      <c r="L39" s="75"/>
      <c r="M39" s="75"/>
      <c r="N39" s="76"/>
      <c r="O39" s="75"/>
      <c r="P39" s="75"/>
      <c r="Q39" s="76"/>
      <c r="R39" s="75"/>
      <c r="S39" s="75"/>
      <c r="T39" s="76"/>
      <c r="U39" s="75"/>
      <c r="V39" s="75"/>
      <c r="W39" s="76"/>
      <c r="X39" s="75"/>
      <c r="Y39" s="75"/>
      <c r="Z39" s="76"/>
      <c r="AA39" s="75"/>
      <c r="AB39" s="75"/>
      <c r="AC39" s="76"/>
      <c r="AD39" s="75"/>
      <c r="AE39" s="75"/>
      <c r="AF39" s="76"/>
      <c r="AG39" s="75"/>
      <c r="AH39" s="75"/>
      <c r="AI39" s="76"/>
      <c r="AJ39" s="75"/>
      <c r="AK39" s="75"/>
      <c r="AL39" s="76"/>
      <c r="AM39" s="75"/>
      <c r="AN39" s="75"/>
      <c r="AO39" s="76">
        <v>1</v>
      </c>
      <c r="AP39" s="75"/>
      <c r="AQ39" s="75"/>
      <c r="AR39" s="76"/>
      <c r="AS39" s="75"/>
      <c r="AT39" s="75"/>
      <c r="AU39" s="76"/>
      <c r="AV39" s="75"/>
      <c r="AW39" s="75"/>
      <c r="AX39" s="76"/>
      <c r="AY39" s="75"/>
      <c r="AZ39" s="75"/>
      <c r="BA39" s="76"/>
      <c r="BB39" s="75"/>
      <c r="BC39" s="75"/>
      <c r="BD39" s="76"/>
      <c r="BE39" s="75"/>
      <c r="BF39" s="75"/>
      <c r="BG39" s="74" t="str">
        <f t="shared" si="40"/>
        <v/>
      </c>
      <c r="BH39" s="74"/>
      <c r="BI39" s="74"/>
      <c r="BJ39" s="74" t="str">
        <f t="shared" si="41"/>
        <v/>
      </c>
      <c r="BK39" s="74"/>
      <c r="BL39" s="74"/>
      <c r="BM39" s="74" t="str">
        <f t="shared" si="42"/>
        <v/>
      </c>
      <c r="BN39" s="74"/>
      <c r="BO39" s="74"/>
      <c r="BP39" s="74" t="str">
        <f t="shared" si="43"/>
        <v/>
      </c>
      <c r="BQ39" s="74"/>
      <c r="BR39" s="74"/>
      <c r="BS39" s="74" t="str">
        <f t="shared" si="44"/>
        <v/>
      </c>
      <c r="BT39" s="74"/>
      <c r="BU39" s="74"/>
      <c r="BV39" s="74" t="str">
        <f t="shared" si="45"/>
        <v/>
      </c>
      <c r="BW39" s="74"/>
      <c r="BX39" s="74"/>
      <c r="BY39" s="74" t="str">
        <f t="shared" si="46"/>
        <v/>
      </c>
      <c r="BZ39" s="74"/>
      <c r="CA39" s="74"/>
      <c r="CB39" s="74" t="str">
        <f t="shared" si="47"/>
        <v/>
      </c>
      <c r="CC39" s="74"/>
      <c r="CD39" s="74"/>
      <c r="CE39" s="74" t="str">
        <f t="shared" si="48"/>
        <v/>
      </c>
      <c r="CF39" s="74"/>
      <c r="CG39" s="74"/>
      <c r="CH39" s="74" t="str">
        <f t="shared" si="49"/>
        <v/>
      </c>
      <c r="CI39" s="74"/>
      <c r="CJ39" s="74"/>
      <c r="CK39" s="74" t="str">
        <f t="shared" si="50"/>
        <v/>
      </c>
      <c r="CL39" s="74"/>
      <c r="CM39" s="74"/>
      <c r="CN39" s="74" t="str">
        <f t="shared" si="51"/>
        <v/>
      </c>
      <c r="CO39" s="74"/>
      <c r="CP39" s="74"/>
      <c r="CQ39" s="74" t="str">
        <f t="shared" si="52"/>
        <v xml:space="preserve">INSERT INTO SC_SystemeProduits(RefDimension,NomSysteme,typePresta,ligne,Quantite,formule,cte1,DateModif) values (13,'FV8','MATIERE',570,1,null,null,now());
</v>
      </c>
      <c r="CR39" s="74"/>
      <c r="CS39" s="74"/>
      <c r="CT39" s="74" t="str">
        <f t="shared" si="53"/>
        <v/>
      </c>
      <c r="CU39" s="74"/>
      <c r="CV39" s="74"/>
      <c r="CW39" s="74" t="str">
        <f t="shared" si="54"/>
        <v/>
      </c>
      <c r="CX39" s="74"/>
      <c r="CY39" s="74"/>
      <c r="CZ39" s="74" t="str">
        <f t="shared" si="55"/>
        <v/>
      </c>
      <c r="DA39" s="74"/>
      <c r="DB39" s="74"/>
      <c r="DC39" s="74" t="str">
        <f t="shared" si="56"/>
        <v/>
      </c>
      <c r="DD39" s="74"/>
      <c r="DE39" s="74"/>
      <c r="DF39" s="74" t="str">
        <f t="shared" si="57"/>
        <v/>
      </c>
      <c r="DG39" s="74"/>
      <c r="DH39" s="74"/>
    </row>
    <row r="40" spans="1:112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74" t="s">
        <v>294</v>
      </c>
      <c r="C40" s="115" t="s">
        <v>1810</v>
      </c>
      <c r="D40" s="7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76"/>
      <c r="F40" s="75"/>
      <c r="G40" s="75"/>
      <c r="H40" s="76"/>
      <c r="I40" s="75"/>
      <c r="J40" s="75"/>
      <c r="K40" s="76"/>
      <c r="L40" s="75"/>
      <c r="M40" s="75"/>
      <c r="N40" s="76"/>
      <c r="O40" s="75"/>
      <c r="P40" s="75"/>
      <c r="Q40" s="76"/>
      <c r="R40" s="75"/>
      <c r="S40" s="75"/>
      <c r="T40" s="76"/>
      <c r="U40" s="75"/>
      <c r="V40" s="75"/>
      <c r="W40" s="76"/>
      <c r="X40" s="75"/>
      <c r="Y40" s="75"/>
      <c r="Z40" s="76"/>
      <c r="AA40" s="75"/>
      <c r="AB40" s="75"/>
      <c r="AC40" s="76"/>
      <c r="AD40" s="75"/>
      <c r="AE40" s="75"/>
      <c r="AF40" s="76"/>
      <c r="AG40" s="75"/>
      <c r="AH40" s="75"/>
      <c r="AI40" s="76"/>
      <c r="AJ40" s="75"/>
      <c r="AK40" s="75"/>
      <c r="AL40" s="76"/>
      <c r="AM40" s="75"/>
      <c r="AN40" s="75"/>
      <c r="AO40" s="76"/>
      <c r="AP40" s="75"/>
      <c r="AQ40" s="75"/>
      <c r="AR40" s="76">
        <v>1</v>
      </c>
      <c r="AS40" s="75"/>
      <c r="AT40" s="75"/>
      <c r="AU40" s="76"/>
      <c r="AV40" s="75"/>
      <c r="AW40" s="75"/>
      <c r="AX40" s="76"/>
      <c r="AY40" s="75"/>
      <c r="AZ40" s="75"/>
      <c r="BA40" s="76"/>
      <c r="BB40" s="75"/>
      <c r="BC40" s="75"/>
      <c r="BD40" s="76"/>
      <c r="BE40" s="75"/>
      <c r="BF40" s="75"/>
      <c r="BG40" s="74" t="str">
        <f t="shared" si="40"/>
        <v/>
      </c>
      <c r="BH40" s="74"/>
      <c r="BI40" s="74"/>
      <c r="BJ40" s="74" t="str">
        <f t="shared" si="41"/>
        <v/>
      </c>
      <c r="BK40" s="74"/>
      <c r="BL40" s="74"/>
      <c r="BM40" s="74" t="str">
        <f t="shared" si="42"/>
        <v/>
      </c>
      <c r="BN40" s="74"/>
      <c r="BO40" s="74"/>
      <c r="BP40" s="74" t="str">
        <f t="shared" si="43"/>
        <v/>
      </c>
      <c r="BQ40" s="74"/>
      <c r="BR40" s="74"/>
      <c r="BS40" s="74" t="str">
        <f t="shared" si="44"/>
        <v/>
      </c>
      <c r="BT40" s="74"/>
      <c r="BU40" s="74"/>
      <c r="BV40" s="74" t="str">
        <f t="shared" si="45"/>
        <v/>
      </c>
      <c r="BW40" s="74"/>
      <c r="BX40" s="74"/>
      <c r="BY40" s="74" t="str">
        <f t="shared" si="46"/>
        <v/>
      </c>
      <c r="BZ40" s="74"/>
      <c r="CA40" s="74"/>
      <c r="CB40" s="74" t="str">
        <f t="shared" si="47"/>
        <v/>
      </c>
      <c r="CC40" s="74"/>
      <c r="CD40" s="74"/>
      <c r="CE40" s="74" t="str">
        <f t="shared" si="48"/>
        <v/>
      </c>
      <c r="CF40" s="74"/>
      <c r="CG40" s="74"/>
      <c r="CH40" s="74" t="str">
        <f t="shared" si="49"/>
        <v/>
      </c>
      <c r="CI40" s="74"/>
      <c r="CJ40" s="74"/>
      <c r="CK40" s="74" t="str">
        <f t="shared" si="50"/>
        <v/>
      </c>
      <c r="CL40" s="74"/>
      <c r="CM40" s="74"/>
      <c r="CN40" s="74" t="str">
        <f t="shared" si="51"/>
        <v/>
      </c>
      <c r="CO40" s="74"/>
      <c r="CP40" s="74"/>
      <c r="CQ40" s="74" t="str">
        <f t="shared" si="52"/>
        <v/>
      </c>
      <c r="CR40" s="74"/>
      <c r="CS40" s="74"/>
      <c r="CT40" s="74" t="str">
        <f t="shared" si="53"/>
        <v xml:space="preserve">INSERT INTO SC_SystemeProduits(RefDimension,NomSysteme,typePresta,ligne,Quantite,formule,cte1,DateModif) values (14,'FV8','MATIERE',571,1,null,null,now());
</v>
      </c>
      <c r="CU40" s="74"/>
      <c r="CV40" s="74"/>
      <c r="CW40" s="74" t="str">
        <f t="shared" si="54"/>
        <v/>
      </c>
      <c r="CX40" s="74"/>
      <c r="CY40" s="74"/>
      <c r="CZ40" s="74" t="str">
        <f t="shared" si="55"/>
        <v/>
      </c>
      <c r="DA40" s="74"/>
      <c r="DB40" s="74"/>
      <c r="DC40" s="74" t="str">
        <f t="shared" si="56"/>
        <v/>
      </c>
      <c r="DD40" s="74"/>
      <c r="DE40" s="74"/>
      <c r="DF40" s="74" t="str">
        <f t="shared" si="57"/>
        <v/>
      </c>
      <c r="DG40" s="74"/>
      <c r="DH40" s="74"/>
    </row>
    <row r="41" spans="1:112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74" t="s">
        <v>294</v>
      </c>
      <c r="C41" s="115" t="s">
        <v>1811</v>
      </c>
      <c r="D41" s="74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76"/>
      <c r="F41" s="75"/>
      <c r="G41" s="75"/>
      <c r="H41" s="76"/>
      <c r="I41" s="75"/>
      <c r="J41" s="75"/>
      <c r="K41" s="76"/>
      <c r="L41" s="75"/>
      <c r="M41" s="75"/>
      <c r="N41" s="76"/>
      <c r="O41" s="75"/>
      <c r="P41" s="75"/>
      <c r="Q41" s="76"/>
      <c r="R41" s="75"/>
      <c r="S41" s="75"/>
      <c r="T41" s="76"/>
      <c r="U41" s="75"/>
      <c r="V41" s="75"/>
      <c r="W41" s="76"/>
      <c r="X41" s="75"/>
      <c r="Y41" s="75"/>
      <c r="Z41" s="76"/>
      <c r="AA41" s="75"/>
      <c r="AB41" s="75"/>
      <c r="AC41" s="76"/>
      <c r="AD41" s="75"/>
      <c r="AE41" s="75"/>
      <c r="AF41" s="76"/>
      <c r="AG41" s="75"/>
      <c r="AH41" s="75"/>
      <c r="AI41" s="76"/>
      <c r="AJ41" s="75"/>
      <c r="AK41" s="75"/>
      <c r="AL41" s="76"/>
      <c r="AM41" s="75"/>
      <c r="AN41" s="75"/>
      <c r="AO41" s="76"/>
      <c r="AP41" s="75"/>
      <c r="AQ41" s="75"/>
      <c r="AR41" s="76"/>
      <c r="AS41" s="75"/>
      <c r="AT41" s="75"/>
      <c r="AU41" s="76">
        <v>1</v>
      </c>
      <c r="AV41" s="75"/>
      <c r="AW41" s="75"/>
      <c r="AX41" s="76">
        <v>1</v>
      </c>
      <c r="AY41" s="75"/>
      <c r="AZ41" s="75"/>
      <c r="BA41" s="76"/>
      <c r="BB41" s="75"/>
      <c r="BC41" s="75"/>
      <c r="BD41" s="76"/>
      <c r="BE41" s="75"/>
      <c r="BF41" s="75"/>
      <c r="BG41" s="74" t="str">
        <f t="shared" si="40"/>
        <v/>
      </c>
      <c r="BH41" s="74"/>
      <c r="BI41" s="74"/>
      <c r="BJ41" s="74" t="str">
        <f t="shared" si="41"/>
        <v/>
      </c>
      <c r="BK41" s="74"/>
      <c r="BL41" s="74"/>
      <c r="BM41" s="74" t="str">
        <f t="shared" si="42"/>
        <v/>
      </c>
      <c r="BN41" s="74"/>
      <c r="BO41" s="74"/>
      <c r="BP41" s="74" t="str">
        <f t="shared" si="43"/>
        <v/>
      </c>
      <c r="BQ41" s="74"/>
      <c r="BR41" s="74"/>
      <c r="BS41" s="74" t="str">
        <f t="shared" si="44"/>
        <v/>
      </c>
      <c r="BT41" s="74"/>
      <c r="BU41" s="74"/>
      <c r="BV41" s="74" t="str">
        <f t="shared" si="45"/>
        <v/>
      </c>
      <c r="BW41" s="74"/>
      <c r="BX41" s="74"/>
      <c r="BY41" s="74" t="str">
        <f t="shared" si="46"/>
        <v/>
      </c>
      <c r="BZ41" s="74"/>
      <c r="CA41" s="74"/>
      <c r="CB41" s="74" t="str">
        <f t="shared" si="47"/>
        <v/>
      </c>
      <c r="CC41" s="74"/>
      <c r="CD41" s="74"/>
      <c r="CE41" s="74" t="str">
        <f t="shared" si="48"/>
        <v/>
      </c>
      <c r="CF41" s="74"/>
      <c r="CG41" s="74"/>
      <c r="CH41" s="74" t="str">
        <f t="shared" si="49"/>
        <v/>
      </c>
      <c r="CI41" s="74"/>
      <c r="CJ41" s="74"/>
      <c r="CK41" s="74" t="str">
        <f t="shared" si="50"/>
        <v/>
      </c>
      <c r="CL41" s="74"/>
      <c r="CM41" s="74"/>
      <c r="CN41" s="74" t="str">
        <f t="shared" si="51"/>
        <v/>
      </c>
      <c r="CO41" s="74"/>
      <c r="CP41" s="74"/>
      <c r="CQ41" s="74" t="str">
        <f t="shared" si="52"/>
        <v/>
      </c>
      <c r="CR41" s="74"/>
      <c r="CS41" s="74"/>
      <c r="CT41" s="74" t="str">
        <f t="shared" si="53"/>
        <v/>
      </c>
      <c r="CU41" s="74"/>
      <c r="CV41" s="74"/>
      <c r="CW41" s="74" t="str">
        <f t="shared" si="54"/>
        <v xml:space="preserve">INSERT INTO SC_SystemeProduits(RefDimension,NomSysteme,typePresta,ligne,Quantite,formule,cte1,DateModif) values (15,'FV8','MATIERE',572,1,null,null,now());
</v>
      </c>
      <c r="CX41" s="74"/>
      <c r="CY41" s="74"/>
      <c r="CZ41" s="74" t="str">
        <f t="shared" si="55"/>
        <v xml:space="preserve">INSERT INTO SC_SystemeProduits(RefDimension,NomSysteme,typePresta,ligne,Quantite,formule,cte1,DateModif) values (16,'FV8','MATIERE',572,1,null,null,now());
</v>
      </c>
      <c r="DA41" s="74"/>
      <c r="DB41" s="74"/>
      <c r="DC41" s="74" t="str">
        <f t="shared" si="56"/>
        <v/>
      </c>
      <c r="DD41" s="74"/>
      <c r="DE41" s="74"/>
      <c r="DF41" s="74" t="str">
        <f t="shared" si="57"/>
        <v/>
      </c>
      <c r="DG41" s="74"/>
      <c r="DH41" s="74"/>
    </row>
    <row r="42" spans="1:112" x14ac:dyDescent="0.3">
      <c r="A42" s="58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74" t="s">
        <v>294</v>
      </c>
      <c r="C42" s="115" t="s">
        <v>1812</v>
      </c>
      <c r="D42" s="74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76"/>
      <c r="F42" s="75"/>
      <c r="G42" s="75"/>
      <c r="H42" s="76"/>
      <c r="I42" s="75"/>
      <c r="J42" s="75"/>
      <c r="K42" s="76"/>
      <c r="L42" s="75"/>
      <c r="M42" s="75"/>
      <c r="N42" s="76"/>
      <c r="O42" s="75"/>
      <c r="P42" s="75"/>
      <c r="Q42" s="76"/>
      <c r="R42" s="75"/>
      <c r="S42" s="75"/>
      <c r="T42" s="76"/>
      <c r="U42" s="75"/>
      <c r="V42" s="75"/>
      <c r="W42" s="76"/>
      <c r="X42" s="75"/>
      <c r="Y42" s="75"/>
      <c r="Z42" s="76"/>
      <c r="AA42" s="75"/>
      <c r="AB42" s="75"/>
      <c r="AC42" s="76"/>
      <c r="AD42" s="75"/>
      <c r="AE42" s="75"/>
      <c r="AF42" s="76"/>
      <c r="AG42" s="75"/>
      <c r="AH42" s="75"/>
      <c r="AI42" s="76"/>
      <c r="AJ42" s="75"/>
      <c r="AK42" s="75"/>
      <c r="AL42" s="76"/>
      <c r="AM42" s="75"/>
      <c r="AN42" s="75"/>
      <c r="AO42" s="76"/>
      <c r="AP42" s="75"/>
      <c r="AQ42" s="75"/>
      <c r="AR42" s="76"/>
      <c r="AS42" s="75"/>
      <c r="AT42" s="75"/>
      <c r="AU42" s="76"/>
      <c r="AV42" s="75"/>
      <c r="AW42" s="75"/>
      <c r="AX42" s="76"/>
      <c r="AY42" s="75"/>
      <c r="AZ42" s="75"/>
      <c r="BA42" s="76">
        <v>1</v>
      </c>
      <c r="BB42" s="75"/>
      <c r="BC42" s="75"/>
      <c r="BD42" s="76">
        <v>1</v>
      </c>
      <c r="BE42" s="75"/>
      <c r="BF42" s="75"/>
      <c r="BG42" s="74" t="str">
        <f t="shared" si="40"/>
        <v/>
      </c>
      <c r="BH42" s="74"/>
      <c r="BI42" s="74"/>
      <c r="BJ42" s="74" t="str">
        <f t="shared" si="41"/>
        <v/>
      </c>
      <c r="BK42" s="74"/>
      <c r="BL42" s="74"/>
      <c r="BM42" s="74" t="str">
        <f t="shared" si="42"/>
        <v/>
      </c>
      <c r="BN42" s="74"/>
      <c r="BO42" s="74"/>
      <c r="BP42" s="74" t="str">
        <f t="shared" si="43"/>
        <v/>
      </c>
      <c r="BQ42" s="74"/>
      <c r="BR42" s="74"/>
      <c r="BS42" s="74" t="str">
        <f t="shared" si="44"/>
        <v/>
      </c>
      <c r="BT42" s="74"/>
      <c r="BU42" s="74"/>
      <c r="BV42" s="74" t="str">
        <f t="shared" si="45"/>
        <v/>
      </c>
      <c r="BW42" s="74"/>
      <c r="BX42" s="74"/>
      <c r="BY42" s="74" t="str">
        <f t="shared" si="46"/>
        <v/>
      </c>
      <c r="BZ42" s="74"/>
      <c r="CA42" s="74"/>
      <c r="CB42" s="74" t="str">
        <f t="shared" si="47"/>
        <v/>
      </c>
      <c r="CC42" s="74"/>
      <c r="CD42" s="74"/>
      <c r="CE42" s="74" t="str">
        <f t="shared" si="48"/>
        <v/>
      </c>
      <c r="CF42" s="74"/>
      <c r="CG42" s="74"/>
      <c r="CH42" s="74" t="str">
        <f t="shared" si="49"/>
        <v/>
      </c>
      <c r="CI42" s="74"/>
      <c r="CJ42" s="74"/>
      <c r="CK42" s="74" t="str">
        <f t="shared" si="50"/>
        <v/>
      </c>
      <c r="CL42" s="74"/>
      <c r="CM42" s="74"/>
      <c r="CN42" s="74" t="str">
        <f t="shared" si="51"/>
        <v/>
      </c>
      <c r="CO42" s="74"/>
      <c r="CP42" s="74"/>
      <c r="CQ42" s="74" t="str">
        <f t="shared" si="52"/>
        <v/>
      </c>
      <c r="CR42" s="74"/>
      <c r="CS42" s="74"/>
      <c r="CT42" s="74" t="str">
        <f t="shared" si="53"/>
        <v/>
      </c>
      <c r="CU42" s="74"/>
      <c r="CV42" s="74"/>
      <c r="CW42" s="74" t="str">
        <f t="shared" si="54"/>
        <v/>
      </c>
      <c r="CX42" s="74"/>
      <c r="CY42" s="74"/>
      <c r="CZ42" s="74" t="str">
        <f t="shared" si="55"/>
        <v/>
      </c>
      <c r="DA42" s="74"/>
      <c r="DB42" s="74"/>
      <c r="DC42" s="74" t="str">
        <f t="shared" si="56"/>
        <v xml:space="preserve">INSERT INTO SC_SystemeProduits(RefDimension,NomSysteme,typePresta,ligne,Quantite,formule,cte1,DateModif) values (17,'FV8','MATIERE',573,1,null,null,now());
</v>
      </c>
      <c r="DD42" s="74"/>
      <c r="DE42" s="74"/>
      <c r="DF42" s="74" t="str">
        <f t="shared" si="57"/>
        <v xml:space="preserve">INSERT INTO SC_SystemeProduits(RefDimension,NomSysteme,typePresta,ligne,Quantite,formule,cte1,DateModif) values (18,'FV8','MATIERE',573,1,null,null,now());
</v>
      </c>
      <c r="DG42" s="74"/>
      <c r="DH42" s="74"/>
    </row>
    <row r="43" spans="1:112" x14ac:dyDescent="0.3">
      <c r="BG43" s="74" t="str">
        <f t="shared" si="40"/>
        <v/>
      </c>
      <c r="BH43" s="74"/>
      <c r="BI43" s="74"/>
      <c r="BJ43" s="74" t="str">
        <f t="shared" si="41"/>
        <v/>
      </c>
      <c r="BK43" s="74"/>
      <c r="BL43" s="74"/>
      <c r="BM43" s="74" t="str">
        <f t="shared" si="42"/>
        <v/>
      </c>
      <c r="BN43" s="74"/>
      <c r="BO43" s="74"/>
      <c r="BP43" s="74" t="str">
        <f t="shared" si="43"/>
        <v/>
      </c>
      <c r="BQ43" s="74"/>
      <c r="BR43" s="74"/>
      <c r="BS43" s="74" t="str">
        <f t="shared" si="44"/>
        <v/>
      </c>
      <c r="BT43" s="74"/>
      <c r="BU43" s="74"/>
      <c r="BV43" s="74" t="str">
        <f t="shared" si="45"/>
        <v/>
      </c>
      <c r="BW43" s="74"/>
      <c r="BX43" s="74"/>
      <c r="BY43" s="74" t="str">
        <f t="shared" si="46"/>
        <v/>
      </c>
      <c r="BZ43" s="74"/>
      <c r="CA43" s="74"/>
      <c r="CB43" s="74" t="str">
        <f t="shared" si="47"/>
        <v/>
      </c>
      <c r="CC43" s="74"/>
      <c r="CD43" s="74"/>
      <c r="CE43" s="74" t="str">
        <f t="shared" si="48"/>
        <v/>
      </c>
      <c r="CF43" s="74"/>
      <c r="CG43" s="74"/>
      <c r="CH43" s="74" t="str">
        <f t="shared" si="49"/>
        <v/>
      </c>
      <c r="CI43" s="74"/>
      <c r="CJ43" s="74"/>
      <c r="CK43" s="74" t="str">
        <f t="shared" si="50"/>
        <v/>
      </c>
      <c r="CL43" s="74"/>
      <c r="CM43" s="74"/>
      <c r="CN43" s="74" t="str">
        <f t="shared" si="51"/>
        <v/>
      </c>
      <c r="CO43" s="74"/>
      <c r="CP43" s="74"/>
      <c r="CQ43" s="74" t="str">
        <f t="shared" si="52"/>
        <v/>
      </c>
      <c r="CR43" s="74"/>
      <c r="CS43" s="74"/>
      <c r="CT43" s="74" t="str">
        <f t="shared" si="53"/>
        <v/>
      </c>
      <c r="CU43" s="74"/>
      <c r="CV43" s="74"/>
      <c r="CW43" s="74" t="str">
        <f t="shared" si="54"/>
        <v/>
      </c>
      <c r="CX43" s="74"/>
      <c r="CY43" s="74"/>
      <c r="CZ43" s="74" t="str">
        <f t="shared" si="55"/>
        <v/>
      </c>
      <c r="DA43" s="74"/>
      <c r="DB43" s="74"/>
      <c r="DC43" s="74" t="str">
        <f t="shared" si="56"/>
        <v/>
      </c>
      <c r="DD43" s="74"/>
      <c r="DE43" s="74"/>
      <c r="DF43" s="74" t="str">
        <f t="shared" si="57"/>
        <v/>
      </c>
      <c r="DG43" s="74"/>
      <c r="DH43" s="74"/>
    </row>
    <row r="44" spans="1:112" x14ac:dyDescent="0.3">
      <c r="BG44" s="74" t="str">
        <f t="shared" si="40"/>
        <v/>
      </c>
      <c r="BH44" s="74"/>
      <c r="BI44" s="74"/>
      <c r="BJ44" s="74" t="str">
        <f t="shared" si="41"/>
        <v/>
      </c>
      <c r="BK44" s="74"/>
      <c r="BL44" s="74"/>
      <c r="BM44" s="74" t="str">
        <f t="shared" si="42"/>
        <v/>
      </c>
      <c r="BN44" s="74"/>
      <c r="BO44" s="74"/>
      <c r="BP44" s="74" t="str">
        <f t="shared" si="43"/>
        <v/>
      </c>
      <c r="BQ44" s="74"/>
      <c r="BR44" s="74"/>
      <c r="BS44" s="74" t="str">
        <f t="shared" si="44"/>
        <v/>
      </c>
      <c r="BT44" s="74"/>
      <c r="BU44" s="74"/>
      <c r="BV44" s="74" t="str">
        <f t="shared" si="45"/>
        <v/>
      </c>
      <c r="BW44" s="74"/>
      <c r="BX44" s="74"/>
      <c r="BY44" s="74" t="str">
        <f t="shared" si="46"/>
        <v/>
      </c>
      <c r="BZ44" s="74"/>
      <c r="CA44" s="74"/>
      <c r="CB44" s="74" t="str">
        <f t="shared" si="47"/>
        <v/>
      </c>
      <c r="CC44" s="74"/>
      <c r="CD44" s="74"/>
      <c r="CE44" s="74" t="str">
        <f t="shared" si="48"/>
        <v/>
      </c>
      <c r="CF44" s="74"/>
      <c r="CG44" s="74"/>
      <c r="CH44" s="74" t="str">
        <f t="shared" si="49"/>
        <v/>
      </c>
      <c r="CI44" s="74"/>
      <c r="CJ44" s="74"/>
      <c r="CK44" s="74" t="str">
        <f t="shared" si="50"/>
        <v/>
      </c>
      <c r="CL44" s="74"/>
      <c r="CM44" s="74"/>
      <c r="CN44" s="74" t="str">
        <f t="shared" si="51"/>
        <v/>
      </c>
      <c r="CO44" s="74"/>
      <c r="CP44" s="74"/>
      <c r="CQ44" s="74" t="str">
        <f t="shared" si="52"/>
        <v/>
      </c>
      <c r="CR44" s="74"/>
      <c r="CS44" s="74"/>
      <c r="CT44" s="74" t="str">
        <f t="shared" si="53"/>
        <v/>
      </c>
      <c r="CU44" s="74"/>
      <c r="CV44" s="74"/>
      <c r="CW44" s="74" t="str">
        <f t="shared" si="54"/>
        <v/>
      </c>
      <c r="CX44" s="74"/>
      <c r="CY44" s="74"/>
      <c r="CZ44" s="74" t="str">
        <f t="shared" si="55"/>
        <v/>
      </c>
      <c r="DA44" s="74"/>
      <c r="DB44" s="74"/>
      <c r="DC44" s="74" t="str">
        <f t="shared" si="56"/>
        <v/>
      </c>
      <c r="DD44" s="74"/>
      <c r="DE44" s="74"/>
      <c r="DF44" s="74" t="str">
        <f t="shared" si="57"/>
        <v/>
      </c>
      <c r="DG44" s="74"/>
      <c r="DH44" s="74"/>
    </row>
    <row r="45" spans="1:112" x14ac:dyDescent="0.3">
      <c r="BG45" s="74" t="str">
        <f t="shared" si="40"/>
        <v/>
      </c>
      <c r="BH45" s="74"/>
      <c r="BI45" s="74"/>
      <c r="BJ45" s="74" t="str">
        <f t="shared" si="41"/>
        <v/>
      </c>
      <c r="BK45" s="74"/>
      <c r="BL45" s="74"/>
      <c r="BM45" s="74" t="str">
        <f t="shared" si="42"/>
        <v/>
      </c>
      <c r="BN45" s="74"/>
      <c r="BO45" s="74"/>
      <c r="BP45" s="74" t="str">
        <f t="shared" si="43"/>
        <v/>
      </c>
      <c r="BQ45" s="74"/>
      <c r="BR45" s="74"/>
      <c r="BS45" s="74" t="str">
        <f t="shared" si="44"/>
        <v/>
      </c>
      <c r="BT45" s="74"/>
      <c r="BU45" s="74"/>
      <c r="BV45" s="74" t="str">
        <f t="shared" si="45"/>
        <v/>
      </c>
      <c r="BW45" s="74"/>
      <c r="BX45" s="74"/>
      <c r="BY45" s="74" t="str">
        <f t="shared" si="46"/>
        <v/>
      </c>
      <c r="BZ45" s="74"/>
      <c r="CA45" s="74"/>
      <c r="CB45" s="74" t="str">
        <f t="shared" si="47"/>
        <v/>
      </c>
      <c r="CC45" s="74"/>
      <c r="CD45" s="74"/>
      <c r="CE45" s="74" t="str">
        <f t="shared" si="48"/>
        <v/>
      </c>
      <c r="CF45" s="74"/>
      <c r="CG45" s="74"/>
      <c r="CH45" s="74" t="str">
        <f t="shared" si="49"/>
        <v/>
      </c>
      <c r="CI45" s="74"/>
      <c r="CJ45" s="74"/>
      <c r="CK45" s="74" t="str">
        <f t="shared" si="50"/>
        <v/>
      </c>
      <c r="CL45" s="74"/>
      <c r="CM45" s="74"/>
      <c r="CN45" s="74" t="str">
        <f t="shared" si="51"/>
        <v/>
      </c>
      <c r="CO45" s="74"/>
      <c r="CP45" s="74"/>
      <c r="CQ45" s="74" t="str">
        <f t="shared" si="52"/>
        <v/>
      </c>
      <c r="CR45" s="74"/>
      <c r="CS45" s="74"/>
      <c r="CT45" s="74" t="str">
        <f t="shared" si="53"/>
        <v/>
      </c>
      <c r="CU45" s="74"/>
      <c r="CV45" s="74"/>
      <c r="CW45" s="74" t="str">
        <f t="shared" si="54"/>
        <v/>
      </c>
      <c r="CX45" s="74"/>
      <c r="CY45" s="74"/>
      <c r="CZ45" s="74" t="str">
        <f t="shared" si="55"/>
        <v/>
      </c>
      <c r="DA45" s="74"/>
      <c r="DB45" s="74"/>
      <c r="DC45" s="74" t="str">
        <f t="shared" si="56"/>
        <v/>
      </c>
      <c r="DD45" s="74"/>
      <c r="DE45" s="74"/>
      <c r="DF45" s="74" t="str">
        <f t="shared" si="57"/>
        <v/>
      </c>
      <c r="DG45" s="74"/>
      <c r="DH45" s="74"/>
    </row>
    <row r="46" spans="1:112" x14ac:dyDescent="0.3">
      <c r="BG46" s="74" t="str">
        <f t="shared" si="40"/>
        <v/>
      </c>
      <c r="BH46" s="74"/>
      <c r="BI46" s="74"/>
      <c r="BJ46" s="74" t="str">
        <f t="shared" si="41"/>
        <v/>
      </c>
      <c r="BK46" s="74"/>
      <c r="BL46" s="74"/>
      <c r="BM46" s="74" t="str">
        <f t="shared" si="42"/>
        <v/>
      </c>
      <c r="BN46" s="74"/>
      <c r="BO46" s="74"/>
      <c r="BP46" s="74" t="str">
        <f t="shared" si="43"/>
        <v/>
      </c>
      <c r="BQ46" s="74"/>
      <c r="BR46" s="74"/>
      <c r="BS46" s="74" t="str">
        <f t="shared" si="44"/>
        <v/>
      </c>
      <c r="BT46" s="74"/>
      <c r="BU46" s="74"/>
      <c r="BV46" s="74" t="str">
        <f t="shared" si="45"/>
        <v/>
      </c>
      <c r="BW46" s="74"/>
      <c r="BX46" s="74"/>
      <c r="BY46" s="74" t="str">
        <f t="shared" si="46"/>
        <v/>
      </c>
      <c r="BZ46" s="74"/>
      <c r="CA46" s="74"/>
      <c r="CB46" s="74" t="str">
        <f t="shared" si="47"/>
        <v/>
      </c>
      <c r="CC46" s="74"/>
      <c r="CD46" s="74"/>
      <c r="CE46" s="74" t="str">
        <f t="shared" si="48"/>
        <v/>
      </c>
      <c r="CF46" s="74"/>
      <c r="CG46" s="74"/>
      <c r="CH46" s="74" t="str">
        <f t="shared" si="49"/>
        <v/>
      </c>
      <c r="CI46" s="74"/>
      <c r="CJ46" s="74"/>
      <c r="CK46" s="74" t="str">
        <f t="shared" si="50"/>
        <v/>
      </c>
      <c r="CL46" s="74"/>
      <c r="CM46" s="74"/>
      <c r="CN46" s="74" t="str">
        <f t="shared" si="51"/>
        <v/>
      </c>
      <c r="CO46" s="74"/>
      <c r="CP46" s="74"/>
      <c r="CQ46" s="74" t="str">
        <f t="shared" si="52"/>
        <v/>
      </c>
      <c r="CR46" s="74"/>
      <c r="CS46" s="74"/>
      <c r="CT46" s="74" t="str">
        <f t="shared" si="53"/>
        <v/>
      </c>
      <c r="CU46" s="74"/>
      <c r="CV46" s="74"/>
      <c r="CW46" s="74" t="str">
        <f t="shared" si="54"/>
        <v/>
      </c>
      <c r="CX46" s="74"/>
      <c r="CY46" s="74"/>
      <c r="CZ46" s="74" t="str">
        <f t="shared" si="55"/>
        <v/>
      </c>
      <c r="DA46" s="74"/>
      <c r="DB46" s="74"/>
      <c r="DC46" s="74" t="str">
        <f t="shared" si="56"/>
        <v/>
      </c>
      <c r="DD46" s="74"/>
      <c r="DE46" s="74"/>
      <c r="DF46" s="74" t="str">
        <f t="shared" si="57"/>
        <v/>
      </c>
      <c r="DG46" s="74"/>
      <c r="DH46" s="74"/>
    </row>
    <row r="47" spans="1:112" x14ac:dyDescent="0.3">
      <c r="BG47" s="74" t="str">
        <f t="shared" si="40"/>
        <v/>
      </c>
      <c r="BH47" s="74"/>
      <c r="BI47" s="74"/>
      <c r="BJ47" s="74" t="str">
        <f t="shared" si="41"/>
        <v/>
      </c>
      <c r="BK47" s="74"/>
      <c r="BL47" s="74"/>
      <c r="BM47" s="74" t="str">
        <f t="shared" si="42"/>
        <v/>
      </c>
      <c r="BN47" s="74"/>
      <c r="BO47" s="74"/>
      <c r="BP47" s="74" t="str">
        <f t="shared" si="43"/>
        <v/>
      </c>
      <c r="BQ47" s="74"/>
      <c r="BR47" s="74"/>
      <c r="BS47" s="74" t="str">
        <f t="shared" si="44"/>
        <v/>
      </c>
      <c r="BT47" s="74"/>
      <c r="BU47" s="74"/>
      <c r="BV47" s="74" t="str">
        <f t="shared" si="45"/>
        <v/>
      </c>
      <c r="BW47" s="74"/>
      <c r="BX47" s="74"/>
      <c r="BY47" s="74" t="str">
        <f t="shared" si="46"/>
        <v/>
      </c>
      <c r="BZ47" s="74"/>
      <c r="CA47" s="74"/>
      <c r="CB47" s="74" t="str">
        <f t="shared" si="47"/>
        <v/>
      </c>
      <c r="CC47" s="74"/>
      <c r="CD47" s="74"/>
      <c r="CE47" s="74" t="str">
        <f t="shared" si="48"/>
        <v/>
      </c>
      <c r="CF47" s="74"/>
      <c r="CG47" s="74"/>
      <c r="CH47" s="74" t="str">
        <f t="shared" si="49"/>
        <v/>
      </c>
      <c r="CI47" s="74"/>
      <c r="CJ47" s="74"/>
      <c r="CK47" s="74" t="str">
        <f t="shared" si="50"/>
        <v/>
      </c>
      <c r="CL47" s="74"/>
      <c r="CM47" s="74"/>
      <c r="CN47" s="74" t="str">
        <f t="shared" si="51"/>
        <v/>
      </c>
      <c r="CO47" s="74"/>
      <c r="CP47" s="74"/>
      <c r="CQ47" s="74" t="str">
        <f t="shared" si="52"/>
        <v/>
      </c>
      <c r="CR47" s="74"/>
      <c r="CS47" s="74"/>
      <c r="CT47" s="74" t="str">
        <f t="shared" si="53"/>
        <v/>
      </c>
      <c r="CU47" s="74"/>
      <c r="CV47" s="74"/>
      <c r="CW47" s="74" t="str">
        <f t="shared" si="54"/>
        <v/>
      </c>
      <c r="CX47" s="74"/>
      <c r="CY47" s="74"/>
      <c r="CZ47" s="74" t="str">
        <f t="shared" si="55"/>
        <v/>
      </c>
      <c r="DA47" s="74"/>
      <c r="DB47" s="74"/>
      <c r="DC47" s="74" t="str">
        <f t="shared" si="56"/>
        <v/>
      </c>
      <c r="DD47" s="74"/>
      <c r="DE47" s="74"/>
      <c r="DF47" s="74" t="str">
        <f t="shared" si="57"/>
        <v/>
      </c>
      <c r="DG47" s="74"/>
      <c r="DH47" s="74"/>
    </row>
    <row r="48" spans="1:112" x14ac:dyDescent="0.3">
      <c r="BG48" s="74" t="str">
        <f t="shared" si="40"/>
        <v/>
      </c>
      <c r="BH48" s="74"/>
      <c r="BI48" s="74"/>
      <c r="BJ48" s="74" t="str">
        <f t="shared" si="41"/>
        <v/>
      </c>
      <c r="BK48" s="74"/>
      <c r="BL48" s="74"/>
      <c r="BM48" s="74" t="str">
        <f t="shared" si="42"/>
        <v/>
      </c>
      <c r="BN48" s="74"/>
      <c r="BO48" s="74"/>
      <c r="BP48" s="74" t="str">
        <f t="shared" si="43"/>
        <v/>
      </c>
      <c r="BQ48" s="74"/>
      <c r="BR48" s="74"/>
      <c r="BS48" s="74" t="str">
        <f t="shared" si="44"/>
        <v/>
      </c>
      <c r="BT48" s="74"/>
      <c r="BU48" s="74"/>
      <c r="BV48" s="74" t="str">
        <f t="shared" si="45"/>
        <v/>
      </c>
      <c r="BW48" s="74"/>
      <c r="BX48" s="74"/>
      <c r="BY48" s="74" t="str">
        <f t="shared" si="46"/>
        <v/>
      </c>
      <c r="BZ48" s="74"/>
      <c r="CA48" s="74"/>
      <c r="CB48" s="74" t="str">
        <f t="shared" si="47"/>
        <v/>
      </c>
      <c r="CC48" s="74"/>
      <c r="CD48" s="74"/>
      <c r="CE48" s="74" t="str">
        <f t="shared" si="48"/>
        <v/>
      </c>
      <c r="CF48" s="74"/>
      <c r="CG48" s="74"/>
      <c r="CH48" s="74" t="str">
        <f t="shared" si="49"/>
        <v/>
      </c>
      <c r="CI48" s="74"/>
      <c r="CJ48" s="74"/>
      <c r="CK48" s="74" t="str">
        <f t="shared" si="50"/>
        <v/>
      </c>
      <c r="CL48" s="74"/>
      <c r="CM48" s="74"/>
      <c r="CN48" s="74" t="str">
        <f t="shared" si="51"/>
        <v/>
      </c>
      <c r="CO48" s="74"/>
      <c r="CP48" s="74"/>
      <c r="CQ48" s="74" t="str">
        <f t="shared" si="52"/>
        <v/>
      </c>
      <c r="CR48" s="74"/>
      <c r="CS48" s="74"/>
      <c r="CT48" s="74" t="str">
        <f t="shared" si="53"/>
        <v/>
      </c>
      <c r="CU48" s="74"/>
      <c r="CV48" s="74"/>
      <c r="CW48" s="74" t="str">
        <f t="shared" si="54"/>
        <v/>
      </c>
      <c r="CX48" s="74"/>
      <c r="CY48" s="74"/>
      <c r="CZ48" s="74" t="str">
        <f t="shared" si="55"/>
        <v/>
      </c>
      <c r="DA48" s="74"/>
      <c r="DB48" s="74"/>
      <c r="DC48" s="74" t="str">
        <f t="shared" si="56"/>
        <v/>
      </c>
      <c r="DD48" s="74"/>
      <c r="DE48" s="74"/>
      <c r="DF48" s="74" t="str">
        <f t="shared" si="57"/>
        <v/>
      </c>
      <c r="DG48" s="74"/>
      <c r="DH48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0">
    <tabColor theme="9" tint="0.39997558519241921"/>
  </sheetPr>
  <dimension ref="A1:Q621"/>
  <sheetViews>
    <sheetView topLeftCell="A304" zoomScale="70" zoomScaleNormal="70" workbookViewId="0">
      <selection activeCell="B334" sqref="B334"/>
    </sheetView>
  </sheetViews>
  <sheetFormatPr baseColWidth="10" defaultColWidth="11.44140625" defaultRowHeight="14.4" x14ac:dyDescent="0.3"/>
  <cols>
    <col min="1" max="1" width="11.44140625" style="80"/>
    <col min="2" max="2" width="63.5546875" style="81" customWidth="1"/>
    <col min="3" max="3" width="35.88671875" style="81" customWidth="1"/>
    <col min="4" max="4" width="25.109375" style="81" bestFit="1" customWidth="1"/>
    <col min="5" max="5" width="30.88671875" style="81" customWidth="1"/>
    <col min="6" max="6" width="15.33203125" style="80" customWidth="1"/>
    <col min="7" max="7" width="11.44140625" style="81"/>
    <col min="8" max="8" width="29.88671875" style="81" customWidth="1"/>
    <col min="9" max="9" width="16.88671875" style="81" customWidth="1"/>
    <col min="10" max="10" width="11.44140625" style="81"/>
    <col min="11" max="11" width="11.44140625" style="80"/>
    <col min="12" max="12" width="11.44140625" style="81"/>
    <col min="13" max="13" width="73.44140625" style="81" customWidth="1"/>
    <col min="14" max="16384" width="11.44140625" style="81"/>
  </cols>
  <sheetData>
    <row r="1" spans="1:17" x14ac:dyDescent="0.3">
      <c r="B1" s="81" t="s">
        <v>0</v>
      </c>
      <c r="C1" s="81" t="s">
        <v>744</v>
      </c>
      <c r="D1" s="81" t="s">
        <v>1</v>
      </c>
      <c r="E1" s="81" t="s">
        <v>348</v>
      </c>
      <c r="F1" s="80" t="s">
        <v>349</v>
      </c>
      <c r="G1" s="81" t="s">
        <v>350</v>
      </c>
      <c r="H1" s="81" t="s">
        <v>351</v>
      </c>
      <c r="I1" s="81" t="s">
        <v>352</v>
      </c>
      <c r="J1" s="81" t="s">
        <v>839</v>
      </c>
      <c r="L1" s="81" t="s">
        <v>1500</v>
      </c>
      <c r="M1" s="81" t="s">
        <v>1499</v>
      </c>
      <c r="P1" s="209" t="s">
        <v>1933</v>
      </c>
      <c r="Q1" s="81" t="s">
        <v>1942</v>
      </c>
    </row>
    <row r="2" spans="1:17" x14ac:dyDescent="0.3">
      <c r="A2" s="80">
        <v>2</v>
      </c>
      <c r="B2" s="100" t="s">
        <v>1292</v>
      </c>
      <c r="C2" s="242"/>
      <c r="D2" s="100" t="s">
        <v>1195</v>
      </c>
      <c r="E2" s="100" t="s">
        <v>295</v>
      </c>
      <c r="F2" s="80">
        <v>4.74</v>
      </c>
      <c r="G2" s="81" t="s">
        <v>8</v>
      </c>
      <c r="H2" s="81" t="s">
        <v>354</v>
      </c>
      <c r="I2" s="81">
        <v>4.74</v>
      </c>
      <c r="J2" s="89" t="str">
        <f t="shared" ref="J2:J39" si="0">SUBSTITUTE(SUBSTITUTE(SUBSTITUTE(SUBSTITUTE(SUBSTITUTE(SUBSTITUTE(SUBSTITUTE(SUBSTITUTE(SUBSTITUTE($J$1,"#LIBELLE#",B2),"#CATEGORIE#",D2),"#FOURNISSEUR#",E2),"#UNITE#",G2),"#PRIX#",SUBSTITUTE(F2,",",",")),"#DETAIL#",SUBSTITUTE(H2,"'","\'")),"#LIGNE#",A2),"#TRANSPORT#",SUBSTITUTE(I2,",",",")),"#REFERENCE#",C2)</f>
        <v>Insert into SC_Matieres (ligne,typePresta,designation,categorie,fournisseur,unite,prix,detail,prixHorsTransport,Reference) values (2,'MATIERE','COUDE PVC EVAC 22°30 MF D100','PVC Evacuation - Ventilation','SASKIT','pc',4,74,'-',4,74,'');</v>
      </c>
      <c r="K2" s="80">
        <f>A2</f>
        <v>2</v>
      </c>
      <c r="L2" s="81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'', fournisseur = 'SASKIT' where ligne = 2 ; Update SC_Matieres set Reference = '' where ligne = 2 and ifnull(Reference,'') = '' ;</v>
      </c>
      <c r="M2" s="81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  <c r="P2" s="209">
        <v>0</v>
      </c>
      <c r="Q2" s="210" t="str">
        <f>IF(E2="SASKIT",SUBSTITUTE(SUBSTITUTE($Q$1,"#OBLIGATOIRE#",P2),"#LIGNE#",A2),"")</f>
        <v>Update SC_Matieres set Obligatoire = 0 where ligne = 2 ;</v>
      </c>
    </row>
    <row r="3" spans="1:17" x14ac:dyDescent="0.3">
      <c r="A3" s="80">
        <v>3</v>
      </c>
      <c r="B3" s="100" t="s">
        <v>1293</v>
      </c>
      <c r="C3" s="242"/>
      <c r="D3" s="100" t="s">
        <v>1195</v>
      </c>
      <c r="E3" s="100" t="s">
        <v>295</v>
      </c>
      <c r="F3" s="80">
        <v>6.11</v>
      </c>
      <c r="G3" s="81" t="s">
        <v>8</v>
      </c>
      <c r="H3" s="81" t="s">
        <v>354</v>
      </c>
      <c r="I3" s="81">
        <v>6.11</v>
      </c>
      <c r="J3" s="89" t="str">
        <f t="shared" si="0"/>
        <v>Insert into SC_Matieres (ligne,typePresta,designation,categorie,fournisseur,unite,prix,detail,prixHorsTransport,Reference) values (3,'MATIERE','COUDE PVC EVAC 22°30 FF D100','PVC Evacuation - Ventilation','SASKIT','pc',6,11,'-',6,11,'');</v>
      </c>
      <c r="K3" s="80">
        <f>A3</f>
        <v>3</v>
      </c>
      <c r="L3" s="81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'', fournisseur = 'SASKIT' where ligne = 3 ; Update SC_Matieres set Reference = '' where ligne = 3 and ifnull(Reference,'') = '' ;</v>
      </c>
      <c r="M3" s="81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  <c r="P3" s="209">
        <v>0</v>
      </c>
      <c r="Q3" s="210" t="str">
        <f t="shared" ref="Q3:Q66" si="3">IF(E3="SASKIT",SUBSTITUTE(SUBSTITUTE($Q$1,"#OBLIGATOIRE#",P3),"#LIGNE#",A3),"")</f>
        <v>Update SC_Matieres set Obligatoire = 0 where ligne = 3 ;</v>
      </c>
    </row>
    <row r="4" spans="1:17" x14ac:dyDescent="0.3">
      <c r="A4" s="80">
        <v>4</v>
      </c>
      <c r="B4" s="100" t="s">
        <v>1294</v>
      </c>
      <c r="C4" s="242"/>
      <c r="D4" s="100" t="s">
        <v>1195</v>
      </c>
      <c r="E4" s="100" t="s">
        <v>295</v>
      </c>
      <c r="F4" s="80">
        <v>5.18</v>
      </c>
      <c r="G4" s="81" t="s">
        <v>8</v>
      </c>
      <c r="H4" s="81" t="s">
        <v>354</v>
      </c>
      <c r="I4" s="81">
        <v>5.18</v>
      </c>
      <c r="J4" s="89" t="str">
        <f t="shared" si="0"/>
        <v>Insert into SC_Matieres (ligne,typePresta,designation,categorie,fournisseur,unite,prix,detail,prixHorsTransport,Reference) values (4,'MATIERE','COUDE PVC EVAC 30°MF D100','PVC Evacuation - Ventilation','SASKIT','pc',5,18,'-',5,18,'');</v>
      </c>
      <c r="K4" s="80">
        <f t="shared" ref="K4:K67" si="4">A4</f>
        <v>4</v>
      </c>
      <c r="L4" s="81" t="str">
        <f t="shared" si="1"/>
        <v>Update SC_Matieres set designation = 'COUDE PVC EVAC 30°MF D100', Reference = '', fournisseur = 'SASKIT' where ligne = 4 ; Update SC_Matieres set Reference = '' where ligne = 4 and ifnull(Reference,'') = '' ;</v>
      </c>
      <c r="M4" s="81" t="str">
        <f t="shared" si="2"/>
        <v/>
      </c>
      <c r="P4" s="209">
        <v>0</v>
      </c>
      <c r="Q4" s="210" t="str">
        <f t="shared" si="3"/>
        <v>Update SC_Matieres set Obligatoire = 0 where ligne = 4 ;</v>
      </c>
    </row>
    <row r="5" spans="1:17" x14ac:dyDescent="0.3">
      <c r="A5" s="80">
        <v>5</v>
      </c>
      <c r="B5" s="100" t="s">
        <v>1295</v>
      </c>
      <c r="C5" s="242"/>
      <c r="D5" s="100" t="s">
        <v>1195</v>
      </c>
      <c r="E5" s="100" t="s">
        <v>295</v>
      </c>
      <c r="F5" s="80">
        <v>7.02</v>
      </c>
      <c r="G5" s="81" t="s">
        <v>8</v>
      </c>
      <c r="H5" s="81" t="s">
        <v>354</v>
      </c>
      <c r="I5" s="81">
        <v>7.02</v>
      </c>
      <c r="J5" s="89" t="str">
        <f t="shared" si="0"/>
        <v>Insert into SC_Matieres (ligne,typePresta,designation,categorie,fournisseur,unite,prix,detail,prixHorsTransport,Reference) values (5,'MATIERE','COUDE PVC EVAC 30° FF D100','PVC Evacuation - Ventilation','SASKIT','pc',7,02,'-',7,02,'');</v>
      </c>
      <c r="K5" s="80">
        <f t="shared" si="4"/>
        <v>5</v>
      </c>
      <c r="L5" s="81" t="str">
        <f t="shared" si="1"/>
        <v>Update SC_Matieres set designation = 'COUDE PVC EVAC 30° FF D100', Reference = '', fournisseur = 'SASKIT' where ligne = 5 ; Update SC_Matieres set Reference = '' where ligne = 5 and ifnull(Reference,'') = '' ;</v>
      </c>
      <c r="M5" s="81" t="str">
        <f t="shared" si="2"/>
        <v/>
      </c>
      <c r="P5" s="209">
        <v>0</v>
      </c>
      <c r="Q5" s="210" t="str">
        <f t="shared" si="3"/>
        <v>Update SC_Matieres set Obligatoire = 0 where ligne = 5 ;</v>
      </c>
    </row>
    <row r="6" spans="1:17" x14ac:dyDescent="0.3">
      <c r="A6" s="80">
        <v>6</v>
      </c>
      <c r="B6" s="100" t="s">
        <v>1296</v>
      </c>
      <c r="C6" s="242"/>
      <c r="D6" s="100" t="s">
        <v>1195</v>
      </c>
      <c r="E6" s="100" t="s">
        <v>295</v>
      </c>
      <c r="F6" s="80">
        <v>2.93</v>
      </c>
      <c r="G6" s="81" t="s">
        <v>8</v>
      </c>
      <c r="H6" s="81" t="s">
        <v>354</v>
      </c>
      <c r="I6" s="81">
        <v>2.93</v>
      </c>
      <c r="J6" s="89" t="str">
        <f t="shared" si="0"/>
        <v>Insert into SC_Matieres (ligne,typePresta,designation,categorie,fournisseur,unite,prix,detail,prixHorsTransport,Reference) values (6,'MATIERE','COUDE PVC EVAC 45° MF D100','PVC Evacuation - Ventilation','SASKIT','pc',2,93,'-',2,93,'');</v>
      </c>
      <c r="K6" s="80">
        <f t="shared" si="4"/>
        <v>6</v>
      </c>
      <c r="L6" s="81" t="str">
        <f t="shared" si="1"/>
        <v>Update SC_Matieres set designation = 'COUDE PVC EVAC 45° MF D100', Reference = '', fournisseur = 'SASKIT' where ligne = 6 ; Update SC_Matieres set Reference = '' where ligne = 6 and ifnull(Reference,'') = '' ;</v>
      </c>
      <c r="M6" s="81" t="str">
        <f t="shared" si="2"/>
        <v/>
      </c>
      <c r="P6" s="209">
        <v>0</v>
      </c>
      <c r="Q6" s="210" t="str">
        <f t="shared" si="3"/>
        <v>Update SC_Matieres set Obligatoire = 0 where ligne = 6 ;</v>
      </c>
    </row>
    <row r="7" spans="1:17" x14ac:dyDescent="0.3">
      <c r="A7" s="80">
        <v>7</v>
      </c>
      <c r="B7" s="100" t="s">
        <v>1297</v>
      </c>
      <c r="C7" s="242"/>
      <c r="D7" s="100" t="s">
        <v>1195</v>
      </c>
      <c r="E7" s="100" t="s">
        <v>295</v>
      </c>
      <c r="F7" s="80">
        <v>3.56</v>
      </c>
      <c r="G7" s="81" t="s">
        <v>8</v>
      </c>
      <c r="H7" s="81" t="s">
        <v>354</v>
      </c>
      <c r="I7" s="81">
        <v>3.56</v>
      </c>
      <c r="J7" s="89" t="str">
        <f t="shared" si="0"/>
        <v>Insert into SC_Matieres (ligne,typePresta,designation,categorie,fournisseur,unite,prix,detail,prixHorsTransport,Reference) values (7,'MATIERE','COUDE PVC EVAC 45° FF D100','PVC Evacuation - Ventilation','SASKIT','pc',3,56,'-',3,56,'');</v>
      </c>
      <c r="K7" s="80">
        <f t="shared" si="4"/>
        <v>7</v>
      </c>
      <c r="L7" s="81" t="str">
        <f t="shared" si="1"/>
        <v>Update SC_Matieres set designation = 'COUDE PVC EVAC 45° FF D100', Reference = '', fournisseur = 'SASKIT' where ligne = 7 ; Update SC_Matieres set Reference = '' where ligne = 7 and ifnull(Reference,'') = '' ;</v>
      </c>
      <c r="M7" s="81" t="str">
        <f t="shared" si="2"/>
        <v/>
      </c>
      <c r="P7" s="209">
        <v>0</v>
      </c>
      <c r="Q7" s="210" t="str">
        <f t="shared" si="3"/>
        <v>Update SC_Matieres set Obligatoire = 0 where ligne = 7 ;</v>
      </c>
    </row>
    <row r="8" spans="1:17" x14ac:dyDescent="0.3">
      <c r="A8" s="80">
        <v>8</v>
      </c>
      <c r="B8" s="100" t="s">
        <v>1298</v>
      </c>
      <c r="C8" s="242"/>
      <c r="D8" s="100" t="s">
        <v>277</v>
      </c>
      <c r="E8" s="100" t="s">
        <v>353</v>
      </c>
      <c r="F8" s="80">
        <v>3.12</v>
      </c>
      <c r="G8" s="81" t="s">
        <v>8</v>
      </c>
      <c r="H8" s="81" t="s">
        <v>354</v>
      </c>
      <c r="I8" s="81">
        <v>3.12</v>
      </c>
      <c r="J8" s="89" t="str">
        <f t="shared" si="0"/>
        <v>Insert into SC_Matieres (ligne,typePresta,designation,categorie,fournisseur,unite,prix,detail,prixHorsTransport,Reference) values (8,'MATIERE','COUDE 67°','EVACUATION_DIA_100','PUM','pc',3,12,'-',3,12,'');</v>
      </c>
      <c r="K8" s="80">
        <f t="shared" si="4"/>
        <v>8</v>
      </c>
      <c r="L8" s="81" t="str">
        <f t="shared" si="1"/>
        <v/>
      </c>
      <c r="M8" s="81" t="str">
        <f t="shared" si="2"/>
        <v>Update SC_Matieres set designation = 'COUDE 67°' where ligne = 8 ;</v>
      </c>
      <c r="P8" s="209">
        <v>0</v>
      </c>
      <c r="Q8" s="210" t="str">
        <f t="shared" si="3"/>
        <v/>
      </c>
    </row>
    <row r="9" spans="1:17" x14ac:dyDescent="0.3">
      <c r="A9" s="80">
        <v>9</v>
      </c>
      <c r="B9" s="100" t="s">
        <v>1299</v>
      </c>
      <c r="C9" s="242"/>
      <c r="D9" s="100" t="s">
        <v>1195</v>
      </c>
      <c r="E9" s="100" t="s">
        <v>295</v>
      </c>
      <c r="F9" s="80">
        <v>3.34</v>
      </c>
      <c r="G9" s="81" t="s">
        <v>8</v>
      </c>
      <c r="H9" s="81" t="s">
        <v>354</v>
      </c>
      <c r="I9" s="81">
        <v>3.34</v>
      </c>
      <c r="J9" s="89" t="str">
        <f t="shared" si="0"/>
        <v>Insert into SC_Matieres (ligne,typePresta,designation,categorie,fournisseur,unite,prix,detail,prixHorsTransport,Reference) values (9,'MATIERE','COUDE PVC EVAC 87°30 MF D100','PVC Evacuation - Ventilation','SASKIT','pc',3,34,'-',3,34,'');</v>
      </c>
      <c r="K9" s="80">
        <f t="shared" si="4"/>
        <v>9</v>
      </c>
      <c r="L9" s="81" t="str">
        <f t="shared" si="1"/>
        <v>Update SC_Matieres set designation = 'COUDE PVC EVAC 87°30 MF D100', Reference = '', fournisseur = 'SASKIT' where ligne = 9 ; Update SC_Matieres set Reference = '' where ligne = 9 and ifnull(Reference,'') = '' ;</v>
      </c>
      <c r="M9" s="81" t="str">
        <f t="shared" si="2"/>
        <v/>
      </c>
      <c r="P9" s="209">
        <v>0</v>
      </c>
      <c r="Q9" s="210" t="str">
        <f t="shared" si="3"/>
        <v>Update SC_Matieres set Obligatoire = 0 where ligne = 9 ;</v>
      </c>
    </row>
    <row r="10" spans="1:17" x14ac:dyDescent="0.3">
      <c r="A10" s="80">
        <v>10</v>
      </c>
      <c r="B10" s="100" t="s">
        <v>1300</v>
      </c>
      <c r="C10" s="242"/>
      <c r="D10" s="100" t="s">
        <v>1195</v>
      </c>
      <c r="E10" s="100" t="s">
        <v>295</v>
      </c>
      <c r="F10" s="80">
        <v>3.82</v>
      </c>
      <c r="G10" s="81" t="s">
        <v>8</v>
      </c>
      <c r="H10" s="81" t="s">
        <v>354</v>
      </c>
      <c r="I10" s="81">
        <v>3.82</v>
      </c>
      <c r="J10" s="89" t="str">
        <f t="shared" si="0"/>
        <v>Insert into SC_Matieres (ligne,typePresta,designation,categorie,fournisseur,unite,prix,detail,prixHorsTransport,Reference) values (10,'MATIERE','COUDE PVC EVAC 87°30 FF D100','PVC Evacuation - Ventilation','SASKIT','pc',3,82,'-',3,82,'');</v>
      </c>
      <c r="K10" s="80">
        <f t="shared" si="4"/>
        <v>10</v>
      </c>
      <c r="L10" s="81" t="str">
        <f t="shared" si="1"/>
        <v>Update SC_Matieres set designation = 'COUDE PVC EVAC 87°30 FF D100', Reference = '', fournisseur = 'SASKIT' where ligne = 10 ; Update SC_Matieres set Reference = '' where ligne = 10 and ifnull(Reference,'') = '' ;</v>
      </c>
      <c r="M10" s="81" t="str">
        <f t="shared" si="2"/>
        <v/>
      </c>
      <c r="P10" s="209">
        <v>0</v>
      </c>
      <c r="Q10" s="210" t="str">
        <f t="shared" si="3"/>
        <v>Update SC_Matieres set Obligatoire = 0 where ligne = 10 ;</v>
      </c>
    </row>
    <row r="11" spans="1:17" x14ac:dyDescent="0.3">
      <c r="A11" s="80">
        <v>11</v>
      </c>
      <c r="B11" s="100" t="s">
        <v>356</v>
      </c>
      <c r="C11" s="100"/>
      <c r="D11" s="100" t="s">
        <v>277</v>
      </c>
      <c r="E11" s="100" t="s">
        <v>353</v>
      </c>
      <c r="F11" s="80">
        <v>4.21</v>
      </c>
      <c r="G11" s="81" t="s">
        <v>8</v>
      </c>
      <c r="H11" s="81" t="s">
        <v>354</v>
      </c>
      <c r="I11" s="81">
        <v>4.21</v>
      </c>
      <c r="J11" s="89" t="str">
        <f t="shared" si="0"/>
        <v>Insert into SC_Matieres (ligne,typePresta,designation,categorie,fournisseur,unite,prix,detail,prixHorsTransport,Reference) values (11,'MATIERE','T45° MF','EVACUATION_DIA_100','PUM','pc',4,21,'-',4,21,'');</v>
      </c>
      <c r="K11" s="80">
        <f t="shared" si="4"/>
        <v>11</v>
      </c>
      <c r="L11" s="81" t="str">
        <f t="shared" si="1"/>
        <v/>
      </c>
      <c r="M11" s="81" t="str">
        <f t="shared" si="2"/>
        <v>Update SC_Matieres set designation = 'T45° MF' where ligne = 11 ;</v>
      </c>
      <c r="P11" s="209">
        <v>0</v>
      </c>
      <c r="Q11" s="210" t="str">
        <f t="shared" si="3"/>
        <v/>
      </c>
    </row>
    <row r="12" spans="1:17" x14ac:dyDescent="0.3">
      <c r="A12" s="80">
        <v>12</v>
      </c>
      <c r="B12" s="100" t="s">
        <v>357</v>
      </c>
      <c r="C12" s="100"/>
      <c r="D12" s="100" t="s">
        <v>277</v>
      </c>
      <c r="E12" s="100" t="s">
        <v>353</v>
      </c>
      <c r="F12" s="80">
        <v>5.43</v>
      </c>
      <c r="G12" s="81" t="s">
        <v>8</v>
      </c>
      <c r="H12" s="81" t="s">
        <v>354</v>
      </c>
      <c r="I12" s="81">
        <v>5.43</v>
      </c>
      <c r="J12" s="89" t="str">
        <f t="shared" si="0"/>
        <v>Insert into SC_Matieres (ligne,typePresta,designation,categorie,fournisseur,unite,prix,detail,prixHorsTransport,Reference) values (12,'MATIERE','T67° MF','EVACUATION_DIA_100','PUM','pc',5,43,'-',5,43,'');</v>
      </c>
      <c r="K12" s="80">
        <f t="shared" si="4"/>
        <v>12</v>
      </c>
      <c r="L12" s="81" t="str">
        <f t="shared" si="1"/>
        <v/>
      </c>
      <c r="M12" s="81" t="str">
        <f t="shared" si="2"/>
        <v>Update SC_Matieres set designation = 'T67° MF' where ligne = 12 ;</v>
      </c>
      <c r="P12" s="209">
        <v>0</v>
      </c>
      <c r="Q12" s="210" t="str">
        <f t="shared" si="3"/>
        <v/>
      </c>
    </row>
    <row r="13" spans="1:17" x14ac:dyDescent="0.3">
      <c r="A13" s="80">
        <v>13</v>
      </c>
      <c r="B13" s="100" t="s">
        <v>358</v>
      </c>
      <c r="C13" s="100"/>
      <c r="D13" s="100" t="s">
        <v>277</v>
      </c>
      <c r="E13" s="100" t="s">
        <v>353</v>
      </c>
      <c r="F13" s="80">
        <v>4.21</v>
      </c>
      <c r="G13" s="81" t="s">
        <v>8</v>
      </c>
      <c r="H13" s="81" t="s">
        <v>354</v>
      </c>
      <c r="I13" s="81">
        <v>4.21</v>
      </c>
      <c r="J13" s="89" t="str">
        <f t="shared" si="0"/>
        <v>Insert into SC_Matieres (ligne,typePresta,designation,categorie,fournisseur,unite,prix,detail,prixHorsTransport,Reference) values (13,'MATIERE','T90° MF','EVACUATION_DIA_100','PUM','pc',4,21,'-',4,21,'');</v>
      </c>
      <c r="K13" s="80">
        <f t="shared" si="4"/>
        <v>13</v>
      </c>
      <c r="L13" s="81" t="str">
        <f t="shared" si="1"/>
        <v/>
      </c>
      <c r="M13" s="81" t="str">
        <f t="shared" si="2"/>
        <v>Update SC_Matieres set designation = 'T90° MF' where ligne = 13 ;</v>
      </c>
      <c r="P13" s="209">
        <v>0</v>
      </c>
      <c r="Q13" s="210" t="str">
        <f t="shared" si="3"/>
        <v/>
      </c>
    </row>
    <row r="14" spans="1:17" x14ac:dyDescent="0.3">
      <c r="A14" s="80">
        <v>14</v>
      </c>
      <c r="B14" s="100" t="s">
        <v>307</v>
      </c>
      <c r="C14" s="100"/>
      <c r="D14" s="100" t="s">
        <v>277</v>
      </c>
      <c r="E14" s="100" t="s">
        <v>353</v>
      </c>
      <c r="F14" s="80">
        <v>4.12</v>
      </c>
      <c r="G14" s="81" t="s">
        <v>8</v>
      </c>
      <c r="H14" s="81" t="s">
        <v>354</v>
      </c>
      <c r="I14" s="81">
        <v>4.12</v>
      </c>
      <c r="J14" s="89" t="str">
        <f t="shared" si="0"/>
        <v>Insert into SC_Matieres (ligne,typePresta,designation,categorie,fournisseur,unite,prix,detail,prixHorsTransport,Reference) values (14,'MATIERE','T90° FF','EVACUATION_DIA_100','PUM','pc',4,12,'-',4,12,'');</v>
      </c>
      <c r="K14" s="80">
        <f t="shared" si="4"/>
        <v>14</v>
      </c>
      <c r="L14" s="81" t="str">
        <f t="shared" si="1"/>
        <v/>
      </c>
      <c r="M14" s="81" t="str">
        <f t="shared" si="2"/>
        <v>Update SC_Matieres set designation = 'T90° FF' where ligne = 14 ;</v>
      </c>
      <c r="P14" s="209">
        <v>0</v>
      </c>
      <c r="Q14" s="210" t="str">
        <f t="shared" si="3"/>
        <v/>
      </c>
    </row>
    <row r="15" spans="1:17" x14ac:dyDescent="0.3">
      <c r="A15" s="80">
        <v>15</v>
      </c>
      <c r="B15" s="100" t="s">
        <v>1301</v>
      </c>
      <c r="C15" s="100"/>
      <c r="D15" s="100" t="s">
        <v>277</v>
      </c>
      <c r="E15" s="100" t="s">
        <v>353</v>
      </c>
      <c r="F15" s="80">
        <v>1.49</v>
      </c>
      <c r="G15" s="81" t="s">
        <v>8</v>
      </c>
      <c r="H15" s="81" t="s">
        <v>354</v>
      </c>
      <c r="I15" s="81">
        <v>1.49</v>
      </c>
      <c r="J15" s="89" t="str">
        <f t="shared" si="0"/>
        <v>Insert into SC_Matieres (ligne,typePresta,designation,categorie,fournisseur,unite,prix,detail,prixHorsTransport,Reference) values (15,'MATIERE','MANCHONS À BUTÉE','EVACUATION_DIA_100','PUM','pc',1,49,'-',1,49,'');</v>
      </c>
      <c r="K15" s="80">
        <f t="shared" si="4"/>
        <v>15</v>
      </c>
      <c r="L15" s="81" t="str">
        <f t="shared" si="1"/>
        <v/>
      </c>
      <c r="M15" s="81" t="str">
        <f t="shared" si="2"/>
        <v>Update SC_Matieres set designation = 'MANCHONS À BUTÉE' where ligne = 15 ;</v>
      </c>
      <c r="P15" s="209">
        <v>0</v>
      </c>
      <c r="Q15" s="210" t="str">
        <f t="shared" si="3"/>
        <v/>
      </c>
    </row>
    <row r="16" spans="1:17" x14ac:dyDescent="0.3">
      <c r="A16" s="80">
        <v>16</v>
      </c>
      <c r="B16" s="100" t="s">
        <v>1302</v>
      </c>
      <c r="C16" s="100"/>
      <c r="D16" s="100" t="s">
        <v>277</v>
      </c>
      <c r="E16" s="100" t="s">
        <v>353</v>
      </c>
      <c r="F16" s="80">
        <v>2.17</v>
      </c>
      <c r="G16" s="81" t="s">
        <v>8</v>
      </c>
      <c r="H16" s="81" t="s">
        <v>354</v>
      </c>
      <c r="I16" s="81">
        <v>2.17</v>
      </c>
      <c r="J16" s="89" t="str">
        <f t="shared" si="0"/>
        <v>Insert into SC_Matieres (ligne,typePresta,designation,categorie,fournisseur,unite,prix,detail,prixHorsTransport,Reference) values (16,'MATIERE','COULISSE DIA 100','EVACUATION_DIA_100','PUM','pc',2,17,'-',2,17,'');</v>
      </c>
      <c r="K16" s="80">
        <f t="shared" si="4"/>
        <v>16</v>
      </c>
      <c r="L16" s="81" t="str">
        <f t="shared" si="1"/>
        <v/>
      </c>
      <c r="M16" s="81" t="str">
        <f t="shared" si="2"/>
        <v>Update SC_Matieres set designation = 'COULISSE DIA 100' where ligne = 16 ;</v>
      </c>
      <c r="P16" s="209">
        <v>0</v>
      </c>
      <c r="Q16" s="210" t="str">
        <f t="shared" si="3"/>
        <v/>
      </c>
    </row>
    <row r="17" spans="1:17" x14ac:dyDescent="0.3">
      <c r="A17" s="80">
        <v>17</v>
      </c>
      <c r="B17" s="266" t="s">
        <v>1673</v>
      </c>
      <c r="C17" s="100"/>
      <c r="D17" s="100" t="s">
        <v>277</v>
      </c>
      <c r="E17" s="100" t="s">
        <v>353</v>
      </c>
      <c r="F17" s="80">
        <v>3.12</v>
      </c>
      <c r="G17" s="81" t="s">
        <v>8</v>
      </c>
      <c r="H17" s="81" t="s">
        <v>354</v>
      </c>
      <c r="I17" s="81">
        <v>3.12</v>
      </c>
      <c r="J17" s="89" t="str">
        <f t="shared" si="0"/>
        <v>Insert into SC_Matieres (ligne,typePresta,designation,categorie,fournisseur,unite,prix,detail,prixHorsTransport,Reference) values (17,'MATIERE','TAMPON DE VISITE PVC DIAMETRE 100','EVACUATION_DIA_100','PUM','pc',3,12,'-',3,12,'');</v>
      </c>
      <c r="K17" s="80">
        <f t="shared" si="4"/>
        <v>17</v>
      </c>
      <c r="L17" s="81" t="str">
        <f t="shared" si="1"/>
        <v/>
      </c>
      <c r="M17" s="81" t="str">
        <f t="shared" si="2"/>
        <v>Update SC_Matieres set designation = 'TAMPON DE VISITE PVC DIAMETRE 100' where ligne = 17 ;</v>
      </c>
      <c r="P17" s="209">
        <v>0</v>
      </c>
      <c r="Q17" s="210" t="str">
        <f t="shared" si="3"/>
        <v/>
      </c>
    </row>
    <row r="18" spans="1:17" x14ac:dyDescent="0.3">
      <c r="A18" s="80">
        <v>18</v>
      </c>
      <c r="B18" s="100" t="s">
        <v>1236</v>
      </c>
      <c r="C18" s="100" t="s">
        <v>1237</v>
      </c>
      <c r="D18" s="100" t="s">
        <v>1290</v>
      </c>
      <c r="E18" s="100" t="s">
        <v>295</v>
      </c>
      <c r="F18" s="80">
        <v>1.7</v>
      </c>
      <c r="G18" s="81" t="s">
        <v>8</v>
      </c>
      <c r="H18" s="81" t="s">
        <v>354</v>
      </c>
      <c r="I18" s="81">
        <v>1.7</v>
      </c>
      <c r="J18" s="89" t="str">
        <f t="shared" si="0"/>
        <v>Insert into SC_Matieres (ligne,typePresta,designation,categorie,fournisseur,unite,prix,detail,prixHorsTransport,Reference) values (18,'MATIERE','63 COUDE 90° PVC','PVC PRESSION','SASKIT','pc',1,7,'-',1,7,'C9063');</v>
      </c>
      <c r="K18" s="80">
        <f t="shared" si="4"/>
        <v>18</v>
      </c>
      <c r="L18" s="81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81" t="str">
        <f t="shared" si="2"/>
        <v/>
      </c>
      <c r="P18" s="209">
        <v>0</v>
      </c>
      <c r="Q18" s="210" t="str">
        <f t="shared" si="3"/>
        <v>Update SC_Matieres set Obligatoire = 0 where ligne = 18 ;</v>
      </c>
    </row>
    <row r="19" spans="1:17" x14ac:dyDescent="0.3">
      <c r="A19" s="80">
        <v>19</v>
      </c>
      <c r="B19" s="100" t="s">
        <v>1303</v>
      </c>
      <c r="C19" s="100" t="s">
        <v>1291</v>
      </c>
      <c r="D19" s="100" t="s">
        <v>1195</v>
      </c>
      <c r="E19" s="100" t="s">
        <v>295</v>
      </c>
      <c r="F19" s="80">
        <v>1.76</v>
      </c>
      <c r="G19" s="81" t="s">
        <v>8</v>
      </c>
      <c r="H19" s="81" t="s">
        <v>354</v>
      </c>
      <c r="I19" s="81">
        <v>1.76</v>
      </c>
      <c r="J19" s="89" t="str">
        <f t="shared" si="0"/>
        <v>Insert into SC_Matieres (ligne,typePresta,designation,categorie,fournisseur,unite,prix,detail,prixHorsTransport,Reference) values (19,'MATIERE','63 COUDE 45° PVC','PVC Evacuation - Ventilation','SASKIT','pc',1,76,'-',1,76,'C4563');</v>
      </c>
      <c r="K19" s="80">
        <f t="shared" si="4"/>
        <v>19</v>
      </c>
      <c r="L19" s="81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81" t="str">
        <f t="shared" si="2"/>
        <v/>
      </c>
      <c r="P19" s="209">
        <v>0</v>
      </c>
      <c r="Q19" s="210" t="str">
        <f t="shared" si="3"/>
        <v>Update SC_Matieres set Obligatoire = 0 where ligne = 19 ;</v>
      </c>
    </row>
    <row r="20" spans="1:17" x14ac:dyDescent="0.3">
      <c r="A20" s="80">
        <v>20</v>
      </c>
      <c r="B20" s="100" t="s">
        <v>360</v>
      </c>
      <c r="C20" s="100"/>
      <c r="D20" s="100" t="s">
        <v>359</v>
      </c>
      <c r="E20" s="100" t="s">
        <v>353</v>
      </c>
      <c r="F20" s="80">
        <v>2.62</v>
      </c>
      <c r="G20" s="81" t="s">
        <v>8</v>
      </c>
      <c r="H20" s="81" t="s">
        <v>354</v>
      </c>
      <c r="I20" s="81">
        <v>2.62</v>
      </c>
      <c r="J20" s="89" t="str">
        <f t="shared" si="0"/>
        <v>Insert into SC_Matieres (ligne,typePresta,designation,categorie,fournisseur,unite,prix,detail,prixHorsTransport,Reference) values (20,'MATIERE','T 90°','Accessoires','PUM','pc',2,62,'-',2,62,'');</v>
      </c>
      <c r="K20" s="80">
        <f t="shared" si="4"/>
        <v>20</v>
      </c>
      <c r="L20" s="81" t="str">
        <f t="shared" si="1"/>
        <v/>
      </c>
      <c r="M20" s="81" t="str">
        <f t="shared" si="2"/>
        <v>Update SC_Matieres set designation = 'T 90°' where ligne = 20 ;</v>
      </c>
      <c r="P20" s="209">
        <v>0</v>
      </c>
      <c r="Q20" s="210" t="str">
        <f t="shared" si="3"/>
        <v/>
      </c>
    </row>
    <row r="21" spans="1:17" x14ac:dyDescent="0.3">
      <c r="A21" s="80">
        <v>21</v>
      </c>
      <c r="B21" s="100" t="s">
        <v>1304</v>
      </c>
      <c r="C21" s="100"/>
      <c r="D21" s="100" t="s">
        <v>359</v>
      </c>
      <c r="E21" s="100" t="s">
        <v>353</v>
      </c>
      <c r="F21" s="80">
        <v>5.85</v>
      </c>
      <c r="G21" s="81" t="s">
        <v>8</v>
      </c>
      <c r="H21" s="81" t="s">
        <v>354</v>
      </c>
      <c r="I21" s="81">
        <v>5.85</v>
      </c>
      <c r="J21" s="89" t="str">
        <f t="shared" si="0"/>
        <v>Insert into SC_Matieres (ligne,typePresta,designation,categorie,fournisseur,unite,prix,detail,prixHorsTransport,Reference) values (21,'MATIERE','BARRE PVC DIA 50','Accessoires','PUM','pc',5,85,'-',5,85,'');</v>
      </c>
      <c r="K21" s="80">
        <f t="shared" si="4"/>
        <v>21</v>
      </c>
      <c r="L21" s="81" t="str">
        <f t="shared" si="1"/>
        <v/>
      </c>
      <c r="M21" s="81" t="str">
        <f t="shared" si="2"/>
        <v>Update SC_Matieres set designation = 'BARRE PVC DIA 50' where ligne = 21 ;</v>
      </c>
      <c r="P21" s="209">
        <v>0</v>
      </c>
      <c r="Q21" s="210" t="str">
        <f t="shared" si="3"/>
        <v/>
      </c>
    </row>
    <row r="22" spans="1:17" x14ac:dyDescent="0.3">
      <c r="A22" s="80">
        <v>22</v>
      </c>
      <c r="B22" s="100" t="s">
        <v>1305</v>
      </c>
      <c r="C22" s="100"/>
      <c r="D22" s="100" t="s">
        <v>359</v>
      </c>
      <c r="E22" s="100" t="s">
        <v>353</v>
      </c>
      <c r="F22" s="80">
        <v>1.36</v>
      </c>
      <c r="G22" s="81" t="s">
        <v>8</v>
      </c>
      <c r="H22" s="81" t="s">
        <v>354</v>
      </c>
      <c r="I22" s="81">
        <v>1.36</v>
      </c>
      <c r="J22" s="89" t="str">
        <f t="shared" si="0"/>
        <v>Insert into SC_Matieres (ligne,typePresta,designation,categorie,fournisseur,unite,prix,detail,prixHorsTransport,Reference) values (22,'MATIERE','RÉDUCTION 63/50','Accessoires','PUM','pc',1,36,'-',1,36,'');</v>
      </c>
      <c r="K22" s="80">
        <f t="shared" si="4"/>
        <v>22</v>
      </c>
      <c r="L22" s="81" t="str">
        <f t="shared" si="1"/>
        <v/>
      </c>
      <c r="M22" s="81" t="str">
        <f t="shared" si="2"/>
        <v>Update SC_Matieres set designation = 'RÉDUCTION 63/50' where ligne = 22 ;</v>
      </c>
      <c r="P22" s="209">
        <v>0</v>
      </c>
      <c r="Q22" s="210" t="str">
        <f t="shared" si="3"/>
        <v/>
      </c>
    </row>
    <row r="23" spans="1:17" x14ac:dyDescent="0.3">
      <c r="A23" s="80">
        <v>23</v>
      </c>
      <c r="B23" s="100" t="s">
        <v>1306</v>
      </c>
      <c r="C23" s="100"/>
      <c r="D23" s="100" t="s">
        <v>359</v>
      </c>
      <c r="E23" s="100" t="s">
        <v>353</v>
      </c>
      <c r="F23" s="80">
        <v>2.36</v>
      </c>
      <c r="G23" s="81" t="s">
        <v>8</v>
      </c>
      <c r="H23" s="81" t="s">
        <v>354</v>
      </c>
      <c r="I23" s="81">
        <v>2.36</v>
      </c>
      <c r="J23" s="89" t="str">
        <f t="shared" si="0"/>
        <v>Insert into SC_Matieres (ligne,typePresta,designation,categorie,fournisseur,unite,prix,detail,prixHorsTransport,Reference) values (23,'MATIERE','MANCHON PRESSION 50','Accessoires','PUM','pc',2,36,'-',2,36,'');</v>
      </c>
      <c r="K23" s="80">
        <f t="shared" si="4"/>
        <v>23</v>
      </c>
      <c r="L23" s="81" t="str">
        <f t="shared" si="1"/>
        <v/>
      </c>
      <c r="M23" s="81" t="str">
        <f t="shared" si="2"/>
        <v>Update SC_Matieres set designation = 'MANCHON PRESSION 50' where ligne = 23 ;</v>
      </c>
      <c r="P23" s="209">
        <v>0</v>
      </c>
      <c r="Q23" s="210" t="str">
        <f t="shared" si="3"/>
        <v/>
      </c>
    </row>
    <row r="24" spans="1:17" x14ac:dyDescent="0.3">
      <c r="A24" s="80">
        <v>24</v>
      </c>
      <c r="B24" s="100" t="s">
        <v>1307</v>
      </c>
      <c r="C24" s="100"/>
      <c r="D24" s="100" t="s">
        <v>359</v>
      </c>
      <c r="E24" s="100" t="s">
        <v>353</v>
      </c>
      <c r="F24" s="80">
        <v>2.36</v>
      </c>
      <c r="G24" s="81" t="s">
        <v>8</v>
      </c>
      <c r="H24" s="81" t="s">
        <v>354</v>
      </c>
      <c r="I24" s="81">
        <v>2.36</v>
      </c>
      <c r="J24" s="89" t="str">
        <f t="shared" si="0"/>
        <v>Insert into SC_Matieres (ligne,typePresta,designation,categorie,fournisseur,unite,prix,detail,prixHorsTransport,Reference) values (24,'MATIERE','BOUCHON PRESSION 50','Accessoires','PUM','pc',2,36,'-',2,36,'');</v>
      </c>
      <c r="K24" s="80">
        <f t="shared" si="4"/>
        <v>24</v>
      </c>
      <c r="L24" s="81" t="str">
        <f t="shared" si="1"/>
        <v/>
      </c>
      <c r="M24" s="81" t="str">
        <f t="shared" si="2"/>
        <v>Update SC_Matieres set designation = 'BOUCHON PRESSION 50' where ligne = 24 ;</v>
      </c>
      <c r="P24" s="209">
        <v>0</v>
      </c>
      <c r="Q24" s="210" t="str">
        <f t="shared" si="3"/>
        <v/>
      </c>
    </row>
    <row r="25" spans="1:17" x14ac:dyDescent="0.3">
      <c r="A25" s="80">
        <v>25</v>
      </c>
      <c r="B25" s="100" t="s">
        <v>361</v>
      </c>
      <c r="C25" s="81" t="s">
        <v>785</v>
      </c>
      <c r="D25" s="81" t="s">
        <v>282</v>
      </c>
      <c r="E25" s="81" t="s">
        <v>295</v>
      </c>
      <c r="F25" s="80">
        <v>6.02</v>
      </c>
      <c r="G25" s="81" t="s">
        <v>8</v>
      </c>
      <c r="H25" s="81" t="s">
        <v>354</v>
      </c>
      <c r="I25" s="81" t="s">
        <v>579</v>
      </c>
      <c r="J25" s="89" t="str">
        <f t="shared" si="0"/>
        <v>Insert into SC_Matieres (ligne,typePresta,designation,categorie,fournisseur,unite,prix,detail,prixHorsTransport,Reference) values (25,'MATIERE','TE DE PIED DE BICHE DIAM 50','Accessoires_au_détail','SASKIT','pc',6,02,'-',null,'MTEP50');</v>
      </c>
      <c r="K25" s="80">
        <f t="shared" si="4"/>
        <v>25</v>
      </c>
      <c r="L25" s="81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81" t="str">
        <f t="shared" si="2"/>
        <v/>
      </c>
      <c r="P25" s="209">
        <v>0</v>
      </c>
      <c r="Q25" s="210" t="str">
        <f t="shared" si="3"/>
        <v>Update SC_Matieres set Obligatoire = 0 where ligne = 25 ;</v>
      </c>
    </row>
    <row r="26" spans="1:17" x14ac:dyDescent="0.3">
      <c r="A26" s="80">
        <v>26</v>
      </c>
      <c r="B26" s="100" t="s">
        <v>362</v>
      </c>
      <c r="C26" s="81" t="s">
        <v>786</v>
      </c>
      <c r="D26" s="81" t="s">
        <v>282</v>
      </c>
      <c r="E26" s="81" t="s">
        <v>295</v>
      </c>
      <c r="F26" s="80">
        <v>6.08</v>
      </c>
      <c r="G26" s="81" t="s">
        <v>8</v>
      </c>
      <c r="H26" s="81" t="s">
        <v>354</v>
      </c>
      <c r="I26" s="81" t="s">
        <v>579</v>
      </c>
      <c r="J26" s="89" t="str">
        <f t="shared" si="0"/>
        <v>Insert into SC_Matieres (ligne,typePresta,designation,categorie,fournisseur,unite,prix,detail,prixHorsTransport,Reference) values (26,'MATIERE','TOILE VEGETALE ANTI-AFFOUILLEMENT','Accessoires_au_détail','SASKIT','pc',6,08,'-',null,'MTOILE');</v>
      </c>
      <c r="K26" s="80">
        <f t="shared" si="4"/>
        <v>26</v>
      </c>
      <c r="L26" s="81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81" t="str">
        <f t="shared" si="2"/>
        <v/>
      </c>
      <c r="P26" s="209">
        <v>0</v>
      </c>
      <c r="Q26" s="210" t="str">
        <f t="shared" si="3"/>
        <v>Update SC_Matieres set Obligatoire = 0 where ligne = 26 ;</v>
      </c>
    </row>
    <row r="27" spans="1:17" x14ac:dyDescent="0.3">
      <c r="A27" s="80">
        <v>27</v>
      </c>
      <c r="B27" s="100" t="s">
        <v>363</v>
      </c>
      <c r="C27" s="81" t="s">
        <v>784</v>
      </c>
      <c r="D27" s="81" t="s">
        <v>282</v>
      </c>
      <c r="E27" s="81" t="s">
        <v>295</v>
      </c>
      <c r="F27" s="80">
        <v>2.84</v>
      </c>
      <c r="G27" s="81" t="s">
        <v>8</v>
      </c>
      <c r="H27" s="81" t="s">
        <v>354</v>
      </c>
      <c r="I27" s="81" t="s">
        <v>579</v>
      </c>
      <c r="J27" s="89" t="str">
        <f t="shared" si="0"/>
        <v>Insert into SC_Matieres (ligne,typePresta,designation,categorie,fournisseur,unite,prix,detail,prixHorsTransport,Reference) values (27,'MATIERE','TE DE PRESSION DIAMETRE 63','Accessoires_au_détail','SASKIT','pc',2,84,'-',null,'MTEP63');</v>
      </c>
      <c r="K27" s="80">
        <f t="shared" si="4"/>
        <v>27</v>
      </c>
      <c r="L27" s="81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81" t="str">
        <f t="shared" si="2"/>
        <v/>
      </c>
      <c r="P27" s="209">
        <v>0</v>
      </c>
      <c r="Q27" s="210" t="str">
        <f t="shared" si="3"/>
        <v>Update SC_Matieres set Obligatoire = 0 where ligne = 27 ;</v>
      </c>
    </row>
    <row r="28" spans="1:17" x14ac:dyDescent="0.3">
      <c r="A28" s="80">
        <v>28</v>
      </c>
      <c r="B28" s="100" t="s">
        <v>1308</v>
      </c>
      <c r="C28" s="81" t="s">
        <v>775</v>
      </c>
      <c r="D28" s="81" t="s">
        <v>282</v>
      </c>
      <c r="E28" s="81" t="s">
        <v>295</v>
      </c>
      <c r="F28" s="80">
        <v>3.2</v>
      </c>
      <c r="G28" s="81" t="s">
        <v>8</v>
      </c>
      <c r="H28" s="81" t="s">
        <v>354</v>
      </c>
      <c r="I28" s="81" t="s">
        <v>579</v>
      </c>
      <c r="J28" s="89" t="str">
        <f t="shared" si="0"/>
        <v>Insert into SC_Matieres (ligne,typePresta,designation,categorie,fournisseur,unite,prix,detail,prixHorsTransport,Reference) values (28,'MATIERE','COUDE D50 45°','Accessoires_au_détail','SASKIT','pc',3,2,'-',null,'MCOUD45');</v>
      </c>
      <c r="K28" s="80">
        <f t="shared" si="4"/>
        <v>28</v>
      </c>
      <c r="L28" s="81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81" t="str">
        <f t="shared" si="2"/>
        <v/>
      </c>
      <c r="P28" s="209">
        <v>0</v>
      </c>
      <c r="Q28" s="210" t="str">
        <f t="shared" si="3"/>
        <v>Update SC_Matieres set Obligatoire = 0 where ligne = 28 ;</v>
      </c>
    </row>
    <row r="29" spans="1:17" x14ac:dyDescent="0.3">
      <c r="A29" s="80">
        <v>29</v>
      </c>
      <c r="B29" s="100" t="s">
        <v>364</v>
      </c>
      <c r="C29" s="81" t="s">
        <v>782</v>
      </c>
      <c r="D29" s="81" t="s">
        <v>282</v>
      </c>
      <c r="E29" s="81" t="s">
        <v>295</v>
      </c>
      <c r="F29" s="80">
        <v>1.1200000000000001</v>
      </c>
      <c r="G29" s="81" t="s">
        <v>42</v>
      </c>
      <c r="I29" s="81" t="s">
        <v>579</v>
      </c>
      <c r="J29" s="89" t="str">
        <f t="shared" si="0"/>
        <v>Insert into SC_Matieres (ligne,typePresta,designation,categorie,fournisseur,unite,prix,detail,prixHorsTransport,Reference) values (29,'MATIERE','CABLE  1,5','Accessoires_au_détail','SASKIT','ml',1,12,'',null,'MCABLE');</v>
      </c>
      <c r="K29" s="80">
        <f t="shared" si="4"/>
        <v>29</v>
      </c>
      <c r="L29" s="81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81" t="str">
        <f t="shared" si="2"/>
        <v/>
      </c>
      <c r="P29" s="209">
        <v>0</v>
      </c>
      <c r="Q29" s="210" t="str">
        <f t="shared" si="3"/>
        <v>Update SC_Matieres set Obligatoire = 0 where ligne = 29 ;</v>
      </c>
    </row>
    <row r="30" spans="1:17" x14ac:dyDescent="0.3">
      <c r="A30" s="80">
        <v>30</v>
      </c>
      <c r="B30" s="100" t="s">
        <v>365</v>
      </c>
      <c r="C30" s="81" t="s">
        <v>783</v>
      </c>
      <c r="D30" s="81" t="s">
        <v>282</v>
      </c>
      <c r="E30" s="81" t="s">
        <v>295</v>
      </c>
      <c r="F30" s="80">
        <v>3.25</v>
      </c>
      <c r="G30" s="81" t="s">
        <v>8</v>
      </c>
      <c r="H30" s="81" t="s">
        <v>354</v>
      </c>
      <c r="I30" s="81" t="s">
        <v>579</v>
      </c>
      <c r="J30" s="89" t="str">
        <f t="shared" si="0"/>
        <v>Insert into SC_Matieres (ligne,typePresta,designation,categorie,fournisseur,unite,prix,detail,prixHorsTransport,Reference) values (30,'MATIERE','BARRIERE ANTI RACINE','Accessoires_au_détail','SASKIT','pc',3,25,'-',null,'MANTIR');</v>
      </c>
      <c r="K30" s="80">
        <f t="shared" si="4"/>
        <v>30</v>
      </c>
      <c r="L30" s="81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81" t="str">
        <f t="shared" si="2"/>
        <v/>
      </c>
      <c r="P30" s="209">
        <v>0</v>
      </c>
      <c r="Q30" s="210" t="str">
        <f t="shared" si="3"/>
        <v>Update SC_Matieres set Obligatoire = 0 where ligne = 30 ;</v>
      </c>
    </row>
    <row r="31" spans="1:17" x14ac:dyDescent="0.3">
      <c r="A31" s="80">
        <v>31</v>
      </c>
      <c r="B31" s="100" t="s">
        <v>366</v>
      </c>
      <c r="C31" s="81" t="s">
        <v>779</v>
      </c>
      <c r="D31" s="81" t="s">
        <v>282</v>
      </c>
      <c r="E31" s="81" t="s">
        <v>295</v>
      </c>
      <c r="F31" s="80">
        <v>3.99</v>
      </c>
      <c r="G31" s="81" t="s">
        <v>8</v>
      </c>
      <c r="H31" s="81" t="s">
        <v>354</v>
      </c>
      <c r="I31" s="81" t="s">
        <v>579</v>
      </c>
      <c r="J31" s="89" t="str">
        <f t="shared" si="0"/>
        <v>Insert into SC_Matieres (ligne,typePresta,designation,categorie,fournisseur,unite,prix,detail,prixHorsTransport,Reference) values (31,'MATIERE','REDUCTION 100/50','Accessoires_au_détail','SASKIT','pc',3,99,'-',null,'MRED10050');</v>
      </c>
      <c r="K31" s="80">
        <f t="shared" si="4"/>
        <v>31</v>
      </c>
      <c r="L31" s="81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81" t="str">
        <f t="shared" si="2"/>
        <v/>
      </c>
      <c r="P31" s="209">
        <v>0</v>
      </c>
      <c r="Q31" s="210" t="str">
        <f t="shared" si="3"/>
        <v>Update SC_Matieres set Obligatoire = 0 where ligne = 31 ;</v>
      </c>
    </row>
    <row r="32" spans="1:17" x14ac:dyDescent="0.3">
      <c r="A32" s="80">
        <v>32</v>
      </c>
      <c r="B32" s="100" t="s">
        <v>367</v>
      </c>
      <c r="C32" s="81" t="s">
        <v>776</v>
      </c>
      <c r="D32" s="81" t="s">
        <v>282</v>
      </c>
      <c r="E32" s="81" t="s">
        <v>295</v>
      </c>
      <c r="F32" s="80">
        <v>4.3600000000000003</v>
      </c>
      <c r="G32" s="81" t="s">
        <v>8</v>
      </c>
      <c r="H32" s="81" t="s">
        <v>354</v>
      </c>
      <c r="I32" s="81" t="s">
        <v>579</v>
      </c>
      <c r="J32" s="89" t="str">
        <f t="shared" si="0"/>
        <v>Insert into SC_Matieres (ligne,typePresta,designation,categorie,fournisseur,unite,prix,detail,prixHorsTransport,Reference) values (32,'MATIERE','JOINT FORSHEDA DIAMETRE 100','Accessoires_au_détail','SASKIT','pc',4,36,'-',null,'MJOI100');</v>
      </c>
      <c r="K32" s="80">
        <f t="shared" si="4"/>
        <v>32</v>
      </c>
      <c r="L32" s="81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81" t="str">
        <f t="shared" si="2"/>
        <v/>
      </c>
      <c r="P32" s="209">
        <v>0</v>
      </c>
      <c r="Q32" s="210" t="str">
        <f t="shared" si="3"/>
        <v>Update SC_Matieres set Obligatoire = 0 where ligne = 32 ;</v>
      </c>
    </row>
    <row r="33" spans="1:17" s="258" customFormat="1" x14ac:dyDescent="0.3">
      <c r="A33" s="257">
        <v>33</v>
      </c>
      <c r="B33" s="261" t="s">
        <v>368</v>
      </c>
      <c r="C33" s="258" t="s">
        <v>777</v>
      </c>
      <c r="D33" s="258" t="s">
        <v>282</v>
      </c>
      <c r="E33" s="258" t="s">
        <v>295</v>
      </c>
      <c r="F33" s="257">
        <v>4.42</v>
      </c>
      <c r="G33" s="258" t="s">
        <v>8</v>
      </c>
      <c r="H33" s="258" t="s">
        <v>354</v>
      </c>
      <c r="I33" s="258" t="s">
        <v>579</v>
      </c>
      <c r="J33" s="260" t="str">
        <f t="shared" si="0"/>
        <v>Insert into SC_Matieres (ligne,typePresta,designation,categorie,fournisseur,unite,prix,detail,prixHorsTransport,Reference) values (33,'MATIERE','JOINT FORSHEDA DIAMETRE 50','Accessoires_au_détail','SASKIT','pc',4,42,'-',null,'MJOI50');</v>
      </c>
      <c r="K33" s="257">
        <f t="shared" si="4"/>
        <v>33</v>
      </c>
      <c r="L33" s="258" t="str">
        <f t="shared" si="1"/>
        <v>Update SC_Matieres set designation = 'JOINT FORSHEDA DIAMETRE 50', Reference = 'MJOI50', fournisseur = 'SASKIT' where ligne = 33 ; Update SC_Matieres set Reference = 'MJOI50' where ligne = 33 and ifnull(Reference,'') = '' ;</v>
      </c>
      <c r="M33" s="258" t="str">
        <f t="shared" si="2"/>
        <v/>
      </c>
      <c r="P33" s="271">
        <v>0</v>
      </c>
      <c r="Q33" s="258" t="str">
        <f t="shared" si="3"/>
        <v>Update SC_Matieres set Obligatoire = 0 where ligne = 33 ;</v>
      </c>
    </row>
    <row r="34" spans="1:17" s="258" customFormat="1" x14ac:dyDescent="0.3">
      <c r="A34" s="257">
        <v>34</v>
      </c>
      <c r="B34" s="261" t="s">
        <v>1881</v>
      </c>
      <c r="C34" s="258" t="s">
        <v>778</v>
      </c>
      <c r="D34" s="258" t="s">
        <v>282</v>
      </c>
      <c r="E34" s="258" t="s">
        <v>295</v>
      </c>
      <c r="F34" s="257">
        <v>4.42</v>
      </c>
      <c r="G34" s="258" t="s">
        <v>8</v>
      </c>
      <c r="H34" s="258" t="s">
        <v>354</v>
      </c>
      <c r="I34" s="258" t="s">
        <v>579</v>
      </c>
      <c r="J34" s="260" t="str">
        <f t="shared" si="0"/>
        <v>Insert into SC_Matieres (ligne,typePresta,designation,categorie,fournisseur,unite,prix,detail,prixHorsTransport,Reference) values (34,'MATIERE','JOINT FORSHEDA DIAMETRE 63','Accessoires_au_détail','SASKIT','pc',4,42,'-',null,'MJOI63');</v>
      </c>
      <c r="K34" s="257">
        <f t="shared" si="4"/>
        <v>34</v>
      </c>
      <c r="L34" s="258" t="str">
        <f t="shared" si="1"/>
        <v>Update SC_Matieres set designation = 'JOINT FORSHEDA DIAMETRE 63', Reference = 'MJOI63', fournisseur = 'SASKIT' where ligne = 34 ; Update SC_Matieres set Reference = 'MJOI63' where ligne = 34 and ifnull(Reference,'') = '' ;</v>
      </c>
      <c r="M34" s="258" t="str">
        <f t="shared" si="2"/>
        <v/>
      </c>
      <c r="P34" s="271">
        <v>0</v>
      </c>
      <c r="Q34" s="258" t="str">
        <f t="shared" si="3"/>
        <v>Update SC_Matieres set Obligatoire = 0 where ligne = 34 ;</v>
      </c>
    </row>
    <row r="35" spans="1:17" x14ac:dyDescent="0.3">
      <c r="A35" s="80">
        <v>35</v>
      </c>
      <c r="B35" s="100" t="s">
        <v>369</v>
      </c>
      <c r="C35" s="81" t="s">
        <v>781</v>
      </c>
      <c r="D35" s="81" t="s">
        <v>282</v>
      </c>
      <c r="E35" s="81" t="s">
        <v>295</v>
      </c>
      <c r="F35" s="80">
        <v>5.03</v>
      </c>
      <c r="G35" s="81" t="s">
        <v>8</v>
      </c>
      <c r="H35" s="81" t="s">
        <v>354</v>
      </c>
      <c r="I35" s="81" t="s">
        <v>579</v>
      </c>
      <c r="J35" s="89" t="str">
        <f t="shared" si="0"/>
        <v>Insert into SC_Matieres (ligne,typePresta,designation,categorie,fournisseur,unite,prix,detail,prixHorsTransport,Reference) values (35,'MATIERE','MANCHON DE DILATATION','Accessoires_au_détail','SASKIT','pc',5,03,'-',null,'MMANCH');</v>
      </c>
      <c r="K35" s="80">
        <f t="shared" si="4"/>
        <v>35</v>
      </c>
      <c r="L35" s="81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81" t="str">
        <f t="shared" si="2"/>
        <v/>
      </c>
      <c r="P35" s="209">
        <v>0</v>
      </c>
      <c r="Q35" s="210" t="str">
        <f t="shared" si="3"/>
        <v>Update SC_Matieres set Obligatoire = 0 where ligne = 35 ;</v>
      </c>
    </row>
    <row r="36" spans="1:17" x14ac:dyDescent="0.3">
      <c r="A36" s="80">
        <v>36</v>
      </c>
      <c r="B36" s="100" t="s">
        <v>370</v>
      </c>
      <c r="C36" s="81" t="s">
        <v>780</v>
      </c>
      <c r="D36" s="81" t="s">
        <v>282</v>
      </c>
      <c r="E36" s="81" t="s">
        <v>295</v>
      </c>
      <c r="F36" s="80">
        <v>5.43</v>
      </c>
      <c r="G36" s="81" t="s">
        <v>8</v>
      </c>
      <c r="H36" s="81" t="s">
        <v>354</v>
      </c>
      <c r="I36" s="81" t="s">
        <v>579</v>
      </c>
      <c r="J36" s="89" t="str">
        <f t="shared" si="0"/>
        <v>Insert into SC_Matieres (ligne,typePresta,designation,categorie,fournisseur,unite,prix,detail,prixHorsTransport,Reference) values (36,'MATIERE','REDUCTION 110/100','Accessoires_au_détail','SASKIT','pc',5,43,'-',null,'MRED110100');</v>
      </c>
      <c r="K36" s="80">
        <f t="shared" si="4"/>
        <v>36</v>
      </c>
      <c r="L36" s="81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81" t="str">
        <f t="shared" si="2"/>
        <v/>
      </c>
      <c r="P36" s="209">
        <v>0</v>
      </c>
      <c r="Q36" s="210" t="str">
        <f t="shared" si="3"/>
        <v>Update SC_Matieres set Obligatoire = 0 where ligne = 36 ;</v>
      </c>
    </row>
    <row r="37" spans="1:17" x14ac:dyDescent="0.3">
      <c r="A37" s="80">
        <v>37</v>
      </c>
      <c r="B37" s="100" t="s">
        <v>371</v>
      </c>
      <c r="C37" s="81" t="s">
        <v>794</v>
      </c>
      <c r="D37" s="81" t="s">
        <v>282</v>
      </c>
      <c r="E37" s="81" t="s">
        <v>295</v>
      </c>
      <c r="F37" s="80">
        <v>6.72</v>
      </c>
      <c r="G37" s="81" t="s">
        <v>8</v>
      </c>
      <c r="H37" s="81" t="s">
        <v>354</v>
      </c>
      <c r="I37" s="81" t="s">
        <v>579</v>
      </c>
      <c r="J37" s="89" t="str">
        <f t="shared" si="0"/>
        <v>Insert into SC_Matieres (ligne,typePresta,designation,categorie,fournisseur,unite,prix,detail,prixHorsTransport,Reference) values (37,'MATIERE','VANNE TRAPPE DIAMETRE 100','Accessoires_au_détail','SASKIT','pc',6,72,'-',null,'MVANTRAPPE');</v>
      </c>
      <c r="K37" s="80">
        <f t="shared" si="4"/>
        <v>37</v>
      </c>
      <c r="L37" s="81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81" t="str">
        <f t="shared" si="2"/>
        <v/>
      </c>
      <c r="P37" s="209">
        <v>0</v>
      </c>
      <c r="Q37" s="210" t="str">
        <f t="shared" si="3"/>
        <v>Update SC_Matieres set Obligatoire = 0 where ligne = 37 ;</v>
      </c>
    </row>
    <row r="38" spans="1:17" x14ac:dyDescent="0.3">
      <c r="A38" s="80">
        <v>38</v>
      </c>
      <c r="B38" s="100" t="s">
        <v>372</v>
      </c>
      <c r="C38" s="81" t="s">
        <v>792</v>
      </c>
      <c r="D38" s="81" t="s">
        <v>282</v>
      </c>
      <c r="E38" s="81" t="s">
        <v>295</v>
      </c>
      <c r="F38" s="80">
        <v>19.89</v>
      </c>
      <c r="G38" s="81" t="s">
        <v>8</v>
      </c>
      <c r="H38" s="81" t="s">
        <v>354</v>
      </c>
      <c r="I38" s="81" t="s">
        <v>579</v>
      </c>
      <c r="J38" s="89" t="str">
        <f t="shared" si="0"/>
        <v>Insert into SC_Matieres (ligne,typePresta,designation,categorie,fournisseur,unite,prix,detail,prixHorsTransport,Reference) values (38,'MATIERE','VANNE GUILLOTINE DIAMETRE 50','Accessoires_au_détail','SASKIT','pc',19,89,'-',null,'MVANGUI50');</v>
      </c>
      <c r="K38" s="80">
        <f t="shared" si="4"/>
        <v>38</v>
      </c>
      <c r="L38" s="81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81" t="str">
        <f t="shared" si="2"/>
        <v/>
      </c>
      <c r="P38" s="209">
        <v>0</v>
      </c>
      <c r="Q38" s="210" t="str">
        <f t="shared" si="3"/>
        <v>Update SC_Matieres set Obligatoire = 0 where ligne = 38 ;</v>
      </c>
    </row>
    <row r="39" spans="1:17" x14ac:dyDescent="0.3">
      <c r="A39" s="80">
        <v>39</v>
      </c>
      <c r="B39" s="100" t="s">
        <v>373</v>
      </c>
      <c r="C39" s="81" t="s">
        <v>793</v>
      </c>
      <c r="D39" s="81" t="s">
        <v>282</v>
      </c>
      <c r="E39" s="81" t="s">
        <v>295</v>
      </c>
      <c r="F39" s="80">
        <v>29.12</v>
      </c>
      <c r="G39" s="81" t="s">
        <v>8</v>
      </c>
      <c r="H39" s="81" t="s">
        <v>354</v>
      </c>
      <c r="I39" s="81" t="s">
        <v>579</v>
      </c>
      <c r="J39" s="89" t="str">
        <f t="shared" si="0"/>
        <v>Insert into SC_Matieres (ligne,typePresta,designation,categorie,fournisseur,unite,prix,detail,prixHorsTransport,Reference) values (39,'MATIERE','VANNE GUILLOTINE DIAMETRE 63','Accessoires_au_détail','SASKIT','pc',29,12,'-',null,'MVANGUI63');</v>
      </c>
      <c r="K39" s="80">
        <f t="shared" si="4"/>
        <v>39</v>
      </c>
      <c r="L39" s="81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81" t="str">
        <f t="shared" si="2"/>
        <v/>
      </c>
      <c r="P39" s="209">
        <v>0</v>
      </c>
      <c r="Q39" s="210" t="str">
        <f t="shared" si="3"/>
        <v>Update SC_Matieres set Obligatoire = 0 where ligne = 39 ;</v>
      </c>
    </row>
    <row r="40" spans="1:17" x14ac:dyDescent="0.3">
      <c r="A40" s="80">
        <v>40</v>
      </c>
      <c r="B40" s="100" t="s">
        <v>374</v>
      </c>
      <c r="C40" s="81" t="s">
        <v>789</v>
      </c>
      <c r="D40" s="81" t="s">
        <v>282</v>
      </c>
      <c r="E40" s="81" t="s">
        <v>295</v>
      </c>
      <c r="F40" s="80">
        <v>73.67</v>
      </c>
      <c r="G40" s="81" t="s">
        <v>8</v>
      </c>
      <c r="H40" s="81" t="s">
        <v>354</v>
      </c>
      <c r="I40" s="81" t="s">
        <v>579</v>
      </c>
      <c r="J40" s="81" t="str">
        <f t="shared" ref="J40:J66" si="5">SUBSTITUTE(SUBSTITUTE(SUBSTITUTE(SUBSTITUTE(SUBSTITUTE(SUBSTITUTE(SUBSTITUTE(SUBSTITUTE(SUBSTITUTE($J$1,"#LIBELLE#",B40),"#CATEGORIE#",D40),"#FOURNISSEUR#",E40),"#UNITE#",G40),"#PRIX#",SUBSTITUTE(F40,",",".")),"#DETAIL#",SUBSTITUTE(H40,"'","\'")),"#LIGNE#",A40),"#TRANSPORT#",SUBSTITUTE(I40,",",".")),"#REFERENCE#",C40)</f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80">
        <f t="shared" si="4"/>
        <v>40</v>
      </c>
      <c r="L40" s="81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81" t="str">
        <f t="shared" si="2"/>
        <v/>
      </c>
      <c r="P40" s="209">
        <v>0</v>
      </c>
      <c r="Q40" s="210" t="str">
        <f t="shared" si="3"/>
        <v>Update SC_Matieres set Obligatoire = 0 where ligne = 40 ;</v>
      </c>
    </row>
    <row r="41" spans="1:17" x14ac:dyDescent="0.3">
      <c r="A41" s="80">
        <v>41</v>
      </c>
      <c r="B41" s="100" t="s">
        <v>375</v>
      </c>
      <c r="C41" s="81" t="s">
        <v>791</v>
      </c>
      <c r="D41" s="81" t="s">
        <v>282</v>
      </c>
      <c r="E41" s="81" t="s">
        <v>295</v>
      </c>
      <c r="F41" s="80">
        <v>76.38</v>
      </c>
      <c r="G41" s="81" t="s">
        <v>8</v>
      </c>
      <c r="H41" s="81" t="s">
        <v>354</v>
      </c>
      <c r="I41" s="81" t="s">
        <v>579</v>
      </c>
      <c r="J41" s="81" t="str">
        <f t="shared" si="5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80">
        <f t="shared" si="4"/>
        <v>41</v>
      </c>
      <c r="L41" s="81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81" t="str">
        <f t="shared" si="2"/>
        <v/>
      </c>
      <c r="P41" s="209">
        <v>0</v>
      </c>
      <c r="Q41" s="210" t="str">
        <f t="shared" si="3"/>
        <v>Update SC_Matieres set Obligatoire = 0 where ligne = 41 ;</v>
      </c>
    </row>
    <row r="42" spans="1:17" x14ac:dyDescent="0.3">
      <c r="A42" s="80">
        <v>42</v>
      </c>
      <c r="B42" s="100" t="s">
        <v>376</v>
      </c>
      <c r="C42" s="81" t="s">
        <v>790</v>
      </c>
      <c r="D42" s="81" t="s">
        <v>282</v>
      </c>
      <c r="E42" s="81" t="s">
        <v>295</v>
      </c>
      <c r="F42" s="80">
        <v>91.45</v>
      </c>
      <c r="G42" s="81" t="s">
        <v>8</v>
      </c>
      <c r="H42" s="81" t="s">
        <v>354</v>
      </c>
      <c r="I42" s="81" t="s">
        <v>579</v>
      </c>
      <c r="J42" s="81" t="str">
        <f t="shared" si="5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80">
        <f t="shared" si="4"/>
        <v>42</v>
      </c>
      <c r="L42" s="81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81" t="str">
        <f t="shared" si="2"/>
        <v/>
      </c>
      <c r="P42" s="209">
        <v>0</v>
      </c>
      <c r="Q42" s="210" t="str">
        <f t="shared" si="3"/>
        <v>Update SC_Matieres set Obligatoire = 0 where ligne = 42 ;</v>
      </c>
    </row>
    <row r="43" spans="1:17" x14ac:dyDescent="0.3">
      <c r="A43" s="80">
        <v>43</v>
      </c>
      <c r="B43" s="100" t="s">
        <v>377</v>
      </c>
      <c r="C43" s="81" t="s">
        <v>787</v>
      </c>
      <c r="D43" s="81" t="s">
        <v>282</v>
      </c>
      <c r="E43" s="81" t="s">
        <v>295</v>
      </c>
      <c r="F43" s="80">
        <v>522</v>
      </c>
      <c r="G43" s="81" t="s">
        <v>8</v>
      </c>
      <c r="H43" s="81" t="s">
        <v>354</v>
      </c>
      <c r="I43" s="81" t="s">
        <v>579</v>
      </c>
      <c r="J43" s="81" t="str">
        <f t="shared" si="5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80">
        <f t="shared" si="4"/>
        <v>43</v>
      </c>
      <c r="L43" s="81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81" t="str">
        <f t="shared" si="2"/>
        <v/>
      </c>
      <c r="P43" s="209">
        <v>0</v>
      </c>
      <c r="Q43" s="210" t="str">
        <f t="shared" si="3"/>
        <v>Update SC_Matieres set Obligatoire = 0 where ligne = 43 ;</v>
      </c>
    </row>
    <row r="44" spans="1:17" x14ac:dyDescent="0.3">
      <c r="A44" s="80">
        <v>44</v>
      </c>
      <c r="B44" s="100" t="s">
        <v>378</v>
      </c>
      <c r="C44" s="81" t="s">
        <v>788</v>
      </c>
      <c r="D44" s="81" t="s">
        <v>282</v>
      </c>
      <c r="E44" s="81" t="s">
        <v>295</v>
      </c>
      <c r="F44" s="80">
        <v>549</v>
      </c>
      <c r="G44" s="81" t="s">
        <v>8</v>
      </c>
      <c r="H44" s="81" t="s">
        <v>354</v>
      </c>
      <c r="I44" s="81" t="s">
        <v>579</v>
      </c>
      <c r="J44" s="81" t="str">
        <f t="shared" si="5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80">
        <f t="shared" si="4"/>
        <v>44</v>
      </c>
      <c r="L44" s="81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81" t="str">
        <f t="shared" si="2"/>
        <v/>
      </c>
      <c r="P44" s="209">
        <v>0</v>
      </c>
      <c r="Q44" s="210" t="str">
        <f t="shared" si="3"/>
        <v>Update SC_Matieres set Obligatoire = 0 where ligne = 44 ;</v>
      </c>
    </row>
    <row r="45" spans="1:17" x14ac:dyDescent="0.3">
      <c r="A45" s="80">
        <v>45</v>
      </c>
      <c r="B45" s="100" t="s">
        <v>379</v>
      </c>
      <c r="C45" s="81" t="s">
        <v>771</v>
      </c>
      <c r="D45" s="81" t="s">
        <v>213</v>
      </c>
      <c r="E45" s="81" t="s">
        <v>295</v>
      </c>
      <c r="F45" s="80">
        <v>37.049999999999997</v>
      </c>
      <c r="G45" s="81" t="s">
        <v>8</v>
      </c>
      <c r="H45" s="81" t="s">
        <v>354</v>
      </c>
      <c r="I45" s="81" t="s">
        <v>579</v>
      </c>
      <c r="J45" s="81" t="str">
        <f t="shared" si="5"/>
        <v>Insert into SC_Matieres (ligne,typePresta,designation,categorie,fournisseur,unite,prix,detail,prixHorsTransport,Reference) values (45,'MATIERE','BARRE DE RENFORT POUR BAC 2,5 EH','BACS','SASKIT','pc',37.05,'-',null,'MBARRE2.5');</v>
      </c>
      <c r="K45" s="80">
        <f t="shared" si="4"/>
        <v>45</v>
      </c>
      <c r="L45" s="81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81" t="str">
        <f t="shared" si="2"/>
        <v/>
      </c>
      <c r="P45" s="209">
        <v>0</v>
      </c>
      <c r="Q45" s="210" t="str">
        <f t="shared" si="3"/>
        <v>Update SC_Matieres set Obligatoire = 0 where ligne = 45 ;</v>
      </c>
    </row>
    <row r="46" spans="1:17" x14ac:dyDescent="0.3">
      <c r="A46" s="80">
        <v>46</v>
      </c>
      <c r="B46" s="100" t="s">
        <v>1309</v>
      </c>
      <c r="C46" s="81" t="s">
        <v>772</v>
      </c>
      <c r="D46" s="81" t="s">
        <v>213</v>
      </c>
      <c r="E46" s="81" t="s">
        <v>295</v>
      </c>
      <c r="F46" s="80">
        <v>45.5</v>
      </c>
      <c r="G46" s="81" t="s">
        <v>8</v>
      </c>
      <c r="H46" s="81" t="s">
        <v>354</v>
      </c>
      <c r="I46" s="81" t="s">
        <v>579</v>
      </c>
      <c r="J46" s="81" t="str">
        <f t="shared" si="5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80">
        <f t="shared" si="4"/>
        <v>46</v>
      </c>
      <c r="L46" s="81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81" t="str">
        <f t="shared" si="2"/>
        <v/>
      </c>
      <c r="P46" s="209">
        <v>0</v>
      </c>
      <c r="Q46" s="210" t="str">
        <f t="shared" si="3"/>
        <v>Update SC_Matieres set Obligatoire = 0 where ligne = 46 ;</v>
      </c>
    </row>
    <row r="47" spans="1:17" x14ac:dyDescent="0.3">
      <c r="A47" s="80">
        <v>47</v>
      </c>
      <c r="B47" s="100" t="s">
        <v>1310</v>
      </c>
      <c r="C47" s="81" t="s">
        <v>773</v>
      </c>
      <c r="D47" s="81" t="s">
        <v>213</v>
      </c>
      <c r="E47" s="81" t="s">
        <v>295</v>
      </c>
      <c r="F47" s="80">
        <v>757.27</v>
      </c>
      <c r="G47" s="81" t="s">
        <v>8</v>
      </c>
      <c r="H47" s="81" t="s">
        <v>354</v>
      </c>
      <c r="I47" s="81" t="s">
        <v>579</v>
      </c>
      <c r="J47" s="81" t="str">
        <f t="shared" si="5"/>
        <v>Insert into SC_Matieres (ligne,typePresta,designation,categorie,fournisseur,unite,prix,detail,prixHorsTransport,Reference) values (47,'MATIERE','BAC 2,5 EH + JOINT FORSHEDA','BACS','SASKIT','pc',757.27,'-',null,'MBAC2.5');</v>
      </c>
      <c r="K47" s="80">
        <f t="shared" si="4"/>
        <v>47</v>
      </c>
      <c r="L47" s="81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81" t="str">
        <f t="shared" si="2"/>
        <v/>
      </c>
      <c r="P47" s="209">
        <v>0</v>
      </c>
      <c r="Q47" s="210" t="str">
        <f t="shared" si="3"/>
        <v>Update SC_Matieres set Obligatoire = 0 where ligne = 47 ;</v>
      </c>
    </row>
    <row r="48" spans="1:17" x14ac:dyDescent="0.3">
      <c r="A48" s="80">
        <v>48</v>
      </c>
      <c r="B48" s="100" t="s">
        <v>380</v>
      </c>
      <c r="C48" s="81" t="s">
        <v>766</v>
      </c>
      <c r="D48" s="81" t="s">
        <v>213</v>
      </c>
      <c r="E48" s="81" t="s">
        <v>295</v>
      </c>
      <c r="F48" s="80">
        <v>781.24</v>
      </c>
      <c r="G48" s="81" t="s">
        <v>8</v>
      </c>
      <c r="H48" s="81" t="s">
        <v>354</v>
      </c>
      <c r="I48" s="81" t="s">
        <v>579</v>
      </c>
      <c r="J48" s="81" t="str">
        <f t="shared" si="5"/>
        <v>Insert into SC_Matieres (ligne,typePresta,designation,categorie,fournisseur,unite,prix,detail,prixHorsTransport,Reference) values (48,'MATIERE','KIT BAC PEHD 2,5EH','BACS','SASKIT','pc',781.24,'-',null,'BFV2.5EH');</v>
      </c>
      <c r="K48" s="80">
        <f t="shared" si="4"/>
        <v>48</v>
      </c>
      <c r="L48" s="81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81" t="str">
        <f t="shared" si="2"/>
        <v/>
      </c>
      <c r="P48" s="209">
        <v>1</v>
      </c>
      <c r="Q48" s="210" t="str">
        <f t="shared" si="3"/>
        <v>Update SC_Matieres set Obligatoire = 1 where ligne = 48 ;</v>
      </c>
    </row>
    <row r="49" spans="1:17" x14ac:dyDescent="0.3">
      <c r="A49" s="80">
        <v>49</v>
      </c>
      <c r="B49" s="100" t="s">
        <v>1311</v>
      </c>
      <c r="C49" s="81" t="s">
        <v>774</v>
      </c>
      <c r="D49" s="81" t="s">
        <v>213</v>
      </c>
      <c r="E49" s="81" t="s">
        <v>295</v>
      </c>
      <c r="F49" s="80">
        <v>812.89</v>
      </c>
      <c r="G49" s="81" t="s">
        <v>8</v>
      </c>
      <c r="H49" s="81" t="s">
        <v>354</v>
      </c>
      <c r="I49" s="81" t="s">
        <v>579</v>
      </c>
      <c r="J49" s="81" t="str">
        <f t="shared" si="5"/>
        <v>Insert into SC_Matieres (ligne,typePresta,designation,categorie,fournisseur,unite,prix,detail,prixHorsTransport,Reference) values (49,'MATIERE','BAC 3 EH + JOINT FORSHEDA','BACS','SASKIT','pc',812.89,'-',null,'MBAC3');</v>
      </c>
      <c r="K49" s="80">
        <f t="shared" si="4"/>
        <v>49</v>
      </c>
      <c r="L49" s="81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81" t="str">
        <f t="shared" si="2"/>
        <v/>
      </c>
      <c r="P49" s="209">
        <v>0</v>
      </c>
      <c r="Q49" s="210" t="str">
        <f t="shared" si="3"/>
        <v>Update SC_Matieres set Obligatoire = 0 where ligne = 49 ;</v>
      </c>
    </row>
    <row r="50" spans="1:17" x14ac:dyDescent="0.3">
      <c r="A50" s="80">
        <v>50</v>
      </c>
      <c r="B50" s="100" t="s">
        <v>301</v>
      </c>
      <c r="C50" s="81" t="s">
        <v>768</v>
      </c>
      <c r="D50" s="81" t="s">
        <v>213</v>
      </c>
      <c r="E50" s="81" t="s">
        <v>295</v>
      </c>
      <c r="F50" s="80">
        <v>953.98</v>
      </c>
      <c r="G50" s="81" t="s">
        <v>8</v>
      </c>
      <c r="H50" s="81" t="s">
        <v>354</v>
      </c>
      <c r="I50" s="81" t="s">
        <v>579</v>
      </c>
      <c r="J50" s="81" t="str">
        <f t="shared" si="5"/>
        <v>Insert into SC_Matieres (ligne,typePresta,designation,categorie,fournisseur,unite,prix,detail,prixHorsTransport,Reference) values (50,'MATIERE','KIT BAC PEHD 3 EH','BACS','SASKIT','pc',953.98,'-',null,'BFV3EH');</v>
      </c>
      <c r="K50" s="80">
        <f t="shared" si="4"/>
        <v>50</v>
      </c>
      <c r="L50" s="81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81" t="str">
        <f t="shared" si="2"/>
        <v/>
      </c>
      <c r="P50" s="209">
        <v>1</v>
      </c>
      <c r="Q50" s="210" t="str">
        <f t="shared" si="3"/>
        <v>Update SC_Matieres set Obligatoire = 1 where ligne = 50 ;</v>
      </c>
    </row>
    <row r="51" spans="1:17" x14ac:dyDescent="0.3">
      <c r="A51" s="80">
        <v>51</v>
      </c>
      <c r="B51" s="100" t="s">
        <v>302</v>
      </c>
      <c r="C51" s="81" t="s">
        <v>769</v>
      </c>
      <c r="D51" s="81" t="s">
        <v>213</v>
      </c>
      <c r="E51" s="81" t="s">
        <v>295</v>
      </c>
      <c r="F51" s="80">
        <v>1625.78</v>
      </c>
      <c r="G51" s="81" t="s">
        <v>8</v>
      </c>
      <c r="H51" s="81" t="s">
        <v>354</v>
      </c>
      <c r="I51" s="81" t="s">
        <v>579</v>
      </c>
      <c r="J51" s="81" t="str">
        <f t="shared" si="5"/>
        <v>Insert into SC_Matieres (ligne,typePresta,designation,categorie,fournisseur,unite,prix,detail,prixHorsTransport,Reference) values (51,'MATIERE','KIT BAC PEHD 5EH','BACS','SASKIT','pc',1625.78,'-',null,'BFV5EH');</v>
      </c>
      <c r="K51" s="80">
        <f t="shared" si="4"/>
        <v>51</v>
      </c>
      <c r="L51" s="81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81" t="str">
        <f t="shared" si="2"/>
        <v/>
      </c>
      <c r="P51" s="209">
        <v>1</v>
      </c>
      <c r="Q51" s="210" t="str">
        <f t="shared" si="3"/>
        <v>Update SC_Matieres set Obligatoire = 1 where ligne = 51 ;</v>
      </c>
    </row>
    <row r="52" spans="1:17" x14ac:dyDescent="0.3">
      <c r="A52" s="80">
        <v>52</v>
      </c>
      <c r="B52" s="100" t="s">
        <v>303</v>
      </c>
      <c r="C52" s="81" t="s">
        <v>770</v>
      </c>
      <c r="D52" s="81" t="s">
        <v>213</v>
      </c>
      <c r="E52" s="81" t="s">
        <v>295</v>
      </c>
      <c r="F52" s="80">
        <v>1907.96</v>
      </c>
      <c r="G52" s="81" t="s">
        <v>8</v>
      </c>
      <c r="H52" s="81" t="s">
        <v>354</v>
      </c>
      <c r="I52" s="81" t="s">
        <v>579</v>
      </c>
      <c r="J52" s="81" t="str">
        <f t="shared" si="5"/>
        <v>Insert into SC_Matieres (ligne,typePresta,designation,categorie,fournisseur,unite,prix,detail,prixHorsTransport,Reference) values (52,'MATIERE','KIT BAC PEHD 6 EH','BACS','SASKIT','pc',1907.96,'-',null,'BFV6EH');</v>
      </c>
      <c r="K52" s="80">
        <f t="shared" si="4"/>
        <v>52</v>
      </c>
      <c r="L52" s="81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81" t="str">
        <f t="shared" si="2"/>
        <v/>
      </c>
      <c r="P52" s="209">
        <v>1</v>
      </c>
      <c r="Q52" s="210" t="str">
        <f t="shared" si="3"/>
        <v>Update SC_Matieres set Obligatoire = 1 where ligne = 52 ;</v>
      </c>
    </row>
    <row r="53" spans="1:17" x14ac:dyDescent="0.3">
      <c r="A53" s="80">
        <v>53</v>
      </c>
      <c r="B53" s="100" t="s">
        <v>304</v>
      </c>
      <c r="C53" s="81" t="s">
        <v>764</v>
      </c>
      <c r="D53" s="81" t="s">
        <v>213</v>
      </c>
      <c r="E53" s="81" t="s">
        <v>295</v>
      </c>
      <c r="F53" s="80">
        <v>3251.56</v>
      </c>
      <c r="G53" s="81" t="s">
        <v>8</v>
      </c>
      <c r="H53" s="81" t="s">
        <v>354</v>
      </c>
      <c r="I53" s="81" t="s">
        <v>579</v>
      </c>
      <c r="J53" s="81" t="str">
        <f t="shared" si="5"/>
        <v>Insert into SC_Matieres (ligne,typePresta,designation,categorie,fournisseur,unite,prix,detail,prixHorsTransport,Reference) values (53,'MATIERE','KIT BAC PEHD 10 EH','BACS','SASKIT','pc',3251.56,'-',null,'BFV10EH');</v>
      </c>
      <c r="K53" s="80">
        <f t="shared" si="4"/>
        <v>53</v>
      </c>
      <c r="L53" s="81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81" t="str">
        <f t="shared" si="2"/>
        <v/>
      </c>
      <c r="P53" s="209">
        <v>1</v>
      </c>
      <c r="Q53" s="210" t="str">
        <f t="shared" si="3"/>
        <v>Update SC_Matieres set Obligatoire = 1 where ligne = 53 ;</v>
      </c>
    </row>
    <row r="54" spans="1:17" x14ac:dyDescent="0.3">
      <c r="A54" s="80">
        <v>54</v>
      </c>
      <c r="B54" s="100" t="s">
        <v>305</v>
      </c>
      <c r="C54" s="81" t="s">
        <v>765</v>
      </c>
      <c r="D54" s="81" t="s">
        <v>213</v>
      </c>
      <c r="E54" s="81" t="s">
        <v>295</v>
      </c>
      <c r="F54" s="80">
        <v>3815.92</v>
      </c>
      <c r="G54" s="81" t="s">
        <v>8</v>
      </c>
      <c r="H54" s="81" t="s">
        <v>354</v>
      </c>
      <c r="I54" s="81" t="s">
        <v>579</v>
      </c>
      <c r="J54" s="81" t="str">
        <f t="shared" si="5"/>
        <v>Insert into SC_Matieres (ligne,typePresta,designation,categorie,fournisseur,unite,prix,detail,prixHorsTransport,Reference) values (54,'MATIERE','KIT BAC PEH 12EHD','BACS','SASKIT','pc',3815.92,'-',null,'BFV12EH');</v>
      </c>
      <c r="K54" s="80">
        <f t="shared" si="4"/>
        <v>54</v>
      </c>
      <c r="L54" s="81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81" t="str">
        <f t="shared" si="2"/>
        <v/>
      </c>
      <c r="P54" s="209">
        <v>1</v>
      </c>
      <c r="Q54" s="210" t="str">
        <f t="shared" si="3"/>
        <v>Update SC_Matieres set Obligatoire = 1 where ligne = 54 ;</v>
      </c>
    </row>
    <row r="55" spans="1:17" x14ac:dyDescent="0.3">
      <c r="A55" s="80">
        <v>55</v>
      </c>
      <c r="B55" s="100" t="s">
        <v>306</v>
      </c>
      <c r="C55" s="81" t="s">
        <v>767</v>
      </c>
      <c r="D55" s="81" t="s">
        <v>213</v>
      </c>
      <c r="E55" s="81" t="s">
        <v>295</v>
      </c>
      <c r="F55" s="80">
        <v>6503.12</v>
      </c>
      <c r="G55" s="81" t="s">
        <v>8</v>
      </c>
      <c r="H55" s="81" t="s">
        <v>354</v>
      </c>
      <c r="I55" s="81" t="s">
        <v>579</v>
      </c>
      <c r="J55" s="81" t="str">
        <f t="shared" si="5"/>
        <v>Insert into SC_Matieres (ligne,typePresta,designation,categorie,fournisseur,unite,prix,detail,prixHorsTransport,Reference) values (55,'MATIERE','KIT BAC PEHD 20EH','BACS','SASKIT','pc',6503.12,'-',null,'BFV20EH');</v>
      </c>
      <c r="K55" s="80">
        <f t="shared" si="4"/>
        <v>55</v>
      </c>
      <c r="L55" s="81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81" t="str">
        <f t="shared" si="2"/>
        <v/>
      </c>
      <c r="P55" s="209">
        <v>1</v>
      </c>
      <c r="Q55" s="210" t="str">
        <f t="shared" si="3"/>
        <v>Update SC_Matieres set Obligatoire = 1 where ligne = 55 ;</v>
      </c>
    </row>
    <row r="56" spans="1:17" x14ac:dyDescent="0.3">
      <c r="A56" s="80">
        <v>56</v>
      </c>
      <c r="B56" s="100" t="s">
        <v>1312</v>
      </c>
      <c r="D56" s="81" t="s">
        <v>381</v>
      </c>
      <c r="F56" s="80">
        <v>7</v>
      </c>
      <c r="G56" s="81" t="s">
        <v>42</v>
      </c>
      <c r="H56" s="81" t="s">
        <v>354</v>
      </c>
      <c r="I56" s="81" t="s">
        <v>579</v>
      </c>
      <c r="J56" s="81" t="str">
        <f t="shared" si="5"/>
        <v>Insert into SC_Matieres (ligne,typePresta,designation,categorie,fournisseur,unite,prix,detail,prixHorsTransport,Reference) values (56,'MATIERE','TRAVERSE DE CHÊNE 200/100','BOIS','','ml',7,'-',null,'');</v>
      </c>
      <c r="K56" s="80">
        <f t="shared" si="4"/>
        <v>56</v>
      </c>
      <c r="L56" s="81" t="str">
        <f t="shared" si="1"/>
        <v/>
      </c>
      <c r="M56" s="81" t="str">
        <f t="shared" si="2"/>
        <v>Update SC_Matieres set designation = 'TRAVERSE DE CHÊNE 200/100' where ligne = 56 ;</v>
      </c>
      <c r="P56" s="209">
        <v>0</v>
      </c>
      <c r="Q56" s="210" t="str">
        <f t="shared" si="3"/>
        <v/>
      </c>
    </row>
    <row r="57" spans="1:17" x14ac:dyDescent="0.3">
      <c r="A57" s="80">
        <v>57</v>
      </c>
      <c r="B57" s="100" t="s">
        <v>1313</v>
      </c>
      <c r="D57" s="81" t="s">
        <v>381</v>
      </c>
      <c r="F57" s="80">
        <v>9</v>
      </c>
      <c r="G57" s="81" t="s">
        <v>42</v>
      </c>
      <c r="I57" s="81" t="s">
        <v>579</v>
      </c>
      <c r="J57" s="81" t="str">
        <f t="shared" si="5"/>
        <v>Insert into SC_Matieres (ligne,typePresta,designation,categorie,fournisseur,unite,prix,detail,prixHorsTransport,Reference) values (57,'MATIERE','TRAVERSE DE CHÊNE 200/120','BOIS','','ml',9,'',null,'');</v>
      </c>
      <c r="K57" s="80">
        <f t="shared" si="4"/>
        <v>57</v>
      </c>
      <c r="L57" s="81" t="str">
        <f t="shared" si="1"/>
        <v/>
      </c>
      <c r="M57" s="81" t="str">
        <f t="shared" si="2"/>
        <v>Update SC_Matieres set designation = 'TRAVERSE DE CHÊNE 200/120' where ligne = 57 ;</v>
      </c>
      <c r="P57" s="209">
        <v>0</v>
      </c>
      <c r="Q57" s="210" t="str">
        <f t="shared" si="3"/>
        <v/>
      </c>
    </row>
    <row r="58" spans="1:17" x14ac:dyDescent="0.3">
      <c r="A58" s="80">
        <v>58</v>
      </c>
      <c r="B58" s="100" t="s">
        <v>1314</v>
      </c>
      <c r="D58" s="81" t="s">
        <v>381</v>
      </c>
      <c r="F58" s="80">
        <v>20.521600000000003</v>
      </c>
      <c r="G58" s="81" t="s">
        <v>42</v>
      </c>
      <c r="H58" s="81" t="s">
        <v>354</v>
      </c>
      <c r="I58" s="81" t="s">
        <v>579</v>
      </c>
      <c r="J58" s="81" t="str">
        <f t="shared" si="5"/>
        <v>Insert into SC_Matieres (ligne,typePresta,designation,categorie,fournisseur,unite,prix,detail,prixHorsTransport,Reference) values (58,'MATIERE','TABLETTE CHÊNE 220/4','BOIS','','ml',20.5216,'-',null,'');</v>
      </c>
      <c r="K58" s="80">
        <f t="shared" si="4"/>
        <v>58</v>
      </c>
      <c r="L58" s="81" t="str">
        <f t="shared" si="1"/>
        <v/>
      </c>
      <c r="M58" s="81" t="str">
        <f t="shared" si="2"/>
        <v>Update SC_Matieres set designation = 'TABLETTE CHÊNE 220/4' where ligne = 58 ;</v>
      </c>
      <c r="P58" s="209">
        <v>0</v>
      </c>
      <c r="Q58" s="210" t="str">
        <f t="shared" si="3"/>
        <v/>
      </c>
    </row>
    <row r="59" spans="1:17" x14ac:dyDescent="0.3">
      <c r="A59" s="80">
        <v>59</v>
      </c>
      <c r="B59" s="100" t="s">
        <v>1315</v>
      </c>
      <c r="D59" s="81" t="s">
        <v>381</v>
      </c>
      <c r="E59" s="81" t="s">
        <v>383</v>
      </c>
      <c r="F59" s="80">
        <v>2</v>
      </c>
      <c r="G59" s="81" t="s">
        <v>42</v>
      </c>
      <c r="H59" s="81" t="s">
        <v>354</v>
      </c>
      <c r="I59" s="81">
        <v>2</v>
      </c>
      <c r="J59" s="81" t="str">
        <f t="shared" si="5"/>
        <v>Insert into SC_Matieres (ligne,typePresta,designation,categorie,fournisseur,unite,prix,detail,prixHorsTransport,Reference) values (59,'MATIERE','CHEVRON TRAITÉ CL 4 -7/5 CM','BOIS','RESEAU PRO','ml',2,'-',2,'');</v>
      </c>
      <c r="K59" s="80">
        <f t="shared" si="4"/>
        <v>59</v>
      </c>
      <c r="L59" s="81" t="str">
        <f t="shared" si="1"/>
        <v/>
      </c>
      <c r="M59" s="81" t="str">
        <f t="shared" si="2"/>
        <v>Update SC_Matieres set designation = 'CHEVRON TRAITÉ CL 4 -7/5 CM' where ligne = 59 ;</v>
      </c>
      <c r="P59" s="209">
        <v>0</v>
      </c>
      <c r="Q59" s="210" t="str">
        <f t="shared" si="3"/>
        <v/>
      </c>
    </row>
    <row r="60" spans="1:17" x14ac:dyDescent="0.3">
      <c r="A60" s="80">
        <v>60</v>
      </c>
      <c r="B60" s="100" t="s">
        <v>1316</v>
      </c>
      <c r="D60" s="81" t="s">
        <v>381</v>
      </c>
      <c r="E60" s="81" t="s">
        <v>384</v>
      </c>
      <c r="F60" s="80">
        <v>5.5814400000000006</v>
      </c>
      <c r="G60" s="81" t="s">
        <v>42</v>
      </c>
      <c r="H60" s="81" t="s">
        <v>354</v>
      </c>
      <c r="I60" s="81">
        <v>5.5814400000000006</v>
      </c>
      <c r="J60" s="81" t="str">
        <f t="shared" si="5"/>
        <v>Insert into SC_Matieres (ligne,typePresta,designation,categorie,fournisseur,unite,prix,detail,prixHorsTransport,Reference) values (60,'MATIERE','BASTAING DOUGLAS 17/ 6 CM','BOIS','HAMON BOIS','ml',5.58144,'-',5.58144,'');</v>
      </c>
      <c r="K60" s="80">
        <f t="shared" si="4"/>
        <v>60</v>
      </c>
      <c r="L60" s="81" t="str">
        <f t="shared" si="1"/>
        <v/>
      </c>
      <c r="M60" s="81" t="str">
        <f t="shared" si="2"/>
        <v>Update SC_Matieres set designation = 'BASTAING DOUGLAS 17/ 6 CM' where ligne = 60 ;</v>
      </c>
      <c r="P60" s="209">
        <v>0</v>
      </c>
      <c r="Q60" s="210" t="str">
        <f t="shared" si="3"/>
        <v/>
      </c>
    </row>
    <row r="61" spans="1:17" x14ac:dyDescent="0.3">
      <c r="A61" s="80">
        <v>61</v>
      </c>
      <c r="B61" s="100" t="s">
        <v>1317</v>
      </c>
      <c r="D61" s="81" t="s">
        <v>381</v>
      </c>
      <c r="E61" s="81" t="s">
        <v>384</v>
      </c>
      <c r="F61" s="80">
        <v>1.4364000000000001</v>
      </c>
      <c r="G61" s="81" t="s">
        <v>42</v>
      </c>
      <c r="H61" s="81" t="s">
        <v>354</v>
      </c>
      <c r="I61" s="81">
        <v>1.4364000000000001</v>
      </c>
      <c r="J61" s="81" t="str">
        <f t="shared" si="5"/>
        <v>Insert into SC_Matieres (ligne,typePresta,designation,categorie,fournisseur,unite,prix,detail,prixHorsTransport,Reference) values (61,'MATIERE','CHEVRON DOUGLAS 7/5 CM','BOIS','HAMON BOIS','ml',1.4364,'-',1.4364,'');</v>
      </c>
      <c r="K61" s="80">
        <f t="shared" si="4"/>
        <v>61</v>
      </c>
      <c r="L61" s="81" t="str">
        <f t="shared" si="1"/>
        <v/>
      </c>
      <c r="M61" s="81" t="str">
        <f t="shared" si="2"/>
        <v>Update SC_Matieres set designation = 'CHEVRON DOUGLAS 7/5 CM' where ligne = 61 ;</v>
      </c>
      <c r="P61" s="209">
        <v>0</v>
      </c>
      <c r="Q61" s="210" t="str">
        <f t="shared" si="3"/>
        <v/>
      </c>
    </row>
    <row r="62" spans="1:17" x14ac:dyDescent="0.3">
      <c r="A62" s="80">
        <v>62</v>
      </c>
      <c r="B62" s="100" t="s">
        <v>347</v>
      </c>
      <c r="D62" s="81" t="s">
        <v>381</v>
      </c>
      <c r="E62" s="81" t="s">
        <v>384</v>
      </c>
      <c r="F62" s="80">
        <v>1.026</v>
      </c>
      <c r="G62" s="81" t="s">
        <v>42</v>
      </c>
      <c r="H62" s="81" t="s">
        <v>354</v>
      </c>
      <c r="I62" s="81">
        <v>1.026</v>
      </c>
      <c r="J62" s="81" t="str">
        <f t="shared" si="5"/>
        <v>Insert into SC_Matieres (ligne,typePresta,designation,categorie,fournisseur,unite,prix,detail,prixHorsTransport,Reference) values (62,'MATIERE','TASSEAU DOUGLAS 5/5','BOIS','HAMON BOIS','ml',1.026,'-',1.026,'');</v>
      </c>
      <c r="K62" s="80">
        <f t="shared" si="4"/>
        <v>62</v>
      </c>
      <c r="L62" s="81" t="str">
        <f t="shared" si="1"/>
        <v/>
      </c>
      <c r="M62" s="81" t="str">
        <f t="shared" si="2"/>
        <v>Update SC_Matieres set designation = 'TASSEAU DOUGLAS 5/5' where ligne = 62 ;</v>
      </c>
      <c r="P62" s="209">
        <v>0</v>
      </c>
      <c r="Q62" s="210" t="str">
        <f t="shared" si="3"/>
        <v/>
      </c>
    </row>
    <row r="63" spans="1:17" x14ac:dyDescent="0.3">
      <c r="A63" s="80">
        <v>63</v>
      </c>
      <c r="B63" s="100" t="s">
        <v>1318</v>
      </c>
      <c r="D63" s="81" t="s">
        <v>381</v>
      </c>
      <c r="E63" s="81" t="s">
        <v>386</v>
      </c>
      <c r="F63" s="80">
        <v>16.2</v>
      </c>
      <c r="G63" s="81" t="s">
        <v>105</v>
      </c>
      <c r="H63" s="81" t="s">
        <v>354</v>
      </c>
      <c r="I63" s="81">
        <v>16.2</v>
      </c>
      <c r="J63" s="81" t="str">
        <f t="shared" si="5"/>
        <v>Insert into SC_Matieres (ligne,typePresta,designation,categorie,fournisseur,unite,prix,detail,prixHorsTransport,Reference) values (63,'MATIERE','BARDAGE DOUGLAS','BOIS','MASSON BOIS','m²',16.2,'-',16.2,'');</v>
      </c>
      <c r="K63" s="80">
        <f t="shared" si="4"/>
        <v>63</v>
      </c>
      <c r="L63" s="81" t="str">
        <f t="shared" si="1"/>
        <v/>
      </c>
      <c r="M63" s="81" t="str">
        <f t="shared" si="2"/>
        <v>Update SC_Matieres set designation = 'BARDAGE DOUGLAS' where ligne = 63 ;</v>
      </c>
      <c r="P63" s="209">
        <v>0</v>
      </c>
      <c r="Q63" s="210" t="str">
        <f t="shared" si="3"/>
        <v/>
      </c>
    </row>
    <row r="64" spans="1:17" x14ac:dyDescent="0.3">
      <c r="A64" s="80">
        <v>64</v>
      </c>
      <c r="B64" s="100" t="s">
        <v>1319</v>
      </c>
      <c r="D64" s="81" t="s">
        <v>381</v>
      </c>
      <c r="E64" s="81" t="s">
        <v>386</v>
      </c>
      <c r="F64" s="80">
        <v>6.85</v>
      </c>
      <c r="G64" s="81" t="s">
        <v>105</v>
      </c>
      <c r="H64" s="81" t="s">
        <v>354</v>
      </c>
      <c r="I64" s="81">
        <v>6.85</v>
      </c>
      <c r="J64" s="81" t="str">
        <f t="shared" si="5"/>
        <v>Insert into SC_Matieres (ligne,typePresta,designation,categorie,fournisseur,unite,prix,detail,prixHorsTransport,Reference) values (64,'MATIERE','OSB 3 BRUT 18 MM (2500 X 1250','BOIS','MASSON BOIS','m²',6.85,'-',6.85,'');</v>
      </c>
      <c r="K64" s="80">
        <f t="shared" si="4"/>
        <v>64</v>
      </c>
      <c r="L64" s="81" t="str">
        <f t="shared" si="1"/>
        <v/>
      </c>
      <c r="M64" s="81" t="str">
        <f t="shared" si="2"/>
        <v>Update SC_Matieres set designation = 'OSB 3 BRUT 18 MM (2500 X 1250' where ligne = 64 ;</v>
      </c>
      <c r="P64" s="209">
        <v>0</v>
      </c>
      <c r="Q64" s="210" t="str">
        <f t="shared" si="3"/>
        <v/>
      </c>
    </row>
    <row r="65" spans="1:17" x14ac:dyDescent="0.3">
      <c r="A65" s="80">
        <v>65</v>
      </c>
      <c r="B65" s="100" t="s">
        <v>1320</v>
      </c>
      <c r="D65" s="81" t="s">
        <v>381</v>
      </c>
      <c r="E65" s="81" t="s">
        <v>386</v>
      </c>
      <c r="F65" s="80">
        <v>1.89</v>
      </c>
      <c r="G65" s="81" t="s">
        <v>42</v>
      </c>
      <c r="H65" s="81" t="s">
        <v>354</v>
      </c>
      <c r="I65" s="81">
        <v>1.89</v>
      </c>
      <c r="J65" s="81" t="str">
        <f t="shared" si="5"/>
        <v>Insert into SC_Matieres (ligne,typePresta,designation,categorie,fournisseur,unite,prix,detail,prixHorsTransport,Reference) values (65,'MATIERE','CHEVRON TRAITÉ CL 4 -7/4,5 CM','BOIS','MASSON BOIS','ml',1.89,'-',1.89,'');</v>
      </c>
      <c r="K65" s="80">
        <f t="shared" si="4"/>
        <v>65</v>
      </c>
      <c r="L65" s="81" t="str">
        <f t="shared" si="1"/>
        <v/>
      </c>
      <c r="M65" s="81" t="str">
        <f t="shared" si="2"/>
        <v>Update SC_Matieres set designation = 'CHEVRON TRAITÉ CL 4 -7/4,5 CM' where ligne = 65 ;</v>
      </c>
      <c r="P65" s="209">
        <v>0</v>
      </c>
      <c r="Q65" s="210" t="str">
        <f t="shared" si="3"/>
        <v/>
      </c>
    </row>
    <row r="66" spans="1:17" x14ac:dyDescent="0.3">
      <c r="A66" s="80">
        <v>66</v>
      </c>
      <c r="B66" s="100" t="s">
        <v>1321</v>
      </c>
      <c r="D66" s="81" t="s">
        <v>381</v>
      </c>
      <c r="E66" s="81" t="s">
        <v>386</v>
      </c>
      <c r="F66" s="80">
        <v>2.4500000000000002</v>
      </c>
      <c r="G66" s="81" t="s">
        <v>42</v>
      </c>
      <c r="H66" s="81" t="s">
        <v>354</v>
      </c>
      <c r="I66" s="81">
        <v>2.4500000000000002</v>
      </c>
      <c r="J66" s="81" t="str">
        <f t="shared" si="5"/>
        <v>Insert into SC_Matieres (ligne,typePresta,designation,categorie,fournisseur,unite,prix,detail,prixHorsTransport,Reference) values (66,'MATIERE','TASSEAU CL4 46X46','BOIS','MASSON BOIS','ml',2.45,'-',2.45,'');</v>
      </c>
      <c r="K66" s="80">
        <f t="shared" si="4"/>
        <v>66</v>
      </c>
      <c r="L66" s="81" t="str">
        <f t="shared" si="1"/>
        <v/>
      </c>
      <c r="M66" s="81" t="str">
        <f t="shared" si="2"/>
        <v>Update SC_Matieres set designation = 'TASSEAU CL4 46X46' where ligne = 66 ;</v>
      </c>
      <c r="P66" s="209">
        <v>0</v>
      </c>
      <c r="Q66" s="210" t="str">
        <f t="shared" si="3"/>
        <v/>
      </c>
    </row>
    <row r="67" spans="1:17" x14ac:dyDescent="0.3">
      <c r="A67" s="80">
        <v>67</v>
      </c>
      <c r="B67" s="100" t="s">
        <v>1322</v>
      </c>
      <c r="D67" s="81" t="s">
        <v>387</v>
      </c>
      <c r="E67" s="81" t="s">
        <v>388</v>
      </c>
      <c r="F67" s="80">
        <v>3.9</v>
      </c>
      <c r="G67" s="81" t="s">
        <v>8</v>
      </c>
      <c r="H67" s="81" t="s">
        <v>354</v>
      </c>
      <c r="I67" s="81">
        <v>3.9</v>
      </c>
      <c r="J67" s="81" t="str">
        <f t="shared" ref="J67:J116" si="6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80">
        <f t="shared" si="4"/>
        <v>67</v>
      </c>
      <c r="L67" s="81" t="str">
        <f t="shared" ref="L67:L130" si="7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81" t="str">
        <f t="shared" ref="M67:M130" si="8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  <c r="P67" s="209">
        <v>0</v>
      </c>
      <c r="Q67" s="210" t="str">
        <f t="shared" ref="Q67:Q130" si="9">IF(E67="SASKIT",SUBSTITUTE(SUBSTITUTE($Q$1,"#OBLIGATOIRE#",P67),"#LIGNE#",A67),"")</f>
        <v/>
      </c>
    </row>
    <row r="68" spans="1:17" x14ac:dyDescent="0.3">
      <c r="A68" s="80">
        <v>68</v>
      </c>
      <c r="B68" s="100" t="s">
        <v>1322</v>
      </c>
      <c r="D68" s="81" t="s">
        <v>387</v>
      </c>
      <c r="E68" s="81" t="s">
        <v>388</v>
      </c>
      <c r="F68" s="80">
        <v>7.02</v>
      </c>
      <c r="G68" s="81" t="s">
        <v>8</v>
      </c>
      <c r="H68" s="81" t="s">
        <v>354</v>
      </c>
      <c r="I68" s="81">
        <v>7.02</v>
      </c>
      <c r="J68" s="81" t="str">
        <f t="shared" si="6"/>
        <v>Insert into SC_Matieres (ligne,typePresta,designation,categorie,fournisseur,unite,prix,detail,prixHorsTransport,Reference) values (68,'MATIERE','PIQUET SHISTE 6/8 CM L1M','BORDURES','CUPA','pc',7.02,'-',7.02,'');</v>
      </c>
      <c r="K68" s="80">
        <f t="shared" ref="K68:K117" si="10">A68</f>
        <v>68</v>
      </c>
      <c r="L68" s="81" t="str">
        <f t="shared" si="7"/>
        <v/>
      </c>
      <c r="M68" s="81" t="str">
        <f t="shared" si="8"/>
        <v>Update SC_Matieres set designation = 'PIQUET SHISTE 6/8 CM L1M' where ligne = 68 ;</v>
      </c>
      <c r="P68" s="209">
        <v>0</v>
      </c>
      <c r="Q68" s="210" t="str">
        <f t="shared" si="9"/>
        <v/>
      </c>
    </row>
    <row r="69" spans="1:17" x14ac:dyDescent="0.3">
      <c r="A69" s="80">
        <v>69</v>
      </c>
      <c r="B69" s="100" t="s">
        <v>1322</v>
      </c>
      <c r="D69" s="81" t="s">
        <v>387</v>
      </c>
      <c r="E69" s="81" t="s">
        <v>388</v>
      </c>
      <c r="F69" s="80">
        <v>12.48</v>
      </c>
      <c r="G69" s="81" t="s">
        <v>8</v>
      </c>
      <c r="H69" s="81" t="s">
        <v>354</v>
      </c>
      <c r="I69" s="81">
        <v>12.48</v>
      </c>
      <c r="J69" s="81" t="str">
        <f t="shared" si="6"/>
        <v>Insert into SC_Matieres (ligne,typePresta,designation,categorie,fournisseur,unite,prix,detail,prixHorsTransport,Reference) values (69,'MATIERE','PIQUET SHISTE 6/8 CM L1M','BORDURES','CUPA','pc',12.48,'-',12.48,'');</v>
      </c>
      <c r="K69" s="80">
        <f t="shared" si="10"/>
        <v>69</v>
      </c>
      <c r="L69" s="81" t="str">
        <f t="shared" si="7"/>
        <v/>
      </c>
      <c r="M69" s="81" t="str">
        <f t="shared" si="8"/>
        <v>Update SC_Matieres set designation = 'PIQUET SHISTE 6/8 CM L1M' where ligne = 69 ;</v>
      </c>
      <c r="P69" s="209">
        <v>0</v>
      </c>
      <c r="Q69" s="210" t="str">
        <f t="shared" si="9"/>
        <v/>
      </c>
    </row>
    <row r="70" spans="1:17" x14ac:dyDescent="0.3">
      <c r="A70" s="80">
        <v>70</v>
      </c>
      <c r="B70" s="100" t="s">
        <v>1322</v>
      </c>
      <c r="D70" s="81" t="s">
        <v>387</v>
      </c>
      <c r="E70" s="81" t="s">
        <v>388</v>
      </c>
      <c r="F70" s="80">
        <v>31.2</v>
      </c>
      <c r="G70" s="81" t="s">
        <v>8</v>
      </c>
      <c r="H70" s="81" t="s">
        <v>354</v>
      </c>
      <c r="I70" s="81">
        <v>31.2</v>
      </c>
      <c r="J70" s="81" t="str">
        <f t="shared" si="6"/>
        <v>Insert into SC_Matieres (ligne,typePresta,designation,categorie,fournisseur,unite,prix,detail,prixHorsTransport,Reference) values (70,'MATIERE','PIQUET SHISTE 6/8 CM L1M','BORDURES','CUPA','pc',31.2,'-',31.2,'');</v>
      </c>
      <c r="K70" s="80">
        <f t="shared" si="10"/>
        <v>70</v>
      </c>
      <c r="L70" s="81" t="str">
        <f t="shared" si="7"/>
        <v/>
      </c>
      <c r="M70" s="81" t="str">
        <f t="shared" si="8"/>
        <v>Update SC_Matieres set designation = 'PIQUET SHISTE 6/8 CM L1M' where ligne = 70 ;</v>
      </c>
      <c r="P70" s="209">
        <v>0</v>
      </c>
      <c r="Q70" s="210" t="str">
        <f t="shared" si="9"/>
        <v/>
      </c>
    </row>
    <row r="71" spans="1:17" s="284" customFormat="1" x14ac:dyDescent="0.3">
      <c r="A71" s="284">
        <v>71</v>
      </c>
      <c r="B71" s="285" t="s">
        <v>1882</v>
      </c>
      <c r="D71" s="285" t="s">
        <v>387</v>
      </c>
      <c r="E71" s="285" t="s">
        <v>2038</v>
      </c>
      <c r="F71" s="284">
        <v>91.2</v>
      </c>
      <c r="G71" s="284" t="s">
        <v>8</v>
      </c>
      <c r="J71" s="284" t="str">
        <f t="shared" si="6"/>
        <v>Insert into SC_Matieres (ligne,typePresta,designation,categorie,fournisseur,unite,prix,detail,prixHorsTransport,Reference) values (71,'MATIERE','ECOLAT H 19 CM L 25 M','BORDURES','ROCHE COUPE','pc',91.2,'',,'');</v>
      </c>
      <c r="K71" s="284">
        <f t="shared" si="10"/>
        <v>71</v>
      </c>
      <c r="L71" s="284" t="str">
        <f t="shared" si="7"/>
        <v/>
      </c>
      <c r="M71" s="284" t="str">
        <f t="shared" si="8"/>
        <v>Update SC_Matieres set designation = 'ECOLAT H 19 CM L 25 M' where ligne = 71 ;</v>
      </c>
      <c r="P71" s="286">
        <v>0</v>
      </c>
      <c r="Q71" s="287" t="str">
        <f t="shared" si="9"/>
        <v/>
      </c>
    </row>
    <row r="72" spans="1:17" s="284" customFormat="1" x14ac:dyDescent="0.3">
      <c r="A72" s="284">
        <v>72</v>
      </c>
      <c r="B72" s="285" t="s">
        <v>1323</v>
      </c>
      <c r="D72" s="285" t="s">
        <v>387</v>
      </c>
      <c r="E72" s="285" t="s">
        <v>2038</v>
      </c>
      <c r="F72" s="284">
        <v>71.62</v>
      </c>
      <c r="G72" s="284" t="s">
        <v>8</v>
      </c>
      <c r="H72" s="284" t="s">
        <v>354</v>
      </c>
      <c r="I72" s="284">
        <v>2.9751999999999996</v>
      </c>
      <c r="J72" s="284" t="str">
        <f t="shared" si="6"/>
        <v>Insert into SC_Matieres (ligne,typePresta,designation,categorie,fournisseur,unite,prix,detail,prixHorsTransport,Reference) values (72,'MATIERE','ECOLAT H 14 CM L 25 M','BORDURES','ROCHE COUPE','pc',71.62,'-',2.9752,'');</v>
      </c>
      <c r="K72" s="284">
        <f t="shared" si="10"/>
        <v>72</v>
      </c>
      <c r="L72" s="284" t="str">
        <f t="shared" si="7"/>
        <v/>
      </c>
      <c r="M72" s="284" t="str">
        <f t="shared" si="8"/>
        <v>Update SC_Matieres set designation = 'ECOLAT H 14 CM L 25 M' where ligne = 72 ;</v>
      </c>
      <c r="P72" s="286">
        <v>0</v>
      </c>
      <c r="Q72" s="287" t="str">
        <f t="shared" si="9"/>
        <v/>
      </c>
    </row>
    <row r="73" spans="1:17" x14ac:dyDescent="0.3">
      <c r="A73" s="80">
        <v>73</v>
      </c>
      <c r="B73" s="100" t="s">
        <v>1324</v>
      </c>
      <c r="D73" s="81" t="s">
        <v>387</v>
      </c>
      <c r="F73" s="80">
        <v>1.79</v>
      </c>
      <c r="G73" s="81" t="s">
        <v>8</v>
      </c>
      <c r="H73" s="81" t="s">
        <v>354</v>
      </c>
      <c r="I73" s="81">
        <v>1.79</v>
      </c>
      <c r="J73" s="81" t="str">
        <f t="shared" si="6"/>
        <v>Insert into SC_Matieres (ligne,typePresta,designation,categorie,fournisseur,unite,prix,detail,prixHorsTransport,Reference) values (73,'MATIERE','PIQUET ECOPIC POUR ECOLAT','BORDURES','','pc',1.79,'-',1.79,'');</v>
      </c>
      <c r="K73" s="80">
        <f t="shared" si="10"/>
        <v>73</v>
      </c>
      <c r="L73" s="81" t="str">
        <f t="shared" si="7"/>
        <v/>
      </c>
      <c r="M73" s="81" t="str">
        <f t="shared" si="8"/>
        <v>Update SC_Matieres set designation = 'PIQUET ECOPIC POUR ECOLAT' where ligne = 73 ;</v>
      </c>
      <c r="P73" s="209">
        <v>0</v>
      </c>
      <c r="Q73" s="210" t="str">
        <f t="shared" si="9"/>
        <v/>
      </c>
    </row>
    <row r="74" spans="1:17" x14ac:dyDescent="0.3">
      <c r="B74" s="100" t="s">
        <v>285</v>
      </c>
      <c r="K74" s="80">
        <f t="shared" si="10"/>
        <v>0</v>
      </c>
      <c r="L74" s="81" t="str">
        <f t="shared" si="7"/>
        <v/>
      </c>
      <c r="M74" s="81" t="str">
        <f t="shared" si="8"/>
        <v>Update SC_Matieres set designation = '' where ligne =  ;</v>
      </c>
      <c r="P74" s="209">
        <v>0</v>
      </c>
      <c r="Q74" s="210" t="str">
        <f t="shared" si="9"/>
        <v/>
      </c>
    </row>
    <row r="75" spans="1:17" x14ac:dyDescent="0.3">
      <c r="A75" s="80">
        <v>75</v>
      </c>
      <c r="B75" s="100" t="s">
        <v>1325</v>
      </c>
      <c r="D75" s="81" t="s">
        <v>387</v>
      </c>
      <c r="E75" s="81" t="s">
        <v>389</v>
      </c>
      <c r="F75" s="80">
        <v>12.64</v>
      </c>
      <c r="G75" s="81" t="s">
        <v>8</v>
      </c>
      <c r="H75" s="81" t="s">
        <v>354</v>
      </c>
      <c r="I75" s="81">
        <v>12.64</v>
      </c>
      <c r="J75" s="81" t="str">
        <f t="shared" si="6"/>
        <v>Insert into SC_Matieres (ligne,typePresta,designation,categorie,fournisseur,unite,prix,detail,prixHorsTransport,Reference) values (75,'MATIERE','METAL BORDURE ENTERRÉE 2MM H 125','BORDURES','A tech','pc',12.64,'-',12.64,'');</v>
      </c>
      <c r="K75" s="80">
        <f t="shared" si="10"/>
        <v>75</v>
      </c>
      <c r="L75" s="81" t="str">
        <f t="shared" si="7"/>
        <v/>
      </c>
      <c r="M75" s="81" t="str">
        <f t="shared" si="8"/>
        <v>Update SC_Matieres set designation = 'METAL BORDURE ENTERRÉE 2MM H 125' where ligne = 75 ;</v>
      </c>
      <c r="P75" s="209">
        <v>0</v>
      </c>
      <c r="Q75" s="210" t="str">
        <f t="shared" si="9"/>
        <v/>
      </c>
    </row>
    <row r="76" spans="1:17" x14ac:dyDescent="0.3">
      <c r="B76" s="100" t="s">
        <v>285</v>
      </c>
      <c r="K76" s="80">
        <f t="shared" si="10"/>
        <v>0</v>
      </c>
      <c r="L76" s="81" t="str">
        <f t="shared" si="7"/>
        <v/>
      </c>
      <c r="M76" s="81" t="str">
        <f t="shared" si="8"/>
        <v>Update SC_Matieres set designation = '' where ligne =  ;</v>
      </c>
      <c r="P76" s="209">
        <v>0</v>
      </c>
      <c r="Q76" s="210" t="str">
        <f t="shared" si="9"/>
        <v/>
      </c>
    </row>
    <row r="77" spans="1:17" x14ac:dyDescent="0.3">
      <c r="A77" s="80">
        <v>77</v>
      </c>
      <c r="B77" s="100" t="s">
        <v>390</v>
      </c>
      <c r="D77" s="81" t="s">
        <v>387</v>
      </c>
      <c r="E77" s="81" t="s">
        <v>391</v>
      </c>
      <c r="F77" s="80">
        <v>1.1000000000000001</v>
      </c>
      <c r="G77" s="81" t="s">
        <v>8</v>
      </c>
      <c r="H77" s="81" t="s">
        <v>354</v>
      </c>
      <c r="I77" s="81">
        <v>1.1000000000000001</v>
      </c>
      <c r="J77" s="81" t="str">
        <f t="shared" si="6"/>
        <v>Insert into SC_Matieres (ligne,typePresta,designation,categorie,fournisseur,unite,prix,detail,prixHorsTransport,Reference) values (77,'MATIERE','DEMI RONDIN','BORDURES','LEROI MERLIN','pc',1.1,'-',1.1,'');</v>
      </c>
      <c r="K77" s="80">
        <f t="shared" si="10"/>
        <v>77</v>
      </c>
      <c r="L77" s="81" t="str">
        <f t="shared" si="7"/>
        <v/>
      </c>
      <c r="M77" s="81" t="str">
        <f t="shared" si="8"/>
        <v>Update SC_Matieres set designation = 'DEMI RONDIN' where ligne = 77 ;</v>
      </c>
      <c r="P77" s="209">
        <v>0</v>
      </c>
      <c r="Q77" s="210" t="str">
        <f t="shared" si="9"/>
        <v/>
      </c>
    </row>
    <row r="78" spans="1:17" x14ac:dyDescent="0.3">
      <c r="B78" s="100" t="s">
        <v>285</v>
      </c>
      <c r="K78" s="80">
        <f t="shared" si="10"/>
        <v>0</v>
      </c>
      <c r="L78" s="81" t="str">
        <f t="shared" si="7"/>
        <v/>
      </c>
      <c r="M78" s="81" t="str">
        <f t="shared" si="8"/>
        <v>Update SC_Matieres set designation = '' where ligne =  ;</v>
      </c>
      <c r="P78" s="209">
        <v>0</v>
      </c>
      <c r="Q78" s="210" t="str">
        <f t="shared" si="9"/>
        <v/>
      </c>
    </row>
    <row r="79" spans="1:17" x14ac:dyDescent="0.3">
      <c r="A79" s="80">
        <v>79</v>
      </c>
      <c r="B79" s="100" t="s">
        <v>1326</v>
      </c>
      <c r="D79" s="81" t="s">
        <v>387</v>
      </c>
      <c r="E79" s="81" t="s">
        <v>392</v>
      </c>
      <c r="F79" s="80">
        <v>3.9</v>
      </c>
      <c r="G79" s="81" t="s">
        <v>8</v>
      </c>
      <c r="H79" s="81" t="s">
        <v>354</v>
      </c>
      <c r="I79" s="81">
        <v>3.9</v>
      </c>
      <c r="J79" s="81" t="str">
        <f t="shared" si="6"/>
        <v>Insert into SC_Matieres (ligne,typePresta,designation,categorie,fournisseur,unite,prix,detail,prixHorsTransport,Reference) values (79,'MATIERE','BETON H 20 CM L 1M','BORDURES','LEROY MERLIN','pc',3.9,'-',3.9,'');</v>
      </c>
      <c r="K79" s="80">
        <f t="shared" si="10"/>
        <v>79</v>
      </c>
      <c r="L79" s="81" t="str">
        <f t="shared" si="7"/>
        <v/>
      </c>
      <c r="M79" s="81" t="str">
        <f t="shared" si="8"/>
        <v>Update SC_Matieres set designation = 'BETON H 20 CM L 1M' where ligne = 79 ;</v>
      </c>
      <c r="P79" s="209">
        <v>0</v>
      </c>
      <c r="Q79" s="210" t="str">
        <f t="shared" si="9"/>
        <v/>
      </c>
    </row>
    <row r="80" spans="1:17" x14ac:dyDescent="0.3">
      <c r="A80" s="80">
        <v>80</v>
      </c>
      <c r="B80" s="100" t="s">
        <v>1327</v>
      </c>
      <c r="D80" s="81" t="s">
        <v>274</v>
      </c>
      <c r="E80" s="81" t="s">
        <v>353</v>
      </c>
      <c r="F80" s="80">
        <v>0.76560000000000006</v>
      </c>
      <c r="G80" s="81" t="s">
        <v>8</v>
      </c>
      <c r="H80" s="81" t="s">
        <v>354</v>
      </c>
      <c r="I80" s="81">
        <v>0.76560000000000006</v>
      </c>
      <c r="J80" s="81" t="str">
        <f t="shared" si="6"/>
        <v>Insert into SC_Matieres (ligne,typePresta,designation,categorie,fournisseur,unite,prix,detail,prixHorsTransport,Reference) values (80,'MATIERE','FOURREAU ROUGE DIA 50 – 50 M','DIVERS','PUM','pc',0.7656,'-',0.7656,'');</v>
      </c>
      <c r="K80" s="80">
        <f t="shared" si="10"/>
        <v>80</v>
      </c>
      <c r="L80" s="81" t="str">
        <f t="shared" si="7"/>
        <v/>
      </c>
      <c r="M80" s="81" t="str">
        <f t="shared" si="8"/>
        <v>Update SC_Matieres set designation = 'FOURREAU ROUGE DIA 50 – 50 M' where ligne = 80 ;</v>
      </c>
      <c r="P80" s="209">
        <v>0</v>
      </c>
      <c r="Q80" s="210" t="str">
        <f t="shared" si="9"/>
        <v/>
      </c>
    </row>
    <row r="81" spans="1:17" x14ac:dyDescent="0.3">
      <c r="A81" s="80">
        <v>81</v>
      </c>
      <c r="B81" s="100" t="s">
        <v>1328</v>
      </c>
      <c r="D81" s="81" t="s">
        <v>274</v>
      </c>
      <c r="E81" s="81" t="s">
        <v>353</v>
      </c>
      <c r="F81" s="80">
        <v>0.68459999999999999</v>
      </c>
      <c r="G81" s="81" t="s">
        <v>8</v>
      </c>
      <c r="H81" s="81" t="s">
        <v>354</v>
      </c>
      <c r="I81" s="81">
        <v>0.68459999999999999</v>
      </c>
      <c r="J81" s="81" t="str">
        <f t="shared" si="6"/>
        <v>Insert into SC_Matieres (ligne,typePresta,designation,categorie,fournisseur,unite,prix,detail,prixHorsTransport,Reference) values (81,'MATIERE','FOURREAU ROUGE  DIA 63 – 50 M','DIVERS','PUM','pc',0.6846,'-',0.6846,'');</v>
      </c>
      <c r="K81" s="80">
        <f t="shared" si="10"/>
        <v>81</v>
      </c>
      <c r="L81" s="81" t="str">
        <f t="shared" si="7"/>
        <v/>
      </c>
      <c r="M81" s="81" t="str">
        <f t="shared" si="8"/>
        <v>Update SC_Matieres set designation = 'FOURREAU ROUGE  DIA 63 – 50 M' where ligne = 81 ;</v>
      </c>
      <c r="P81" s="209">
        <v>0</v>
      </c>
      <c r="Q81" s="210" t="str">
        <f t="shared" si="9"/>
        <v/>
      </c>
    </row>
    <row r="82" spans="1:17" x14ac:dyDescent="0.3">
      <c r="A82" s="80">
        <v>82</v>
      </c>
      <c r="B82" s="100" t="s">
        <v>1329</v>
      </c>
      <c r="D82" s="81" t="s">
        <v>274</v>
      </c>
      <c r="E82" s="81" t="s">
        <v>353</v>
      </c>
      <c r="F82" s="80">
        <v>2.2915000000000001</v>
      </c>
      <c r="G82" s="81" t="s">
        <v>8</v>
      </c>
      <c r="H82" s="81" t="s">
        <v>354</v>
      </c>
      <c r="I82" s="81">
        <v>2.2915000000000001</v>
      </c>
      <c r="J82" s="81" t="str">
        <f t="shared" si="6"/>
        <v>Insert into SC_Matieres (ligne,typePresta,designation,categorie,fournisseur,unite,prix,detail,prixHorsTransport,Reference) values (82,'MATIERE','DELTA MS 1M -20ML','DIVERS','PUM','pc',2.2915,'-',2.2915,'');</v>
      </c>
      <c r="K82" s="80">
        <f t="shared" si="10"/>
        <v>82</v>
      </c>
      <c r="L82" s="81" t="str">
        <f t="shared" si="7"/>
        <v/>
      </c>
      <c r="M82" s="81" t="str">
        <f t="shared" si="8"/>
        <v>Update SC_Matieres set designation = 'DELTA MS 1M -20ML' where ligne = 82 ;</v>
      </c>
      <c r="P82" s="209">
        <v>0</v>
      </c>
      <c r="Q82" s="210" t="str">
        <f t="shared" si="9"/>
        <v/>
      </c>
    </row>
    <row r="83" spans="1:17" x14ac:dyDescent="0.3">
      <c r="A83" s="80">
        <v>83</v>
      </c>
      <c r="B83" s="100" t="s">
        <v>1330</v>
      </c>
      <c r="D83" s="81" t="s">
        <v>274</v>
      </c>
      <c r="E83" s="81" t="s">
        <v>353</v>
      </c>
      <c r="F83" s="80">
        <v>1.34</v>
      </c>
      <c r="G83" s="81" t="s">
        <v>8</v>
      </c>
      <c r="H83" s="81" t="s">
        <v>354</v>
      </c>
      <c r="I83" s="81">
        <v>1.34</v>
      </c>
      <c r="J83" s="81" t="str">
        <f t="shared" si="6"/>
        <v>Insert into SC_Matieres (ligne,typePresta,designation,categorie,fournisseur,unite,prix,detail,prixHorsTransport,Reference) values (83,'MATIERE','COLLIER LYRE DIA 50','DIVERS','PUM','pc',1.34,'-',1.34,'');</v>
      </c>
      <c r="K83" s="80">
        <f t="shared" si="10"/>
        <v>83</v>
      </c>
      <c r="L83" s="81" t="str">
        <f t="shared" si="7"/>
        <v/>
      </c>
      <c r="M83" s="81" t="str">
        <f t="shared" si="8"/>
        <v>Update SC_Matieres set designation = 'COLLIER LYRE DIA 50' where ligne = 83 ;</v>
      </c>
      <c r="P83" s="209">
        <v>0</v>
      </c>
      <c r="Q83" s="210" t="str">
        <f t="shared" si="9"/>
        <v/>
      </c>
    </row>
    <row r="84" spans="1:17" x14ac:dyDescent="0.3">
      <c r="A84" s="80">
        <v>84</v>
      </c>
      <c r="B84" s="100" t="s">
        <v>1331</v>
      </c>
      <c r="D84" s="81" t="s">
        <v>274</v>
      </c>
      <c r="E84" s="81" t="s">
        <v>353</v>
      </c>
      <c r="F84" s="80">
        <v>17.27</v>
      </c>
      <c r="G84" s="81" t="s">
        <v>8</v>
      </c>
      <c r="H84" s="81" t="s">
        <v>354</v>
      </c>
      <c r="I84" s="81">
        <v>17.27</v>
      </c>
      <c r="J84" s="81" t="str">
        <f t="shared" si="6"/>
        <v>Insert into SC_Matieres (ligne,typePresta,designation,categorie,fournisseur,unite,prix,detail,prixHorsTransport,Reference) values (84,'MATIERE','CHAPEAU VENTILATION DIA 63','DIVERS','PUM','pc',17.27,'-',17.27,'');</v>
      </c>
      <c r="K84" s="80">
        <f t="shared" si="10"/>
        <v>84</v>
      </c>
      <c r="L84" s="81" t="str">
        <f t="shared" si="7"/>
        <v/>
      </c>
      <c r="M84" s="81" t="str">
        <f t="shared" si="8"/>
        <v>Update SC_Matieres set designation = 'CHAPEAU VENTILATION DIA 63' where ligne = 84 ;</v>
      </c>
      <c r="P84" s="209">
        <v>0</v>
      </c>
      <c r="Q84" s="210" t="str">
        <f t="shared" si="9"/>
        <v/>
      </c>
    </row>
    <row r="85" spans="1:17" x14ac:dyDescent="0.3">
      <c r="A85" s="80">
        <v>85</v>
      </c>
      <c r="B85" s="100" t="s">
        <v>1332</v>
      </c>
      <c r="D85" s="81" t="s">
        <v>274</v>
      </c>
      <c r="E85" s="81" t="s">
        <v>353</v>
      </c>
      <c r="F85" s="80">
        <v>21.77</v>
      </c>
      <c r="G85" s="81" t="s">
        <v>8</v>
      </c>
      <c r="H85" s="81" t="s">
        <v>354</v>
      </c>
      <c r="I85" s="81">
        <v>21.77</v>
      </c>
      <c r="J85" s="81" t="str">
        <f t="shared" si="6"/>
        <v>Insert into SC_Matieres (ligne,typePresta,designation,categorie,fournisseur,unite,prix,detail,prixHorsTransport,Reference) values (85,'MATIERE','CHAPEAU VENTILATION DIA 100','DIVERS','PUM','pc',21.77,'-',21.77,'');</v>
      </c>
      <c r="K85" s="80">
        <f t="shared" si="10"/>
        <v>85</v>
      </c>
      <c r="L85" s="81" t="str">
        <f t="shared" si="7"/>
        <v/>
      </c>
      <c r="M85" s="81" t="str">
        <f t="shared" si="8"/>
        <v>Update SC_Matieres set designation = 'CHAPEAU VENTILATION DIA 100' where ligne = 85 ;</v>
      </c>
      <c r="P85" s="209">
        <v>0</v>
      </c>
      <c r="Q85" s="210" t="str">
        <f t="shared" si="9"/>
        <v/>
      </c>
    </row>
    <row r="86" spans="1:17" x14ac:dyDescent="0.3">
      <c r="A86" s="80">
        <v>86</v>
      </c>
      <c r="B86" s="100" t="s">
        <v>1333</v>
      </c>
      <c r="D86" s="81" t="s">
        <v>274</v>
      </c>
      <c r="E86" s="81" t="s">
        <v>353</v>
      </c>
      <c r="F86" s="80">
        <v>15.29</v>
      </c>
      <c r="G86" s="81" t="s">
        <v>8</v>
      </c>
      <c r="H86" s="81" t="s">
        <v>393</v>
      </c>
      <c r="I86" s="81" t="s">
        <v>579</v>
      </c>
      <c r="J86" s="81" t="str">
        <f t="shared" si="6"/>
        <v>Insert into SC_Matieres (ligne,typePresta,designation,categorie,fournisseur,unite,prix,detail,prixHorsTransport,Reference) values (86,'MATIERE','GRILLE ANTI-RONGEUR','DIVERS','PUM','pc',15.29,'sortie de drain',null,'');</v>
      </c>
      <c r="K86" s="80">
        <f t="shared" si="10"/>
        <v>86</v>
      </c>
      <c r="L86" s="81" t="str">
        <f t="shared" si="7"/>
        <v/>
      </c>
      <c r="M86" s="81" t="str">
        <f t="shared" si="8"/>
        <v>Update SC_Matieres set designation = 'GRILLE ANTI-RONGEUR' where ligne = 86 ;</v>
      </c>
      <c r="P86" s="209">
        <v>0</v>
      </c>
      <c r="Q86" s="210" t="str">
        <f t="shared" si="9"/>
        <v/>
      </c>
    </row>
    <row r="87" spans="1:17" x14ac:dyDescent="0.3">
      <c r="A87" s="81">
        <v>87</v>
      </c>
      <c r="B87" s="114" t="s">
        <v>1674</v>
      </c>
      <c r="D87" s="81" t="s">
        <v>274</v>
      </c>
      <c r="E87" s="81" t="s">
        <v>353</v>
      </c>
      <c r="F87" s="81">
        <v>95</v>
      </c>
      <c r="G87" s="81" t="s">
        <v>8</v>
      </c>
      <c r="H87" s="81" t="s">
        <v>354</v>
      </c>
      <c r="I87" s="81">
        <v>95</v>
      </c>
      <c r="J87" s="81" t="str">
        <f t="shared" si="6"/>
        <v>Insert into SC_Matieres (ligne,typePresta,designation,categorie,fournisseur,unite,prix,detail,prixHorsTransport,Reference) values (87,'MATIERE','CLAPET EVACUATION ANTI-RETOUR PVC DIAMETRE 100','DIVERS','PUM','pc',95,'-',95,'');</v>
      </c>
      <c r="K87" s="81">
        <f t="shared" si="10"/>
        <v>87</v>
      </c>
      <c r="L87" s="81" t="str">
        <f t="shared" si="7"/>
        <v/>
      </c>
      <c r="M87" s="81" t="str">
        <f t="shared" si="8"/>
        <v>Update SC_Matieres set designation = 'CLAPET EVACUATION ANTI-RETOUR PVC DIAMETRE 100' where ligne = 87 ;</v>
      </c>
      <c r="P87" s="209">
        <v>0</v>
      </c>
      <c r="Q87" s="210" t="str">
        <f t="shared" si="9"/>
        <v/>
      </c>
    </row>
    <row r="88" spans="1:17" x14ac:dyDescent="0.3">
      <c r="A88" s="80">
        <v>88</v>
      </c>
      <c r="B88" s="100" t="s">
        <v>1334</v>
      </c>
      <c r="D88" s="81" t="s">
        <v>274</v>
      </c>
      <c r="E88" s="81" t="s">
        <v>353</v>
      </c>
      <c r="F88" s="80">
        <v>0.95120000000000005</v>
      </c>
      <c r="G88" s="81" t="s">
        <v>8</v>
      </c>
      <c r="H88" s="81" t="s">
        <v>354</v>
      </c>
      <c r="I88" s="81">
        <v>0.95120000000000005</v>
      </c>
      <c r="J88" s="81" t="str">
        <f t="shared" si="6"/>
        <v>Insert into SC_Matieres (ligne,typePresta,designation,categorie,fournisseur,unite,prix,detail,prixHorsTransport,Reference) values (88,'MATIERE','DRAIN JAUNE DIA 100 BOBINE 50M','DIVERS','PUM','pc',0.9512,'-',0.9512,'');</v>
      </c>
      <c r="K88" s="80">
        <f t="shared" si="10"/>
        <v>88</v>
      </c>
      <c r="L88" s="81" t="str">
        <f t="shared" si="7"/>
        <v/>
      </c>
      <c r="M88" s="81" t="str">
        <f t="shared" si="8"/>
        <v>Update SC_Matieres set designation = 'DRAIN JAUNE DIA 100 BOBINE 50M' where ligne = 88 ;</v>
      </c>
      <c r="P88" s="209">
        <v>0</v>
      </c>
      <c r="Q88" s="210" t="str">
        <f t="shared" si="9"/>
        <v/>
      </c>
    </row>
    <row r="89" spans="1:17" x14ac:dyDescent="0.3">
      <c r="A89" s="80">
        <v>89</v>
      </c>
      <c r="B89" s="100" t="s">
        <v>1335</v>
      </c>
      <c r="C89" s="81" t="s">
        <v>783</v>
      </c>
      <c r="D89" s="81" t="s">
        <v>274</v>
      </c>
      <c r="E89" s="81" t="s">
        <v>295</v>
      </c>
      <c r="F89" s="80">
        <v>3.25</v>
      </c>
      <c r="G89" s="81" t="s">
        <v>42</v>
      </c>
      <c r="H89" s="81" t="s">
        <v>354</v>
      </c>
      <c r="I89" s="81" t="s">
        <v>579</v>
      </c>
      <c r="J89" s="81" t="str">
        <f t="shared" si="6"/>
        <v>Insert into SC_Matieres (ligne,typePresta,designation,categorie,fournisseur,unite,prix,detail,prixHorsTransport,Reference) values (89,'MATIERE','BARRIÈRE ANTIRACINAIRE','DIVERS','SASKIT','ml',3.25,'-',null,'MANTIR');</v>
      </c>
      <c r="K89" s="80">
        <f t="shared" si="10"/>
        <v>89</v>
      </c>
      <c r="L89" s="81" t="str">
        <f t="shared" si="7"/>
        <v>Update SC_Matieres set designation = 'BARRIÈRE ANTIRACINAIRE', Reference = 'MANTIR', fournisseur = 'SASKIT' where ligne = 89 ; Update SC_Matieres set Reference = 'MANTIR' where ligne = 89 and ifnull(Reference,'') = '' ;</v>
      </c>
      <c r="M89" s="81" t="str">
        <f t="shared" si="8"/>
        <v/>
      </c>
      <c r="P89" s="209">
        <v>0</v>
      </c>
      <c r="Q89" s="210" t="str">
        <f t="shared" si="9"/>
        <v>Update SC_Matieres set Obligatoire = 0 where ligne = 89 ;</v>
      </c>
    </row>
    <row r="90" spans="1:17" x14ac:dyDescent="0.3">
      <c r="A90" s="80">
        <v>90</v>
      </c>
      <c r="B90" s="100" t="s">
        <v>1336</v>
      </c>
      <c r="D90" s="81" t="s">
        <v>274</v>
      </c>
      <c r="F90" s="80">
        <v>2</v>
      </c>
      <c r="G90" s="81" t="s">
        <v>42</v>
      </c>
      <c r="H90" s="81" t="s">
        <v>354</v>
      </c>
      <c r="I90" s="81" t="s">
        <v>579</v>
      </c>
      <c r="J90" s="81" t="str">
        <f t="shared" si="6"/>
        <v>Insert into SC_Matieres (ligne,typePresta,designation,categorie,fournisseur,unite,prix,detail,prixHorsTransport,Reference) values (90,'MATIERE','TIGE MÉTAL','DIVERS','','ml',2,'-',null,'');</v>
      </c>
      <c r="K90" s="80">
        <f t="shared" si="10"/>
        <v>90</v>
      </c>
      <c r="L90" s="81" t="str">
        <f t="shared" si="7"/>
        <v/>
      </c>
      <c r="M90" s="81" t="str">
        <f t="shared" si="8"/>
        <v>Update SC_Matieres set designation = 'TIGE MÉTAL' where ligne = 90 ;</v>
      </c>
      <c r="P90" s="209">
        <v>0</v>
      </c>
      <c r="Q90" s="210" t="str">
        <f t="shared" si="9"/>
        <v/>
      </c>
    </row>
    <row r="91" spans="1:17" x14ac:dyDescent="0.3">
      <c r="A91" s="80">
        <v>91</v>
      </c>
      <c r="B91" s="100" t="s">
        <v>1337</v>
      </c>
      <c r="D91" s="81" t="s">
        <v>274</v>
      </c>
      <c r="E91" s="81" t="s">
        <v>353</v>
      </c>
      <c r="F91" s="80">
        <v>0.12</v>
      </c>
      <c r="G91" s="81" t="s">
        <v>8</v>
      </c>
      <c r="H91" s="81" t="s">
        <v>354</v>
      </c>
      <c r="I91" s="81">
        <v>0.12</v>
      </c>
      <c r="J91" s="81" t="str">
        <f t="shared" si="6"/>
        <v>Insert into SC_Matieres (ligne,typePresta,designation,categorie,fournisseur,unite,prix,detail,prixHorsTransport,Reference) values (91,'MATIERE','GRILLAGE AVERTISSEUR MARON','DIVERS','PUM','pc',0.12,'-',0.12,'');</v>
      </c>
      <c r="K91" s="80">
        <f t="shared" si="10"/>
        <v>91</v>
      </c>
      <c r="L91" s="81" t="str">
        <f t="shared" si="7"/>
        <v/>
      </c>
      <c r="M91" s="81" t="str">
        <f t="shared" si="8"/>
        <v>Update SC_Matieres set designation = 'GRILLAGE AVERTISSEUR MARON' where ligne = 91 ;</v>
      </c>
      <c r="P91" s="209">
        <v>0</v>
      </c>
      <c r="Q91" s="210" t="str">
        <f t="shared" si="9"/>
        <v/>
      </c>
    </row>
    <row r="92" spans="1:17" x14ac:dyDescent="0.3">
      <c r="A92" s="80">
        <v>92</v>
      </c>
      <c r="B92" s="100" t="s">
        <v>1338</v>
      </c>
      <c r="D92" s="81" t="s">
        <v>274</v>
      </c>
      <c r="E92" s="81" t="s">
        <v>353</v>
      </c>
      <c r="F92" s="80">
        <v>0.12</v>
      </c>
      <c r="G92" s="81" t="s">
        <v>8</v>
      </c>
      <c r="H92" s="81" t="s">
        <v>354</v>
      </c>
      <c r="I92" s="81">
        <v>0.12</v>
      </c>
      <c r="J92" s="81" t="str">
        <f t="shared" si="6"/>
        <v>Insert into SC_Matieres (ligne,typePresta,designation,categorie,fournisseur,unite,prix,detail,prixHorsTransport,Reference) values (92,'MATIERE','GRILLAGE AVERTISSEUR ROUGE','DIVERS','PUM','pc',0.12,'-',0.12,'');</v>
      </c>
      <c r="K92" s="80">
        <f t="shared" si="10"/>
        <v>92</v>
      </c>
      <c r="L92" s="81" t="str">
        <f t="shared" si="7"/>
        <v/>
      </c>
      <c r="M92" s="81" t="str">
        <f t="shared" si="8"/>
        <v>Update SC_Matieres set designation = 'GRILLAGE AVERTISSEUR ROUGE' where ligne = 92 ;</v>
      </c>
      <c r="P92" s="209">
        <v>0</v>
      </c>
      <c r="Q92" s="210" t="str">
        <f t="shared" si="9"/>
        <v/>
      </c>
    </row>
    <row r="93" spans="1:17" x14ac:dyDescent="0.3">
      <c r="A93" s="80">
        <v>93</v>
      </c>
      <c r="B93" s="100" t="s">
        <v>1339</v>
      </c>
      <c r="D93" s="81" t="s">
        <v>274</v>
      </c>
      <c r="E93" s="81" t="s">
        <v>353</v>
      </c>
      <c r="F93" s="80">
        <v>0.18729999999999999</v>
      </c>
      <c r="G93" s="81" t="s">
        <v>8</v>
      </c>
      <c r="H93" s="81" t="s">
        <v>354</v>
      </c>
      <c r="I93" s="81">
        <v>0.18729999999999999</v>
      </c>
      <c r="J93" s="81" t="str">
        <f t="shared" si="6"/>
        <v>Insert into SC_Matieres (ligne,typePresta,designation,categorie,fournisseur,unite,prix,detail,prixHorsTransport,Reference) values (93,'MATIERE','GRILLAGE AVERTISSEUR BLEU','DIVERS','PUM','pc',0.1873,'-',0.1873,'');</v>
      </c>
      <c r="K93" s="80">
        <f t="shared" si="10"/>
        <v>93</v>
      </c>
      <c r="L93" s="81" t="str">
        <f t="shared" si="7"/>
        <v/>
      </c>
      <c r="M93" s="81" t="str">
        <f t="shared" si="8"/>
        <v>Update SC_Matieres set designation = 'GRILLAGE AVERTISSEUR BLEU' where ligne = 93 ;</v>
      </c>
      <c r="P93" s="209">
        <v>0</v>
      </c>
      <c r="Q93" s="210" t="str">
        <f t="shared" si="9"/>
        <v/>
      </c>
    </row>
    <row r="94" spans="1:17" x14ac:dyDescent="0.3">
      <c r="A94" s="80">
        <v>94</v>
      </c>
      <c r="B94" s="100" t="s">
        <v>1340</v>
      </c>
      <c r="D94" s="81" t="s">
        <v>394</v>
      </c>
      <c r="E94" s="81" t="s">
        <v>295</v>
      </c>
      <c r="F94" s="80">
        <v>0.46</v>
      </c>
      <c r="G94" s="81" t="s">
        <v>232</v>
      </c>
      <c r="I94" s="81" t="s">
        <v>579</v>
      </c>
      <c r="J94" s="81" t="str">
        <f t="shared" si="6"/>
        <v>Insert into SC_Matieres (ligne,typePresta,designation,categorie,fournisseur,unite,prix,detail,prixHorsTransport,Reference) values (94,'MATIERE','EPDM SUR MESURE ','EPDM','SASKIT','cm',0.46,'',null,'');</v>
      </c>
      <c r="K94" s="80">
        <f t="shared" si="10"/>
        <v>94</v>
      </c>
      <c r="L94" s="81" t="str">
        <f t="shared" si="7"/>
        <v>Update SC_Matieres set designation = 'EPDM SUR MESURE ', Reference = '', fournisseur = 'SASKIT' where ligne = 94 ; Update SC_Matieres set Reference = '' where ligne = 94 and ifnull(Reference,'') = '' ;</v>
      </c>
      <c r="M94" s="81" t="str">
        <f t="shared" si="8"/>
        <v/>
      </c>
      <c r="P94" s="209">
        <v>0</v>
      </c>
      <c r="Q94" s="210" t="str">
        <f t="shared" si="9"/>
        <v>Update SC_Matieres set Obligatoire = 0 where ligne = 94 ;</v>
      </c>
    </row>
    <row r="95" spans="1:17" x14ac:dyDescent="0.3">
      <c r="A95" s="80">
        <v>95</v>
      </c>
      <c r="B95" s="81" t="s">
        <v>317</v>
      </c>
      <c r="C95" s="81" t="s">
        <v>317</v>
      </c>
      <c r="D95" s="81" t="s">
        <v>395</v>
      </c>
      <c r="E95" s="81" t="s">
        <v>295</v>
      </c>
      <c r="F95" s="80">
        <v>624.32000000000005</v>
      </c>
      <c r="G95" s="81" t="s">
        <v>8</v>
      </c>
      <c r="H95" s="81" t="s">
        <v>354</v>
      </c>
      <c r="I95" s="81" t="s">
        <v>579</v>
      </c>
      <c r="J95" s="81" t="str">
        <f t="shared" si="6"/>
        <v>Insert into SC_Matieres (ligne,typePresta,designation,categorie,fournisseur,unite,prix,detail,prixHorsTransport,Reference) values (95,'MATIERE','PFH12EH','EPDM_FH','SASKIT','pc',624.32,'-',null,'PFH12EH');</v>
      </c>
      <c r="K95" s="80">
        <f t="shared" si="10"/>
        <v>95</v>
      </c>
      <c r="L95" s="81" t="str">
        <f t="shared" si="7"/>
        <v>Update SC_Matieres set designation = 'PFH12EH', Reference = 'PFH12EH', fournisseur = 'SASKIT' where ligne = 95 ; Update SC_Matieres set Reference = 'PFH12EH' where ligne = 95 and ifnull(Reference,'') = '' ;</v>
      </c>
      <c r="M95" s="81" t="str">
        <f t="shared" si="8"/>
        <v/>
      </c>
      <c r="P95" s="209">
        <v>1</v>
      </c>
      <c r="Q95" s="210" t="str">
        <f t="shared" si="9"/>
        <v>Update SC_Matieres set Obligatoire = 1 where ligne = 95 ;</v>
      </c>
    </row>
    <row r="96" spans="1:17" x14ac:dyDescent="0.3">
      <c r="A96" s="80">
        <v>96</v>
      </c>
      <c r="B96" s="81" t="s">
        <v>308</v>
      </c>
      <c r="C96" s="81" t="s">
        <v>308</v>
      </c>
      <c r="D96" s="81" t="s">
        <v>395</v>
      </c>
      <c r="E96" s="81" t="s">
        <v>295</v>
      </c>
      <c r="F96" s="80">
        <v>162.08000000000001</v>
      </c>
      <c r="G96" s="81" t="s">
        <v>8</v>
      </c>
      <c r="H96" s="81" t="s">
        <v>354</v>
      </c>
      <c r="I96" s="81" t="s">
        <v>579</v>
      </c>
      <c r="J96" s="81" t="str">
        <f t="shared" si="6"/>
        <v>Insert into SC_Matieres (ligne,typePresta,designation,categorie,fournisseur,unite,prix,detail,prixHorsTransport,Reference) values (96,'MATIERE','PFH2EH','EPDM_FH','SASKIT','pc',162.08,'-',null,'PFH2EH');</v>
      </c>
      <c r="K96" s="80">
        <f t="shared" si="10"/>
        <v>96</v>
      </c>
      <c r="L96" s="81" t="str">
        <f t="shared" si="7"/>
        <v>Update SC_Matieres set designation = 'PFH2EH', Reference = 'PFH2EH', fournisseur = 'SASKIT' where ligne = 96 ; Update SC_Matieres set Reference = 'PFH2EH' where ligne = 96 and ifnull(Reference,'') = '' ;</v>
      </c>
      <c r="M96" s="81" t="str">
        <f t="shared" si="8"/>
        <v/>
      </c>
      <c r="P96" s="209">
        <v>1</v>
      </c>
      <c r="Q96" s="210" t="str">
        <f t="shared" si="9"/>
        <v>Update SC_Matieres set Obligatoire = 1 where ligne = 96 ;</v>
      </c>
    </row>
    <row r="97" spans="1:17" x14ac:dyDescent="0.3">
      <c r="A97" s="80">
        <v>97</v>
      </c>
      <c r="B97" s="81" t="s">
        <v>309</v>
      </c>
      <c r="C97" s="81" t="s">
        <v>309</v>
      </c>
      <c r="D97" s="81" t="s">
        <v>395</v>
      </c>
      <c r="E97" s="81" t="s">
        <v>295</v>
      </c>
      <c r="F97" s="80">
        <v>216.92</v>
      </c>
      <c r="G97" s="81" t="s">
        <v>8</v>
      </c>
      <c r="H97" s="81" t="s">
        <v>354</v>
      </c>
      <c r="I97" s="81" t="s">
        <v>579</v>
      </c>
      <c r="J97" s="81" t="str">
        <f t="shared" si="6"/>
        <v>Insert into SC_Matieres (ligne,typePresta,designation,categorie,fournisseur,unite,prix,detail,prixHorsTransport,Reference) values (97,'MATIERE','PFH3EH','EPDM_FH','SASKIT','pc',216.92,'-',null,'PFH3EH');</v>
      </c>
      <c r="K97" s="80">
        <f t="shared" si="10"/>
        <v>97</v>
      </c>
      <c r="L97" s="81" t="str">
        <f t="shared" si="7"/>
        <v>Update SC_Matieres set designation = 'PFH3EH', Reference = 'PFH3EH', fournisseur = 'SASKIT' where ligne = 97 ; Update SC_Matieres set Reference = 'PFH3EH' where ligne = 97 and ifnull(Reference,'') = '' ;</v>
      </c>
      <c r="M97" s="81" t="str">
        <f t="shared" si="8"/>
        <v/>
      </c>
      <c r="P97" s="209">
        <v>1</v>
      </c>
      <c r="Q97" s="210" t="str">
        <f t="shared" si="9"/>
        <v>Update SC_Matieres set Obligatoire = 1 where ligne = 97 ;</v>
      </c>
    </row>
    <row r="98" spans="1:17" x14ac:dyDescent="0.3">
      <c r="A98" s="80">
        <v>98</v>
      </c>
      <c r="B98" s="81" t="s">
        <v>310</v>
      </c>
      <c r="C98" s="81" t="s">
        <v>310</v>
      </c>
      <c r="D98" s="81" t="s">
        <v>395</v>
      </c>
      <c r="E98" s="81" t="s">
        <v>295</v>
      </c>
      <c r="F98" s="80">
        <v>232.5</v>
      </c>
      <c r="G98" s="81" t="s">
        <v>8</v>
      </c>
      <c r="H98" s="81" t="s">
        <v>354</v>
      </c>
      <c r="I98" s="81" t="s">
        <v>579</v>
      </c>
      <c r="J98" s="81" t="str">
        <f t="shared" si="6"/>
        <v>Insert into SC_Matieres (ligne,typePresta,designation,categorie,fournisseur,unite,prix,detail,prixHorsTransport,Reference) values (98,'MATIERE','PFH4EH','EPDM_FH','SASKIT','pc',232.5,'-',null,'PFH4EH');</v>
      </c>
      <c r="K98" s="80">
        <f t="shared" si="10"/>
        <v>98</v>
      </c>
      <c r="L98" s="81" t="str">
        <f t="shared" si="7"/>
        <v>Update SC_Matieres set designation = 'PFH4EH', Reference = 'PFH4EH', fournisseur = 'SASKIT' where ligne = 98 ; Update SC_Matieres set Reference = 'PFH4EH' where ligne = 98 and ifnull(Reference,'') = '' ;</v>
      </c>
      <c r="M98" s="81" t="str">
        <f t="shared" si="8"/>
        <v/>
      </c>
      <c r="P98" s="209">
        <v>1</v>
      </c>
      <c r="Q98" s="210" t="str">
        <f t="shared" si="9"/>
        <v>Update SC_Matieres set Obligatoire = 1 where ligne = 98 ;</v>
      </c>
    </row>
    <row r="99" spans="1:17" x14ac:dyDescent="0.3">
      <c r="A99" s="80">
        <v>99</v>
      </c>
      <c r="B99" s="81" t="s">
        <v>311</v>
      </c>
      <c r="C99" s="81" t="s">
        <v>311</v>
      </c>
      <c r="D99" s="81" t="s">
        <v>395</v>
      </c>
      <c r="E99" s="81" t="s">
        <v>295</v>
      </c>
      <c r="F99" s="80">
        <v>271.89</v>
      </c>
      <c r="G99" s="81" t="s">
        <v>8</v>
      </c>
      <c r="H99" s="81" t="s">
        <v>354</v>
      </c>
      <c r="I99" s="81" t="s">
        <v>579</v>
      </c>
      <c r="J99" s="81" t="str">
        <f t="shared" si="6"/>
        <v>Insert into SC_Matieres (ligne,typePresta,designation,categorie,fournisseur,unite,prix,detail,prixHorsTransport,Reference) values (99,'MATIERE','PFH5EH','EPDM_FH','SASKIT','pc',271.89,'-',null,'PFH5EH');</v>
      </c>
      <c r="K99" s="80">
        <f t="shared" si="10"/>
        <v>99</v>
      </c>
      <c r="L99" s="81" t="str">
        <f t="shared" si="7"/>
        <v>Update SC_Matieres set designation = 'PFH5EH', Reference = 'PFH5EH', fournisseur = 'SASKIT' where ligne = 99 ; Update SC_Matieres set Reference = 'PFH5EH' where ligne = 99 and ifnull(Reference,'') = '' ;</v>
      </c>
      <c r="M99" s="81" t="str">
        <f t="shared" si="8"/>
        <v/>
      </c>
      <c r="P99" s="209">
        <v>1</v>
      </c>
      <c r="Q99" s="210" t="str">
        <f t="shared" si="9"/>
        <v>Update SC_Matieres set Obligatoire = 1 where ligne = 99 ;</v>
      </c>
    </row>
    <row r="100" spans="1:17" x14ac:dyDescent="0.3">
      <c r="A100" s="80">
        <v>100</v>
      </c>
      <c r="B100" s="81" t="s">
        <v>312</v>
      </c>
      <c r="C100" s="81" t="s">
        <v>312</v>
      </c>
      <c r="D100" s="81" t="s">
        <v>395</v>
      </c>
      <c r="E100" s="81" t="s">
        <v>295</v>
      </c>
      <c r="F100" s="80">
        <v>373.61</v>
      </c>
      <c r="G100" s="81" t="s">
        <v>8</v>
      </c>
      <c r="H100" s="81" t="s">
        <v>354</v>
      </c>
      <c r="I100" s="81" t="s">
        <v>579</v>
      </c>
      <c r="J100" s="81" t="str">
        <f t="shared" si="6"/>
        <v>Insert into SC_Matieres (ligne,typePresta,designation,categorie,fournisseur,unite,prix,detail,prixHorsTransport,Reference) values (100,'MATIERE','PFH6EH','EPDM_FH','SASKIT','pc',373.61,'-',null,'PFH6EH');</v>
      </c>
      <c r="K100" s="80">
        <f t="shared" si="10"/>
        <v>100</v>
      </c>
      <c r="L100" s="81" t="str">
        <f t="shared" si="7"/>
        <v>Update SC_Matieres set designation = 'PFH6EH', Reference = 'PFH6EH', fournisseur = 'SASKIT' where ligne = 100 ; Update SC_Matieres set Reference = 'PFH6EH' where ligne = 100 and ifnull(Reference,'') = '' ;</v>
      </c>
      <c r="M100" s="81" t="str">
        <f t="shared" si="8"/>
        <v/>
      </c>
      <c r="P100" s="209">
        <v>1</v>
      </c>
      <c r="Q100" s="210" t="str">
        <f t="shared" si="9"/>
        <v>Update SC_Matieres set Obligatoire = 1 where ligne = 100 ;</v>
      </c>
    </row>
    <row r="101" spans="1:17" x14ac:dyDescent="0.3">
      <c r="A101" s="80">
        <v>101</v>
      </c>
      <c r="B101" s="81" t="s">
        <v>313</v>
      </c>
      <c r="C101" s="81" t="s">
        <v>313</v>
      </c>
      <c r="D101" s="81" t="s">
        <v>395</v>
      </c>
      <c r="E101" s="81" t="s">
        <v>295</v>
      </c>
      <c r="F101" s="80">
        <v>399.73</v>
      </c>
      <c r="G101" s="81" t="s">
        <v>8</v>
      </c>
      <c r="H101" s="81" t="s">
        <v>354</v>
      </c>
      <c r="I101" s="81" t="s">
        <v>579</v>
      </c>
      <c r="J101" s="81" t="str">
        <f t="shared" si="6"/>
        <v>Insert into SC_Matieres (ligne,typePresta,designation,categorie,fournisseur,unite,prix,detail,prixHorsTransport,Reference) values (101,'MATIERE','PFH7EH','EPDM_FH','SASKIT','pc',399.73,'-',null,'PFH7EH');</v>
      </c>
      <c r="K101" s="80">
        <f t="shared" si="10"/>
        <v>101</v>
      </c>
      <c r="L101" s="81" t="str">
        <f t="shared" si="7"/>
        <v>Update SC_Matieres set designation = 'PFH7EH', Reference = 'PFH7EH', fournisseur = 'SASKIT' where ligne = 101 ; Update SC_Matieres set Reference = 'PFH7EH' where ligne = 101 and ifnull(Reference,'') = '' ;</v>
      </c>
      <c r="M101" s="81" t="str">
        <f t="shared" si="8"/>
        <v/>
      </c>
      <c r="P101" s="209">
        <v>1</v>
      </c>
      <c r="Q101" s="210" t="str">
        <f t="shared" si="9"/>
        <v>Update SC_Matieres set Obligatoire = 1 where ligne = 101 ;</v>
      </c>
    </row>
    <row r="102" spans="1:17" x14ac:dyDescent="0.3">
      <c r="A102" s="80">
        <v>102</v>
      </c>
      <c r="B102" s="81" t="s">
        <v>314</v>
      </c>
      <c r="C102" s="81" t="s">
        <v>314</v>
      </c>
      <c r="D102" s="81" t="s">
        <v>395</v>
      </c>
      <c r="E102" s="81" t="s">
        <v>295</v>
      </c>
      <c r="F102" s="80">
        <v>465.01</v>
      </c>
      <c r="G102" s="81" t="s">
        <v>8</v>
      </c>
      <c r="H102" s="81" t="s">
        <v>354</v>
      </c>
      <c r="I102" s="81" t="s">
        <v>579</v>
      </c>
      <c r="J102" s="81" t="str">
        <f t="shared" si="6"/>
        <v>Insert into SC_Matieres (ligne,typePresta,designation,categorie,fournisseur,unite,prix,detail,prixHorsTransport,Reference) values (102,'MATIERE','PFH8EH','EPDM_FH','SASKIT','pc',465.01,'-',null,'PFH8EH');</v>
      </c>
      <c r="K102" s="80">
        <f t="shared" si="10"/>
        <v>102</v>
      </c>
      <c r="L102" s="81" t="str">
        <f t="shared" si="7"/>
        <v>Update SC_Matieres set designation = 'PFH8EH', Reference = 'PFH8EH', fournisseur = 'SASKIT' where ligne = 102 ; Update SC_Matieres set Reference = 'PFH8EH' where ligne = 102 and ifnull(Reference,'') = '' ;</v>
      </c>
      <c r="M102" s="81" t="str">
        <f t="shared" si="8"/>
        <v/>
      </c>
      <c r="P102" s="209">
        <v>1</v>
      </c>
      <c r="Q102" s="210" t="str">
        <f t="shared" si="9"/>
        <v>Update SC_Matieres set Obligatoire = 1 where ligne = 102 ;</v>
      </c>
    </row>
    <row r="103" spans="1:17" x14ac:dyDescent="0.3">
      <c r="A103" s="80">
        <v>103</v>
      </c>
      <c r="B103" s="81" t="s">
        <v>315</v>
      </c>
      <c r="C103" s="81" t="s">
        <v>315</v>
      </c>
      <c r="D103" s="81" t="s">
        <v>395</v>
      </c>
      <c r="E103" s="81" t="s">
        <v>295</v>
      </c>
      <c r="F103" s="80">
        <v>488.52</v>
      </c>
      <c r="G103" s="81" t="s">
        <v>8</v>
      </c>
      <c r="H103" s="81" t="s">
        <v>354</v>
      </c>
      <c r="I103" s="81" t="s">
        <v>579</v>
      </c>
      <c r="J103" s="81" t="str">
        <f t="shared" si="6"/>
        <v>Insert into SC_Matieres (ligne,typePresta,designation,categorie,fournisseur,unite,prix,detail,prixHorsTransport,Reference) values (103,'MATIERE','PFH9EH','EPDM_FH','SASKIT','pc',488.52,'-',null,'PFH9EH');</v>
      </c>
      <c r="K103" s="80">
        <f t="shared" si="10"/>
        <v>103</v>
      </c>
      <c r="L103" s="81" t="str">
        <f t="shared" si="7"/>
        <v>Update SC_Matieres set designation = 'PFH9EH', Reference = 'PFH9EH', fournisseur = 'SASKIT' where ligne = 103 ; Update SC_Matieres set Reference = 'PFH9EH' where ligne = 103 and ifnull(Reference,'') = '' ;</v>
      </c>
      <c r="M103" s="81" t="str">
        <f t="shared" si="8"/>
        <v/>
      </c>
      <c r="P103" s="209">
        <v>1</v>
      </c>
      <c r="Q103" s="210" t="str">
        <f t="shared" si="9"/>
        <v>Update SC_Matieres set Obligatoire = 1 where ligne = 103 ;</v>
      </c>
    </row>
    <row r="104" spans="1:17" x14ac:dyDescent="0.3">
      <c r="A104" s="80">
        <v>104</v>
      </c>
      <c r="B104" s="81" t="s">
        <v>316</v>
      </c>
      <c r="C104" s="81" t="s">
        <v>316</v>
      </c>
      <c r="D104" s="81" t="s">
        <v>395</v>
      </c>
      <c r="E104" s="81" t="s">
        <v>295</v>
      </c>
      <c r="F104" s="80">
        <v>540.75</v>
      </c>
      <c r="G104" s="81" t="s">
        <v>8</v>
      </c>
      <c r="H104" s="81" t="s">
        <v>354</v>
      </c>
      <c r="I104" s="81" t="s">
        <v>579</v>
      </c>
      <c r="J104" s="81" t="str">
        <f t="shared" si="6"/>
        <v>Insert into SC_Matieres (ligne,typePresta,designation,categorie,fournisseur,unite,prix,detail,prixHorsTransport,Reference) values (104,'MATIERE','PFH10EH','EPDM_FH','SASKIT','pc',540.75,'-',null,'PFH10EH');</v>
      </c>
      <c r="K104" s="80">
        <f t="shared" si="10"/>
        <v>104</v>
      </c>
      <c r="L104" s="81" t="str">
        <f t="shared" si="7"/>
        <v>Update SC_Matieres set designation = 'PFH10EH', Reference = 'PFH10EH', fournisseur = 'SASKIT' where ligne = 104 ; Update SC_Matieres set Reference = 'PFH10EH' where ligne = 104 and ifnull(Reference,'') = '' ;</v>
      </c>
      <c r="M104" s="81" t="str">
        <f t="shared" si="8"/>
        <v/>
      </c>
      <c r="P104" s="209">
        <v>1</v>
      </c>
      <c r="Q104" s="210" t="str">
        <f t="shared" si="9"/>
        <v>Update SC_Matieres set Obligatoire = 1 where ligne = 104 ;</v>
      </c>
    </row>
    <row r="105" spans="1:17" x14ac:dyDescent="0.3">
      <c r="A105" s="80">
        <v>105</v>
      </c>
      <c r="B105" s="81" t="s">
        <v>318</v>
      </c>
      <c r="C105" s="81" t="s">
        <v>318</v>
      </c>
      <c r="D105" s="81" t="s">
        <v>395</v>
      </c>
      <c r="E105" s="81" t="s">
        <v>295</v>
      </c>
      <c r="F105" s="80">
        <v>660.88</v>
      </c>
      <c r="G105" s="81" t="s">
        <v>8</v>
      </c>
      <c r="H105" s="81" t="s">
        <v>354</v>
      </c>
      <c r="I105" s="81" t="s">
        <v>579</v>
      </c>
      <c r="J105" s="81" t="str">
        <f t="shared" si="6"/>
        <v>Insert into SC_Matieres (ligne,typePresta,designation,categorie,fournisseur,unite,prix,detail,prixHorsTransport,Reference) values (105,'MATIERE','PFH14EH','EPDM_FH','SASKIT','pc',660.88,'-',null,'PFH14EH');</v>
      </c>
      <c r="K105" s="80">
        <f t="shared" si="10"/>
        <v>105</v>
      </c>
      <c r="L105" s="81" t="str">
        <f t="shared" si="7"/>
        <v>Update SC_Matieres set designation = 'PFH14EH', Reference = 'PFH14EH', fournisseur = 'SASKIT' where ligne = 105 ; Update SC_Matieres set Reference = 'PFH14EH' where ligne = 105 and ifnull(Reference,'') = '' ;</v>
      </c>
      <c r="M105" s="81" t="str">
        <f t="shared" si="8"/>
        <v/>
      </c>
      <c r="P105" s="209">
        <v>1</v>
      </c>
      <c r="Q105" s="210" t="str">
        <f t="shared" si="9"/>
        <v>Update SC_Matieres set Obligatoire = 1 where ligne = 105 ;</v>
      </c>
    </row>
    <row r="106" spans="1:17" x14ac:dyDescent="0.3">
      <c r="A106" s="80">
        <v>106</v>
      </c>
      <c r="B106" s="81" t="s">
        <v>319</v>
      </c>
      <c r="C106" s="81" t="s">
        <v>319</v>
      </c>
      <c r="D106" s="81" t="s">
        <v>395</v>
      </c>
      <c r="E106" s="81" t="s">
        <v>295</v>
      </c>
      <c r="F106" s="80">
        <v>765.99</v>
      </c>
      <c r="G106" s="81" t="s">
        <v>8</v>
      </c>
      <c r="H106" s="81" t="s">
        <v>354</v>
      </c>
      <c r="I106" s="81" t="s">
        <v>579</v>
      </c>
      <c r="J106" s="81" t="str">
        <f t="shared" si="6"/>
        <v>Insert into SC_Matieres (ligne,typePresta,designation,categorie,fournisseur,unite,prix,detail,prixHorsTransport,Reference) values (106,'MATIERE','PFH16EH','EPDM_FH','SASKIT','pc',765.99,'-',null,'PFH16EH');</v>
      </c>
      <c r="K106" s="80">
        <f t="shared" si="10"/>
        <v>106</v>
      </c>
      <c r="L106" s="81" t="str">
        <f t="shared" si="7"/>
        <v>Update SC_Matieres set designation = 'PFH16EH', Reference = 'PFH16EH', fournisseur = 'SASKIT' where ligne = 106 ; Update SC_Matieres set Reference = 'PFH16EH' where ligne = 106 and ifnull(Reference,'') = '' ;</v>
      </c>
      <c r="M106" s="81" t="str">
        <f t="shared" si="8"/>
        <v/>
      </c>
      <c r="P106" s="209">
        <v>1</v>
      </c>
      <c r="Q106" s="210" t="str">
        <f t="shared" si="9"/>
        <v>Update SC_Matieres set Obligatoire = 1 where ligne = 106 ;</v>
      </c>
    </row>
    <row r="107" spans="1:17" x14ac:dyDescent="0.3">
      <c r="A107" s="80">
        <v>107</v>
      </c>
      <c r="B107" s="81" t="s">
        <v>320</v>
      </c>
      <c r="C107" s="81" t="s">
        <v>320</v>
      </c>
      <c r="D107" s="81" t="s">
        <v>395</v>
      </c>
      <c r="E107" s="81" t="s">
        <v>295</v>
      </c>
      <c r="F107" s="80">
        <v>967.73</v>
      </c>
      <c r="G107" s="81" t="s">
        <v>8</v>
      </c>
      <c r="H107" s="81" t="s">
        <v>354</v>
      </c>
      <c r="I107" s="81" t="s">
        <v>579</v>
      </c>
      <c r="J107" s="81" t="str">
        <f t="shared" si="6"/>
        <v>Insert into SC_Matieres (ligne,typePresta,designation,categorie,fournisseur,unite,prix,detail,prixHorsTransport,Reference) values (107,'MATIERE','PFH18EH','EPDM_FH','SASKIT','pc',967.73,'-',null,'PFH18EH');</v>
      </c>
      <c r="K107" s="80">
        <f t="shared" si="10"/>
        <v>107</v>
      </c>
      <c r="L107" s="81" t="str">
        <f t="shared" si="7"/>
        <v>Update SC_Matieres set designation = 'PFH18EH', Reference = 'PFH18EH', fournisseur = 'SASKIT' where ligne = 107 ; Update SC_Matieres set Reference = 'PFH18EH' where ligne = 107 and ifnull(Reference,'') = '' ;</v>
      </c>
      <c r="M107" s="81" t="str">
        <f t="shared" si="8"/>
        <v/>
      </c>
      <c r="P107" s="209">
        <v>1</v>
      </c>
      <c r="Q107" s="210" t="str">
        <f t="shared" si="9"/>
        <v>Update SC_Matieres set Obligatoire = 1 where ligne = 107 ;</v>
      </c>
    </row>
    <row r="108" spans="1:17" x14ac:dyDescent="0.3">
      <c r="A108" s="80">
        <v>108</v>
      </c>
      <c r="B108" s="81" t="s">
        <v>321</v>
      </c>
      <c r="C108" s="81" t="s">
        <v>321</v>
      </c>
      <c r="D108" s="81" t="s">
        <v>395</v>
      </c>
      <c r="E108" s="81" t="s">
        <v>295</v>
      </c>
      <c r="F108" s="80">
        <v>970.99</v>
      </c>
      <c r="G108" s="81" t="s">
        <v>8</v>
      </c>
      <c r="H108" s="81" t="s">
        <v>354</v>
      </c>
      <c r="I108" s="81" t="s">
        <v>579</v>
      </c>
      <c r="J108" s="81" t="str">
        <f t="shared" si="6"/>
        <v>Insert into SC_Matieres (ligne,typePresta,designation,categorie,fournisseur,unite,prix,detail,prixHorsTransport,Reference) values (108,'MATIERE','PFH20EH','EPDM_FH','SASKIT','pc',970.99,'-',null,'PFH20EH');</v>
      </c>
      <c r="K108" s="80">
        <f t="shared" si="10"/>
        <v>108</v>
      </c>
      <c r="L108" s="81" t="str">
        <f t="shared" si="7"/>
        <v>Update SC_Matieres set designation = 'PFH20EH', Reference = 'PFH20EH', fournisseur = 'SASKIT' where ligne = 108 ; Update SC_Matieres set Reference = 'PFH20EH' where ligne = 108 and ifnull(Reference,'') = '' ;</v>
      </c>
      <c r="M108" s="81" t="str">
        <f t="shared" si="8"/>
        <v/>
      </c>
      <c r="P108" s="209">
        <v>1</v>
      </c>
      <c r="Q108" s="210" t="str">
        <f t="shared" si="9"/>
        <v>Update SC_Matieres set Obligatoire = 1 where ligne = 108 ;</v>
      </c>
    </row>
    <row r="109" spans="1:17" x14ac:dyDescent="0.3">
      <c r="A109" s="80">
        <v>109</v>
      </c>
      <c r="B109" s="81" t="s">
        <v>263</v>
      </c>
      <c r="C109" s="81" t="s">
        <v>758</v>
      </c>
      <c r="D109" s="81" t="s">
        <v>252</v>
      </c>
      <c r="E109" s="81" t="s">
        <v>295</v>
      </c>
      <c r="F109" s="80">
        <v>723.89</v>
      </c>
      <c r="G109" s="81" t="s">
        <v>8</v>
      </c>
      <c r="H109" s="81" t="s">
        <v>354</v>
      </c>
      <c r="I109" s="81" t="s">
        <v>579</v>
      </c>
      <c r="J109" s="81" t="str">
        <f t="shared" si="6"/>
        <v>Insert into SC_Matieres (ligne,typePresta,designation,categorie,fournisseur,unite,prix,detail,prixHorsTransport,Reference) values (109,'MATIERE','PFV12EH8X3','EPDM_FV','SASKIT','pc',723.89,'-',null,'PFV12EH8x3');</v>
      </c>
      <c r="K109" s="80">
        <f t="shared" si="10"/>
        <v>109</v>
      </c>
      <c r="L109" s="81" t="str">
        <f t="shared" si="7"/>
        <v>Update SC_Matieres set designation = 'PFV12EH8X3', Reference = 'PFV12EH8x3', fournisseur = 'SASKIT' where ligne = 109 ; Update SC_Matieres set Reference = 'PFV12EH8x3' where ligne = 109 and ifnull(Reference,'') = '' ;</v>
      </c>
      <c r="M109" s="81" t="str">
        <f t="shared" si="8"/>
        <v/>
      </c>
      <c r="P109" s="209">
        <v>1</v>
      </c>
      <c r="Q109" s="210" t="str">
        <f t="shared" si="9"/>
        <v>Update SC_Matieres set Obligatoire = 1 where ligne = 109 ;</v>
      </c>
    </row>
    <row r="110" spans="1:17" x14ac:dyDescent="0.3">
      <c r="A110" s="80">
        <v>110</v>
      </c>
      <c r="B110" s="81" t="s">
        <v>253</v>
      </c>
      <c r="C110" s="81" t="s">
        <v>745</v>
      </c>
      <c r="D110" s="81" t="s">
        <v>252</v>
      </c>
      <c r="E110" s="81" t="s">
        <v>295</v>
      </c>
      <c r="F110" s="80">
        <v>247.94</v>
      </c>
      <c r="G110" s="81" t="s">
        <v>8</v>
      </c>
      <c r="H110" s="81" t="s">
        <v>354</v>
      </c>
      <c r="I110" s="81" t="s">
        <v>579</v>
      </c>
      <c r="J110" s="81" t="str">
        <f t="shared" si="6"/>
        <v>Insert into SC_Matieres (ligne,typePresta,designation,categorie,fournisseur,unite,prix,detail,prixHorsTransport,Reference) values (110,'MATIERE','PFV2EH','EPDM_FV','SASKIT','pc',247.94,'-',null,'PFV2EH2.5X1.6');</v>
      </c>
      <c r="K110" s="80">
        <f t="shared" si="10"/>
        <v>110</v>
      </c>
      <c r="L110" s="81" t="str">
        <f t="shared" si="7"/>
        <v>Update SC_Matieres set designation = 'PFV2EH', Reference = 'PFV2EH2.5X1.6', fournisseur = 'SASKIT' where ligne = 110 ; Update SC_Matieres set Reference = 'PFV2EH2.5X1.6' where ligne = 110 and ifnull(Reference,'') = '' ;</v>
      </c>
      <c r="M110" s="81" t="str">
        <f t="shared" si="8"/>
        <v/>
      </c>
      <c r="P110" s="209">
        <v>1</v>
      </c>
      <c r="Q110" s="210" t="str">
        <f t="shared" si="9"/>
        <v>Update SC_Matieres set Obligatoire = 1 where ligne = 110 ;</v>
      </c>
    </row>
    <row r="111" spans="1:17" x14ac:dyDescent="0.3">
      <c r="A111" s="80">
        <v>111</v>
      </c>
      <c r="B111" s="81" t="s">
        <v>254</v>
      </c>
      <c r="C111" s="81" t="s">
        <v>254</v>
      </c>
      <c r="D111" s="81" t="s">
        <v>252</v>
      </c>
      <c r="E111" s="81" t="s">
        <v>295</v>
      </c>
      <c r="F111" s="80">
        <v>283.85000000000002</v>
      </c>
      <c r="G111" s="81" t="s">
        <v>8</v>
      </c>
      <c r="H111" s="81" t="s">
        <v>354</v>
      </c>
      <c r="I111" s="81" t="s">
        <v>579</v>
      </c>
      <c r="J111" s="81" t="str">
        <f t="shared" si="6"/>
        <v>Insert into SC_Matieres (ligne,typePresta,designation,categorie,fournisseur,unite,prix,detail,prixHorsTransport,Reference) values (111,'MATIERE','PFV3EH3X2','EPDM_FV','SASKIT','pc',283.85,'-',null,'PFV3EH3X2');</v>
      </c>
      <c r="K111" s="80">
        <f t="shared" si="10"/>
        <v>111</v>
      </c>
      <c r="L111" s="81" t="str">
        <f t="shared" si="7"/>
        <v>Update SC_Matieres set designation = 'PFV3EH3X2', Reference = 'PFV3EH3X2', fournisseur = 'SASKIT' where ligne = 111 ; Update SC_Matieres set Reference = 'PFV3EH3X2' where ligne = 111 and ifnull(Reference,'') = '' ;</v>
      </c>
      <c r="M111" s="81" t="str">
        <f t="shared" si="8"/>
        <v/>
      </c>
      <c r="P111" s="209">
        <v>1</v>
      </c>
      <c r="Q111" s="210" t="str">
        <f t="shared" si="9"/>
        <v>Update SC_Matieres set Obligatoire = 1 where ligne = 111 ;</v>
      </c>
    </row>
    <row r="112" spans="1:17" x14ac:dyDescent="0.3">
      <c r="A112" s="80">
        <v>112</v>
      </c>
      <c r="B112" s="81" t="s">
        <v>255</v>
      </c>
      <c r="C112" s="81" t="s">
        <v>746</v>
      </c>
      <c r="D112" s="81" t="s">
        <v>252</v>
      </c>
      <c r="E112" s="81" t="s">
        <v>295</v>
      </c>
      <c r="F112" s="80">
        <v>342.6</v>
      </c>
      <c r="G112" s="81" t="s">
        <v>8</v>
      </c>
      <c r="H112" s="81" t="s">
        <v>354</v>
      </c>
      <c r="I112" s="81" t="s">
        <v>579</v>
      </c>
      <c r="J112" s="81" t="str">
        <f t="shared" si="6"/>
        <v>Insert into SC_Matieres (ligne,typePresta,designation,categorie,fournisseur,unite,prix,detail,prixHorsTransport,Reference) values (112,'MATIERE','PFV4EH4X2','EPDM_FV','SASKIT','pc',342.6,'-',null,'PFV4EH4x2');</v>
      </c>
      <c r="K112" s="80">
        <f t="shared" si="10"/>
        <v>112</v>
      </c>
      <c r="L112" s="81" t="str">
        <f t="shared" si="7"/>
        <v>Update SC_Matieres set designation = 'PFV4EH4X2', Reference = 'PFV4EH4x2', fournisseur = 'SASKIT' where ligne = 112 ; Update SC_Matieres set Reference = 'PFV4EH4x2' where ligne = 112 and ifnull(Reference,'') = '' ;</v>
      </c>
      <c r="M112" s="81" t="str">
        <f t="shared" si="8"/>
        <v/>
      </c>
      <c r="P112" s="209">
        <v>1</v>
      </c>
      <c r="Q112" s="210" t="str">
        <f t="shared" si="9"/>
        <v>Update SC_Matieres set Obligatoire = 1 where ligne = 112 ;</v>
      </c>
    </row>
    <row r="113" spans="1:17" x14ac:dyDescent="0.3">
      <c r="A113" s="80">
        <v>113</v>
      </c>
      <c r="B113" s="81" t="s">
        <v>256</v>
      </c>
      <c r="C113" s="81" t="s">
        <v>747</v>
      </c>
      <c r="D113" s="81" t="s">
        <v>252</v>
      </c>
      <c r="E113" s="81" t="s">
        <v>295</v>
      </c>
      <c r="F113" s="80">
        <v>378.51</v>
      </c>
      <c r="G113" s="81" t="s">
        <v>8</v>
      </c>
      <c r="H113" s="81" t="s">
        <v>354</v>
      </c>
      <c r="I113" s="81" t="s">
        <v>579</v>
      </c>
      <c r="J113" s="81" t="str">
        <f t="shared" si="6"/>
        <v>Insert into SC_Matieres (ligne,typePresta,designation,categorie,fournisseur,unite,prix,detail,prixHorsTransport,Reference) values (113,'MATIERE','PFV5EH4X2,5','EPDM_FV','SASKIT','pc',378.51,'-',null,'PFV5EH4x2.5');</v>
      </c>
      <c r="K113" s="80">
        <f t="shared" si="10"/>
        <v>113</v>
      </c>
      <c r="L113" s="81" t="str">
        <f t="shared" si="7"/>
        <v>Update SC_Matieres set designation = 'PFV5EH4X2,5', Reference = 'PFV5EH4x2.5', fournisseur = 'SASKIT' where ligne = 113 ; Update SC_Matieres set Reference = 'PFV5EH4x2.5' where ligne = 113 and ifnull(Reference,'') = '' ;</v>
      </c>
      <c r="M113" s="81" t="str">
        <f t="shared" si="8"/>
        <v/>
      </c>
      <c r="P113" s="209">
        <v>1</v>
      </c>
      <c r="Q113" s="210" t="str">
        <f t="shared" si="9"/>
        <v>Update SC_Matieres set Obligatoire = 1 where ligne = 113 ;</v>
      </c>
    </row>
    <row r="114" spans="1:17" x14ac:dyDescent="0.3">
      <c r="A114" s="80">
        <v>114</v>
      </c>
      <c r="B114" s="81" t="s">
        <v>257</v>
      </c>
      <c r="C114" s="81" t="s">
        <v>748</v>
      </c>
      <c r="D114" s="81" t="s">
        <v>252</v>
      </c>
      <c r="E114" s="81" t="s">
        <v>295</v>
      </c>
      <c r="F114" s="80">
        <v>463.39</v>
      </c>
      <c r="G114" s="81" t="s">
        <v>8</v>
      </c>
      <c r="H114" s="81" t="s">
        <v>354</v>
      </c>
      <c r="I114" s="81" t="s">
        <v>579</v>
      </c>
      <c r="J114" s="81" t="str">
        <f t="shared" si="6"/>
        <v>Insert into SC_Matieres (ligne,typePresta,designation,categorie,fournisseur,unite,prix,detail,prixHorsTransport,Reference) values (114,'MATIERE','PFV6EH4X3','EPDM_FV','SASKIT','pc',463.39,'-',null,'PFV6EH4x3');</v>
      </c>
      <c r="K114" s="80">
        <f t="shared" si="10"/>
        <v>114</v>
      </c>
      <c r="L114" s="81" t="str">
        <f t="shared" si="7"/>
        <v>Update SC_Matieres set designation = 'PFV6EH4X3', Reference = 'PFV6EH4x3', fournisseur = 'SASKIT' where ligne = 114 ; Update SC_Matieres set Reference = 'PFV6EH4x3' where ligne = 114 and ifnull(Reference,'') = '' ;</v>
      </c>
      <c r="M114" s="81" t="str">
        <f t="shared" si="8"/>
        <v/>
      </c>
      <c r="P114" s="209">
        <v>1</v>
      </c>
      <c r="Q114" s="210" t="str">
        <f t="shared" si="9"/>
        <v>Update SC_Matieres set Obligatoire = 1 where ligne = 114 ;</v>
      </c>
    </row>
    <row r="115" spans="1:17" x14ac:dyDescent="0.3">
      <c r="A115" s="80">
        <v>115</v>
      </c>
      <c r="B115" s="81" t="s">
        <v>396</v>
      </c>
      <c r="C115" s="81" t="s">
        <v>749</v>
      </c>
      <c r="D115" s="81" t="s">
        <v>252</v>
      </c>
      <c r="E115" s="81" t="s">
        <v>295</v>
      </c>
      <c r="F115" s="80">
        <v>479.06</v>
      </c>
      <c r="G115" s="81" t="s">
        <v>8</v>
      </c>
      <c r="H115" s="81" t="s">
        <v>354</v>
      </c>
      <c r="I115" s="81" t="s">
        <v>579</v>
      </c>
      <c r="J115" s="81" t="str">
        <f t="shared" si="6"/>
        <v>Insert into SC_Matieres (ligne,typePresta,designation,categorie,fournisseur,unite,prix,detail,prixHorsTransport,Reference) values (115,'MATIERE','PFV6EH6X2','EPDM_FV','SASKIT','pc',479.06,'-',null,'PFV6EH6x2');</v>
      </c>
      <c r="K115" s="80">
        <f t="shared" si="10"/>
        <v>115</v>
      </c>
      <c r="L115" s="81" t="str">
        <f t="shared" si="7"/>
        <v>Update SC_Matieres set designation = 'PFV6EH6X2', Reference = 'PFV6EH6x2', fournisseur = 'SASKIT' where ligne = 115 ; Update SC_Matieres set Reference = 'PFV6EH6x2' where ligne = 115 and ifnull(Reference,'') = '' ;</v>
      </c>
      <c r="M115" s="81" t="str">
        <f t="shared" si="8"/>
        <v/>
      </c>
      <c r="P115" s="209">
        <v>1</v>
      </c>
      <c r="Q115" s="210" t="str">
        <f t="shared" si="9"/>
        <v>Update SC_Matieres set Obligatoire = 1 where ligne = 115 ;</v>
      </c>
    </row>
    <row r="116" spans="1:17" x14ac:dyDescent="0.3">
      <c r="A116" s="80">
        <v>116</v>
      </c>
      <c r="B116" s="81" t="s">
        <v>258</v>
      </c>
      <c r="C116" s="81" t="s">
        <v>751</v>
      </c>
      <c r="D116" s="81" t="s">
        <v>252</v>
      </c>
      <c r="E116" s="81" t="s">
        <v>295</v>
      </c>
      <c r="F116" s="80">
        <v>507.78</v>
      </c>
      <c r="G116" s="81" t="s">
        <v>8</v>
      </c>
      <c r="H116" s="81" t="s">
        <v>354</v>
      </c>
      <c r="I116" s="81" t="s">
        <v>579</v>
      </c>
      <c r="J116" s="81" t="str">
        <f t="shared" si="6"/>
        <v>Insert into SC_Matieres (ligne,typePresta,designation,categorie,fournisseur,unite,prix,detail,prixHorsTransport,Reference) values (116,'MATIERE','PFV7EH4X3,5','EPDM_FV','SASKIT','pc',507.78,'-',null,'PFV7EH4X3.5');</v>
      </c>
      <c r="K116" s="80">
        <f t="shared" si="10"/>
        <v>116</v>
      </c>
      <c r="L116" s="81" t="str">
        <f t="shared" si="7"/>
        <v>Update SC_Matieres set designation = 'PFV7EH4X3,5', Reference = 'PFV7EH4X3.5', fournisseur = 'SASKIT' where ligne = 116 ; Update SC_Matieres set Reference = 'PFV7EH4X3.5' where ligne = 116 and ifnull(Reference,'') = '' ;</v>
      </c>
      <c r="M116" s="81" t="str">
        <f t="shared" si="8"/>
        <v/>
      </c>
      <c r="P116" s="209">
        <v>1</v>
      </c>
      <c r="Q116" s="210" t="str">
        <f t="shared" si="9"/>
        <v>Update SC_Matieres set Obligatoire = 1 where ligne = 116 ;</v>
      </c>
    </row>
    <row r="117" spans="1:17" x14ac:dyDescent="0.3">
      <c r="A117" s="80">
        <v>117</v>
      </c>
      <c r="B117" s="81" t="s">
        <v>397</v>
      </c>
      <c r="C117" s="81" t="s">
        <v>750</v>
      </c>
      <c r="D117" s="81" t="s">
        <v>252</v>
      </c>
      <c r="E117" s="81" t="s">
        <v>295</v>
      </c>
      <c r="F117" s="80">
        <v>513</v>
      </c>
      <c r="G117" s="81" t="s">
        <v>8</v>
      </c>
      <c r="H117" s="81" t="s">
        <v>354</v>
      </c>
      <c r="I117" s="81" t="s">
        <v>579</v>
      </c>
      <c r="J117" s="81" t="str">
        <f t="shared" ref="J117:J180" si="11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80">
        <f t="shared" si="10"/>
        <v>117</v>
      </c>
      <c r="L117" s="81" t="str">
        <f t="shared" si="7"/>
        <v>Update SC_Matieres set designation = 'PFV6EH8X1,5', Reference = 'PFV6EH8x1.5', fournisseur = 'SASKIT' where ligne = 117 ; Update SC_Matieres set Reference = 'PFV6EH8x1.5' where ligne = 117 and ifnull(Reference,'') = '' ;</v>
      </c>
      <c r="M117" s="81" t="str">
        <f t="shared" si="8"/>
        <v/>
      </c>
      <c r="P117" s="209">
        <v>1</v>
      </c>
      <c r="Q117" s="210" t="str">
        <f t="shared" si="9"/>
        <v>Update SC_Matieres set Obligatoire = 1 where ligne = 117 ;</v>
      </c>
    </row>
    <row r="118" spans="1:17" x14ac:dyDescent="0.3">
      <c r="A118" s="80">
        <v>118</v>
      </c>
      <c r="B118" s="81" t="s">
        <v>259</v>
      </c>
      <c r="C118" s="81" t="s">
        <v>752</v>
      </c>
      <c r="D118" s="81" t="s">
        <v>252</v>
      </c>
      <c r="E118" s="81" t="s">
        <v>295</v>
      </c>
      <c r="F118" s="80">
        <v>552.17999999999995</v>
      </c>
      <c r="G118" s="81" t="s">
        <v>8</v>
      </c>
      <c r="H118" s="81" t="s">
        <v>354</v>
      </c>
      <c r="I118" s="81" t="s">
        <v>579</v>
      </c>
      <c r="J118" s="81" t="str">
        <f t="shared" si="11"/>
        <v>Insert into SC_Matieres (ligne,typePresta,designation,categorie,fournisseur,unite,prix,detail,prixHorsTransport,Reference) values (118,'MATIERE','PFV8EH4X4','EPDM_FV','SASKIT','pc',552.18,'-',null,'PFV8EH4x4');</v>
      </c>
      <c r="K118" s="80">
        <f t="shared" ref="K118:K181" si="12">A118</f>
        <v>118</v>
      </c>
      <c r="L118" s="81" t="str">
        <f t="shared" si="7"/>
        <v>Update SC_Matieres set designation = 'PFV8EH4X4', Reference = 'PFV8EH4x4', fournisseur = 'SASKIT' where ligne = 118 ; Update SC_Matieres set Reference = 'PFV8EH4x4' where ligne = 118 and ifnull(Reference,'') = '' ;</v>
      </c>
      <c r="M118" s="81" t="str">
        <f t="shared" si="8"/>
        <v/>
      </c>
      <c r="P118" s="209">
        <v>1</v>
      </c>
      <c r="Q118" s="210" t="str">
        <f t="shared" si="9"/>
        <v>Update SC_Matieres set Obligatoire = 1 where ligne = 118 ;</v>
      </c>
    </row>
    <row r="119" spans="1:17" x14ac:dyDescent="0.3">
      <c r="A119" s="80">
        <v>119</v>
      </c>
      <c r="B119" s="81" t="s">
        <v>260</v>
      </c>
      <c r="C119" s="81" t="s">
        <v>754</v>
      </c>
      <c r="D119" s="81" t="s">
        <v>252</v>
      </c>
      <c r="E119" s="81" t="s">
        <v>295</v>
      </c>
      <c r="F119" s="80">
        <v>552.17999999999995</v>
      </c>
      <c r="G119" s="81" t="s">
        <v>8</v>
      </c>
      <c r="H119" s="81" t="s">
        <v>354</v>
      </c>
      <c r="I119" s="81" t="s">
        <v>579</v>
      </c>
      <c r="J119" s="81" t="str">
        <f t="shared" si="11"/>
        <v>Insert into SC_Matieres (ligne,typePresta,designation,categorie,fournisseur,unite,prix,detail,prixHorsTransport,Reference) values (119,'MATIERE','PFV9EH4X4,5','EPDM_FV','SASKIT','pc',552.18,'-',null,'PFV9EH4X4.5');</v>
      </c>
      <c r="K119" s="80">
        <f t="shared" si="12"/>
        <v>119</v>
      </c>
      <c r="L119" s="81" t="str">
        <f t="shared" si="7"/>
        <v>Update SC_Matieres set designation = 'PFV9EH4X4,5', Reference = 'PFV9EH4X4.5', fournisseur = 'SASKIT' where ligne = 119 ; Update SC_Matieres set Reference = 'PFV9EH4X4.5' where ligne = 119 and ifnull(Reference,'') = '' ;</v>
      </c>
      <c r="M119" s="81" t="str">
        <f t="shared" si="8"/>
        <v/>
      </c>
      <c r="P119" s="209">
        <v>1</v>
      </c>
      <c r="Q119" s="210" t="str">
        <f t="shared" si="9"/>
        <v>Update SC_Matieres set Obligatoire = 1 where ligne = 119 ;</v>
      </c>
    </row>
    <row r="120" spans="1:17" x14ac:dyDescent="0.3">
      <c r="A120" s="80">
        <v>120</v>
      </c>
      <c r="B120" s="81" t="s">
        <v>398</v>
      </c>
      <c r="C120" s="81" t="s">
        <v>753</v>
      </c>
      <c r="D120" s="81" t="s">
        <v>252</v>
      </c>
      <c r="E120" s="81" t="s">
        <v>295</v>
      </c>
      <c r="F120" s="80">
        <v>583.51</v>
      </c>
      <c r="G120" s="81" t="s">
        <v>8</v>
      </c>
      <c r="H120" s="81" t="s">
        <v>354</v>
      </c>
      <c r="I120" s="81" t="s">
        <v>579</v>
      </c>
      <c r="J120" s="81" t="str">
        <f t="shared" si="11"/>
        <v>Insert into SC_Matieres (ligne,typePresta,designation,categorie,fournisseur,unite,prix,detail,prixHorsTransport,Reference) values (120,'MATIERE','PFV8EH8X2','EPDM_FV','SASKIT','pc',583.51,'-',null,'PFV8EH8x2');</v>
      </c>
      <c r="K120" s="80">
        <f t="shared" si="12"/>
        <v>120</v>
      </c>
      <c r="L120" s="81" t="str">
        <f t="shared" si="7"/>
        <v>Update SC_Matieres set designation = 'PFV8EH8X2', Reference = 'PFV8EH8x2', fournisseur = 'SASKIT' where ligne = 120 ; Update SC_Matieres set Reference = 'PFV8EH8x2' where ligne = 120 and ifnull(Reference,'') = '' ;</v>
      </c>
      <c r="M120" s="81" t="str">
        <f t="shared" si="8"/>
        <v/>
      </c>
      <c r="P120" s="209">
        <v>1</v>
      </c>
      <c r="Q120" s="210" t="str">
        <f t="shared" si="9"/>
        <v>Update SC_Matieres set Obligatoire = 1 where ligne = 120 ;</v>
      </c>
    </row>
    <row r="121" spans="1:17" x14ac:dyDescent="0.3">
      <c r="A121" s="80">
        <v>121</v>
      </c>
      <c r="B121" s="81" t="s">
        <v>261</v>
      </c>
      <c r="C121" s="81" t="s">
        <v>261</v>
      </c>
      <c r="D121" s="81" t="s">
        <v>252</v>
      </c>
      <c r="E121" s="81" t="s">
        <v>295</v>
      </c>
      <c r="F121" s="80">
        <v>595.85</v>
      </c>
      <c r="G121" s="81" t="s">
        <v>8</v>
      </c>
      <c r="H121" s="81" t="s">
        <v>354</v>
      </c>
      <c r="I121" s="81" t="s">
        <v>579</v>
      </c>
      <c r="J121" s="81" t="str">
        <f t="shared" si="11"/>
        <v>Insert into SC_Matieres (ligne,typePresta,designation,categorie,fournisseur,unite,prix,detail,prixHorsTransport,Reference) values (121,'MATIERE','PFV10EH4X5','EPDM_FV','SASKIT','pc',595.85,'-',null,'PFV10EH4X5');</v>
      </c>
      <c r="K121" s="80">
        <f t="shared" si="12"/>
        <v>121</v>
      </c>
      <c r="L121" s="81" t="str">
        <f t="shared" si="7"/>
        <v>Update SC_Matieres set designation = 'PFV10EH4X5', Reference = 'PFV10EH4X5', fournisseur = 'SASKIT' where ligne = 121 ; Update SC_Matieres set Reference = 'PFV10EH4X5' where ligne = 121 and ifnull(Reference,'') = '' ;</v>
      </c>
      <c r="M121" s="81" t="str">
        <f t="shared" si="8"/>
        <v/>
      </c>
      <c r="P121" s="209">
        <v>1</v>
      </c>
      <c r="Q121" s="210" t="str">
        <f t="shared" si="9"/>
        <v>Update SC_Matieres set Obligatoire = 1 where ligne = 121 ;</v>
      </c>
    </row>
    <row r="122" spans="1:17" x14ac:dyDescent="0.3">
      <c r="A122" s="80">
        <v>122</v>
      </c>
      <c r="B122" s="81" t="s">
        <v>399</v>
      </c>
      <c r="C122" s="81" t="s">
        <v>756</v>
      </c>
      <c r="D122" s="81" t="s">
        <v>252</v>
      </c>
      <c r="E122" s="81" t="s">
        <v>295</v>
      </c>
      <c r="F122" s="80">
        <v>641.71</v>
      </c>
      <c r="G122" s="81" t="s">
        <v>8</v>
      </c>
      <c r="H122" s="81" t="s">
        <v>354</v>
      </c>
      <c r="I122" s="81" t="s">
        <v>579</v>
      </c>
      <c r="J122" s="81" t="str">
        <f t="shared" si="11"/>
        <v>Insert into SC_Matieres (ligne,typePresta,designation,categorie,fournisseur,unite,prix,detail,prixHorsTransport,Reference) values (122,'MATIERE','PFV10EH8X2,5','EPDM_FV','SASKIT','pc',641.71,'-',null,'PFV10EH8X2.5');</v>
      </c>
      <c r="K122" s="80">
        <f t="shared" si="12"/>
        <v>122</v>
      </c>
      <c r="L122" s="81" t="str">
        <f t="shared" si="7"/>
        <v>Update SC_Matieres set designation = 'PFV10EH8X2,5', Reference = 'PFV10EH8X2.5', fournisseur = 'SASKIT' where ligne = 122 ; Update SC_Matieres set Reference = 'PFV10EH8X2.5' where ligne = 122 and ifnull(Reference,'') = '' ;</v>
      </c>
      <c r="M122" s="81" t="str">
        <f t="shared" si="8"/>
        <v/>
      </c>
      <c r="P122" s="209">
        <v>1</v>
      </c>
      <c r="Q122" s="210" t="str">
        <f t="shared" si="9"/>
        <v>Update SC_Matieres set Obligatoire = 1 where ligne = 122 ;</v>
      </c>
    </row>
    <row r="123" spans="1:17" x14ac:dyDescent="0.3">
      <c r="A123" s="80">
        <v>123</v>
      </c>
      <c r="B123" s="81" t="s">
        <v>262</v>
      </c>
      <c r="C123" s="81" t="s">
        <v>757</v>
      </c>
      <c r="D123" s="81" t="s">
        <v>252</v>
      </c>
      <c r="E123" s="81" t="s">
        <v>295</v>
      </c>
      <c r="F123" s="80">
        <v>704.95</v>
      </c>
      <c r="G123" s="81" t="s">
        <v>8</v>
      </c>
      <c r="H123" s="81" t="s">
        <v>354</v>
      </c>
      <c r="I123" s="81" t="s">
        <v>579</v>
      </c>
      <c r="J123" s="81" t="str">
        <f t="shared" si="11"/>
        <v>Insert into SC_Matieres (ligne,typePresta,designation,categorie,fournisseur,unite,prix,detail,prixHorsTransport,Reference) values (123,'MATIERE','PFV12EH6X4','EPDM_FV','SASKIT','pc',704.95,'-',null,'PFV12EH6x4');</v>
      </c>
      <c r="K123" s="80">
        <f t="shared" si="12"/>
        <v>123</v>
      </c>
      <c r="L123" s="81" t="str">
        <f t="shared" si="7"/>
        <v>Update SC_Matieres set designation = 'PFV12EH6X4', Reference = 'PFV12EH6x4', fournisseur = 'SASKIT' where ligne = 123 ; Update SC_Matieres set Reference = 'PFV12EH6x4' where ligne = 123 and ifnull(Reference,'') = '' ;</v>
      </c>
      <c r="M123" s="81" t="str">
        <f t="shared" si="8"/>
        <v/>
      </c>
      <c r="P123" s="209">
        <v>1</v>
      </c>
      <c r="Q123" s="210" t="str">
        <f t="shared" si="9"/>
        <v>Update SC_Matieres set Obligatoire = 1 where ligne = 123 ;</v>
      </c>
    </row>
    <row r="124" spans="1:17" x14ac:dyDescent="0.3">
      <c r="A124" s="80">
        <v>124</v>
      </c>
      <c r="B124" s="81" t="s">
        <v>264</v>
      </c>
      <c r="C124" s="81" t="s">
        <v>759</v>
      </c>
      <c r="D124" s="81" t="s">
        <v>252</v>
      </c>
      <c r="E124" s="81" t="s">
        <v>295</v>
      </c>
      <c r="F124" s="80">
        <v>782.6</v>
      </c>
      <c r="G124" s="81" t="s">
        <v>8</v>
      </c>
      <c r="H124" s="81" t="s">
        <v>354</v>
      </c>
      <c r="I124" s="81" t="s">
        <v>579</v>
      </c>
      <c r="J124" s="81" t="str">
        <f t="shared" si="11"/>
        <v>Insert into SC_Matieres (ligne,typePresta,designation,categorie,fournisseur,unite,prix,detail,prixHorsTransport,Reference) values (124,'MATIERE','PFV14EH8X3,5','EPDM_FV','SASKIT','pc',782.6,'-',null,'PFV14EH8X3.5');</v>
      </c>
      <c r="K124" s="80">
        <f t="shared" si="12"/>
        <v>124</v>
      </c>
      <c r="L124" s="81" t="str">
        <f t="shared" si="7"/>
        <v>Update SC_Matieres set designation = 'PFV14EH8X3,5', Reference = 'PFV14EH8X3.5', fournisseur = 'SASKIT' where ligne = 124 ; Update SC_Matieres set Reference = 'PFV14EH8X3.5' where ligne = 124 and ifnull(Reference,'') = '' ;</v>
      </c>
      <c r="M124" s="81" t="str">
        <f t="shared" si="8"/>
        <v/>
      </c>
      <c r="P124" s="209">
        <v>1</v>
      </c>
      <c r="Q124" s="210" t="str">
        <f t="shared" si="9"/>
        <v>Update SC_Matieres set Obligatoire = 1 where ligne = 124 ;</v>
      </c>
    </row>
    <row r="125" spans="1:17" x14ac:dyDescent="0.3">
      <c r="A125" s="80">
        <v>125</v>
      </c>
      <c r="B125" s="81" t="s">
        <v>400</v>
      </c>
      <c r="C125" s="81" t="s">
        <v>755</v>
      </c>
      <c r="D125" s="81" t="s">
        <v>252</v>
      </c>
      <c r="E125" s="81" t="s">
        <v>295</v>
      </c>
      <c r="F125" s="80">
        <v>783.3</v>
      </c>
      <c r="G125" s="81" t="s">
        <v>8</v>
      </c>
      <c r="H125" s="81" t="s">
        <v>354</v>
      </c>
      <c r="I125" s="81" t="s">
        <v>579</v>
      </c>
      <c r="J125" s="81" t="str">
        <f t="shared" si="11"/>
        <v>Insert into SC_Matieres (ligne,typePresta,designation,categorie,fournisseur,unite,prix,detail,prixHorsTransport,Reference) values (125,'MATIERE','PFV10EH10X2','EPDM_FV','SASKIT','pc',783.3,'-',null,'PFV10EH10x2');</v>
      </c>
      <c r="K125" s="80">
        <f t="shared" si="12"/>
        <v>125</v>
      </c>
      <c r="L125" s="81" t="str">
        <f t="shared" si="7"/>
        <v>Update SC_Matieres set designation = 'PFV10EH10X2', Reference = 'PFV10EH10x2', fournisseur = 'SASKIT' where ligne = 125 ; Update SC_Matieres set Reference = 'PFV10EH10x2' where ligne = 125 and ifnull(Reference,'') = '' ;</v>
      </c>
      <c r="M125" s="81" t="str">
        <f t="shared" si="8"/>
        <v/>
      </c>
      <c r="P125" s="209">
        <v>1</v>
      </c>
      <c r="Q125" s="210" t="str">
        <f t="shared" si="9"/>
        <v>Update SC_Matieres set Obligatoire = 1 where ligne = 125 ;</v>
      </c>
    </row>
    <row r="126" spans="1:17" x14ac:dyDescent="0.3">
      <c r="A126" s="80">
        <v>126</v>
      </c>
      <c r="B126" s="81" t="s">
        <v>265</v>
      </c>
      <c r="C126" s="81" t="s">
        <v>265</v>
      </c>
      <c r="D126" s="81" t="s">
        <v>252</v>
      </c>
      <c r="E126" s="81" t="s">
        <v>295</v>
      </c>
      <c r="F126" s="80">
        <v>802.88</v>
      </c>
      <c r="G126" s="81" t="s">
        <v>8</v>
      </c>
      <c r="H126" s="81" t="s">
        <v>354</v>
      </c>
      <c r="I126" s="81" t="s">
        <v>579</v>
      </c>
      <c r="J126" s="81" t="str">
        <f t="shared" si="11"/>
        <v>Insert into SC_Matieres (ligne,typePresta,designation,categorie,fournisseur,unite,prix,detail,prixHorsTransport,Reference) values (126,'MATIERE','PFV14EH7X4','EPDM_FV','SASKIT','pc',802.88,'-',null,'PFV14EH7X4');</v>
      </c>
      <c r="K126" s="80">
        <f t="shared" si="12"/>
        <v>126</v>
      </c>
      <c r="L126" s="81" t="str">
        <f t="shared" si="7"/>
        <v>Update SC_Matieres set designation = 'PFV14EH7X4', Reference = 'PFV14EH7X4', fournisseur = 'SASKIT' where ligne = 126 ; Update SC_Matieres set Reference = 'PFV14EH7X4' where ligne = 126 and ifnull(Reference,'') = '' ;</v>
      </c>
      <c r="M126" s="81" t="str">
        <f t="shared" si="8"/>
        <v/>
      </c>
      <c r="P126" s="209">
        <v>1</v>
      </c>
      <c r="Q126" s="210" t="str">
        <f t="shared" si="9"/>
        <v>Update SC_Matieres set Obligatoire = 1 where ligne = 126 ;</v>
      </c>
    </row>
    <row r="127" spans="1:17" x14ac:dyDescent="0.3">
      <c r="A127" s="80">
        <v>127</v>
      </c>
      <c r="B127" s="81" t="s">
        <v>266</v>
      </c>
      <c r="C127" s="81" t="s">
        <v>760</v>
      </c>
      <c r="D127" s="81" t="s">
        <v>252</v>
      </c>
      <c r="E127" s="81" t="s">
        <v>295</v>
      </c>
      <c r="F127" s="80">
        <v>841.31</v>
      </c>
      <c r="G127" s="81" t="s">
        <v>8</v>
      </c>
      <c r="H127" s="81" t="s">
        <v>354</v>
      </c>
      <c r="I127" s="81" t="s">
        <v>579</v>
      </c>
      <c r="J127" s="81" t="str">
        <f t="shared" si="11"/>
        <v>Insert into SC_Matieres (ligne,typePresta,designation,categorie,fournisseur,unite,prix,detail,prixHorsTransport,Reference) values (127,'MATIERE','PFV16EH8X4','EPDM_FV','SASKIT','pc',841.31,'-',null,'PFV16EH8x4');</v>
      </c>
      <c r="K127" s="80">
        <f t="shared" si="12"/>
        <v>127</v>
      </c>
      <c r="L127" s="81" t="str">
        <f t="shared" si="7"/>
        <v>Update SC_Matieres set designation = 'PFV16EH8X4', Reference = 'PFV16EH8x4', fournisseur = 'SASKIT' where ligne = 127 ; Update SC_Matieres set Reference = 'PFV16EH8x4' where ligne = 127 and ifnull(Reference,'') = '' ;</v>
      </c>
      <c r="M127" s="81" t="str">
        <f t="shared" si="8"/>
        <v/>
      </c>
      <c r="P127" s="209">
        <v>1</v>
      </c>
      <c r="Q127" s="210" t="str">
        <f t="shared" si="9"/>
        <v>Update SC_Matieres set Obligatoire = 1 where ligne = 127 ;</v>
      </c>
    </row>
    <row r="128" spans="1:17" x14ac:dyDescent="0.3">
      <c r="A128" s="80">
        <v>128</v>
      </c>
      <c r="B128" s="81" t="s">
        <v>267</v>
      </c>
      <c r="C128" s="81" t="s">
        <v>761</v>
      </c>
      <c r="D128" s="81" t="s">
        <v>252</v>
      </c>
      <c r="E128" s="81" t="s">
        <v>295</v>
      </c>
      <c r="F128" s="80">
        <v>1038.8800000000001</v>
      </c>
      <c r="G128" s="81" t="s">
        <v>8</v>
      </c>
      <c r="H128" s="81" t="s">
        <v>354</v>
      </c>
      <c r="I128" s="81" t="s">
        <v>579</v>
      </c>
      <c r="J128" s="81" t="str">
        <f t="shared" si="11"/>
        <v>Insert into SC_Matieres (ligne,typePresta,designation,categorie,fournisseur,unite,prix,detail,prixHorsTransport,Reference) values (128,'MATIERE','PFV18EH8X4,5','EPDM_FV','SASKIT','pc',1038.88,'-',null,'PFV18EH8X4.5');</v>
      </c>
      <c r="K128" s="80">
        <f t="shared" si="12"/>
        <v>128</v>
      </c>
      <c r="L128" s="81" t="str">
        <f t="shared" si="7"/>
        <v>Update SC_Matieres set designation = 'PFV18EH8X4,5', Reference = 'PFV18EH8X4.5', fournisseur = 'SASKIT' where ligne = 128 ; Update SC_Matieres set Reference = 'PFV18EH8X4.5' where ligne = 128 and ifnull(Reference,'') = '' ;</v>
      </c>
      <c r="M128" s="81" t="str">
        <f t="shared" si="8"/>
        <v/>
      </c>
      <c r="P128" s="209">
        <v>1</v>
      </c>
      <c r="Q128" s="210" t="str">
        <f t="shared" si="9"/>
        <v>Update SC_Matieres set Obligatoire = 1 where ligne = 128 ;</v>
      </c>
    </row>
    <row r="129" spans="1:17" x14ac:dyDescent="0.3">
      <c r="A129" s="80">
        <v>129</v>
      </c>
      <c r="B129" s="81" t="s">
        <v>268</v>
      </c>
      <c r="C129" s="81" t="s">
        <v>268</v>
      </c>
      <c r="D129" s="81" t="s">
        <v>252</v>
      </c>
      <c r="E129" s="81" t="s">
        <v>295</v>
      </c>
      <c r="F129" s="80">
        <v>1068.33</v>
      </c>
      <c r="G129" s="81" t="s">
        <v>8</v>
      </c>
      <c r="H129" s="81" t="s">
        <v>354</v>
      </c>
      <c r="I129" s="81" t="s">
        <v>579</v>
      </c>
      <c r="J129" s="81" t="str">
        <f t="shared" si="11"/>
        <v>Insert into SC_Matieres (ligne,typePresta,designation,categorie,fournisseur,unite,prix,detail,prixHorsTransport,Reference) values (129,'MATIERE','PFV18EH9X4','EPDM_FV','SASKIT','pc',1068.33,'-',null,'PFV18EH9X4');</v>
      </c>
      <c r="K129" s="80">
        <f t="shared" si="12"/>
        <v>129</v>
      </c>
      <c r="L129" s="81" t="str">
        <f t="shared" si="7"/>
        <v>Update SC_Matieres set designation = 'PFV18EH9X4', Reference = 'PFV18EH9X4', fournisseur = 'SASKIT' where ligne = 129 ; Update SC_Matieres set Reference = 'PFV18EH9X4' where ligne = 129 and ifnull(Reference,'') = '' ;</v>
      </c>
      <c r="M129" s="81" t="str">
        <f t="shared" si="8"/>
        <v/>
      </c>
      <c r="P129" s="209">
        <v>1</v>
      </c>
      <c r="Q129" s="210" t="str">
        <f t="shared" si="9"/>
        <v>Update SC_Matieres set Obligatoire = 1 where ligne = 129 ;</v>
      </c>
    </row>
    <row r="130" spans="1:17" x14ac:dyDescent="0.3">
      <c r="A130" s="80">
        <v>130</v>
      </c>
      <c r="B130" s="81" t="s">
        <v>269</v>
      </c>
      <c r="C130" s="81" t="s">
        <v>763</v>
      </c>
      <c r="D130" s="81" t="s">
        <v>252</v>
      </c>
      <c r="E130" s="81" t="s">
        <v>295</v>
      </c>
      <c r="F130" s="80">
        <v>1069.33</v>
      </c>
      <c r="G130" s="81" t="s">
        <v>8</v>
      </c>
      <c r="H130" s="81" t="s">
        <v>354</v>
      </c>
      <c r="I130" s="81" t="s">
        <v>579</v>
      </c>
      <c r="J130" s="81" t="str">
        <f t="shared" si="11"/>
        <v>Insert into SC_Matieres (ligne,typePresta,designation,categorie,fournisseur,unite,prix,detail,prixHorsTransport,Reference) values (130,'MATIERE','PFV20EH8X5','EPDM_FV','SASKIT','pc',1069.33,'-',null,'PFV20EH8x5');</v>
      </c>
      <c r="K130" s="80">
        <f t="shared" si="12"/>
        <v>130</v>
      </c>
      <c r="L130" s="81" t="str">
        <f t="shared" si="7"/>
        <v>Update SC_Matieres set designation = 'PFV20EH8X5', Reference = 'PFV20EH8x5', fournisseur = 'SASKIT' where ligne = 130 ; Update SC_Matieres set Reference = 'PFV20EH8x5' where ligne = 130 and ifnull(Reference,'') = '' ;</v>
      </c>
      <c r="M130" s="81" t="str">
        <f t="shared" si="8"/>
        <v/>
      </c>
      <c r="P130" s="209">
        <v>1</v>
      </c>
      <c r="Q130" s="210" t="str">
        <f t="shared" si="9"/>
        <v>Update SC_Matieres set Obligatoire = 1 where ligne = 130 ;</v>
      </c>
    </row>
    <row r="131" spans="1:17" x14ac:dyDescent="0.3">
      <c r="A131" s="80">
        <v>131</v>
      </c>
      <c r="B131" s="81" t="s">
        <v>270</v>
      </c>
      <c r="C131" s="81" t="s">
        <v>762</v>
      </c>
      <c r="D131" s="81" t="s">
        <v>252</v>
      </c>
      <c r="E131" s="81" t="s">
        <v>295</v>
      </c>
      <c r="F131" s="80">
        <v>1120.44</v>
      </c>
      <c r="G131" s="81" t="s">
        <v>8</v>
      </c>
      <c r="H131" s="81" t="s">
        <v>354</v>
      </c>
      <c r="I131" s="81" t="s">
        <v>579</v>
      </c>
      <c r="J131" s="81" t="str">
        <f t="shared" si="11"/>
        <v>Insert into SC_Matieres (ligne,typePresta,designation,categorie,fournisseur,unite,prix,detail,prixHorsTransport,Reference) values (131,'MATIERE','PFV20EH10X4','EPDM_FV','SASKIT','pc',1120.44,'-',null,'PFV20EH10x4');</v>
      </c>
      <c r="K131" s="80">
        <f t="shared" si="12"/>
        <v>131</v>
      </c>
      <c r="L131" s="81" t="str">
        <f t="shared" ref="L131:L194" si="13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81" t="str">
        <f t="shared" ref="M131:M194" si="14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  <c r="P131" s="209">
        <v>1</v>
      </c>
      <c r="Q131" s="210" t="str">
        <f t="shared" ref="Q131:Q194" si="15">IF(E131="SASKIT",SUBSTITUTE(SUBSTITUTE($Q$1,"#OBLIGATOIRE#",P131),"#LIGNE#",A131),"")</f>
        <v>Update SC_Matieres set Obligatoire = 1 where ligne = 131 ;</v>
      </c>
    </row>
    <row r="132" spans="1:17" x14ac:dyDescent="0.3">
      <c r="A132" s="80">
        <v>132</v>
      </c>
      <c r="B132" s="100" t="s">
        <v>1341</v>
      </c>
      <c r="D132" s="81" t="s">
        <v>401</v>
      </c>
      <c r="E132" s="81" t="s">
        <v>353</v>
      </c>
      <c r="F132" s="80">
        <v>2.14</v>
      </c>
      <c r="G132" s="81" t="s">
        <v>8</v>
      </c>
      <c r="H132" s="81" t="s">
        <v>354</v>
      </c>
      <c r="I132" s="81">
        <v>2.14</v>
      </c>
      <c r="J132" s="81" t="str">
        <f t="shared" si="11"/>
        <v>Insert into SC_Matieres (ligne,typePresta,designation,categorie,fournisseur,unite,prix,detail,prixHorsTransport,Reference) values (132,'MATIERE','TUYAU DIA 50','EVACUATION_DIA_50','PUM','pc',2.14,'-',2.14,'');</v>
      </c>
      <c r="K132" s="80">
        <f t="shared" si="12"/>
        <v>132</v>
      </c>
      <c r="L132" s="81" t="str">
        <f t="shared" si="13"/>
        <v/>
      </c>
      <c r="M132" s="81" t="str">
        <f t="shared" si="14"/>
        <v>Update SC_Matieres set designation = 'TUYAU DIA 50' where ligne = 132 ;</v>
      </c>
      <c r="P132" s="209">
        <v>0</v>
      </c>
      <c r="Q132" s="210" t="str">
        <f t="shared" si="15"/>
        <v/>
      </c>
    </row>
    <row r="133" spans="1:17" x14ac:dyDescent="0.3">
      <c r="A133" s="80">
        <v>133</v>
      </c>
      <c r="B133" s="100" t="s">
        <v>1342</v>
      </c>
      <c r="D133" s="81" t="s">
        <v>401</v>
      </c>
      <c r="E133" s="81" t="s">
        <v>353</v>
      </c>
      <c r="F133" s="80">
        <v>0.73</v>
      </c>
      <c r="G133" s="81" t="s">
        <v>8</v>
      </c>
      <c r="H133" s="81" t="s">
        <v>354</v>
      </c>
      <c r="I133" s="81">
        <v>0.73</v>
      </c>
      <c r="J133" s="81" t="str">
        <f t="shared" si="11"/>
        <v>Insert into SC_Matieres (ligne,typePresta,designation,categorie,fournisseur,unite,prix,detail,prixHorsTransport,Reference) values (133,'MATIERE','MANCHON EVAC 50','EVACUATION_DIA_50','PUM','pc',0.73,'-',0.73,'');</v>
      </c>
      <c r="K133" s="80">
        <f t="shared" si="12"/>
        <v>133</v>
      </c>
      <c r="L133" s="81" t="str">
        <f t="shared" si="13"/>
        <v/>
      </c>
      <c r="M133" s="81" t="str">
        <f t="shared" si="14"/>
        <v>Update SC_Matieres set designation = 'MANCHON EVAC 50' where ligne = 133 ;</v>
      </c>
      <c r="P133" s="209">
        <v>0</v>
      </c>
      <c r="Q133" s="210" t="str">
        <f t="shared" si="15"/>
        <v/>
      </c>
    </row>
    <row r="134" spans="1:17" x14ac:dyDescent="0.3">
      <c r="A134" s="80">
        <v>134</v>
      </c>
      <c r="B134" s="100" t="s">
        <v>1343</v>
      </c>
      <c r="D134" s="81" t="s">
        <v>401</v>
      </c>
      <c r="E134" s="81" t="s">
        <v>353</v>
      </c>
      <c r="F134" s="80">
        <v>1.1599999999999999</v>
      </c>
      <c r="G134" s="81" t="s">
        <v>8</v>
      </c>
      <c r="H134" s="81" t="s">
        <v>354</v>
      </c>
      <c r="I134" s="81">
        <v>1.1599999999999999</v>
      </c>
      <c r="J134" s="81" t="str">
        <f t="shared" si="11"/>
        <v>Insert into SC_Matieres (ligne,typePresta,designation,categorie,fournisseur,unite,prix,detail,prixHorsTransport,Reference) values (134,'MATIERE','BOUCHON EVAC 50','EVACUATION_DIA_50','PUM','pc',1.16,'-',1.16,'');</v>
      </c>
      <c r="K134" s="80">
        <f t="shared" si="12"/>
        <v>134</v>
      </c>
      <c r="L134" s="81" t="str">
        <f t="shared" si="13"/>
        <v/>
      </c>
      <c r="M134" s="81" t="str">
        <f t="shared" si="14"/>
        <v>Update SC_Matieres set designation = 'BOUCHON EVAC 50' where ligne = 134 ;</v>
      </c>
      <c r="P134" s="209">
        <v>0</v>
      </c>
      <c r="Q134" s="210" t="str">
        <f t="shared" si="15"/>
        <v/>
      </c>
    </row>
    <row r="135" spans="1:17" x14ac:dyDescent="0.3">
      <c r="A135" s="80">
        <v>135</v>
      </c>
      <c r="B135" s="100" t="s">
        <v>1344</v>
      </c>
      <c r="D135" s="81" t="s">
        <v>401</v>
      </c>
      <c r="E135" s="81" t="s">
        <v>353</v>
      </c>
      <c r="F135" s="80">
        <v>1.08</v>
      </c>
      <c r="G135" s="81" t="s">
        <v>8</v>
      </c>
      <c r="H135" s="81" t="s">
        <v>354</v>
      </c>
      <c r="I135" s="81">
        <v>1.08</v>
      </c>
      <c r="J135" s="81" t="str">
        <f t="shared" si="11"/>
        <v>Insert into SC_Matieres (ligne,typePresta,designation,categorie,fournisseur,unite,prix,detail,prixHorsTransport,Reference) values (135,'MATIERE','COUDE 45° MF','EVACUATION_DIA_50','PUM','pc',1.08,'-',1.08,'');</v>
      </c>
      <c r="K135" s="80">
        <f t="shared" si="12"/>
        <v>135</v>
      </c>
      <c r="L135" s="81" t="str">
        <f t="shared" si="13"/>
        <v/>
      </c>
      <c r="M135" s="81" t="str">
        <f t="shared" si="14"/>
        <v>Update SC_Matieres set designation = 'COUDE 45° MF' where ligne = 135 ;</v>
      </c>
      <c r="P135" s="209">
        <v>0</v>
      </c>
      <c r="Q135" s="210" t="str">
        <f t="shared" si="15"/>
        <v/>
      </c>
    </row>
    <row r="136" spans="1:17" x14ac:dyDescent="0.3">
      <c r="A136" s="80">
        <v>136</v>
      </c>
      <c r="B136" s="100" t="s">
        <v>1345</v>
      </c>
      <c r="D136" s="81" t="s">
        <v>401</v>
      </c>
      <c r="E136" s="81" t="s">
        <v>353</v>
      </c>
      <c r="F136" s="80">
        <v>1.42</v>
      </c>
      <c r="G136" s="81" t="s">
        <v>8</v>
      </c>
      <c r="H136" s="81" t="s">
        <v>354</v>
      </c>
      <c r="I136" s="81">
        <v>1.42</v>
      </c>
      <c r="J136" s="81" t="str">
        <f t="shared" si="11"/>
        <v>Insert into SC_Matieres (ligne,typePresta,designation,categorie,fournisseur,unite,prix,detail,prixHorsTransport,Reference) values (136,'MATIERE','COUDE 90° MF','EVACUATION_DIA_50','PUM','pc',1.42,'-',1.42,'');</v>
      </c>
      <c r="K136" s="80">
        <f t="shared" si="12"/>
        <v>136</v>
      </c>
      <c r="L136" s="81" t="str">
        <f t="shared" si="13"/>
        <v/>
      </c>
      <c r="M136" s="81" t="str">
        <f t="shared" si="14"/>
        <v>Update SC_Matieres set designation = 'COUDE 90° MF' where ligne = 136 ;</v>
      </c>
      <c r="P136" s="209">
        <v>0</v>
      </c>
      <c r="Q136" s="210" t="str">
        <f t="shared" si="15"/>
        <v/>
      </c>
    </row>
    <row r="137" spans="1:17" x14ac:dyDescent="0.3">
      <c r="A137" s="80">
        <v>137</v>
      </c>
      <c r="B137" s="100" t="s">
        <v>403</v>
      </c>
      <c r="D137" s="81" t="s">
        <v>401</v>
      </c>
      <c r="E137" s="81" t="s">
        <v>353</v>
      </c>
      <c r="F137" s="80">
        <v>2.93</v>
      </c>
      <c r="G137" s="81" t="s">
        <v>8</v>
      </c>
      <c r="H137" s="81" t="s">
        <v>354</v>
      </c>
      <c r="I137" s="81">
        <v>2.93</v>
      </c>
      <c r="J137" s="81" t="str">
        <f t="shared" si="11"/>
        <v>Insert into SC_Matieres (ligne,typePresta,designation,categorie,fournisseur,unite,prix,detail,prixHorsTransport,Reference) values (137,'MATIERE','Y 45°','EVACUATION_DIA_50','PUM','pc',2.93,'-',2.93,'');</v>
      </c>
      <c r="K137" s="80">
        <f t="shared" si="12"/>
        <v>137</v>
      </c>
      <c r="L137" s="81" t="str">
        <f t="shared" si="13"/>
        <v/>
      </c>
      <c r="M137" s="81" t="str">
        <f t="shared" si="14"/>
        <v>Update SC_Matieres set designation = 'Y 45°' where ligne = 137 ;</v>
      </c>
      <c r="P137" s="209">
        <v>0</v>
      </c>
      <c r="Q137" s="210" t="str">
        <f t="shared" si="15"/>
        <v/>
      </c>
    </row>
    <row r="138" spans="1:17" x14ac:dyDescent="0.3">
      <c r="A138" s="80">
        <v>138</v>
      </c>
      <c r="B138" s="100" t="s">
        <v>404</v>
      </c>
      <c r="D138" s="81" t="s">
        <v>401</v>
      </c>
      <c r="E138" s="81" t="s">
        <v>353</v>
      </c>
      <c r="F138" s="80">
        <v>2.95</v>
      </c>
      <c r="G138" s="81" t="s">
        <v>8</v>
      </c>
      <c r="H138" s="81" t="s">
        <v>354</v>
      </c>
      <c r="I138" s="81">
        <v>2.95</v>
      </c>
      <c r="J138" s="81" t="str">
        <f t="shared" si="11"/>
        <v>Insert into SC_Matieres (ligne,typePresta,designation,categorie,fournisseur,unite,prix,detail,prixHorsTransport,Reference) values (138,'MATIERE','T90°MF','EVACUATION_DIA_50','PUM','pc',2.95,'-',2.95,'');</v>
      </c>
      <c r="K138" s="80">
        <f t="shared" si="12"/>
        <v>138</v>
      </c>
      <c r="L138" s="81" t="str">
        <f t="shared" si="13"/>
        <v/>
      </c>
      <c r="M138" s="81" t="str">
        <f t="shared" si="14"/>
        <v>Update SC_Matieres set designation = 'T90°MF' where ligne = 138 ;</v>
      </c>
      <c r="P138" s="209">
        <v>0</v>
      </c>
      <c r="Q138" s="210" t="str">
        <f t="shared" si="15"/>
        <v/>
      </c>
    </row>
    <row r="139" spans="1:17" x14ac:dyDescent="0.3">
      <c r="A139" s="80">
        <v>139</v>
      </c>
      <c r="B139" s="100" t="s">
        <v>1346</v>
      </c>
      <c r="D139" s="81" t="s">
        <v>405</v>
      </c>
      <c r="E139" s="81" t="s">
        <v>388</v>
      </c>
      <c r="F139" s="80">
        <v>64.739999999999995</v>
      </c>
      <c r="G139" s="81" t="s">
        <v>8</v>
      </c>
      <c r="H139" s="81" t="s">
        <v>354</v>
      </c>
      <c r="I139" s="81">
        <v>64.739999999999995</v>
      </c>
      <c r="J139" s="81" t="str">
        <f t="shared" si="11"/>
        <v>Insert into SC_Matieres (ligne,typePresta,designation,categorie,fournisseur,unite,prix,detail,prixHorsTransport,Reference) values (139,'MATIERE','STONEPANEL','FINITION','CUPA','pc',64.74,'-',64.74,'');</v>
      </c>
      <c r="K139" s="80">
        <f t="shared" si="12"/>
        <v>139</v>
      </c>
      <c r="L139" s="81" t="str">
        <f t="shared" si="13"/>
        <v/>
      </c>
      <c r="M139" s="81" t="str">
        <f t="shared" si="14"/>
        <v>Update SC_Matieres set designation = 'STONEPANEL' where ligne = 139 ;</v>
      </c>
      <c r="P139" s="209">
        <v>0</v>
      </c>
      <c r="Q139" s="210" t="str">
        <f t="shared" si="15"/>
        <v/>
      </c>
    </row>
    <row r="140" spans="1:17" x14ac:dyDescent="0.3">
      <c r="A140" s="80">
        <v>140</v>
      </c>
      <c r="B140" s="100" t="s">
        <v>1347</v>
      </c>
      <c r="D140" s="81" t="s">
        <v>405</v>
      </c>
      <c r="E140" s="81" t="s">
        <v>388</v>
      </c>
      <c r="F140" s="80">
        <v>21.06</v>
      </c>
      <c r="G140" s="81" t="s">
        <v>8</v>
      </c>
      <c r="H140" s="81" t="s">
        <v>354</v>
      </c>
      <c r="I140" s="81">
        <v>21.06</v>
      </c>
      <c r="J140" s="81" t="str">
        <f t="shared" si="11"/>
        <v>Insert into SC_Matieres (ligne,typePresta,designation,categorie,fournisseur,unite,prix,detail,prixHorsTransport,Reference) values (140,'MATIERE','PALIS DE SHISTE L50 CM L 1M','FINITION','CUPA','pc',21.06,'-',21.06,'');</v>
      </c>
      <c r="K140" s="80">
        <f t="shared" si="12"/>
        <v>140</v>
      </c>
      <c r="L140" s="81" t="str">
        <f t="shared" si="13"/>
        <v/>
      </c>
      <c r="M140" s="81" t="str">
        <f t="shared" si="14"/>
        <v>Update SC_Matieres set designation = 'PALIS DE SHISTE L50 CM L 1M' where ligne = 140 ;</v>
      </c>
      <c r="P140" s="209">
        <v>0</v>
      </c>
      <c r="Q140" s="210" t="str">
        <f t="shared" si="15"/>
        <v/>
      </c>
    </row>
    <row r="141" spans="1:17" x14ac:dyDescent="0.3">
      <c r="A141" s="80">
        <v>141</v>
      </c>
      <c r="B141" s="100" t="s">
        <v>1348</v>
      </c>
      <c r="D141" s="81" t="s">
        <v>405</v>
      </c>
      <c r="E141" s="81" t="s">
        <v>388</v>
      </c>
      <c r="F141" s="80">
        <v>33.54</v>
      </c>
      <c r="G141" s="81" t="s">
        <v>8</v>
      </c>
      <c r="H141" s="81" t="s">
        <v>354</v>
      </c>
      <c r="I141" s="81">
        <v>33.54</v>
      </c>
      <c r="J141" s="81" t="str">
        <f t="shared" si="11"/>
        <v>Insert into SC_Matieres (ligne,typePresta,designation,categorie,fournisseur,unite,prix,detail,prixHorsTransport,Reference) values (141,'MATIERE','PALIS DE SHISTE L50CM L 1,5 M','FINITION','CUPA','pc',33.54,'-',33.54,'');</v>
      </c>
      <c r="K141" s="80">
        <f t="shared" si="12"/>
        <v>141</v>
      </c>
      <c r="L141" s="81" t="str">
        <f t="shared" si="13"/>
        <v/>
      </c>
      <c r="M141" s="81" t="str">
        <f t="shared" si="14"/>
        <v>Update SC_Matieres set designation = 'PALIS DE SHISTE L50CM L 1,5 M' where ligne = 141 ;</v>
      </c>
      <c r="P141" s="209">
        <v>0</v>
      </c>
      <c r="Q141" s="210" t="str">
        <f t="shared" si="15"/>
        <v/>
      </c>
    </row>
    <row r="142" spans="1:17" x14ac:dyDescent="0.3">
      <c r="A142" s="80">
        <v>142</v>
      </c>
      <c r="B142" s="100" t="s">
        <v>1349</v>
      </c>
      <c r="D142" s="81" t="s">
        <v>405</v>
      </c>
      <c r="E142" s="81" t="s">
        <v>388</v>
      </c>
      <c r="F142" s="80">
        <v>54.6</v>
      </c>
      <c r="G142" s="81" t="s">
        <v>8</v>
      </c>
      <c r="H142" s="81" t="s">
        <v>354</v>
      </c>
      <c r="I142" s="81">
        <v>54.6</v>
      </c>
      <c r="J142" s="81" t="str">
        <f t="shared" si="11"/>
        <v>Insert into SC_Matieres (ligne,typePresta,designation,categorie,fournisseur,unite,prix,detail,prixHorsTransport,Reference) values (142,'MATIERE','PALIS DE SHISTE L 50 CM L 2 M','FINITION','CUPA','pc',54.6,'-',54.6,'');</v>
      </c>
      <c r="K142" s="80">
        <f t="shared" si="12"/>
        <v>142</v>
      </c>
      <c r="L142" s="81" t="str">
        <f t="shared" si="13"/>
        <v/>
      </c>
      <c r="M142" s="81" t="str">
        <f t="shared" si="14"/>
        <v>Update SC_Matieres set designation = 'PALIS DE SHISTE L 50 CM L 2 M' where ligne = 142 ;</v>
      </c>
      <c r="P142" s="209">
        <v>0</v>
      </c>
      <c r="Q142" s="210" t="str">
        <f t="shared" si="15"/>
        <v/>
      </c>
    </row>
    <row r="143" spans="1:17" x14ac:dyDescent="0.3">
      <c r="A143" s="80">
        <v>143</v>
      </c>
      <c r="B143" s="100" t="s">
        <v>1350</v>
      </c>
      <c r="D143" s="81" t="s">
        <v>405</v>
      </c>
      <c r="E143" s="81" t="s">
        <v>388</v>
      </c>
      <c r="F143" s="80">
        <v>67.86</v>
      </c>
      <c r="G143" s="81" t="s">
        <v>8</v>
      </c>
      <c r="H143" s="81" t="s">
        <v>354</v>
      </c>
      <c r="I143" s="81">
        <v>67.86</v>
      </c>
      <c r="J143" s="81" t="str">
        <f t="shared" si="11"/>
        <v>Insert into SC_Matieres (ligne,typePresta,designation,categorie,fournisseur,unite,prix,detail,prixHorsTransport,Reference) values (143,'MATIERE','PALIS DE SHISTE L 50 CM L 2,5 M','FINITION','CUPA','pc',67.86,'-',67.86,'');</v>
      </c>
      <c r="K143" s="80">
        <f t="shared" si="12"/>
        <v>143</v>
      </c>
      <c r="L143" s="81" t="str">
        <f t="shared" si="13"/>
        <v/>
      </c>
      <c r="M143" s="81" t="str">
        <f t="shared" si="14"/>
        <v>Update SC_Matieres set designation = 'PALIS DE SHISTE L 50 CM L 2,5 M' where ligne = 143 ;</v>
      </c>
      <c r="P143" s="209">
        <v>0</v>
      </c>
      <c r="Q143" s="210" t="str">
        <f t="shared" si="15"/>
        <v/>
      </c>
    </row>
    <row r="144" spans="1:17" x14ac:dyDescent="0.3">
      <c r="A144" s="80">
        <v>144</v>
      </c>
      <c r="B144" s="100" t="s">
        <v>1351</v>
      </c>
      <c r="D144" s="81" t="s">
        <v>405</v>
      </c>
      <c r="E144" s="81" t="s">
        <v>388</v>
      </c>
      <c r="F144" s="80">
        <v>14.82</v>
      </c>
      <c r="G144" s="81" t="s">
        <v>8</v>
      </c>
      <c r="H144" s="81" t="s">
        <v>354</v>
      </c>
      <c r="I144" s="81">
        <v>14.82</v>
      </c>
      <c r="J144" s="81" t="str">
        <f t="shared" si="11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80">
        <f t="shared" si="12"/>
        <v>144</v>
      </c>
      <c r="L144" s="81" t="str">
        <f t="shared" si="13"/>
        <v/>
      </c>
      <c r="M144" s="81" t="str">
        <f t="shared" si="14"/>
        <v>Update SC_Matieres set designation = 'DALLE QUARTZITE NOIR 4 À 6 CM 50/50 CM' where ligne = 144 ;</v>
      </c>
      <c r="P144" s="209">
        <v>0</v>
      </c>
      <c r="Q144" s="210" t="str">
        <f t="shared" si="15"/>
        <v/>
      </c>
    </row>
    <row r="145" spans="1:17" x14ac:dyDescent="0.3">
      <c r="A145" s="80">
        <v>145</v>
      </c>
      <c r="B145" s="100" t="s">
        <v>1352</v>
      </c>
      <c r="D145" s="81" t="s">
        <v>405</v>
      </c>
      <c r="E145" s="81" t="s">
        <v>388</v>
      </c>
      <c r="F145" s="80">
        <v>9.36</v>
      </c>
      <c r="G145" s="81" t="s">
        <v>8</v>
      </c>
      <c r="H145" s="81" t="s">
        <v>354</v>
      </c>
      <c r="I145" s="81">
        <v>9.36</v>
      </c>
      <c r="J145" s="81" t="str">
        <f t="shared" si="11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80">
        <f t="shared" si="12"/>
        <v>145</v>
      </c>
      <c r="L145" s="81" t="str">
        <f t="shared" si="13"/>
        <v/>
      </c>
      <c r="M145" s="81" t="str">
        <f t="shared" si="14"/>
        <v>Update SC_Matieres set designation = 'DALLE QUARTZITE NOIR 4 À 6 CM 60/30 CM' where ligne = 145 ;</v>
      </c>
      <c r="P145" s="209">
        <v>0</v>
      </c>
      <c r="Q145" s="210" t="str">
        <f t="shared" si="15"/>
        <v/>
      </c>
    </row>
    <row r="146" spans="1:17" x14ac:dyDescent="0.3">
      <c r="K146" s="80">
        <f t="shared" si="12"/>
        <v>0</v>
      </c>
      <c r="L146" s="81" t="str">
        <f t="shared" si="13"/>
        <v/>
      </c>
      <c r="M146" s="81" t="str">
        <f t="shared" si="14"/>
        <v>Update SC_Matieres set designation = '' where ligne =  ;</v>
      </c>
      <c r="P146" s="209">
        <v>0</v>
      </c>
      <c r="Q146" s="210" t="str">
        <f t="shared" si="15"/>
        <v/>
      </c>
    </row>
    <row r="147" spans="1:17" x14ac:dyDescent="0.3">
      <c r="A147" s="80">
        <v>147</v>
      </c>
      <c r="B147" s="100" t="s">
        <v>406</v>
      </c>
      <c r="D147" s="81" t="s">
        <v>407</v>
      </c>
      <c r="E147" s="81" t="s">
        <v>353</v>
      </c>
      <c r="F147" s="80">
        <v>12</v>
      </c>
      <c r="G147" s="81" t="s">
        <v>8</v>
      </c>
      <c r="H147" s="81" t="s">
        <v>354</v>
      </c>
      <c r="I147" s="81">
        <v>12</v>
      </c>
      <c r="J147" s="81" t="str">
        <f t="shared" si="11"/>
        <v>Insert into SC_Matieres (ligne,typePresta,designation,categorie,fournisseur,unite,prix,detail,prixHorsTransport,Reference) values (147,'MATIERE','COLLE','Fournitures','PUM','pc',12,'-',12,'');</v>
      </c>
      <c r="K147" s="80">
        <f t="shared" si="12"/>
        <v>147</v>
      </c>
      <c r="L147" s="81" t="str">
        <f t="shared" si="13"/>
        <v/>
      </c>
      <c r="M147" s="81" t="str">
        <f t="shared" si="14"/>
        <v>Update SC_Matieres set designation = 'COLLE' where ligne = 147 ;</v>
      </c>
      <c r="P147" s="209">
        <v>0</v>
      </c>
      <c r="Q147" s="210" t="str">
        <f t="shared" si="15"/>
        <v/>
      </c>
    </row>
    <row r="148" spans="1:17" x14ac:dyDescent="0.3">
      <c r="A148" s="80">
        <v>148</v>
      </c>
      <c r="B148" s="100" t="s">
        <v>408</v>
      </c>
      <c r="D148" s="81" t="s">
        <v>407</v>
      </c>
      <c r="E148" s="81" t="s">
        <v>353</v>
      </c>
      <c r="F148" s="80">
        <v>11</v>
      </c>
      <c r="G148" s="81" t="s">
        <v>8</v>
      </c>
      <c r="H148" s="81" t="s">
        <v>354</v>
      </c>
      <c r="I148" s="81">
        <v>11</v>
      </c>
      <c r="J148" s="81" t="str">
        <f t="shared" si="11"/>
        <v>Insert into SC_Matieres (ligne,typePresta,designation,categorie,fournisseur,unite,prix,detail,prixHorsTransport,Reference) values (148,'MATIERE','DECAPANT','Fournitures','PUM','pc',11,'-',11,'');</v>
      </c>
      <c r="K148" s="80">
        <f t="shared" si="12"/>
        <v>148</v>
      </c>
      <c r="L148" s="81" t="str">
        <f t="shared" si="13"/>
        <v/>
      </c>
      <c r="M148" s="81" t="str">
        <f t="shared" si="14"/>
        <v>Update SC_Matieres set designation = 'DECAPANT' where ligne = 148 ;</v>
      </c>
      <c r="P148" s="209">
        <v>0</v>
      </c>
      <c r="Q148" s="210" t="str">
        <f t="shared" si="15"/>
        <v/>
      </c>
    </row>
    <row r="149" spans="1:17" x14ac:dyDescent="0.3">
      <c r="A149" s="80">
        <v>149</v>
      </c>
      <c r="B149" s="100" t="s">
        <v>1178</v>
      </c>
      <c r="D149" s="81" t="s">
        <v>407</v>
      </c>
      <c r="E149" s="81" t="s">
        <v>353</v>
      </c>
      <c r="F149" s="80">
        <v>39.97</v>
      </c>
      <c r="G149" s="81" t="s">
        <v>8</v>
      </c>
      <c r="H149" s="81" t="s">
        <v>354</v>
      </c>
      <c r="I149" s="81">
        <v>39.97</v>
      </c>
      <c r="J149" s="81" t="str">
        <f t="shared" si="11"/>
        <v>Insert into SC_Matieres (ligne,typePresta,designation,categorie,fournisseur,unite,prix,detail,prixHorsTransport,Reference) values (149,'MATIERE','LUBRIFIANT','Fournitures','PUM','pc',39.97,'-',39.97,'');</v>
      </c>
      <c r="K149" s="80">
        <f t="shared" si="12"/>
        <v>149</v>
      </c>
      <c r="L149" s="81" t="str">
        <f t="shared" si="13"/>
        <v/>
      </c>
      <c r="M149" s="81" t="str">
        <f t="shared" si="14"/>
        <v>Update SC_Matieres set designation = 'LUBRIFIANT' where ligne = 149 ;</v>
      </c>
      <c r="P149" s="209">
        <v>0</v>
      </c>
      <c r="Q149" s="210" t="str">
        <f t="shared" si="15"/>
        <v/>
      </c>
    </row>
    <row r="150" spans="1:17" x14ac:dyDescent="0.3">
      <c r="A150" s="80">
        <v>150</v>
      </c>
      <c r="B150" s="100" t="s">
        <v>1179</v>
      </c>
      <c r="D150" s="81" t="s">
        <v>407</v>
      </c>
      <c r="E150" s="81" t="s">
        <v>353</v>
      </c>
      <c r="F150" s="80">
        <v>1.03</v>
      </c>
      <c r="G150" s="81" t="s">
        <v>8</v>
      </c>
      <c r="H150" s="81" t="s">
        <v>354</v>
      </c>
      <c r="I150" s="81">
        <v>1.03</v>
      </c>
      <c r="J150" s="81" t="str">
        <f t="shared" si="11"/>
        <v>Insert into SC_Matieres (ligne,typePresta,designation,categorie,fournisseur,unite,prix,detail,prixHorsTransport,Reference) values (150,'MATIERE','RUBAN TEFLON','Fournitures','PUM','pc',1.03,'-',1.03,'');</v>
      </c>
      <c r="K150" s="80">
        <f t="shared" si="12"/>
        <v>150</v>
      </c>
      <c r="L150" s="81" t="str">
        <f t="shared" si="13"/>
        <v/>
      </c>
      <c r="M150" s="81" t="str">
        <f t="shared" si="14"/>
        <v>Update SC_Matieres set designation = 'RUBAN TEFLON' where ligne = 150 ;</v>
      </c>
      <c r="P150" s="209">
        <v>0</v>
      </c>
      <c r="Q150" s="210" t="str">
        <f t="shared" si="15"/>
        <v/>
      </c>
    </row>
    <row r="151" spans="1:17" x14ac:dyDescent="0.3">
      <c r="A151" s="80">
        <v>151</v>
      </c>
      <c r="B151" s="100" t="s">
        <v>1353</v>
      </c>
      <c r="D151" s="81" t="s">
        <v>407</v>
      </c>
      <c r="E151" s="81" t="s">
        <v>353</v>
      </c>
      <c r="F151" s="80">
        <v>4.63</v>
      </c>
      <c r="G151" s="81" t="s">
        <v>8</v>
      </c>
      <c r="H151" s="81" t="s">
        <v>354</v>
      </c>
      <c r="I151" s="81">
        <v>4.63</v>
      </c>
      <c r="J151" s="81" t="str">
        <f t="shared" si="11"/>
        <v>Insert into SC_Matieres (ligne,typePresta,designation,categorie,fournisseur,unite,prix,detail,prixHorsTransport,Reference) values (151,'MATIERE','BOMBE PEINTURE BLANCHE','Fournitures','PUM','pc',4.63,'-',4.63,'');</v>
      </c>
      <c r="K151" s="80">
        <f t="shared" si="12"/>
        <v>151</v>
      </c>
      <c r="L151" s="81" t="str">
        <f t="shared" si="13"/>
        <v/>
      </c>
      <c r="M151" s="81" t="str">
        <f t="shared" si="14"/>
        <v>Update SC_Matieres set designation = 'BOMBE PEINTURE BLANCHE' where ligne = 151 ;</v>
      </c>
      <c r="P151" s="209">
        <v>0</v>
      </c>
      <c r="Q151" s="210" t="str">
        <f t="shared" si="15"/>
        <v/>
      </c>
    </row>
    <row r="152" spans="1:17" x14ac:dyDescent="0.3">
      <c r="A152" s="80">
        <v>152</v>
      </c>
      <c r="B152" s="81" t="s">
        <v>409</v>
      </c>
      <c r="C152" s="81" t="s">
        <v>2158</v>
      </c>
      <c r="D152" s="81" t="s">
        <v>410</v>
      </c>
      <c r="E152" s="81" t="s">
        <v>295</v>
      </c>
      <c r="F152" s="80">
        <v>650</v>
      </c>
      <c r="G152" s="81" t="s">
        <v>8</v>
      </c>
      <c r="I152" s="81" t="s">
        <v>579</v>
      </c>
      <c r="J152" s="81" t="str">
        <f t="shared" si="11"/>
        <v>Insert into SC_Matieres (ligne,typePresta,designation,categorie,fournisseur,unite,prix,detail,prixHorsTransport,Reference) values (152,'MATIERE','CHASSE AQUATIRIS 30 L','CHASSES','SASKIT','pc',650,'',null,'CHASSEAQUA');</v>
      </c>
      <c r="K152" s="80">
        <f t="shared" si="12"/>
        <v>152</v>
      </c>
      <c r="L152" s="81" t="str">
        <f t="shared" si="13"/>
        <v>Update SC_Matieres set designation = 'CHASSE AQUATIRIS 30 L', Reference = 'CHASSEAQUA', fournisseur = 'SASKIT' where ligne = 152 ; Update SC_Matieres set Reference = 'CHASSEAQUA' where ligne = 152 and ifnull(Reference,'') = '' ;</v>
      </c>
      <c r="M152" s="81" t="str">
        <f t="shared" si="14"/>
        <v/>
      </c>
      <c r="P152" s="209">
        <v>0</v>
      </c>
      <c r="Q152" s="210" t="str">
        <f t="shared" si="15"/>
        <v>Update SC_Matieres set Obligatoire = 0 where ligne = 152 ;</v>
      </c>
    </row>
    <row r="153" spans="1:17" x14ac:dyDescent="0.3">
      <c r="A153" s="80">
        <v>153</v>
      </c>
      <c r="B153" s="81" t="s">
        <v>411</v>
      </c>
      <c r="C153" s="81" t="s">
        <v>795</v>
      </c>
      <c r="D153" s="81" t="s">
        <v>410</v>
      </c>
      <c r="E153" s="81" t="s">
        <v>295</v>
      </c>
      <c r="F153" s="80">
        <v>980</v>
      </c>
      <c r="G153" s="81" t="s">
        <v>8</v>
      </c>
      <c r="I153" s="81" t="s">
        <v>579</v>
      </c>
      <c r="J153" s="81" t="str">
        <f t="shared" si="11"/>
        <v>Insert into SC_Matieres (ligne,typePresta,designation,categorie,fournisseur,unite,prix,detail,prixHorsTransport,Reference) values (153,'MATIERE','CHASSE INEAUTECH 100L','CHASSES','SASKIT','pc',980,'',null,'INEAUTEC110');</v>
      </c>
      <c r="K153" s="80">
        <f t="shared" si="12"/>
        <v>153</v>
      </c>
      <c r="L153" s="81" t="str">
        <f t="shared" si="13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81" t="str">
        <f t="shared" si="14"/>
        <v/>
      </c>
      <c r="P153" s="209">
        <v>0</v>
      </c>
      <c r="Q153" s="210" t="str">
        <f t="shared" si="15"/>
        <v>Update SC_Matieres set Obligatoire = 0 where ligne = 153 ;</v>
      </c>
    </row>
    <row r="154" spans="1:17" x14ac:dyDescent="0.3">
      <c r="A154" s="80">
        <v>154</v>
      </c>
      <c r="B154" s="81" t="s">
        <v>412</v>
      </c>
      <c r="D154" s="81" t="s">
        <v>410</v>
      </c>
      <c r="E154" s="81" t="s">
        <v>295</v>
      </c>
      <c r="F154" s="80">
        <v>1035</v>
      </c>
      <c r="G154" s="81" t="s">
        <v>8</v>
      </c>
      <c r="I154" s="81" t="s">
        <v>579</v>
      </c>
      <c r="J154" s="81" t="str">
        <f t="shared" si="11"/>
        <v>Insert into SC_Matieres (ligne,typePresta,designation,categorie,fournisseur,unite,prix,detail,prixHorsTransport,Reference) values (154,'MATIERE','BASCULEUR ROTATIF INOX NAVE 26 L','CHASSES','SASKIT','pc',1035,'',null,'');</v>
      </c>
      <c r="K154" s="80">
        <f t="shared" si="12"/>
        <v>154</v>
      </c>
      <c r="L154" s="81" t="str">
        <f t="shared" si="13"/>
        <v>Update SC_Matieres set designation = 'BASCULEUR ROTATIF INOX NAVE 26 L', Reference = '', fournisseur = 'SASKIT' where ligne = 154 ; Update SC_Matieres set Reference = '' where ligne = 154 and ifnull(Reference,'') = '' ;</v>
      </c>
      <c r="M154" s="81" t="str">
        <f t="shared" si="14"/>
        <v/>
      </c>
      <c r="P154" s="209">
        <v>0</v>
      </c>
      <c r="Q154" s="210" t="str">
        <f t="shared" si="15"/>
        <v>Update SC_Matieres set Obligatoire = 0 where ligne = 154 ;</v>
      </c>
    </row>
    <row r="155" spans="1:17" x14ac:dyDescent="0.3">
      <c r="A155" s="80">
        <v>155</v>
      </c>
      <c r="B155" s="81" t="s">
        <v>413</v>
      </c>
      <c r="D155" s="81" t="s">
        <v>410</v>
      </c>
      <c r="E155" s="81" t="s">
        <v>295</v>
      </c>
      <c r="F155" s="80">
        <v>1265</v>
      </c>
      <c r="G155" s="81" t="s">
        <v>8</v>
      </c>
      <c r="I155" s="81" t="s">
        <v>579</v>
      </c>
      <c r="J155" s="81" t="str">
        <f t="shared" si="11"/>
        <v>Insert into SC_Matieres (ligne,typePresta,designation,categorie,fournisseur,unite,prix,detail,prixHorsTransport,Reference) values (155,'MATIERE','BASCULEUR ROTATIF INOX NAVE 39 L','CHASSES','SASKIT','pc',1265,'',null,'');</v>
      </c>
      <c r="K155" s="80">
        <f t="shared" si="12"/>
        <v>155</v>
      </c>
      <c r="L155" s="81" t="str">
        <f t="shared" si="13"/>
        <v>Update SC_Matieres set designation = 'BASCULEUR ROTATIF INOX NAVE 39 L', Reference = '', fournisseur = 'SASKIT' where ligne = 155 ; Update SC_Matieres set Reference = '' where ligne = 155 and ifnull(Reference,'') = '' ;</v>
      </c>
      <c r="M155" s="81" t="str">
        <f t="shared" si="14"/>
        <v/>
      </c>
      <c r="P155" s="209">
        <v>0</v>
      </c>
      <c r="Q155" s="210" t="str">
        <f t="shared" si="15"/>
        <v>Update SC_Matieres set Obligatoire = 0 where ligne = 155 ;</v>
      </c>
    </row>
    <row r="156" spans="1:17" x14ac:dyDescent="0.3">
      <c r="A156" s="80">
        <v>156</v>
      </c>
      <c r="B156" s="81" t="s">
        <v>414</v>
      </c>
      <c r="D156" s="81" t="s">
        <v>410</v>
      </c>
      <c r="E156" s="81" t="s">
        <v>295</v>
      </c>
      <c r="F156" s="80">
        <v>2758</v>
      </c>
      <c r="G156" s="81" t="s">
        <v>8</v>
      </c>
      <c r="I156" s="81" t="s">
        <v>579</v>
      </c>
      <c r="J156" s="81" t="str">
        <f t="shared" si="11"/>
        <v>Insert into SC_Matieres (ligne,typePresta,designation,categorie,fournisseur,unite,prix,detail,prixHorsTransport,Reference) values (156,'MATIERE','BASCULEUR ROTATIF INOX NAVE 80 L','CHASSES','SASKIT','pc',2758,'',null,'');</v>
      </c>
      <c r="K156" s="80">
        <f t="shared" si="12"/>
        <v>156</v>
      </c>
      <c r="L156" s="81" t="str">
        <f t="shared" si="13"/>
        <v>Update SC_Matieres set designation = 'BASCULEUR ROTATIF INOX NAVE 80 L', Reference = '', fournisseur = 'SASKIT' where ligne = 156 ; Update SC_Matieres set Reference = '' where ligne = 156 and ifnull(Reference,'') = '' ;</v>
      </c>
      <c r="M156" s="81" t="str">
        <f t="shared" si="14"/>
        <v/>
      </c>
      <c r="P156" s="209">
        <v>0</v>
      </c>
      <c r="Q156" s="210" t="str">
        <f t="shared" si="15"/>
        <v>Update SC_Matieres set Obligatoire = 0 where ligne = 156 ;</v>
      </c>
    </row>
    <row r="157" spans="1:17" x14ac:dyDescent="0.3">
      <c r="A157" s="80">
        <v>157</v>
      </c>
      <c r="B157" s="100" t="s">
        <v>1354</v>
      </c>
      <c r="D157" s="81" t="s">
        <v>416</v>
      </c>
      <c r="E157" s="81" t="s">
        <v>353</v>
      </c>
      <c r="F157" s="80">
        <v>0.67459999999999998</v>
      </c>
      <c r="G157" s="81" t="s">
        <v>105</v>
      </c>
      <c r="H157" s="81" t="s">
        <v>354</v>
      </c>
      <c r="I157" s="81">
        <v>0.67459999999999998</v>
      </c>
      <c r="J157" s="81" t="str">
        <f t="shared" si="11"/>
        <v>Insert into SC_Matieres (ligne,typePresta,designation,categorie,fournisseur,unite,prix,detail,prixHorsTransport,Reference) values (157,'MATIERE','GÉOTEXTILE 50 CM -100 M','GEOTEXTILE','PUM','m²',0.6746,'-',0.6746,'');</v>
      </c>
      <c r="K157" s="80">
        <f t="shared" si="12"/>
        <v>157</v>
      </c>
      <c r="L157" s="81" t="str">
        <f t="shared" si="13"/>
        <v/>
      </c>
      <c r="M157" s="81" t="str">
        <f t="shared" si="14"/>
        <v>Update SC_Matieres set designation = 'GÉOTEXTILE 50 CM -100 M' where ligne = 157 ;</v>
      </c>
      <c r="P157" s="209">
        <v>0</v>
      </c>
      <c r="Q157" s="210" t="str">
        <f t="shared" si="15"/>
        <v/>
      </c>
    </row>
    <row r="158" spans="1:17" x14ac:dyDescent="0.3">
      <c r="A158" s="80">
        <v>158</v>
      </c>
      <c r="B158" s="100" t="s">
        <v>1355</v>
      </c>
      <c r="D158" s="81" t="s">
        <v>416</v>
      </c>
      <c r="E158" s="81" t="s">
        <v>353</v>
      </c>
      <c r="F158" s="80">
        <v>0.83</v>
      </c>
      <c r="G158" s="81" t="s">
        <v>105</v>
      </c>
      <c r="I158" s="81" t="s">
        <v>579</v>
      </c>
      <c r="J158" s="81" t="str">
        <f t="shared" si="11"/>
        <v>Insert into SC_Matieres (ligne,typePresta,designation,categorie,fournisseur,unite,prix,detail,prixHorsTransport,Reference) values (158,'MATIERE','GÉOTEXTILE 150G/M² -  100 M','GEOTEXTILE','PUM','m²',0.83,'',null,'');</v>
      </c>
      <c r="K158" s="80">
        <f t="shared" si="12"/>
        <v>158</v>
      </c>
      <c r="L158" s="81" t="str">
        <f t="shared" si="13"/>
        <v/>
      </c>
      <c r="M158" s="81" t="str">
        <f t="shared" si="14"/>
        <v>Update SC_Matieres set designation = 'GÉOTEXTILE 150G/M² -  100 M' where ligne = 158 ;</v>
      </c>
      <c r="P158" s="209">
        <v>0</v>
      </c>
      <c r="Q158" s="210" t="str">
        <f t="shared" si="15"/>
        <v/>
      </c>
    </row>
    <row r="159" spans="1:17" x14ac:dyDescent="0.3">
      <c r="A159" s="80">
        <v>159</v>
      </c>
      <c r="B159" s="100" t="s">
        <v>1356</v>
      </c>
      <c r="D159" s="81" t="s">
        <v>416</v>
      </c>
      <c r="E159" s="81" t="s">
        <v>353</v>
      </c>
      <c r="F159" s="80">
        <v>1.2863999999999998</v>
      </c>
      <c r="G159" s="81" t="s">
        <v>105</v>
      </c>
      <c r="H159" s="81" t="s">
        <v>354</v>
      </c>
      <c r="I159" s="81">
        <v>1.2863999999999998</v>
      </c>
      <c r="J159" s="81" t="str">
        <f t="shared" si="11"/>
        <v>Insert into SC_Matieres (ligne,typePresta,designation,categorie,fournisseur,unite,prix,detail,prixHorsTransport,Reference) values (159,'MATIERE','GÉOTEXTILE 1M – 50M','GEOTEXTILE','PUM','m²',1.2864,'-',1.2864,'');</v>
      </c>
      <c r="K159" s="80">
        <f t="shared" si="12"/>
        <v>159</v>
      </c>
      <c r="L159" s="81" t="str">
        <f t="shared" si="13"/>
        <v/>
      </c>
      <c r="M159" s="81" t="str">
        <f t="shared" si="14"/>
        <v>Update SC_Matieres set designation = 'GÉOTEXTILE 1M – 50M' where ligne = 159 ;</v>
      </c>
      <c r="P159" s="209">
        <v>0</v>
      </c>
      <c r="Q159" s="210" t="str">
        <f t="shared" si="15"/>
        <v/>
      </c>
    </row>
    <row r="160" spans="1:17" x14ac:dyDescent="0.3">
      <c r="A160" s="80">
        <v>160</v>
      </c>
      <c r="B160" s="100" t="s">
        <v>1357</v>
      </c>
      <c r="D160" s="81" t="s">
        <v>416</v>
      </c>
      <c r="E160" s="81" t="s">
        <v>353</v>
      </c>
      <c r="F160" s="80">
        <v>2.6439999999999997</v>
      </c>
      <c r="G160" s="81" t="s">
        <v>105</v>
      </c>
      <c r="H160" s="81" t="s">
        <v>354</v>
      </c>
      <c r="I160" s="81">
        <v>2.6439999999999997</v>
      </c>
      <c r="J160" s="81" t="str">
        <f t="shared" si="11"/>
        <v>Insert into SC_Matieres (ligne,typePresta,designation,categorie,fournisseur,unite,prix,detail,prixHorsTransport,Reference) values (160,'MATIERE','GÉOTEXTILE 1M – 25M','GEOTEXTILE','PUM','m²',2.644,'-',2.644,'');</v>
      </c>
      <c r="K160" s="80">
        <f t="shared" si="12"/>
        <v>160</v>
      </c>
      <c r="L160" s="81" t="str">
        <f t="shared" si="13"/>
        <v/>
      </c>
      <c r="M160" s="81" t="str">
        <f t="shared" si="14"/>
        <v>Update SC_Matieres set designation = 'GÉOTEXTILE 1M – 25M' where ligne = 160 ;</v>
      </c>
      <c r="P160" s="209">
        <v>0</v>
      </c>
      <c r="Q160" s="210" t="str">
        <f t="shared" si="15"/>
        <v/>
      </c>
    </row>
    <row r="161" spans="1:17" x14ac:dyDescent="0.3">
      <c r="A161" s="80">
        <v>161</v>
      </c>
      <c r="B161" s="81" t="s">
        <v>418</v>
      </c>
      <c r="C161" s="81" t="s">
        <v>840</v>
      </c>
      <c r="D161" s="81" t="s">
        <v>419</v>
      </c>
      <c r="E161" s="81" t="s">
        <v>295</v>
      </c>
      <c r="F161" s="80">
        <v>36.29</v>
      </c>
      <c r="G161" s="81" t="s">
        <v>8</v>
      </c>
      <c r="H161" s="81" t="s">
        <v>354</v>
      </c>
      <c r="I161" s="81" t="s">
        <v>579</v>
      </c>
      <c r="J161" s="81" t="str">
        <f t="shared" si="11"/>
        <v>Insert into SC_Matieres (ligne,typePresta,designation,categorie,fournisseur,unite,prix,detail,prixHorsTransport,Reference) values (161,'MATIERE','SCIE CLOCHE ¢ 60','Outillage','SASKIT','pc',36.29,'-',null,'MSCIE60');</v>
      </c>
      <c r="K161" s="80">
        <f t="shared" si="12"/>
        <v>161</v>
      </c>
      <c r="L161" s="81" t="str">
        <f t="shared" si="13"/>
        <v>Update SC_Matieres set designation = 'SCIE CLOCHE ¢ 60', Reference = 'MSCIE60', fournisseur = 'SASKIT' where ligne = 161 ; Update SC_Matieres set Reference = 'MSCIE60' where ligne = 161 and ifnull(Reference,'') = '' ;</v>
      </c>
      <c r="M161" s="81" t="str">
        <f t="shared" si="14"/>
        <v/>
      </c>
      <c r="P161" s="209">
        <v>0</v>
      </c>
      <c r="Q161" s="210" t="str">
        <f t="shared" si="15"/>
        <v>Update SC_Matieres set Obligatoire = 0 where ligne = 161 ;</v>
      </c>
    </row>
    <row r="162" spans="1:17" x14ac:dyDescent="0.3">
      <c r="A162" s="80">
        <v>162</v>
      </c>
      <c r="B162" s="81" t="s">
        <v>420</v>
      </c>
      <c r="C162" s="81" t="s">
        <v>841</v>
      </c>
      <c r="D162" s="81" t="s">
        <v>419</v>
      </c>
      <c r="E162" s="81" t="s">
        <v>295</v>
      </c>
      <c r="F162" s="80">
        <v>37.409999999999997</v>
      </c>
      <c r="G162" s="81" t="s">
        <v>8</v>
      </c>
      <c r="H162" s="81" t="s">
        <v>354</v>
      </c>
      <c r="I162" s="81" t="s">
        <v>579</v>
      </c>
      <c r="J162" s="81" t="str">
        <f t="shared" si="11"/>
        <v>Insert into SC_Matieres (ligne,typePresta,designation,categorie,fournisseur,unite,prix,detail,prixHorsTransport,Reference) values (162,'MATIERE','SCIE CLOCHE ¢ 70','Outillage','SASKIT','pc',37.41,'-',null,'MSCIE70');</v>
      </c>
      <c r="K162" s="80">
        <f t="shared" si="12"/>
        <v>162</v>
      </c>
      <c r="L162" s="81" t="str">
        <f t="shared" si="13"/>
        <v>Update SC_Matieres set designation = 'SCIE CLOCHE ¢ 70', Reference = 'MSCIE70', fournisseur = 'SASKIT' where ligne = 162 ; Update SC_Matieres set Reference = 'MSCIE70' where ligne = 162 and ifnull(Reference,'') = '' ;</v>
      </c>
      <c r="M162" s="81" t="str">
        <f t="shared" si="14"/>
        <v/>
      </c>
      <c r="P162" s="209">
        <v>0</v>
      </c>
      <c r="Q162" s="210" t="str">
        <f t="shared" si="15"/>
        <v>Update SC_Matieres set Obligatoire = 0 where ligne = 162 ;</v>
      </c>
    </row>
    <row r="163" spans="1:17" x14ac:dyDescent="0.3">
      <c r="A163" s="80">
        <v>163</v>
      </c>
      <c r="B163" s="100" t="s">
        <v>1358</v>
      </c>
      <c r="D163" s="81" t="s">
        <v>280</v>
      </c>
      <c r="E163" s="81" t="s">
        <v>421</v>
      </c>
      <c r="F163" s="80">
        <v>32.18</v>
      </c>
      <c r="G163" s="81" t="s">
        <v>8</v>
      </c>
      <c r="H163" s="81" t="s">
        <v>354</v>
      </c>
      <c r="I163" s="81">
        <v>32.18</v>
      </c>
      <c r="J163" s="81" t="str">
        <f t="shared" si="11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80">
        <f t="shared" si="12"/>
        <v>163</v>
      </c>
      <c r="L163" s="81" t="str">
        <f t="shared" si="13"/>
        <v/>
      </c>
      <c r="M163" s="81" t="str">
        <f t="shared" si="14"/>
        <v>Update SC_Matieres set designation = 'POINTE DE DIAMANT 50 X50 CM' where ligne = 163 ;</v>
      </c>
      <c r="P163" s="209">
        <v>0</v>
      </c>
      <c r="Q163" s="210" t="str">
        <f t="shared" si="15"/>
        <v/>
      </c>
    </row>
    <row r="164" spans="1:17" x14ac:dyDescent="0.3">
      <c r="A164" s="80">
        <v>164</v>
      </c>
      <c r="B164" s="100" t="s">
        <v>1359</v>
      </c>
      <c r="D164" s="81" t="s">
        <v>280</v>
      </c>
      <c r="E164" s="81" t="s">
        <v>421</v>
      </c>
      <c r="F164" s="80">
        <v>7.11</v>
      </c>
      <c r="G164" s="81" t="s">
        <v>8</v>
      </c>
      <c r="H164" s="81" t="s">
        <v>354</v>
      </c>
      <c r="I164" s="81">
        <v>7.11</v>
      </c>
      <c r="J164" s="81" t="str">
        <f t="shared" si="11"/>
        <v>Insert into SC_Matieres (ligne,typePresta,designation,categorie,fournisseur,unite,prix,detail,prixHorsTransport,Reference) values (164,'MATIERE','BOITE PLUVIALE BÉTON 25X25','PIGEON_MATERIAUX','PIGEON','pc',7.11,'-',7.11,'');</v>
      </c>
      <c r="K164" s="80">
        <f t="shared" si="12"/>
        <v>164</v>
      </c>
      <c r="L164" s="81" t="str">
        <f t="shared" si="13"/>
        <v/>
      </c>
      <c r="M164" s="81" t="str">
        <f t="shared" si="14"/>
        <v>Update SC_Matieres set designation = 'BOITE PLUVIALE BÉTON 25X25' where ligne = 164 ;</v>
      </c>
      <c r="P164" s="209">
        <v>0</v>
      </c>
      <c r="Q164" s="210" t="str">
        <f t="shared" si="15"/>
        <v/>
      </c>
    </row>
    <row r="165" spans="1:17" x14ac:dyDescent="0.3">
      <c r="A165" s="80">
        <v>165</v>
      </c>
      <c r="B165" s="100" t="s">
        <v>1360</v>
      </c>
      <c r="D165" s="81" t="s">
        <v>280</v>
      </c>
      <c r="E165" s="81" t="s">
        <v>421</v>
      </c>
      <c r="F165" s="80">
        <v>8.93</v>
      </c>
      <c r="G165" s="81" t="s">
        <v>8</v>
      </c>
      <c r="H165" s="81" t="s">
        <v>354</v>
      </c>
      <c r="I165" s="81" t="s">
        <v>579</v>
      </c>
      <c r="J165" s="81" t="str">
        <f t="shared" si="11"/>
        <v>Insert into SC_Matieres (ligne,typePresta,designation,categorie,fournisseur,unite,prix,detail,prixHorsTransport,Reference) values (165,'MATIERE','REHAUSSE BÉTON 25 X 25','PIGEON_MATERIAUX','PIGEON','pc',8.93,'-',null,'');</v>
      </c>
      <c r="K165" s="80">
        <f t="shared" si="12"/>
        <v>165</v>
      </c>
      <c r="L165" s="81" t="str">
        <f t="shared" si="13"/>
        <v/>
      </c>
      <c r="M165" s="81" t="str">
        <f t="shared" si="14"/>
        <v>Update SC_Matieres set designation = 'REHAUSSE BÉTON 25 X 25' where ligne = 165 ;</v>
      </c>
      <c r="P165" s="209">
        <v>0</v>
      </c>
      <c r="Q165" s="210" t="str">
        <f t="shared" si="15"/>
        <v/>
      </c>
    </row>
    <row r="166" spans="1:17" x14ac:dyDescent="0.3">
      <c r="A166" s="80">
        <v>166</v>
      </c>
      <c r="B166" s="100" t="s">
        <v>1361</v>
      </c>
      <c r="D166" s="81" t="s">
        <v>280</v>
      </c>
      <c r="E166" s="81" t="s">
        <v>421</v>
      </c>
      <c r="F166" s="80">
        <v>3.13</v>
      </c>
      <c r="G166" s="81" t="s">
        <v>8</v>
      </c>
      <c r="H166" s="81" t="s">
        <v>354</v>
      </c>
      <c r="I166" s="81">
        <v>3.13</v>
      </c>
      <c r="J166" s="81" t="str">
        <f t="shared" si="11"/>
        <v>Insert into SC_Matieres (ligne,typePresta,designation,categorie,fournisseur,unite,prix,detail,prixHorsTransport,Reference) values (166,'MATIERE','COUVERCLE 25/25','PIGEON_MATERIAUX','PIGEON','pc',3.13,'-',3.13,'');</v>
      </c>
      <c r="K166" s="80">
        <f t="shared" si="12"/>
        <v>166</v>
      </c>
      <c r="L166" s="81" t="str">
        <f t="shared" si="13"/>
        <v/>
      </c>
      <c r="M166" s="81" t="str">
        <f t="shared" si="14"/>
        <v>Update SC_Matieres set designation = 'COUVERCLE 25/25' where ligne = 166 ;</v>
      </c>
      <c r="P166" s="209">
        <v>0</v>
      </c>
      <c r="Q166" s="210" t="str">
        <f t="shared" si="15"/>
        <v/>
      </c>
    </row>
    <row r="167" spans="1:17" x14ac:dyDescent="0.3">
      <c r="A167" s="80">
        <v>167</v>
      </c>
      <c r="B167" s="100" t="s">
        <v>1362</v>
      </c>
      <c r="D167" s="81" t="s">
        <v>280</v>
      </c>
      <c r="E167" s="81" t="s">
        <v>421</v>
      </c>
      <c r="F167" s="80">
        <v>4.415</v>
      </c>
      <c r="G167" s="81" t="s">
        <v>42</v>
      </c>
      <c r="H167" s="81" t="s">
        <v>354</v>
      </c>
      <c r="I167" s="81">
        <v>4.415</v>
      </c>
      <c r="J167" s="81" t="str">
        <f t="shared" si="11"/>
        <v>Insert into SC_Matieres (ligne,typePresta,designation,categorie,fournisseur,unite,prix,detail,prixHorsTransport,Reference) values (167,'MATIERE','PLAQUE CLOTURE BÉTON H25','PIGEON_MATERIAUX','PIGEON','ml',4.415,'-',4.415,'');</v>
      </c>
      <c r="K167" s="80">
        <f t="shared" si="12"/>
        <v>167</v>
      </c>
      <c r="L167" s="81" t="str">
        <f t="shared" si="13"/>
        <v/>
      </c>
      <c r="M167" s="81" t="str">
        <f t="shared" si="14"/>
        <v>Update SC_Matieres set designation = 'PLAQUE CLOTURE BÉTON H25' where ligne = 167 ;</v>
      </c>
      <c r="P167" s="209">
        <v>0</v>
      </c>
      <c r="Q167" s="210" t="str">
        <f t="shared" si="15"/>
        <v/>
      </c>
    </row>
    <row r="168" spans="1:17" x14ac:dyDescent="0.3">
      <c r="A168" s="80">
        <v>168</v>
      </c>
      <c r="B168" s="100" t="s">
        <v>1363</v>
      </c>
      <c r="D168" s="81" t="s">
        <v>280</v>
      </c>
      <c r="E168" s="81" t="s">
        <v>421</v>
      </c>
      <c r="F168" s="80">
        <v>6.74</v>
      </c>
      <c r="G168" s="81" t="s">
        <v>42</v>
      </c>
      <c r="H168" s="81" t="s">
        <v>354</v>
      </c>
      <c r="I168" s="81">
        <v>6.74</v>
      </c>
      <c r="J168" s="81" t="str">
        <f t="shared" si="11"/>
        <v>Insert into SC_Matieres (ligne,typePresta,designation,categorie,fournisseur,unite,prix,detail,prixHorsTransport,Reference) values (168,'MATIERE',' PLAQUE CLOTURE BÉTON H50','PIGEON_MATERIAUX','PIGEON','ml',6.74,'-',6.74,'');</v>
      </c>
      <c r="K168" s="80">
        <f t="shared" si="12"/>
        <v>168</v>
      </c>
      <c r="L168" s="81" t="str">
        <f t="shared" si="13"/>
        <v/>
      </c>
      <c r="M168" s="81" t="str">
        <f t="shared" si="14"/>
        <v>Update SC_Matieres set designation = ' PLAQUE CLOTURE BÉTON H50' where ligne = 168 ;</v>
      </c>
      <c r="P168" s="209">
        <v>0</v>
      </c>
      <c r="Q168" s="210" t="str">
        <f t="shared" si="15"/>
        <v/>
      </c>
    </row>
    <row r="169" spans="1:17" x14ac:dyDescent="0.3">
      <c r="A169" s="80">
        <v>169</v>
      </c>
      <c r="B169" s="100" t="s">
        <v>1364</v>
      </c>
      <c r="D169" s="81" t="s">
        <v>280</v>
      </c>
      <c r="E169" s="81" t="s">
        <v>421</v>
      </c>
      <c r="F169" s="80">
        <v>7.93</v>
      </c>
      <c r="G169" s="81" t="s">
        <v>8</v>
      </c>
      <c r="H169" s="81" t="s">
        <v>354</v>
      </c>
      <c r="I169" s="81">
        <v>7.93</v>
      </c>
      <c r="J169" s="81" t="str">
        <f t="shared" si="11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80">
        <f t="shared" si="12"/>
        <v>169</v>
      </c>
      <c r="L169" s="81" t="str">
        <f t="shared" si="13"/>
        <v/>
      </c>
      <c r="M169" s="81" t="str">
        <f t="shared" si="14"/>
        <v>Update SC_Matieres set designation = 'BÉTON PRÊT À L\'EMPLOI -25 KG' where ligne = 169 ;</v>
      </c>
      <c r="P169" s="209">
        <v>0</v>
      </c>
      <c r="Q169" s="210" t="str">
        <f t="shared" si="15"/>
        <v/>
      </c>
    </row>
    <row r="170" spans="1:17" x14ac:dyDescent="0.3">
      <c r="A170" s="80">
        <v>170</v>
      </c>
      <c r="B170" s="100" t="s">
        <v>1365</v>
      </c>
      <c r="D170" s="81" t="s">
        <v>280</v>
      </c>
      <c r="E170" s="81" t="s">
        <v>421</v>
      </c>
      <c r="F170" s="80">
        <v>6</v>
      </c>
      <c r="G170" s="81" t="s">
        <v>42</v>
      </c>
      <c r="I170" s="81" t="s">
        <v>579</v>
      </c>
      <c r="J170" s="81" t="str">
        <f t="shared" si="11"/>
        <v>Insert into SC_Matieres (ligne,typePresta,designation,categorie,fournisseur,unite,prix,detail,prixHorsTransport,Reference) values (170,'MATIERE','ECOLAT H 14 CM L 25 M + PIQUETS','PIGEON_MATERIAUX','PIGEON','ml',6,'',null,'');</v>
      </c>
      <c r="K170" s="80">
        <f t="shared" si="12"/>
        <v>170</v>
      </c>
      <c r="L170" s="81" t="str">
        <f t="shared" si="13"/>
        <v/>
      </c>
      <c r="M170" s="81" t="str">
        <f t="shared" si="14"/>
        <v>Update SC_Matieres set designation = 'ECOLAT H 14 CM L 25 M + PIQUETS' where ligne = 170 ;</v>
      </c>
      <c r="P170" s="209">
        <v>0</v>
      </c>
      <c r="Q170" s="210" t="str">
        <f t="shared" si="15"/>
        <v/>
      </c>
    </row>
    <row r="171" spans="1:17" x14ac:dyDescent="0.3">
      <c r="A171" s="80">
        <v>171</v>
      </c>
      <c r="B171" s="100" t="s">
        <v>1366</v>
      </c>
      <c r="D171" s="81" t="s">
        <v>280</v>
      </c>
      <c r="E171" s="81" t="s">
        <v>421</v>
      </c>
      <c r="F171" s="80">
        <v>7.52</v>
      </c>
      <c r="G171" s="81" t="s">
        <v>8</v>
      </c>
      <c r="H171" s="81" t="s">
        <v>354</v>
      </c>
      <c r="I171" s="81">
        <v>7.52</v>
      </c>
      <c r="J171" s="81" t="str">
        <f t="shared" si="11"/>
        <v>Insert into SC_Matieres (ligne,typePresta,designation,categorie,fournisseur,unite,prix,detail,prixHorsTransport,Reference) values (171,'MATIERE','MORTIER PRÊT À L\'EMPLOI','PIGEON_MATERIAUX','PIGEON','pc',7.52,'-',7.52,'');</v>
      </c>
      <c r="K171" s="80">
        <f t="shared" si="12"/>
        <v>171</v>
      </c>
      <c r="L171" s="81" t="str">
        <f t="shared" si="13"/>
        <v/>
      </c>
      <c r="M171" s="81" t="str">
        <f t="shared" si="14"/>
        <v>Update SC_Matieres set designation = 'MORTIER PRÊT À L\'EMPLOI' where ligne = 171 ;</v>
      </c>
      <c r="P171" s="209">
        <v>0</v>
      </c>
      <c r="Q171" s="210" t="str">
        <f t="shared" si="15"/>
        <v/>
      </c>
    </row>
    <row r="172" spans="1:17" x14ac:dyDescent="0.3">
      <c r="A172" s="80">
        <v>172</v>
      </c>
      <c r="B172" s="100" t="s">
        <v>1367</v>
      </c>
      <c r="D172" s="81" t="s">
        <v>246</v>
      </c>
      <c r="E172" s="81" t="s">
        <v>423</v>
      </c>
      <c r="F172" s="80">
        <v>1.65</v>
      </c>
      <c r="G172" s="81" t="s">
        <v>8</v>
      </c>
      <c r="H172" s="81" t="s">
        <v>424</v>
      </c>
      <c r="I172" s="81" t="s">
        <v>579</v>
      </c>
      <c r="J172" s="81" t="str">
        <f t="shared" si="11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80">
        <f t="shared" si="12"/>
        <v>172</v>
      </c>
      <c r="L172" s="81" t="str">
        <f t="shared" si="13"/>
        <v/>
      </c>
      <c r="M172" s="81" t="str">
        <f t="shared" si="14"/>
        <v>Update SC_Matieres set designation = 'HIPPURIS VULGARIS' where ligne = 172 ;</v>
      </c>
      <c r="P172" s="209">
        <v>0</v>
      </c>
      <c r="Q172" s="210" t="str">
        <f t="shared" si="15"/>
        <v/>
      </c>
    </row>
    <row r="173" spans="1:17" x14ac:dyDescent="0.3">
      <c r="A173" s="80">
        <v>173</v>
      </c>
      <c r="B173" s="100" t="s">
        <v>1368</v>
      </c>
      <c r="D173" s="81" t="s">
        <v>246</v>
      </c>
      <c r="E173" s="81" t="s">
        <v>423</v>
      </c>
      <c r="F173" s="80">
        <v>1.65</v>
      </c>
      <c r="G173" s="81" t="s">
        <v>8</v>
      </c>
      <c r="H173" s="81" t="s">
        <v>425</v>
      </c>
      <c r="I173" s="81" t="s">
        <v>579</v>
      </c>
      <c r="J173" s="81" t="str">
        <f t="shared" si="11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80">
        <f t="shared" si="12"/>
        <v>173</v>
      </c>
      <c r="L173" s="81" t="str">
        <f t="shared" si="13"/>
        <v/>
      </c>
      <c r="M173" s="81" t="str">
        <f t="shared" si="14"/>
        <v>Update SC_Matieres set designation = 'RANUNCULUS FLAMMULA' where ligne = 173 ;</v>
      </c>
      <c r="P173" s="209">
        <v>0</v>
      </c>
      <c r="Q173" s="210" t="str">
        <f t="shared" si="15"/>
        <v/>
      </c>
    </row>
    <row r="174" spans="1:17" x14ac:dyDescent="0.3">
      <c r="A174" s="80">
        <v>174</v>
      </c>
      <c r="B174" s="100" t="s">
        <v>1369</v>
      </c>
      <c r="D174" s="81" t="s">
        <v>246</v>
      </c>
      <c r="E174" s="81" t="s">
        <v>423</v>
      </c>
      <c r="F174" s="80">
        <v>1.65</v>
      </c>
      <c r="G174" s="81" t="s">
        <v>8</v>
      </c>
      <c r="H174" s="81" t="s">
        <v>426</v>
      </c>
      <c r="I174" s="81" t="s">
        <v>579</v>
      </c>
      <c r="J174" s="81" t="str">
        <f t="shared" si="11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80">
        <f t="shared" si="12"/>
        <v>174</v>
      </c>
      <c r="L174" s="81" t="str">
        <f t="shared" si="13"/>
        <v/>
      </c>
      <c r="M174" s="81" t="str">
        <f t="shared" si="14"/>
        <v>Update SC_Matieres set designation = 'SAGITTARIA SAGITTIFOLIA' where ligne = 174 ;</v>
      </c>
      <c r="P174" s="209">
        <v>0</v>
      </c>
      <c r="Q174" s="210" t="str">
        <f t="shared" si="15"/>
        <v/>
      </c>
    </row>
    <row r="175" spans="1:17" x14ac:dyDescent="0.3">
      <c r="A175" s="80">
        <v>175</v>
      </c>
      <c r="B175" s="100" t="s">
        <v>1370</v>
      </c>
      <c r="D175" s="81" t="s">
        <v>246</v>
      </c>
      <c r="E175" s="81" t="s">
        <v>423</v>
      </c>
      <c r="F175" s="80">
        <v>1.65</v>
      </c>
      <c r="G175" s="81" t="s">
        <v>8</v>
      </c>
      <c r="H175" s="81" t="s">
        <v>427</v>
      </c>
      <c r="I175" s="81" t="s">
        <v>579</v>
      </c>
      <c r="J175" s="81" t="str">
        <f t="shared" si="11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80">
        <f t="shared" si="12"/>
        <v>175</v>
      </c>
      <c r="L175" s="81" t="str">
        <f t="shared" si="13"/>
        <v/>
      </c>
      <c r="M175" s="81" t="str">
        <f t="shared" si="14"/>
        <v>Update SC_Matieres set designation = 'STACHYS PALUSTRIS' where ligne = 175 ;</v>
      </c>
      <c r="P175" s="209">
        <v>0</v>
      </c>
      <c r="Q175" s="210" t="str">
        <f t="shared" si="15"/>
        <v/>
      </c>
    </row>
    <row r="176" spans="1:17" x14ac:dyDescent="0.3">
      <c r="A176" s="80">
        <v>176</v>
      </c>
      <c r="B176" s="100" t="s">
        <v>1371</v>
      </c>
      <c r="D176" s="81" t="s">
        <v>246</v>
      </c>
      <c r="E176" s="81" t="s">
        <v>423</v>
      </c>
      <c r="F176" s="80">
        <v>1.65</v>
      </c>
      <c r="G176" s="81" t="s">
        <v>8</v>
      </c>
      <c r="H176" s="81" t="s">
        <v>428</v>
      </c>
      <c r="I176" s="81" t="s">
        <v>579</v>
      </c>
      <c r="J176" s="81" t="str">
        <f t="shared" si="11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80">
        <f t="shared" si="12"/>
        <v>176</v>
      </c>
      <c r="L176" s="81" t="str">
        <f t="shared" si="13"/>
        <v/>
      </c>
      <c r="M176" s="81" t="str">
        <f t="shared" si="14"/>
        <v>Update SC_Matieres set designation = 'GLYCERIA MAXIMA ET VARIEGATA' where ligne = 176 ;</v>
      </c>
      <c r="P176" s="209">
        <v>0</v>
      </c>
      <c r="Q176" s="210" t="str">
        <f t="shared" si="15"/>
        <v/>
      </c>
    </row>
    <row r="177" spans="1:17" x14ac:dyDescent="0.3">
      <c r="A177" s="80">
        <v>177</v>
      </c>
      <c r="B177" s="100" t="s">
        <v>1372</v>
      </c>
      <c r="D177" s="81" t="s">
        <v>246</v>
      </c>
      <c r="E177" s="81" t="s">
        <v>423</v>
      </c>
      <c r="F177" s="80">
        <v>1.65</v>
      </c>
      <c r="G177" s="81" t="s">
        <v>8</v>
      </c>
      <c r="H177" s="81" t="s">
        <v>429</v>
      </c>
      <c r="I177" s="81" t="s">
        <v>579</v>
      </c>
      <c r="J177" s="81" t="str">
        <f t="shared" si="11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80">
        <f t="shared" si="12"/>
        <v>177</v>
      </c>
      <c r="L177" s="81" t="str">
        <f t="shared" si="13"/>
        <v/>
      </c>
      <c r="M177" s="81" t="str">
        <f t="shared" si="14"/>
        <v>Update SC_Matieres set designation = 'MENYANTHES TRIFOLIATA' where ligne = 177 ;</v>
      </c>
      <c r="P177" s="209">
        <v>0</v>
      </c>
      <c r="Q177" s="210" t="str">
        <f t="shared" si="15"/>
        <v/>
      </c>
    </row>
    <row r="178" spans="1:17" x14ac:dyDescent="0.3">
      <c r="A178" s="80">
        <v>178</v>
      </c>
      <c r="B178" s="100" t="s">
        <v>1373</v>
      </c>
      <c r="D178" s="81" t="s">
        <v>246</v>
      </c>
      <c r="E178" s="81" t="s">
        <v>423</v>
      </c>
      <c r="F178" s="80">
        <v>1.65</v>
      </c>
      <c r="G178" s="81" t="s">
        <v>8</v>
      </c>
      <c r="H178" s="81" t="s">
        <v>430</v>
      </c>
      <c r="I178" s="81" t="s">
        <v>579</v>
      </c>
      <c r="J178" s="81" t="str">
        <f t="shared" si="11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80">
        <f t="shared" si="12"/>
        <v>178</v>
      </c>
      <c r="L178" s="81" t="str">
        <f t="shared" si="13"/>
        <v/>
      </c>
      <c r="M178" s="81" t="str">
        <f t="shared" si="14"/>
        <v>Update SC_Matieres set designation = 'MENTHA AQUATICA' where ligne = 178 ;</v>
      </c>
      <c r="P178" s="209">
        <v>0</v>
      </c>
      <c r="Q178" s="210" t="str">
        <f t="shared" si="15"/>
        <v/>
      </c>
    </row>
    <row r="179" spans="1:17" x14ac:dyDescent="0.3">
      <c r="A179" s="80">
        <v>179</v>
      </c>
      <c r="B179" s="100" t="s">
        <v>1374</v>
      </c>
      <c r="D179" s="81" t="s">
        <v>246</v>
      </c>
      <c r="E179" s="81" t="s">
        <v>423</v>
      </c>
      <c r="F179" s="80">
        <v>1.65</v>
      </c>
      <c r="G179" s="81" t="s">
        <v>8</v>
      </c>
      <c r="H179" s="81" t="s">
        <v>431</v>
      </c>
      <c r="I179" s="81" t="s">
        <v>579</v>
      </c>
      <c r="J179" s="81" t="str">
        <f t="shared" si="11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80">
        <f t="shared" si="12"/>
        <v>179</v>
      </c>
      <c r="L179" s="81" t="str">
        <f t="shared" si="13"/>
        <v/>
      </c>
      <c r="M179" s="81" t="str">
        <f t="shared" si="14"/>
        <v>Update SC_Matieres set designation = 'PHALARIS ARUNDINACEA PICTA' where ligne = 179 ;</v>
      </c>
      <c r="P179" s="209">
        <v>0</v>
      </c>
      <c r="Q179" s="210" t="str">
        <f t="shared" si="15"/>
        <v/>
      </c>
    </row>
    <row r="180" spans="1:17" x14ac:dyDescent="0.3">
      <c r="A180" s="80">
        <v>180</v>
      </c>
      <c r="B180" s="100" t="s">
        <v>1375</v>
      </c>
      <c r="D180" s="81" t="s">
        <v>246</v>
      </c>
      <c r="E180" s="81" t="s">
        <v>423</v>
      </c>
      <c r="F180" s="80">
        <v>1.65</v>
      </c>
      <c r="G180" s="81" t="s">
        <v>8</v>
      </c>
      <c r="H180" s="81" t="s">
        <v>432</v>
      </c>
      <c r="I180" s="81" t="s">
        <v>579</v>
      </c>
      <c r="J180" s="81" t="str">
        <f t="shared" si="11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80">
        <f t="shared" si="12"/>
        <v>180</v>
      </c>
      <c r="L180" s="81" t="str">
        <f t="shared" si="13"/>
        <v/>
      </c>
      <c r="M180" s="81" t="str">
        <f t="shared" si="14"/>
        <v>Update SC_Matieres set designation = 'PHRAGMITES AUSTRALIS' where ligne = 180 ;</v>
      </c>
      <c r="P180" s="209">
        <v>0</v>
      </c>
      <c r="Q180" s="210" t="str">
        <f t="shared" si="15"/>
        <v/>
      </c>
    </row>
    <row r="181" spans="1:17" x14ac:dyDescent="0.3">
      <c r="A181" s="80">
        <v>181</v>
      </c>
      <c r="B181" s="100" t="s">
        <v>1376</v>
      </c>
      <c r="D181" s="81" t="s">
        <v>246</v>
      </c>
      <c r="E181" s="81" t="s">
        <v>423</v>
      </c>
      <c r="F181" s="80">
        <v>1.65</v>
      </c>
      <c r="G181" s="81" t="s">
        <v>8</v>
      </c>
      <c r="H181" s="81" t="s">
        <v>433</v>
      </c>
      <c r="I181" s="81" t="s">
        <v>579</v>
      </c>
      <c r="J181" s="81" t="str">
        <f t="shared" ref="J181:J244" si="16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80">
        <f t="shared" si="12"/>
        <v>181</v>
      </c>
      <c r="L181" s="81" t="str">
        <f t="shared" si="13"/>
        <v/>
      </c>
      <c r="M181" s="81" t="str">
        <f t="shared" si="14"/>
        <v>Update SC_Matieres set designation = 'SAURURUS CERNUUS' where ligne = 181 ;</v>
      </c>
      <c r="P181" s="209">
        <v>0</v>
      </c>
      <c r="Q181" s="210" t="str">
        <f t="shared" si="15"/>
        <v/>
      </c>
    </row>
    <row r="182" spans="1:17" x14ac:dyDescent="0.3">
      <c r="A182" s="80">
        <v>182</v>
      </c>
      <c r="B182" s="100" t="s">
        <v>1377</v>
      </c>
      <c r="D182" s="81" t="s">
        <v>246</v>
      </c>
      <c r="E182" s="81" t="s">
        <v>423</v>
      </c>
      <c r="F182" s="80">
        <v>1.65</v>
      </c>
      <c r="G182" s="81" t="s">
        <v>8</v>
      </c>
      <c r="H182" s="81" t="s">
        <v>434</v>
      </c>
      <c r="I182" s="81" t="s">
        <v>579</v>
      </c>
      <c r="J182" s="81" t="str">
        <f t="shared" si="16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80">
        <f t="shared" ref="K182:K245" si="17">A182</f>
        <v>182</v>
      </c>
      <c r="L182" s="81" t="str">
        <f t="shared" si="13"/>
        <v/>
      </c>
      <c r="M182" s="81" t="str">
        <f t="shared" si="14"/>
        <v>Update SC_Matieres set designation = 'TYPHA LAXMANII OU MINIMA' where ligne = 182 ;</v>
      </c>
      <c r="P182" s="209">
        <v>0</v>
      </c>
      <c r="Q182" s="210" t="str">
        <f t="shared" si="15"/>
        <v/>
      </c>
    </row>
    <row r="183" spans="1:17" x14ac:dyDescent="0.3">
      <c r="A183" s="80">
        <v>183</v>
      </c>
      <c r="B183" s="100" t="s">
        <v>1378</v>
      </c>
      <c r="D183" s="81" t="s">
        <v>246</v>
      </c>
      <c r="E183" s="81" t="s">
        <v>423</v>
      </c>
      <c r="F183" s="80">
        <v>1.65</v>
      </c>
      <c r="G183" s="81" t="s">
        <v>8</v>
      </c>
      <c r="H183" s="81" t="s">
        <v>435</v>
      </c>
      <c r="I183" s="81" t="s">
        <v>579</v>
      </c>
      <c r="J183" s="81" t="str">
        <f t="shared" si="16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80">
        <f t="shared" si="17"/>
        <v>183</v>
      </c>
      <c r="L183" s="81" t="str">
        <f t="shared" si="13"/>
        <v/>
      </c>
      <c r="M183" s="81" t="str">
        <f t="shared" si="14"/>
        <v>Update SC_Matieres set designation = 'SPARGANIUM ERECTUM' where ligne = 183 ;</v>
      </c>
      <c r="P183" s="209">
        <v>0</v>
      </c>
      <c r="Q183" s="210" t="str">
        <f t="shared" si="15"/>
        <v/>
      </c>
    </row>
    <row r="184" spans="1:17" x14ac:dyDescent="0.3">
      <c r="A184" s="80">
        <v>184</v>
      </c>
      <c r="B184" s="100" t="s">
        <v>1379</v>
      </c>
      <c r="D184" s="81" t="s">
        <v>246</v>
      </c>
      <c r="E184" s="81" t="s">
        <v>423</v>
      </c>
      <c r="F184" s="80">
        <v>1.65</v>
      </c>
      <c r="G184" s="81" t="s">
        <v>8</v>
      </c>
      <c r="H184" s="81" t="s">
        <v>436</v>
      </c>
      <c r="I184" s="81" t="s">
        <v>579</v>
      </c>
      <c r="J184" s="81" t="str">
        <f t="shared" si="16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80">
        <f t="shared" si="17"/>
        <v>184</v>
      </c>
      <c r="L184" s="81" t="str">
        <f t="shared" si="13"/>
        <v/>
      </c>
      <c r="M184" s="81" t="str">
        <f t="shared" si="14"/>
        <v>Update SC_Matieres set designation = 'BUTOMUS UMBELLATUS' where ligne = 184 ;</v>
      </c>
      <c r="P184" s="209">
        <v>0</v>
      </c>
      <c r="Q184" s="210" t="str">
        <f t="shared" si="15"/>
        <v/>
      </c>
    </row>
    <row r="185" spans="1:17" x14ac:dyDescent="0.3">
      <c r="A185" s="80">
        <v>185</v>
      </c>
      <c r="B185" s="100" t="s">
        <v>1380</v>
      </c>
      <c r="D185" s="81" t="s">
        <v>246</v>
      </c>
      <c r="E185" s="81" t="s">
        <v>423</v>
      </c>
      <c r="F185" s="80">
        <v>1.65</v>
      </c>
      <c r="G185" s="81" t="s">
        <v>8</v>
      </c>
      <c r="H185" s="81" t="s">
        <v>437</v>
      </c>
      <c r="I185" s="81" t="s">
        <v>579</v>
      </c>
      <c r="J185" s="81" t="str">
        <f t="shared" si="16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80">
        <f t="shared" si="17"/>
        <v>185</v>
      </c>
      <c r="L185" s="81" t="str">
        <f t="shared" si="13"/>
        <v/>
      </c>
      <c r="M185" s="81" t="str">
        <f t="shared" si="14"/>
        <v>Update SC_Matieres set designation = 'IRIS PSEUDACORUS' where ligne = 185 ;</v>
      </c>
      <c r="P185" s="209">
        <v>0</v>
      </c>
      <c r="Q185" s="210" t="str">
        <f t="shared" si="15"/>
        <v/>
      </c>
    </row>
    <row r="186" spans="1:17" x14ac:dyDescent="0.3">
      <c r="A186" s="80">
        <v>186</v>
      </c>
      <c r="B186" s="100" t="s">
        <v>1381</v>
      </c>
      <c r="D186" s="81" t="s">
        <v>246</v>
      </c>
      <c r="E186" s="81" t="s">
        <v>423</v>
      </c>
      <c r="F186" s="80">
        <v>1.65</v>
      </c>
      <c r="G186" s="81" t="s">
        <v>8</v>
      </c>
      <c r="H186" s="81" t="s">
        <v>438</v>
      </c>
      <c r="I186" s="81" t="s">
        <v>579</v>
      </c>
      <c r="J186" s="81" t="str">
        <f t="shared" si="16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80">
        <f t="shared" si="17"/>
        <v>186</v>
      </c>
      <c r="L186" s="81" t="str">
        <f t="shared" si="13"/>
        <v/>
      </c>
      <c r="M186" s="81" t="str">
        <f t="shared" si="14"/>
        <v>Update SC_Matieres set designation = 'IRIS LAEVIGATA' where ligne = 186 ;</v>
      </c>
      <c r="P186" s="209">
        <v>0</v>
      </c>
      <c r="Q186" s="210" t="str">
        <f t="shared" si="15"/>
        <v/>
      </c>
    </row>
    <row r="187" spans="1:17" x14ac:dyDescent="0.3">
      <c r="A187" s="80">
        <v>187</v>
      </c>
      <c r="B187" s="100" t="s">
        <v>1382</v>
      </c>
      <c r="D187" s="81" t="s">
        <v>246</v>
      </c>
      <c r="E187" s="81" t="s">
        <v>423</v>
      </c>
      <c r="F187" s="80">
        <v>1.65</v>
      </c>
      <c r="G187" s="81" t="s">
        <v>8</v>
      </c>
      <c r="H187" s="81" t="s">
        <v>439</v>
      </c>
      <c r="I187" s="81" t="s">
        <v>579</v>
      </c>
      <c r="J187" s="81" t="str">
        <f t="shared" si="16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80">
        <f t="shared" si="17"/>
        <v>187</v>
      </c>
      <c r="L187" s="81" t="str">
        <f t="shared" si="13"/>
        <v/>
      </c>
      <c r="M187" s="81" t="str">
        <f t="shared" si="14"/>
        <v>Update SC_Matieres set designation = 'IRIS VERSICOLOR' where ligne = 187 ;</v>
      </c>
      <c r="P187" s="209">
        <v>0</v>
      </c>
      <c r="Q187" s="210" t="str">
        <f t="shared" si="15"/>
        <v/>
      </c>
    </row>
    <row r="188" spans="1:17" x14ac:dyDescent="0.3">
      <c r="A188" s="80">
        <v>188</v>
      </c>
      <c r="B188" s="100" t="s">
        <v>1383</v>
      </c>
      <c r="D188" s="81" t="s">
        <v>246</v>
      </c>
      <c r="E188" s="81" t="s">
        <v>423</v>
      </c>
      <c r="F188" s="80">
        <v>1.65</v>
      </c>
      <c r="G188" s="81" t="s">
        <v>8</v>
      </c>
      <c r="H188" s="81" t="s">
        <v>440</v>
      </c>
      <c r="I188" s="81" t="s">
        <v>579</v>
      </c>
      <c r="J188" s="81" t="str">
        <f t="shared" si="16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80">
        <f t="shared" si="17"/>
        <v>188</v>
      </c>
      <c r="L188" s="81" t="str">
        <f t="shared" si="13"/>
        <v/>
      </c>
      <c r="M188" s="81" t="str">
        <f t="shared" si="14"/>
        <v>Update SC_Matieres set designation = 'JUNCUS EFFUSUS' where ligne = 188 ;</v>
      </c>
      <c r="P188" s="209">
        <v>0</v>
      </c>
      <c r="Q188" s="210" t="str">
        <f t="shared" si="15"/>
        <v/>
      </c>
    </row>
    <row r="189" spans="1:17" x14ac:dyDescent="0.3">
      <c r="A189" s="80">
        <v>189</v>
      </c>
      <c r="B189" s="100" t="s">
        <v>1384</v>
      </c>
      <c r="D189" s="81" t="s">
        <v>246</v>
      </c>
      <c r="E189" s="81" t="s">
        <v>423</v>
      </c>
      <c r="F189" s="80">
        <v>1.65</v>
      </c>
      <c r="G189" s="81" t="s">
        <v>8</v>
      </c>
      <c r="H189" s="81" t="s">
        <v>441</v>
      </c>
      <c r="I189" s="81" t="s">
        <v>579</v>
      </c>
      <c r="J189" s="81" t="str">
        <f t="shared" si="16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80">
        <f t="shared" si="17"/>
        <v>189</v>
      </c>
      <c r="L189" s="81" t="str">
        <f t="shared" si="13"/>
        <v/>
      </c>
      <c r="M189" s="81" t="str">
        <f t="shared" si="14"/>
        <v>Update SC_Matieres set designation = 'JUNCUS INFLEXUS' where ligne = 189 ;</v>
      </c>
      <c r="P189" s="209">
        <v>0</v>
      </c>
      <c r="Q189" s="210" t="str">
        <f t="shared" si="15"/>
        <v/>
      </c>
    </row>
    <row r="190" spans="1:17" x14ac:dyDescent="0.3">
      <c r="A190" s="80">
        <v>190</v>
      </c>
      <c r="B190" s="100" t="s">
        <v>1385</v>
      </c>
      <c r="D190" s="81" t="s">
        <v>246</v>
      </c>
      <c r="E190" s="81" t="s">
        <v>423</v>
      </c>
      <c r="F190" s="80">
        <v>1.65</v>
      </c>
      <c r="G190" s="81" t="s">
        <v>8</v>
      </c>
      <c r="H190" s="81" t="s">
        <v>442</v>
      </c>
      <c r="I190" s="81" t="s">
        <v>579</v>
      </c>
      <c r="J190" s="81" t="str">
        <f t="shared" si="16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80">
        <f t="shared" si="17"/>
        <v>190</v>
      </c>
      <c r="L190" s="81" t="str">
        <f t="shared" si="13"/>
        <v/>
      </c>
      <c r="M190" s="81" t="str">
        <f t="shared" si="14"/>
        <v>Update SC_Matieres set designation = 'LYTHRUM SALICARIA' where ligne = 190 ;</v>
      </c>
      <c r="P190" s="209">
        <v>0</v>
      </c>
      <c r="Q190" s="210" t="str">
        <f t="shared" si="15"/>
        <v/>
      </c>
    </row>
    <row r="191" spans="1:17" x14ac:dyDescent="0.3">
      <c r="A191" s="80">
        <v>191</v>
      </c>
      <c r="B191" s="100" t="s">
        <v>1386</v>
      </c>
      <c r="D191" s="81" t="s">
        <v>246</v>
      </c>
      <c r="E191" s="81" t="s">
        <v>423</v>
      </c>
      <c r="F191" s="80">
        <v>1.65</v>
      </c>
      <c r="G191" s="81" t="s">
        <v>8</v>
      </c>
      <c r="H191" s="81" t="s">
        <v>443</v>
      </c>
      <c r="I191" s="81" t="s">
        <v>579</v>
      </c>
      <c r="J191" s="81" t="str">
        <f t="shared" si="16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80">
        <f t="shared" si="17"/>
        <v>191</v>
      </c>
      <c r="L191" s="81" t="str">
        <f t="shared" si="13"/>
        <v/>
      </c>
      <c r="M191" s="81" t="str">
        <f t="shared" si="14"/>
        <v>Update SC_Matieres set designation = 'PONTEDERIA CORDATA' where ligne = 191 ;</v>
      </c>
      <c r="P191" s="209">
        <v>0</v>
      </c>
      <c r="Q191" s="210" t="str">
        <f t="shared" si="15"/>
        <v/>
      </c>
    </row>
    <row r="192" spans="1:17" x14ac:dyDescent="0.3">
      <c r="A192" s="80">
        <v>192</v>
      </c>
      <c r="B192" s="100" t="s">
        <v>1387</v>
      </c>
      <c r="D192" s="81" t="s">
        <v>246</v>
      </c>
      <c r="E192" s="81" t="s">
        <v>423</v>
      </c>
      <c r="F192" s="80">
        <v>1.65</v>
      </c>
      <c r="G192" s="81" t="s">
        <v>8</v>
      </c>
      <c r="H192" s="81" t="s">
        <v>444</v>
      </c>
      <c r="I192" s="81" t="s">
        <v>579</v>
      </c>
      <c r="J192" s="81" t="str">
        <f t="shared" si="16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80">
        <f t="shared" si="17"/>
        <v>192</v>
      </c>
      <c r="L192" s="81" t="str">
        <f t="shared" si="13"/>
        <v/>
      </c>
      <c r="M192" s="81" t="str">
        <f t="shared" si="14"/>
        <v>Update SC_Matieres set designation = 'SCIRPUS ALBESCENS' where ligne = 192 ;</v>
      </c>
      <c r="P192" s="209">
        <v>0</v>
      </c>
      <c r="Q192" s="210" t="str">
        <f t="shared" si="15"/>
        <v/>
      </c>
    </row>
    <row r="193" spans="1:17" x14ac:dyDescent="0.3">
      <c r="A193" s="80">
        <v>193</v>
      </c>
      <c r="B193" s="100" t="s">
        <v>1388</v>
      </c>
      <c r="D193" s="81" t="s">
        <v>246</v>
      </c>
      <c r="E193" s="81" t="s">
        <v>423</v>
      </c>
      <c r="F193" s="80">
        <v>1.65</v>
      </c>
      <c r="G193" s="81" t="s">
        <v>8</v>
      </c>
      <c r="H193" s="81" t="s">
        <v>445</v>
      </c>
      <c r="I193" s="81" t="s">
        <v>579</v>
      </c>
      <c r="J193" s="81" t="str">
        <f t="shared" si="16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80">
        <f t="shared" si="17"/>
        <v>193</v>
      </c>
      <c r="L193" s="81" t="str">
        <f t="shared" si="13"/>
        <v/>
      </c>
      <c r="M193" s="81" t="str">
        <f t="shared" si="14"/>
        <v>Update SC_Matieres set designation = 'SCIRPUS LACUSTRIS' where ligne = 193 ;</v>
      </c>
      <c r="P193" s="209">
        <v>0</v>
      </c>
      <c r="Q193" s="210" t="str">
        <f t="shared" si="15"/>
        <v/>
      </c>
    </row>
    <row r="194" spans="1:17" x14ac:dyDescent="0.3">
      <c r="A194" s="80">
        <v>194</v>
      </c>
      <c r="B194" s="100" t="s">
        <v>1389</v>
      </c>
      <c r="D194" s="81" t="s">
        <v>246</v>
      </c>
      <c r="E194" s="81" t="s">
        <v>423</v>
      </c>
      <c r="F194" s="80">
        <v>4.9000000000000004</v>
      </c>
      <c r="G194" s="81" t="s">
        <v>8</v>
      </c>
      <c r="H194" s="81" t="s">
        <v>446</v>
      </c>
      <c r="I194" s="81" t="s">
        <v>579</v>
      </c>
      <c r="J194" s="81" t="str">
        <f t="shared" si="16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80">
        <f t="shared" si="17"/>
        <v>194</v>
      </c>
      <c r="L194" s="81" t="str">
        <f t="shared" si="13"/>
        <v/>
      </c>
      <c r="M194" s="81" t="str">
        <f t="shared" si="14"/>
        <v>Update SC_Matieres set designation = 'THALIA DEALBATA' where ligne = 194 ;</v>
      </c>
      <c r="P194" s="209">
        <v>0</v>
      </c>
      <c r="Q194" s="210" t="str">
        <f t="shared" si="15"/>
        <v/>
      </c>
    </row>
    <row r="195" spans="1:17" x14ac:dyDescent="0.3">
      <c r="A195" s="80">
        <v>195</v>
      </c>
      <c r="B195" s="100" t="s">
        <v>1390</v>
      </c>
      <c r="D195" s="81" t="s">
        <v>246</v>
      </c>
      <c r="E195" s="81" t="s">
        <v>423</v>
      </c>
      <c r="F195" s="80">
        <v>2.1</v>
      </c>
      <c r="G195" s="81" t="s">
        <v>8</v>
      </c>
      <c r="H195" s="81" t="s">
        <v>447</v>
      </c>
      <c r="I195" s="81" t="s">
        <v>579</v>
      </c>
      <c r="J195" s="81" t="str">
        <f t="shared" si="16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80">
        <f t="shared" si="17"/>
        <v>195</v>
      </c>
      <c r="L195" s="81" t="str">
        <f t="shared" ref="L195:L258" si="18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81" t="str">
        <f t="shared" ref="M195:M258" si="19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  <c r="P195" s="209">
        <v>0</v>
      </c>
      <c r="Q195" s="210" t="str">
        <f t="shared" ref="Q195:Q258" si="20">IF(E195="SASKIT",SUBSTITUTE(SUBSTITUTE($Q$1,"#OBLIGATOIRE#",P195),"#LIGNE#",A195),"")</f>
        <v/>
      </c>
    </row>
    <row r="196" spans="1:17" x14ac:dyDescent="0.3">
      <c r="A196" s="80">
        <v>196</v>
      </c>
      <c r="B196" s="100" t="s">
        <v>1391</v>
      </c>
      <c r="D196" s="81" t="s">
        <v>246</v>
      </c>
      <c r="E196" s="81" t="s">
        <v>423</v>
      </c>
      <c r="F196" s="80">
        <v>4.9000000000000004</v>
      </c>
      <c r="G196" s="81" t="s">
        <v>8</v>
      </c>
      <c r="H196" s="81" t="s">
        <v>448</v>
      </c>
      <c r="I196" s="81" t="s">
        <v>579</v>
      </c>
      <c r="J196" s="81" t="str">
        <f t="shared" si="16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80">
        <f t="shared" si="17"/>
        <v>196</v>
      </c>
      <c r="L196" s="81" t="str">
        <f t="shared" si="18"/>
        <v/>
      </c>
      <c r="M196" s="81" t="str">
        <f t="shared" si="19"/>
        <v>Update SC_Matieres set designation = 'APONOGETON DISTACHYOS' where ligne = 196 ;</v>
      </c>
      <c r="P196" s="209">
        <v>0</v>
      </c>
      <c r="Q196" s="210" t="str">
        <f t="shared" si="20"/>
        <v/>
      </c>
    </row>
    <row r="197" spans="1:17" x14ac:dyDescent="0.3">
      <c r="A197" s="80">
        <v>197</v>
      </c>
      <c r="B197" s="100" t="s">
        <v>1392</v>
      </c>
      <c r="D197" s="81" t="s">
        <v>246</v>
      </c>
      <c r="E197" s="81" t="s">
        <v>423</v>
      </c>
      <c r="F197" s="80">
        <v>1.65</v>
      </c>
      <c r="G197" s="81" t="s">
        <v>8</v>
      </c>
      <c r="H197" s="81" t="s">
        <v>449</v>
      </c>
      <c r="I197" s="81" t="s">
        <v>579</v>
      </c>
      <c r="J197" s="81" t="str">
        <f t="shared" si="16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80">
        <f t="shared" si="17"/>
        <v>197</v>
      </c>
      <c r="L197" s="81" t="str">
        <f t="shared" si="18"/>
        <v/>
      </c>
      <c r="M197" s="81" t="str">
        <f t="shared" si="19"/>
        <v>Update SC_Matieres set designation = 'CALTHA PALUSTRIS' where ligne = 197 ;</v>
      </c>
      <c r="P197" s="209">
        <v>0</v>
      </c>
      <c r="Q197" s="210" t="str">
        <f t="shared" si="20"/>
        <v/>
      </c>
    </row>
    <row r="198" spans="1:17" x14ac:dyDescent="0.3">
      <c r="A198" s="80">
        <v>198</v>
      </c>
      <c r="B198" s="100" t="s">
        <v>1393</v>
      </c>
      <c r="D198" s="81" t="s">
        <v>246</v>
      </c>
      <c r="E198" s="81" t="s">
        <v>423</v>
      </c>
      <c r="F198" s="80">
        <v>1.65</v>
      </c>
      <c r="G198" s="81" t="s">
        <v>8</v>
      </c>
      <c r="H198" s="81" t="s">
        <v>450</v>
      </c>
      <c r="I198" s="81" t="s">
        <v>579</v>
      </c>
      <c r="J198" s="81" t="str">
        <f t="shared" si="16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80">
        <f t="shared" si="17"/>
        <v>198</v>
      </c>
      <c r="L198" s="81" t="str">
        <f t="shared" si="18"/>
        <v/>
      </c>
      <c r="M198" s="81" t="str">
        <f t="shared" si="19"/>
        <v>Update SC_Matieres set designation = 'CAREX ELATA AURA' where ligne = 198 ;</v>
      </c>
      <c r="P198" s="209">
        <v>0</v>
      </c>
      <c r="Q198" s="210" t="str">
        <f t="shared" si="20"/>
        <v/>
      </c>
    </row>
    <row r="199" spans="1:17" x14ac:dyDescent="0.3">
      <c r="A199" s="80">
        <v>199</v>
      </c>
      <c r="B199" s="100" t="s">
        <v>1394</v>
      </c>
      <c r="D199" s="81" t="s">
        <v>246</v>
      </c>
      <c r="E199" s="81" t="s">
        <v>423</v>
      </c>
      <c r="F199" s="80">
        <v>1.65</v>
      </c>
      <c r="G199" s="81" t="s">
        <v>8</v>
      </c>
      <c r="H199" s="81" t="s">
        <v>451</v>
      </c>
      <c r="I199" s="81" t="s">
        <v>579</v>
      </c>
      <c r="J199" s="81" t="str">
        <f t="shared" si="16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80">
        <f t="shared" si="17"/>
        <v>199</v>
      </c>
      <c r="L199" s="81" t="str">
        <f t="shared" si="18"/>
        <v/>
      </c>
      <c r="M199" s="81" t="str">
        <f t="shared" si="19"/>
        <v>Update SC_Matieres set designation = 'CAREX GRAYI' where ligne = 199 ;</v>
      </c>
      <c r="P199" s="209">
        <v>0</v>
      </c>
      <c r="Q199" s="210" t="str">
        <f t="shared" si="20"/>
        <v/>
      </c>
    </row>
    <row r="200" spans="1:17" x14ac:dyDescent="0.3">
      <c r="A200" s="80">
        <v>200</v>
      </c>
      <c r="B200" s="100" t="s">
        <v>1395</v>
      </c>
      <c r="D200" s="81" t="s">
        <v>246</v>
      </c>
      <c r="E200" s="81" t="s">
        <v>423</v>
      </c>
      <c r="F200" s="80">
        <v>1.65</v>
      </c>
      <c r="G200" s="81" t="s">
        <v>8</v>
      </c>
      <c r="H200" s="81" t="s">
        <v>452</v>
      </c>
      <c r="I200" s="81" t="s">
        <v>579</v>
      </c>
      <c r="J200" s="81" t="str">
        <f t="shared" si="16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80">
        <f t="shared" si="17"/>
        <v>200</v>
      </c>
      <c r="L200" s="81" t="str">
        <f t="shared" si="18"/>
        <v/>
      </c>
      <c r="M200" s="81" t="str">
        <f t="shared" si="19"/>
        <v>Update SC_Matieres set designation = 'ACORUS CALAMUS' where ligne = 200 ;</v>
      </c>
      <c r="P200" s="209">
        <v>0</v>
      </c>
      <c r="Q200" s="210" t="str">
        <f t="shared" si="20"/>
        <v/>
      </c>
    </row>
    <row r="201" spans="1:17" x14ac:dyDescent="0.3">
      <c r="A201" s="80">
        <v>201</v>
      </c>
      <c r="B201" s="100" t="s">
        <v>1396</v>
      </c>
      <c r="D201" s="81" t="s">
        <v>246</v>
      </c>
      <c r="E201" s="81" t="s">
        <v>423</v>
      </c>
      <c r="F201" s="80">
        <v>1.65</v>
      </c>
      <c r="G201" s="81" t="s">
        <v>8</v>
      </c>
      <c r="H201" s="81" t="s">
        <v>452</v>
      </c>
      <c r="I201" s="81" t="s">
        <v>579</v>
      </c>
      <c r="J201" s="81" t="str">
        <f t="shared" si="16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80">
        <f t="shared" si="17"/>
        <v>201</v>
      </c>
      <c r="L201" s="81" t="str">
        <f t="shared" si="18"/>
        <v/>
      </c>
      <c r="M201" s="81" t="str">
        <f t="shared" si="19"/>
        <v>Update SC_Matieres set designation = 'ACORUS CALAMUS VARIEGATA' where ligne = 201 ;</v>
      </c>
      <c r="P201" s="209">
        <v>0</v>
      </c>
      <c r="Q201" s="210" t="str">
        <f t="shared" si="20"/>
        <v/>
      </c>
    </row>
    <row r="202" spans="1:17" x14ac:dyDescent="0.3">
      <c r="A202" s="80">
        <v>202</v>
      </c>
      <c r="B202" s="100" t="s">
        <v>1397</v>
      </c>
      <c r="D202" s="81" t="s">
        <v>453</v>
      </c>
      <c r="E202" s="81" t="s">
        <v>423</v>
      </c>
      <c r="F202" s="80">
        <v>2.8</v>
      </c>
      <c r="G202" s="81" t="s">
        <v>8</v>
      </c>
      <c r="H202" s="81" t="s">
        <v>454</v>
      </c>
      <c r="I202" s="81" t="s">
        <v>579</v>
      </c>
      <c r="J202" s="81" t="str">
        <f t="shared" si="16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80">
        <f t="shared" si="17"/>
        <v>202</v>
      </c>
      <c r="L202" s="81" t="str">
        <f t="shared" si="18"/>
        <v/>
      </c>
      <c r="M202" s="81" t="str">
        <f t="shared" si="19"/>
        <v>Update SC_Matieres set designation = 'ACORUS GRAMINEUS OGON' where ligne = 202 ;</v>
      </c>
      <c r="P202" s="209">
        <v>0</v>
      </c>
      <c r="Q202" s="210" t="str">
        <f t="shared" si="20"/>
        <v/>
      </c>
    </row>
    <row r="203" spans="1:17" x14ac:dyDescent="0.3">
      <c r="A203" s="80">
        <v>203</v>
      </c>
      <c r="B203" s="100" t="s">
        <v>1398</v>
      </c>
      <c r="D203" s="81" t="s">
        <v>453</v>
      </c>
      <c r="E203" s="81" t="s">
        <v>423</v>
      </c>
      <c r="F203" s="80">
        <v>3.85</v>
      </c>
      <c r="G203" s="81" t="s">
        <v>8</v>
      </c>
      <c r="H203" s="81" t="s">
        <v>455</v>
      </c>
      <c r="I203" s="81" t="s">
        <v>579</v>
      </c>
      <c r="J203" s="81" t="str">
        <f t="shared" si="16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80">
        <f t="shared" si="17"/>
        <v>203</v>
      </c>
      <c r="L203" s="81" t="str">
        <f t="shared" si="18"/>
        <v/>
      </c>
      <c r="M203" s="81" t="str">
        <f t="shared" si="19"/>
        <v>Update SC_Matieres set designation = 'ANEMOPSIS CALIFORNICA' where ligne = 203 ;</v>
      </c>
      <c r="P203" s="209">
        <v>0</v>
      </c>
      <c r="Q203" s="210" t="str">
        <f t="shared" si="20"/>
        <v/>
      </c>
    </row>
    <row r="204" spans="1:17" x14ac:dyDescent="0.3">
      <c r="A204" s="80">
        <v>204</v>
      </c>
      <c r="B204" s="100" t="s">
        <v>1399</v>
      </c>
      <c r="D204" s="81" t="s">
        <v>453</v>
      </c>
      <c r="E204" s="81" t="s">
        <v>423</v>
      </c>
      <c r="F204" s="80">
        <v>2.8</v>
      </c>
      <c r="G204" s="81" t="s">
        <v>8</v>
      </c>
      <c r="H204" s="81" t="s">
        <v>456</v>
      </c>
      <c r="I204" s="81" t="s">
        <v>579</v>
      </c>
      <c r="J204" s="81" t="str">
        <f t="shared" si="16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80">
        <f t="shared" si="17"/>
        <v>204</v>
      </c>
      <c r="L204" s="81" t="str">
        <f t="shared" si="18"/>
        <v/>
      </c>
      <c r="M204" s="81" t="str">
        <f t="shared" si="19"/>
        <v>Update SC_Matieres set designation = 'CALLA PALUSTRIS' where ligne = 204 ;</v>
      </c>
      <c r="P204" s="209">
        <v>0</v>
      </c>
      <c r="Q204" s="210" t="str">
        <f t="shared" si="20"/>
        <v/>
      </c>
    </row>
    <row r="205" spans="1:17" x14ac:dyDescent="0.3">
      <c r="A205" s="80">
        <v>205</v>
      </c>
      <c r="B205" s="100" t="s">
        <v>1400</v>
      </c>
      <c r="D205" s="81" t="s">
        <v>453</v>
      </c>
      <c r="E205" s="81" t="s">
        <v>423</v>
      </c>
      <c r="F205" s="80">
        <v>2.8</v>
      </c>
      <c r="G205" s="81" t="s">
        <v>8</v>
      </c>
      <c r="H205" s="81" t="s">
        <v>457</v>
      </c>
      <c r="I205" s="81" t="s">
        <v>579</v>
      </c>
      <c r="J205" s="81" t="str">
        <f t="shared" si="16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80">
        <f t="shared" si="17"/>
        <v>205</v>
      </c>
      <c r="L205" s="81" t="str">
        <f t="shared" si="18"/>
        <v/>
      </c>
      <c r="M205" s="81" t="str">
        <f t="shared" si="19"/>
        <v>Update SC_Matieres set designation = 'CALLITRICHE VERNALIS' where ligne = 205 ;</v>
      </c>
      <c r="P205" s="209">
        <v>0</v>
      </c>
      <c r="Q205" s="210" t="str">
        <f t="shared" si="20"/>
        <v/>
      </c>
    </row>
    <row r="206" spans="1:17" x14ac:dyDescent="0.3">
      <c r="A206" s="80">
        <v>206</v>
      </c>
      <c r="B206" s="100" t="s">
        <v>1401</v>
      </c>
      <c r="D206" s="81" t="s">
        <v>453</v>
      </c>
      <c r="E206" s="81" t="s">
        <v>423</v>
      </c>
      <c r="F206" s="80">
        <v>2.8</v>
      </c>
      <c r="G206" s="81" t="s">
        <v>8</v>
      </c>
      <c r="H206" s="81" t="s">
        <v>458</v>
      </c>
      <c r="I206" s="81" t="s">
        <v>579</v>
      </c>
      <c r="J206" s="81" t="str">
        <f t="shared" si="16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80">
        <f t="shared" si="17"/>
        <v>206</v>
      </c>
      <c r="L206" s="81" t="str">
        <f t="shared" si="18"/>
        <v/>
      </c>
      <c r="M206" s="81" t="str">
        <f t="shared" si="19"/>
        <v>Update SC_Matieres set designation = 'CYPERUS ALTERNIFOLIUS' where ligne = 206 ;</v>
      </c>
      <c r="P206" s="209">
        <v>0</v>
      </c>
      <c r="Q206" s="210" t="str">
        <f t="shared" si="20"/>
        <v/>
      </c>
    </row>
    <row r="207" spans="1:17" x14ac:dyDescent="0.3">
      <c r="A207" s="80">
        <v>207</v>
      </c>
      <c r="B207" s="100" t="s">
        <v>1402</v>
      </c>
      <c r="D207" s="81" t="s">
        <v>453</v>
      </c>
      <c r="E207" s="81" t="s">
        <v>423</v>
      </c>
      <c r="F207" s="80">
        <v>2.8</v>
      </c>
      <c r="G207" s="81" t="s">
        <v>8</v>
      </c>
      <c r="H207" s="81" t="s">
        <v>459</v>
      </c>
      <c r="I207" s="81" t="s">
        <v>579</v>
      </c>
      <c r="J207" s="81" t="str">
        <f t="shared" si="16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80">
        <f t="shared" si="17"/>
        <v>207</v>
      </c>
      <c r="L207" s="81" t="str">
        <f t="shared" si="18"/>
        <v/>
      </c>
      <c r="M207" s="81" t="str">
        <f t="shared" si="19"/>
        <v>Update SC_Matieres set designation = 'DICHROMENA COLORATA' where ligne = 207 ;</v>
      </c>
      <c r="P207" s="209">
        <v>0</v>
      </c>
      <c r="Q207" s="210" t="str">
        <f t="shared" si="20"/>
        <v/>
      </c>
    </row>
    <row r="208" spans="1:17" x14ac:dyDescent="0.3">
      <c r="A208" s="80">
        <v>208</v>
      </c>
      <c r="B208" s="100" t="s">
        <v>1403</v>
      </c>
      <c r="D208" s="81" t="s">
        <v>453</v>
      </c>
      <c r="E208" s="81" t="s">
        <v>423</v>
      </c>
      <c r="F208" s="80">
        <v>2.8</v>
      </c>
      <c r="G208" s="81" t="s">
        <v>8</v>
      </c>
      <c r="H208" s="81" t="s">
        <v>460</v>
      </c>
      <c r="I208" s="81" t="s">
        <v>579</v>
      </c>
      <c r="J208" s="81" t="str">
        <f t="shared" si="16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80">
        <f t="shared" si="17"/>
        <v>208</v>
      </c>
      <c r="L208" s="81" t="str">
        <f t="shared" si="18"/>
        <v/>
      </c>
      <c r="M208" s="81" t="str">
        <f t="shared" si="19"/>
        <v>Update SC_Matieres set designation = 'ELEOCHARIS ACICULARIS' where ligne = 208 ;</v>
      </c>
      <c r="P208" s="209">
        <v>0</v>
      </c>
      <c r="Q208" s="210" t="str">
        <f t="shared" si="20"/>
        <v/>
      </c>
    </row>
    <row r="209" spans="1:17" x14ac:dyDescent="0.3">
      <c r="A209" s="80">
        <v>209</v>
      </c>
      <c r="B209" s="100" t="s">
        <v>1404</v>
      </c>
      <c r="D209" s="81" t="s">
        <v>453</v>
      </c>
      <c r="E209" s="81" t="s">
        <v>423</v>
      </c>
      <c r="F209" s="80">
        <v>2.8</v>
      </c>
      <c r="G209" s="81" t="s">
        <v>8</v>
      </c>
      <c r="H209" s="81" t="s">
        <v>461</v>
      </c>
      <c r="I209" s="81" t="s">
        <v>579</v>
      </c>
      <c r="J209" s="81" t="str">
        <f t="shared" si="16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80">
        <f t="shared" si="17"/>
        <v>209</v>
      </c>
      <c r="L209" s="81" t="str">
        <f t="shared" si="18"/>
        <v/>
      </c>
      <c r="M209" s="81" t="str">
        <f t="shared" si="19"/>
        <v>Update SC_Matieres set designation = 'EQUISETUM FLUVATILE' where ligne = 209 ;</v>
      </c>
      <c r="P209" s="209">
        <v>0</v>
      </c>
      <c r="Q209" s="210" t="str">
        <f t="shared" si="20"/>
        <v/>
      </c>
    </row>
    <row r="210" spans="1:17" x14ac:dyDescent="0.3">
      <c r="A210" s="80">
        <v>210</v>
      </c>
      <c r="B210" s="100" t="s">
        <v>1405</v>
      </c>
      <c r="D210" s="81" t="s">
        <v>453</v>
      </c>
      <c r="E210" s="81" t="s">
        <v>423</v>
      </c>
      <c r="F210" s="80">
        <v>3.15</v>
      </c>
      <c r="G210" s="81" t="s">
        <v>8</v>
      </c>
      <c r="H210" s="81" t="s">
        <v>462</v>
      </c>
      <c r="I210" s="81" t="s">
        <v>579</v>
      </c>
      <c r="J210" s="81" t="str">
        <f t="shared" si="16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80">
        <f t="shared" si="17"/>
        <v>210</v>
      </c>
      <c r="L210" s="81" t="str">
        <f t="shared" si="18"/>
        <v/>
      </c>
      <c r="M210" s="81" t="str">
        <f t="shared" si="19"/>
        <v>Update SC_Matieres set designation = 'EQUISETUM JAPONICUM' where ligne = 210 ;</v>
      </c>
      <c r="P210" s="209">
        <v>0</v>
      </c>
      <c r="Q210" s="210" t="str">
        <f t="shared" si="20"/>
        <v/>
      </c>
    </row>
    <row r="211" spans="1:17" x14ac:dyDescent="0.3">
      <c r="A211" s="80">
        <v>211</v>
      </c>
      <c r="B211" s="100" t="s">
        <v>1406</v>
      </c>
      <c r="D211" s="81" t="s">
        <v>453</v>
      </c>
      <c r="E211" s="81" t="s">
        <v>423</v>
      </c>
      <c r="F211" s="80">
        <v>2.8</v>
      </c>
      <c r="G211" s="81" t="s">
        <v>8</v>
      </c>
      <c r="H211" s="81" t="s">
        <v>463</v>
      </c>
      <c r="I211" s="81" t="s">
        <v>579</v>
      </c>
      <c r="J211" s="81" t="str">
        <f t="shared" si="16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80">
        <f t="shared" si="17"/>
        <v>211</v>
      </c>
      <c r="L211" s="81" t="str">
        <f t="shared" si="18"/>
        <v/>
      </c>
      <c r="M211" s="81" t="str">
        <f t="shared" si="19"/>
        <v>Update SC_Matieres set designation = 'HYDROCOTYLE VULGARIS' where ligne = 211 ;</v>
      </c>
      <c r="P211" s="209">
        <v>0</v>
      </c>
      <c r="Q211" s="210" t="str">
        <f t="shared" si="20"/>
        <v/>
      </c>
    </row>
    <row r="212" spans="1:17" x14ac:dyDescent="0.3">
      <c r="A212" s="80">
        <v>212</v>
      </c>
      <c r="B212" s="100" t="s">
        <v>1407</v>
      </c>
      <c r="D212" s="81" t="s">
        <v>453</v>
      </c>
      <c r="E212" s="81" t="s">
        <v>423</v>
      </c>
      <c r="F212" s="80">
        <v>3.5</v>
      </c>
      <c r="G212" s="81" t="s">
        <v>8</v>
      </c>
      <c r="H212" s="81" t="s">
        <v>464</v>
      </c>
      <c r="I212" s="81" t="s">
        <v>579</v>
      </c>
      <c r="J212" s="81" t="str">
        <f t="shared" si="16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80">
        <f t="shared" si="17"/>
        <v>212</v>
      </c>
      <c r="L212" s="81" t="str">
        <f t="shared" si="18"/>
        <v/>
      </c>
      <c r="M212" s="81" t="str">
        <f t="shared" si="19"/>
        <v>Update SC_Matieres set designation = 'JUNCUS EFFUSUS SPIRALIS' where ligne = 212 ;</v>
      </c>
      <c r="P212" s="209">
        <v>0</v>
      </c>
      <c r="Q212" s="210" t="str">
        <f t="shared" si="20"/>
        <v/>
      </c>
    </row>
    <row r="213" spans="1:17" x14ac:dyDescent="0.3">
      <c r="A213" s="80">
        <v>213</v>
      </c>
      <c r="B213" s="100" t="s">
        <v>1408</v>
      </c>
      <c r="D213" s="81" t="s">
        <v>453</v>
      </c>
      <c r="E213" s="81" t="s">
        <v>423</v>
      </c>
      <c r="F213" s="80">
        <v>14</v>
      </c>
      <c r="G213" s="81" t="s">
        <v>8</v>
      </c>
      <c r="H213" s="81" t="s">
        <v>465</v>
      </c>
      <c r="I213" s="81" t="s">
        <v>579</v>
      </c>
      <c r="J213" s="81" t="str">
        <f t="shared" si="16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80">
        <f t="shared" si="17"/>
        <v>213</v>
      </c>
      <c r="L213" s="81" t="str">
        <f t="shared" si="18"/>
        <v/>
      </c>
      <c r="M213" s="81" t="str">
        <f t="shared" si="19"/>
        <v>Update SC_Matieres set designation = 'NYMPHAEA COLORADO' where ligne = 213 ;</v>
      </c>
      <c r="P213" s="209">
        <v>0</v>
      </c>
      <c r="Q213" s="210" t="str">
        <f t="shared" si="20"/>
        <v/>
      </c>
    </row>
    <row r="214" spans="1:17" x14ac:dyDescent="0.3">
      <c r="A214" s="80">
        <v>214</v>
      </c>
      <c r="B214" s="100" t="s">
        <v>1409</v>
      </c>
      <c r="D214" s="81" t="s">
        <v>453</v>
      </c>
      <c r="E214" s="81" t="s">
        <v>423</v>
      </c>
      <c r="F214" s="80">
        <v>12.6</v>
      </c>
      <c r="G214" s="81" t="s">
        <v>8</v>
      </c>
      <c r="H214" s="81" t="s">
        <v>466</v>
      </c>
      <c r="I214" s="81" t="s">
        <v>579</v>
      </c>
      <c r="J214" s="81" t="str">
        <f t="shared" si="16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80">
        <f t="shared" si="17"/>
        <v>214</v>
      </c>
      <c r="L214" s="81" t="str">
        <f t="shared" si="18"/>
        <v/>
      </c>
      <c r="M214" s="81" t="str">
        <f t="shared" si="19"/>
        <v>Update SC_Matieres set designation = 'NYMPHAEA GONNERE' where ligne = 214 ;</v>
      </c>
      <c r="P214" s="209">
        <v>0</v>
      </c>
      <c r="Q214" s="210" t="str">
        <f t="shared" si="20"/>
        <v/>
      </c>
    </row>
    <row r="215" spans="1:17" x14ac:dyDescent="0.3">
      <c r="A215" s="80">
        <v>215</v>
      </c>
      <c r="B215" s="100" t="s">
        <v>1410</v>
      </c>
      <c r="D215" s="81" t="s">
        <v>453</v>
      </c>
      <c r="E215" s="81" t="s">
        <v>423</v>
      </c>
      <c r="F215" s="80">
        <v>14</v>
      </c>
      <c r="G215" s="81" t="s">
        <v>8</v>
      </c>
      <c r="H215" s="81" t="s">
        <v>467</v>
      </c>
      <c r="I215" s="81" t="s">
        <v>579</v>
      </c>
      <c r="J215" s="81" t="str">
        <f t="shared" si="16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80">
        <f t="shared" si="17"/>
        <v>215</v>
      </c>
      <c r="L215" s="81" t="str">
        <f t="shared" si="18"/>
        <v/>
      </c>
      <c r="M215" s="81" t="str">
        <f t="shared" si="19"/>
        <v>Update SC_Matieres set designation = 'NYMPHAEA JAMES BRYDON' where ligne = 215 ;</v>
      </c>
      <c r="P215" s="209">
        <v>0</v>
      </c>
      <c r="Q215" s="210" t="str">
        <f t="shared" si="20"/>
        <v/>
      </c>
    </row>
    <row r="216" spans="1:17" x14ac:dyDescent="0.3">
      <c r="A216" s="80">
        <v>216</v>
      </c>
      <c r="B216" s="100" t="s">
        <v>1411</v>
      </c>
      <c r="D216" s="81" t="s">
        <v>453</v>
      </c>
      <c r="E216" s="81" t="s">
        <v>423</v>
      </c>
      <c r="F216" s="80">
        <v>12.6</v>
      </c>
      <c r="G216" s="81" t="s">
        <v>8</v>
      </c>
      <c r="H216" s="81" t="s">
        <v>468</v>
      </c>
      <c r="I216" s="81" t="s">
        <v>579</v>
      </c>
      <c r="J216" s="81" t="str">
        <f t="shared" si="16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80">
        <f t="shared" si="17"/>
        <v>216</v>
      </c>
      <c r="L216" s="81" t="str">
        <f t="shared" si="18"/>
        <v/>
      </c>
      <c r="M216" s="81" t="str">
        <f t="shared" si="19"/>
        <v>Update SC_Matieres set designation = 'NYMPHAEA MARLICEA CHROMETELLA' where ligne = 216 ;</v>
      </c>
      <c r="P216" s="209">
        <v>0</v>
      </c>
      <c r="Q216" s="210" t="str">
        <f t="shared" si="20"/>
        <v/>
      </c>
    </row>
    <row r="217" spans="1:17" x14ac:dyDescent="0.3">
      <c r="A217" s="80">
        <v>217</v>
      </c>
      <c r="B217" s="100" t="s">
        <v>1412</v>
      </c>
      <c r="D217" s="81" t="s">
        <v>453</v>
      </c>
      <c r="E217" s="81" t="s">
        <v>423</v>
      </c>
      <c r="F217" s="80">
        <v>2.8</v>
      </c>
      <c r="G217" s="81" t="s">
        <v>8</v>
      </c>
      <c r="H217" s="81" t="s">
        <v>469</v>
      </c>
      <c r="I217" s="81" t="s">
        <v>579</v>
      </c>
      <c r="J217" s="81" t="str">
        <f t="shared" si="16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80">
        <f t="shared" si="17"/>
        <v>217</v>
      </c>
      <c r="L217" s="81" t="str">
        <f t="shared" si="18"/>
        <v/>
      </c>
      <c r="M217" s="81" t="str">
        <f t="shared" si="19"/>
        <v>Update SC_Matieres set designation = '0ENANTHE JAVANICA FLAMINGO' where ligne = 217 ;</v>
      </c>
      <c r="P217" s="209">
        <v>0</v>
      </c>
      <c r="Q217" s="210" t="str">
        <f t="shared" si="20"/>
        <v/>
      </c>
    </row>
    <row r="218" spans="1:17" x14ac:dyDescent="0.3">
      <c r="A218" s="80">
        <v>218</v>
      </c>
      <c r="B218" s="100" t="s">
        <v>1413</v>
      </c>
      <c r="D218" s="81" t="s">
        <v>453</v>
      </c>
      <c r="E218" s="81" t="s">
        <v>423</v>
      </c>
      <c r="F218" s="80">
        <v>3.5</v>
      </c>
      <c r="G218" s="81" t="s">
        <v>8</v>
      </c>
      <c r="H218" s="81" t="s">
        <v>470</v>
      </c>
      <c r="I218" s="81" t="s">
        <v>579</v>
      </c>
      <c r="J218" s="81" t="str">
        <f t="shared" si="16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80">
        <f t="shared" si="17"/>
        <v>218</v>
      </c>
      <c r="L218" s="81" t="str">
        <f t="shared" si="18"/>
        <v/>
      </c>
      <c r="M218" s="81" t="str">
        <f t="shared" si="19"/>
        <v>Update SC_Matieres set designation = 'SAGITTARIA GRAMINEA' where ligne = 218 ;</v>
      </c>
      <c r="P218" s="209">
        <v>0</v>
      </c>
      <c r="Q218" s="210" t="str">
        <f t="shared" si="20"/>
        <v/>
      </c>
    </row>
    <row r="219" spans="1:17" x14ac:dyDescent="0.3">
      <c r="A219" s="80">
        <v>219</v>
      </c>
      <c r="B219" s="100" t="s">
        <v>1414</v>
      </c>
      <c r="D219" s="81" t="s">
        <v>453</v>
      </c>
      <c r="E219" s="81" t="s">
        <v>423</v>
      </c>
      <c r="F219" s="80">
        <v>3.15</v>
      </c>
      <c r="G219" s="81" t="s">
        <v>8</v>
      </c>
      <c r="H219" s="81" t="s">
        <v>471</v>
      </c>
      <c r="I219" s="81" t="s">
        <v>579</v>
      </c>
      <c r="J219" s="81" t="str">
        <f t="shared" si="16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80">
        <f t="shared" si="17"/>
        <v>219</v>
      </c>
      <c r="L219" s="81" t="str">
        <f t="shared" si="18"/>
        <v/>
      </c>
      <c r="M219" s="81" t="str">
        <f t="shared" si="19"/>
        <v>Update SC_Matieres set designation = 'SCIRPUS ZEBRINUS' where ligne = 219 ;</v>
      </c>
      <c r="P219" s="209">
        <v>0</v>
      </c>
      <c r="Q219" s="210" t="str">
        <f t="shared" si="20"/>
        <v/>
      </c>
    </row>
    <row r="220" spans="1:17" x14ac:dyDescent="0.3">
      <c r="A220" s="80">
        <v>220</v>
      </c>
      <c r="B220" s="100" t="s">
        <v>1415</v>
      </c>
      <c r="D220" s="81" t="s">
        <v>453</v>
      </c>
      <c r="E220" s="81" t="s">
        <v>423</v>
      </c>
      <c r="F220" s="80">
        <v>4.9000000000000004</v>
      </c>
      <c r="G220" s="81" t="s">
        <v>8</v>
      </c>
      <c r="H220" s="81" t="s">
        <v>472</v>
      </c>
      <c r="I220" s="81" t="s">
        <v>579</v>
      </c>
      <c r="J220" s="81" t="str">
        <f t="shared" si="16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80">
        <f t="shared" si="17"/>
        <v>220</v>
      </c>
      <c r="L220" s="81" t="str">
        <f t="shared" si="18"/>
        <v/>
      </c>
      <c r="M220" s="81" t="str">
        <f t="shared" si="19"/>
        <v>Update SC_Matieres set designation = 'STRATIOTES ALOÏDES' where ligne = 220 ;</v>
      </c>
      <c r="P220" s="209">
        <v>0</v>
      </c>
      <c r="Q220" s="210" t="str">
        <f t="shared" si="20"/>
        <v/>
      </c>
    </row>
    <row r="221" spans="1:17" x14ac:dyDescent="0.3">
      <c r="K221" s="80">
        <f t="shared" si="17"/>
        <v>0</v>
      </c>
      <c r="L221" s="81" t="str">
        <f t="shared" si="18"/>
        <v/>
      </c>
      <c r="M221" s="81" t="str">
        <f t="shared" si="19"/>
        <v>Update SC_Matieres set designation = '' where ligne =  ;</v>
      </c>
      <c r="P221" s="209">
        <v>0</v>
      </c>
      <c r="Q221" s="210" t="str">
        <f t="shared" si="20"/>
        <v/>
      </c>
    </row>
    <row r="222" spans="1:17" x14ac:dyDescent="0.3">
      <c r="A222" s="80">
        <v>222</v>
      </c>
      <c r="B222" s="100" t="s">
        <v>1416</v>
      </c>
      <c r="D222" s="81" t="s">
        <v>473</v>
      </c>
      <c r="E222" s="81" t="s">
        <v>423</v>
      </c>
      <c r="F222" s="80">
        <v>3.15</v>
      </c>
      <c r="G222" s="81" t="s">
        <v>8</v>
      </c>
      <c r="H222" s="81" t="s">
        <v>474</v>
      </c>
      <c r="I222" s="81" t="s">
        <v>579</v>
      </c>
      <c r="J222" s="81" t="str">
        <f t="shared" si="16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80">
        <f t="shared" si="17"/>
        <v>222</v>
      </c>
      <c r="L222" s="81" t="str">
        <f t="shared" si="18"/>
        <v/>
      </c>
      <c r="M222" s="81" t="str">
        <f t="shared" si="19"/>
        <v>Update SC_Matieres set designation = 'ANGELICA GIGAS' where ligne = 222 ;</v>
      </c>
      <c r="P222" s="209">
        <v>0</v>
      </c>
      <c r="Q222" s="210" t="str">
        <f t="shared" si="20"/>
        <v/>
      </c>
    </row>
    <row r="223" spans="1:17" x14ac:dyDescent="0.3">
      <c r="A223" s="80">
        <v>223</v>
      </c>
      <c r="B223" s="100" t="s">
        <v>1417</v>
      </c>
      <c r="D223" s="81" t="s">
        <v>473</v>
      </c>
      <c r="E223" s="81" t="s">
        <v>423</v>
      </c>
      <c r="F223" s="80">
        <v>3.15</v>
      </c>
      <c r="G223" s="81" t="s">
        <v>8</v>
      </c>
      <c r="H223" s="81" t="s">
        <v>475</v>
      </c>
      <c r="I223" s="81" t="s">
        <v>579</v>
      </c>
      <c r="J223" s="81" t="str">
        <f t="shared" si="16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80">
        <f t="shared" si="17"/>
        <v>223</v>
      </c>
      <c r="L223" s="81" t="str">
        <f t="shared" si="18"/>
        <v/>
      </c>
      <c r="M223" s="81" t="str">
        <f t="shared" si="19"/>
        <v>Update SC_Matieres set designation = 'DARMERA PELTATA' where ligne = 223 ;</v>
      </c>
      <c r="P223" s="209">
        <v>0</v>
      </c>
      <c r="Q223" s="210" t="str">
        <f t="shared" si="20"/>
        <v/>
      </c>
    </row>
    <row r="224" spans="1:17" x14ac:dyDescent="0.3">
      <c r="A224" s="80">
        <v>224</v>
      </c>
      <c r="B224" s="100" t="s">
        <v>1418</v>
      </c>
      <c r="D224" s="81" t="s">
        <v>473</v>
      </c>
      <c r="E224" s="81" t="s">
        <v>423</v>
      </c>
      <c r="F224" s="80">
        <v>3.15</v>
      </c>
      <c r="G224" s="81" t="s">
        <v>8</v>
      </c>
      <c r="H224" s="81" t="s">
        <v>476</v>
      </c>
      <c r="I224" s="81" t="s">
        <v>579</v>
      </c>
      <c r="J224" s="81" t="str">
        <f t="shared" si="16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80">
        <f t="shared" si="17"/>
        <v>224</v>
      </c>
      <c r="L224" s="81" t="str">
        <f t="shared" si="18"/>
        <v/>
      </c>
      <c r="M224" s="81" t="str">
        <f t="shared" si="19"/>
        <v>Update SC_Matieres set designation = 'ERIOPHORUM ANGUSTIFOLIUM' where ligne = 224 ;</v>
      </c>
      <c r="P224" s="209">
        <v>0</v>
      </c>
      <c r="Q224" s="210" t="str">
        <f t="shared" si="20"/>
        <v/>
      </c>
    </row>
    <row r="225" spans="1:17" x14ac:dyDescent="0.3">
      <c r="A225" s="80">
        <v>225</v>
      </c>
      <c r="B225" s="100" t="s">
        <v>1419</v>
      </c>
      <c r="D225" s="81" t="s">
        <v>473</v>
      </c>
      <c r="E225" s="81" t="s">
        <v>423</v>
      </c>
      <c r="F225" s="80">
        <v>3.15</v>
      </c>
      <c r="G225" s="81" t="s">
        <v>8</v>
      </c>
      <c r="H225" s="81" t="s">
        <v>477</v>
      </c>
      <c r="I225" s="81" t="s">
        <v>579</v>
      </c>
      <c r="J225" s="81" t="str">
        <f t="shared" si="16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80">
        <f t="shared" si="17"/>
        <v>225</v>
      </c>
      <c r="L225" s="81" t="str">
        <f t="shared" si="18"/>
        <v/>
      </c>
      <c r="M225" s="81" t="str">
        <f t="shared" si="19"/>
        <v>Update SC_Matieres set designation = 'GEUM MAI TAI' where ligne = 225 ;</v>
      </c>
      <c r="P225" s="209">
        <v>0</v>
      </c>
      <c r="Q225" s="210" t="str">
        <f t="shared" si="20"/>
        <v/>
      </c>
    </row>
    <row r="226" spans="1:17" x14ac:dyDescent="0.3">
      <c r="A226" s="80">
        <v>226</v>
      </c>
      <c r="B226" s="100" t="s">
        <v>1420</v>
      </c>
      <c r="D226" s="81" t="s">
        <v>473</v>
      </c>
      <c r="E226" s="81" t="s">
        <v>423</v>
      </c>
      <c r="F226" s="80">
        <v>2.8</v>
      </c>
      <c r="G226" s="81" t="s">
        <v>8</v>
      </c>
      <c r="H226" s="81" t="s">
        <v>478</v>
      </c>
      <c r="I226" s="81" t="s">
        <v>579</v>
      </c>
      <c r="J226" s="81" t="str">
        <f t="shared" si="16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80">
        <f t="shared" si="17"/>
        <v>226</v>
      </c>
      <c r="L226" s="81" t="str">
        <f t="shared" si="18"/>
        <v/>
      </c>
      <c r="M226" s="81" t="str">
        <f t="shared" si="19"/>
        <v>Update SC_Matieres set designation = 'HOUTTUYNIA CORDATA CHAMELEON' where ligne = 226 ;</v>
      </c>
      <c r="P226" s="209">
        <v>0</v>
      </c>
      <c r="Q226" s="210" t="str">
        <f t="shared" si="20"/>
        <v/>
      </c>
    </row>
    <row r="227" spans="1:17" x14ac:dyDescent="0.3">
      <c r="A227" s="80">
        <v>227</v>
      </c>
      <c r="B227" s="100" t="s">
        <v>1421</v>
      </c>
      <c r="D227" s="81" t="s">
        <v>473</v>
      </c>
      <c r="E227" s="81" t="s">
        <v>423</v>
      </c>
      <c r="F227" s="80">
        <v>2.8</v>
      </c>
      <c r="G227" s="81" t="s">
        <v>8</v>
      </c>
      <c r="H227" s="81" t="s">
        <v>479</v>
      </c>
      <c r="I227" s="81" t="s">
        <v>579</v>
      </c>
      <c r="J227" s="81" t="str">
        <f t="shared" si="16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80">
        <f t="shared" si="17"/>
        <v>227</v>
      </c>
      <c r="L227" s="81" t="str">
        <f t="shared" si="18"/>
        <v/>
      </c>
      <c r="M227" s="81" t="str">
        <f t="shared" si="19"/>
        <v>Update SC_Matieres set designation = 'LYSIMACHIA NUMMULARIA AUREA' where ligne = 227 ;</v>
      </c>
      <c r="P227" s="209">
        <v>0</v>
      </c>
      <c r="Q227" s="210" t="str">
        <f t="shared" si="20"/>
        <v/>
      </c>
    </row>
    <row r="228" spans="1:17" x14ac:dyDescent="0.3">
      <c r="A228" s="80">
        <v>228</v>
      </c>
      <c r="B228" s="100" t="s">
        <v>1422</v>
      </c>
      <c r="D228" s="81" t="s">
        <v>473</v>
      </c>
      <c r="E228" s="81" t="s">
        <v>423</v>
      </c>
      <c r="F228" s="80">
        <v>2.8</v>
      </c>
      <c r="G228" s="81" t="s">
        <v>8</v>
      </c>
      <c r="H228" s="81" t="s">
        <v>480</v>
      </c>
      <c r="I228" s="81" t="s">
        <v>579</v>
      </c>
      <c r="J228" s="81" t="str">
        <f t="shared" si="16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80">
        <f t="shared" si="17"/>
        <v>228</v>
      </c>
      <c r="L228" s="81" t="str">
        <f t="shared" si="18"/>
        <v/>
      </c>
      <c r="M228" s="81" t="str">
        <f t="shared" si="19"/>
        <v>Update SC_Matieres set designation = 'LYSIMACHIA PUNCTATA ALEXANDER' where ligne = 228 ;</v>
      </c>
      <c r="P228" s="209">
        <v>0</v>
      </c>
      <c r="Q228" s="210" t="str">
        <f t="shared" si="20"/>
        <v/>
      </c>
    </row>
    <row r="229" spans="1:17" x14ac:dyDescent="0.3">
      <c r="A229" s="80">
        <v>229</v>
      </c>
      <c r="B229" s="100" t="s">
        <v>1423</v>
      </c>
      <c r="D229" s="81" t="s">
        <v>473</v>
      </c>
      <c r="E229" s="81" t="s">
        <v>423</v>
      </c>
      <c r="F229" s="80">
        <v>2.8</v>
      </c>
      <c r="G229" s="81" t="s">
        <v>8</v>
      </c>
      <c r="H229" s="81" t="s">
        <v>481</v>
      </c>
      <c r="I229" s="81" t="s">
        <v>579</v>
      </c>
      <c r="J229" s="81" t="str">
        <f t="shared" si="16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80">
        <f t="shared" si="17"/>
        <v>229</v>
      </c>
      <c r="L229" s="81" t="str">
        <f t="shared" si="18"/>
        <v/>
      </c>
      <c r="M229" s="81" t="str">
        <f t="shared" si="19"/>
        <v>Update SC_Matieres set designation = 'SAGINA SUBULATA' where ligne = 229 ;</v>
      </c>
      <c r="P229" s="209">
        <v>0</v>
      </c>
      <c r="Q229" s="210" t="str">
        <f t="shared" si="20"/>
        <v/>
      </c>
    </row>
    <row r="230" spans="1:17" x14ac:dyDescent="0.3">
      <c r="A230" s="80">
        <v>230</v>
      </c>
      <c r="B230" s="100" t="s">
        <v>1424</v>
      </c>
      <c r="D230" s="81" t="s">
        <v>473</v>
      </c>
      <c r="E230" s="81" t="s">
        <v>423</v>
      </c>
      <c r="F230" s="80">
        <v>2.8</v>
      </c>
      <c r="G230" s="81" t="s">
        <v>8</v>
      </c>
      <c r="H230" s="81" t="s">
        <v>482</v>
      </c>
      <c r="I230" s="81" t="s">
        <v>579</v>
      </c>
      <c r="J230" s="81" t="str">
        <f t="shared" si="16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80">
        <f t="shared" si="17"/>
        <v>230</v>
      </c>
      <c r="L230" s="81" t="str">
        <f t="shared" si="18"/>
        <v/>
      </c>
      <c r="M230" s="81" t="str">
        <f t="shared" si="19"/>
        <v>Update SC_Matieres set designation = 'SCHIZOSTYLIS COCCINEA MAJOR' where ligne = 230 ;</v>
      </c>
      <c r="P230" s="209">
        <v>0</v>
      </c>
      <c r="Q230" s="210" t="str">
        <f t="shared" si="20"/>
        <v/>
      </c>
    </row>
    <row r="231" spans="1:17" x14ac:dyDescent="0.3">
      <c r="A231" s="80">
        <v>231</v>
      </c>
      <c r="B231" s="100" t="s">
        <v>1425</v>
      </c>
      <c r="D231" s="81" t="s">
        <v>473</v>
      </c>
      <c r="E231" s="81" t="s">
        <v>423</v>
      </c>
      <c r="F231" s="80">
        <v>3.15</v>
      </c>
      <c r="G231" s="81" t="s">
        <v>8</v>
      </c>
      <c r="H231" s="81" t="s">
        <v>483</v>
      </c>
      <c r="I231" s="81" t="s">
        <v>579</v>
      </c>
      <c r="J231" s="81" t="str">
        <f t="shared" si="16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80">
        <f t="shared" si="17"/>
        <v>231</v>
      </c>
      <c r="L231" s="81" t="str">
        <f t="shared" si="18"/>
        <v/>
      </c>
      <c r="M231" s="81" t="str">
        <f t="shared" si="19"/>
        <v>Update SC_Matieres set designation = 'THULBACHIA VIOLACEA' where ligne = 231 ;</v>
      </c>
      <c r="P231" s="209">
        <v>0</v>
      </c>
      <c r="Q231" s="210" t="str">
        <f t="shared" si="20"/>
        <v/>
      </c>
    </row>
    <row r="232" spans="1:17" x14ac:dyDescent="0.3">
      <c r="A232" s="80">
        <v>232</v>
      </c>
      <c r="B232" s="100" t="s">
        <v>1426</v>
      </c>
      <c r="D232" s="81" t="s">
        <v>473</v>
      </c>
      <c r="E232" s="81" t="s">
        <v>423</v>
      </c>
      <c r="F232" s="80">
        <v>3.15</v>
      </c>
      <c r="G232" s="81" t="s">
        <v>8</v>
      </c>
      <c r="H232" s="81" t="s">
        <v>484</v>
      </c>
      <c r="I232" s="81" t="s">
        <v>579</v>
      </c>
      <c r="J232" s="81" t="str">
        <f t="shared" si="16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80">
        <f t="shared" si="17"/>
        <v>232</v>
      </c>
      <c r="L232" s="81" t="str">
        <f t="shared" si="18"/>
        <v/>
      </c>
      <c r="M232" s="81" t="str">
        <f t="shared" si="19"/>
        <v>Update SC_Matieres set designation = 'TRADESCANTIA ZWANENBURG BLUE' where ligne = 232 ;</v>
      </c>
      <c r="P232" s="209">
        <v>0</v>
      </c>
      <c r="Q232" s="210" t="str">
        <f t="shared" si="20"/>
        <v/>
      </c>
    </row>
    <row r="233" spans="1:17" x14ac:dyDescent="0.3">
      <c r="B233" s="100" t="s">
        <v>285</v>
      </c>
      <c r="K233" s="80">
        <f t="shared" si="17"/>
        <v>0</v>
      </c>
      <c r="L233" s="81" t="str">
        <f t="shared" si="18"/>
        <v/>
      </c>
      <c r="M233" s="81" t="str">
        <f t="shared" si="19"/>
        <v>Update SC_Matieres set designation = '' where ligne =  ;</v>
      </c>
      <c r="P233" s="209">
        <v>0</v>
      </c>
      <c r="Q233" s="210" t="str">
        <f t="shared" si="20"/>
        <v/>
      </c>
    </row>
    <row r="234" spans="1:17" x14ac:dyDescent="0.3">
      <c r="A234" s="80">
        <v>234</v>
      </c>
      <c r="B234" s="100" t="s">
        <v>1427</v>
      </c>
      <c r="D234" s="81" t="s">
        <v>485</v>
      </c>
      <c r="E234" s="81" t="s">
        <v>423</v>
      </c>
      <c r="F234" s="80">
        <v>3.15</v>
      </c>
      <c r="G234" s="81" t="s">
        <v>8</v>
      </c>
      <c r="H234" s="81" t="s">
        <v>486</v>
      </c>
      <c r="I234" s="81" t="s">
        <v>579</v>
      </c>
      <c r="J234" s="81" t="str">
        <f t="shared" si="16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80">
        <f t="shared" si="17"/>
        <v>234</v>
      </c>
      <c r="L234" s="81" t="str">
        <f t="shared" si="18"/>
        <v/>
      </c>
      <c r="M234" s="81" t="str">
        <f t="shared" si="19"/>
        <v>Update SC_Matieres set designation = 'ACANTHUS SPINOSUS' where ligne = 234 ;</v>
      </c>
      <c r="P234" s="209">
        <v>0</v>
      </c>
      <c r="Q234" s="210" t="str">
        <f t="shared" si="20"/>
        <v/>
      </c>
    </row>
    <row r="235" spans="1:17" x14ac:dyDescent="0.3">
      <c r="A235" s="80">
        <v>235</v>
      </c>
      <c r="B235" s="100" t="s">
        <v>1428</v>
      </c>
      <c r="D235" s="81" t="s">
        <v>485</v>
      </c>
      <c r="E235" s="81" t="s">
        <v>423</v>
      </c>
      <c r="F235" s="80">
        <v>5.6</v>
      </c>
      <c r="G235" s="81" t="s">
        <v>8</v>
      </c>
      <c r="H235" s="81" t="s">
        <v>487</v>
      </c>
      <c r="I235" s="81" t="s">
        <v>579</v>
      </c>
      <c r="J235" s="81" t="str">
        <f t="shared" si="16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80">
        <f t="shared" si="17"/>
        <v>235</v>
      </c>
      <c r="L235" s="81" t="str">
        <f t="shared" si="18"/>
        <v/>
      </c>
      <c r="M235" s="81" t="str">
        <f t="shared" si="19"/>
        <v>Update SC_Matieres set designation = 'ACANTHUS WHITEWATER' where ligne = 235 ;</v>
      </c>
      <c r="P235" s="209">
        <v>0</v>
      </c>
      <c r="Q235" s="210" t="str">
        <f t="shared" si="20"/>
        <v/>
      </c>
    </row>
    <row r="236" spans="1:17" x14ac:dyDescent="0.3">
      <c r="B236" s="100" t="s">
        <v>285</v>
      </c>
      <c r="K236" s="80">
        <f t="shared" si="17"/>
        <v>0</v>
      </c>
      <c r="L236" s="81" t="str">
        <f t="shared" si="18"/>
        <v/>
      </c>
      <c r="M236" s="81" t="str">
        <f t="shared" si="19"/>
        <v>Update SC_Matieres set designation = '' where ligne =  ;</v>
      </c>
      <c r="P236" s="209">
        <v>0</v>
      </c>
      <c r="Q236" s="210" t="str">
        <f t="shared" si="20"/>
        <v/>
      </c>
    </row>
    <row r="237" spans="1:17" x14ac:dyDescent="0.3">
      <c r="A237" s="80">
        <v>237</v>
      </c>
      <c r="B237" s="100" t="s">
        <v>1429</v>
      </c>
      <c r="D237" s="81" t="s">
        <v>485</v>
      </c>
      <c r="E237" s="81" t="s">
        <v>423</v>
      </c>
      <c r="F237" s="80">
        <v>3.15</v>
      </c>
      <c r="G237" s="81" t="s">
        <v>8</v>
      </c>
      <c r="H237" s="81" t="s">
        <v>488</v>
      </c>
      <c r="I237" s="81" t="s">
        <v>579</v>
      </c>
      <c r="J237" s="81" t="str">
        <f t="shared" si="16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80">
        <f t="shared" si="17"/>
        <v>237</v>
      </c>
      <c r="L237" s="81" t="str">
        <f t="shared" si="18"/>
        <v/>
      </c>
      <c r="M237" s="81" t="str">
        <f t="shared" si="19"/>
        <v>Update SC_Matieres set designation = 'CAMASSIA BLAUWE DONAU' where ligne = 237 ;</v>
      </c>
      <c r="P237" s="209">
        <v>0</v>
      </c>
      <c r="Q237" s="210" t="str">
        <f t="shared" si="20"/>
        <v/>
      </c>
    </row>
    <row r="238" spans="1:17" x14ac:dyDescent="0.3">
      <c r="A238" s="80">
        <v>238</v>
      </c>
      <c r="B238" s="100" t="s">
        <v>1430</v>
      </c>
      <c r="D238" s="81" t="s">
        <v>485</v>
      </c>
      <c r="E238" s="81" t="s">
        <v>423</v>
      </c>
      <c r="F238" s="80">
        <v>2.8</v>
      </c>
      <c r="G238" s="81" t="s">
        <v>8</v>
      </c>
      <c r="H238" s="81" t="s">
        <v>489</v>
      </c>
      <c r="I238" s="81" t="s">
        <v>579</v>
      </c>
      <c r="J238" s="81" t="str">
        <f t="shared" si="16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80">
        <f t="shared" si="17"/>
        <v>238</v>
      </c>
      <c r="L238" s="81" t="str">
        <f t="shared" si="18"/>
        <v/>
      </c>
      <c r="M238" s="81" t="str">
        <f t="shared" si="19"/>
        <v>Update SC_Matieres set designation = 'DESCHAMPSIA FLEXUOSA TATRA GOLD' where ligne = 238 ;</v>
      </c>
      <c r="P238" s="209">
        <v>0</v>
      </c>
      <c r="Q238" s="210" t="str">
        <f t="shared" si="20"/>
        <v/>
      </c>
    </row>
    <row r="239" spans="1:17" x14ac:dyDescent="0.3">
      <c r="A239" s="80">
        <v>239</v>
      </c>
      <c r="B239" s="100" t="s">
        <v>1431</v>
      </c>
      <c r="D239" s="81" t="s">
        <v>485</v>
      </c>
      <c r="E239" s="81" t="s">
        <v>423</v>
      </c>
      <c r="F239" s="80">
        <v>3.85</v>
      </c>
      <c r="G239" s="81" t="s">
        <v>8</v>
      </c>
      <c r="H239" s="81" t="s">
        <v>490</v>
      </c>
      <c r="I239" s="81" t="s">
        <v>579</v>
      </c>
      <c r="J239" s="81" t="str">
        <f t="shared" si="16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80">
        <f t="shared" si="17"/>
        <v>239</v>
      </c>
      <c r="L239" s="81" t="str">
        <f t="shared" si="18"/>
        <v/>
      </c>
      <c r="M239" s="81" t="str">
        <f t="shared" si="19"/>
        <v>Update SC_Matieres set designation = 'ECHINACEA PURPUREA CATHARINA' where ligne = 239 ;</v>
      </c>
      <c r="P239" s="209">
        <v>0</v>
      </c>
      <c r="Q239" s="210" t="str">
        <f t="shared" si="20"/>
        <v/>
      </c>
    </row>
    <row r="240" spans="1:17" x14ac:dyDescent="0.3">
      <c r="A240" s="80">
        <v>240</v>
      </c>
      <c r="B240" s="100" t="s">
        <v>1432</v>
      </c>
      <c r="D240" s="81" t="s">
        <v>485</v>
      </c>
      <c r="E240" s="81" t="s">
        <v>423</v>
      </c>
      <c r="F240" s="80">
        <v>3.85</v>
      </c>
      <c r="G240" s="81" t="s">
        <v>8</v>
      </c>
      <c r="H240" s="81" t="s">
        <v>491</v>
      </c>
      <c r="I240" s="81" t="s">
        <v>579</v>
      </c>
      <c r="J240" s="81" t="str">
        <f t="shared" si="16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80">
        <f t="shared" si="17"/>
        <v>240</v>
      </c>
      <c r="L240" s="81" t="str">
        <f t="shared" si="18"/>
        <v/>
      </c>
      <c r="M240" s="81" t="str">
        <f t="shared" si="19"/>
        <v>Update SC_Matieres set designation = 'ECHINACEA CINNAMON CUPCAKE' where ligne = 240 ;</v>
      </c>
      <c r="P240" s="209">
        <v>0</v>
      </c>
      <c r="Q240" s="210" t="str">
        <f t="shared" si="20"/>
        <v/>
      </c>
    </row>
    <row r="241" spans="1:17" x14ac:dyDescent="0.3">
      <c r="A241" s="80">
        <v>241</v>
      </c>
      <c r="B241" s="100" t="s">
        <v>1433</v>
      </c>
      <c r="D241" s="81" t="s">
        <v>485</v>
      </c>
      <c r="E241" s="81" t="s">
        <v>423</v>
      </c>
      <c r="F241" s="80">
        <v>3.15</v>
      </c>
      <c r="G241" s="81" t="s">
        <v>8</v>
      </c>
      <c r="H241" s="81" t="s">
        <v>492</v>
      </c>
      <c r="I241" s="81" t="s">
        <v>579</v>
      </c>
      <c r="J241" s="81" t="str">
        <f t="shared" si="16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80">
        <f t="shared" si="17"/>
        <v>241</v>
      </c>
      <c r="L241" s="81" t="str">
        <f t="shared" si="18"/>
        <v/>
      </c>
      <c r="M241" s="81" t="str">
        <f t="shared" si="19"/>
        <v>Update SC_Matieres set designation = 'GERANIUM ORKNEY CHERRY' where ligne = 241 ;</v>
      </c>
      <c r="P241" s="209">
        <v>0</v>
      </c>
      <c r="Q241" s="210" t="str">
        <f t="shared" si="20"/>
        <v/>
      </c>
    </row>
    <row r="242" spans="1:17" x14ac:dyDescent="0.3">
      <c r="A242" s="80">
        <v>242</v>
      </c>
      <c r="B242" s="100" t="s">
        <v>1434</v>
      </c>
      <c r="D242" s="81" t="s">
        <v>485</v>
      </c>
      <c r="E242" s="81" t="s">
        <v>423</v>
      </c>
      <c r="F242" s="80">
        <v>3.5</v>
      </c>
      <c r="G242" s="81" t="s">
        <v>8</v>
      </c>
      <c r="H242" s="81" t="s">
        <v>493</v>
      </c>
      <c r="I242" s="81" t="s">
        <v>579</v>
      </c>
      <c r="J242" s="81" t="str">
        <f t="shared" si="16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80">
        <f t="shared" si="17"/>
        <v>242</v>
      </c>
      <c r="L242" s="81" t="str">
        <f t="shared" si="18"/>
        <v/>
      </c>
      <c r="M242" s="81" t="str">
        <f t="shared" si="19"/>
        <v>Update SC_Matieres set designation = 'HAKONECHLOA MACRA NICOLAS' where ligne = 242 ;</v>
      </c>
      <c r="P242" s="209">
        <v>0</v>
      </c>
      <c r="Q242" s="210" t="str">
        <f t="shared" si="20"/>
        <v/>
      </c>
    </row>
    <row r="243" spans="1:17" x14ac:dyDescent="0.3">
      <c r="A243" s="80">
        <v>243</v>
      </c>
      <c r="B243" s="100" t="s">
        <v>1435</v>
      </c>
      <c r="D243" s="81" t="s">
        <v>485</v>
      </c>
      <c r="F243" s="80">
        <v>2</v>
      </c>
      <c r="G243" s="81" t="s">
        <v>494</v>
      </c>
      <c r="I243" s="81" t="s">
        <v>579</v>
      </c>
      <c r="J243" s="81" t="str">
        <f t="shared" si="16"/>
        <v>Insert into SC_Matieres (ligne,typePresta,designation,categorie,fournisseur,unite,prix,detail,prixHorsTransport,Reference) values (243,'MATIERE','BITE','PLANTES_SOL_FRAIS','','un',2,'',null,'');</v>
      </c>
      <c r="K243" s="80">
        <f t="shared" si="17"/>
        <v>243</v>
      </c>
      <c r="L243" s="81" t="str">
        <f t="shared" si="18"/>
        <v/>
      </c>
      <c r="M243" s="81" t="str">
        <f t="shared" si="19"/>
        <v>Update SC_Matieres set designation = 'BITE' where ligne = 243 ;</v>
      </c>
      <c r="P243" s="209">
        <v>0</v>
      </c>
      <c r="Q243" s="210" t="str">
        <f t="shared" si="20"/>
        <v/>
      </c>
    </row>
    <row r="244" spans="1:17" x14ac:dyDescent="0.3">
      <c r="A244" s="80">
        <v>244</v>
      </c>
      <c r="B244" s="100" t="s">
        <v>1436</v>
      </c>
      <c r="D244" s="81" t="s">
        <v>485</v>
      </c>
      <c r="E244" s="81" t="s">
        <v>423</v>
      </c>
      <c r="F244" s="80">
        <v>3.5</v>
      </c>
      <c r="G244" s="81" t="s">
        <v>8</v>
      </c>
      <c r="H244" s="81" t="s">
        <v>495</v>
      </c>
      <c r="I244" s="81" t="s">
        <v>579</v>
      </c>
      <c r="J244" s="81" t="str">
        <f t="shared" si="16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80">
        <f t="shared" si="17"/>
        <v>244</v>
      </c>
      <c r="L244" s="81" t="str">
        <f t="shared" si="18"/>
        <v/>
      </c>
      <c r="M244" s="81" t="str">
        <f t="shared" si="19"/>
        <v>Update SC_Matieres set designation = 'HOSTA FRANCEE' where ligne = 244 ;</v>
      </c>
      <c r="P244" s="209">
        <v>0</v>
      </c>
      <c r="Q244" s="210" t="str">
        <f t="shared" si="20"/>
        <v/>
      </c>
    </row>
    <row r="245" spans="1:17" x14ac:dyDescent="0.3">
      <c r="A245" s="80">
        <v>245</v>
      </c>
      <c r="B245" s="100" t="s">
        <v>1437</v>
      </c>
      <c r="D245" s="81" t="s">
        <v>485</v>
      </c>
      <c r="E245" s="81" t="s">
        <v>423</v>
      </c>
      <c r="F245" s="80">
        <v>3.5</v>
      </c>
      <c r="G245" s="81" t="s">
        <v>8</v>
      </c>
      <c r="H245" s="81" t="s">
        <v>496</v>
      </c>
      <c r="I245" s="81" t="s">
        <v>579</v>
      </c>
      <c r="J245" s="81" t="str">
        <f t="shared" ref="J245:J308" si="21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80">
        <f t="shared" si="17"/>
        <v>245</v>
      </c>
      <c r="L245" s="81" t="str">
        <f t="shared" si="18"/>
        <v/>
      </c>
      <c r="M245" s="81" t="str">
        <f t="shared" si="19"/>
        <v>Update SC_Matieres set designation = 'HOSTA GUACAMOLE' where ligne = 245 ;</v>
      </c>
      <c r="P245" s="209">
        <v>0</v>
      </c>
      <c r="Q245" s="210" t="str">
        <f t="shared" si="20"/>
        <v/>
      </c>
    </row>
    <row r="246" spans="1:17" x14ac:dyDescent="0.3">
      <c r="B246" s="100" t="s">
        <v>285</v>
      </c>
      <c r="K246" s="80">
        <f t="shared" ref="K246:K309" si="22">A246</f>
        <v>0</v>
      </c>
      <c r="L246" s="81" t="str">
        <f t="shared" si="18"/>
        <v/>
      </c>
      <c r="M246" s="81" t="str">
        <f t="shared" si="19"/>
        <v>Update SC_Matieres set designation = '' where ligne =  ;</v>
      </c>
      <c r="P246" s="209">
        <v>0</v>
      </c>
      <c r="Q246" s="210" t="str">
        <f t="shared" si="20"/>
        <v/>
      </c>
    </row>
    <row r="247" spans="1:17" x14ac:dyDescent="0.3">
      <c r="A247" s="80">
        <v>247</v>
      </c>
      <c r="B247" s="100" t="s">
        <v>1438</v>
      </c>
      <c r="D247" s="81" t="s">
        <v>485</v>
      </c>
      <c r="E247" s="81" t="s">
        <v>423</v>
      </c>
      <c r="F247" s="80">
        <v>2.8</v>
      </c>
      <c r="G247" s="81" t="s">
        <v>8</v>
      </c>
      <c r="H247" s="81" t="s">
        <v>497</v>
      </c>
      <c r="I247" s="81" t="s">
        <v>579</v>
      </c>
      <c r="J247" s="81" t="str">
        <f t="shared" si="21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80">
        <f t="shared" si="22"/>
        <v>247</v>
      </c>
      <c r="L247" s="81" t="str">
        <f t="shared" si="18"/>
        <v/>
      </c>
      <c r="M247" s="81" t="str">
        <f t="shared" si="19"/>
        <v>Update SC_Matieres set designation = 'LIGULARIA DENTALA DESDEMONA' where ligne = 247 ;</v>
      </c>
      <c r="P247" s="209">
        <v>0</v>
      </c>
      <c r="Q247" s="210" t="str">
        <f t="shared" si="20"/>
        <v/>
      </c>
    </row>
    <row r="248" spans="1:17" x14ac:dyDescent="0.3">
      <c r="A248" s="80">
        <v>248</v>
      </c>
      <c r="B248" s="100" t="s">
        <v>1439</v>
      </c>
      <c r="D248" s="81" t="s">
        <v>485</v>
      </c>
      <c r="E248" s="81" t="s">
        <v>423</v>
      </c>
      <c r="F248" s="80">
        <v>2.8</v>
      </c>
      <c r="G248" s="81" t="s">
        <v>8</v>
      </c>
      <c r="H248" s="81" t="s">
        <v>498</v>
      </c>
      <c r="I248" s="81" t="s">
        <v>579</v>
      </c>
      <c r="J248" s="81" t="str">
        <f t="shared" si="21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80">
        <f t="shared" si="22"/>
        <v>248</v>
      </c>
      <c r="L248" s="81" t="str">
        <f t="shared" si="18"/>
        <v/>
      </c>
      <c r="M248" s="81" t="str">
        <f t="shared" si="19"/>
        <v>Update SC_Matieres set designation = 'LYCHNIS FLOS-CUCULIS' where ligne = 248 ;</v>
      </c>
      <c r="P248" s="209">
        <v>0</v>
      </c>
      <c r="Q248" s="210" t="str">
        <f t="shared" si="20"/>
        <v/>
      </c>
    </row>
    <row r="249" spans="1:17" x14ac:dyDescent="0.3">
      <c r="A249" s="80">
        <v>249</v>
      </c>
      <c r="B249" s="100" t="s">
        <v>1440</v>
      </c>
      <c r="D249" s="81" t="s">
        <v>485</v>
      </c>
      <c r="E249" s="81" t="s">
        <v>423</v>
      </c>
      <c r="F249" s="80">
        <v>2.8</v>
      </c>
      <c r="G249" s="81" t="s">
        <v>8</v>
      </c>
      <c r="H249" s="81" t="s">
        <v>499</v>
      </c>
      <c r="I249" s="81" t="s">
        <v>579</v>
      </c>
      <c r="J249" s="81" t="str">
        <f t="shared" si="21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80">
        <f t="shared" si="22"/>
        <v>249</v>
      </c>
      <c r="L249" s="81" t="str">
        <f t="shared" si="18"/>
        <v/>
      </c>
      <c r="M249" s="81" t="str">
        <f t="shared" si="19"/>
        <v>Update SC_Matieres set designation = 'PERSICARIA BISTORTA' where ligne = 249 ;</v>
      </c>
      <c r="P249" s="209">
        <v>0</v>
      </c>
      <c r="Q249" s="210" t="str">
        <f t="shared" si="20"/>
        <v/>
      </c>
    </row>
    <row r="250" spans="1:17" x14ac:dyDescent="0.3">
      <c r="A250" s="80">
        <v>250</v>
      </c>
      <c r="B250" s="100" t="s">
        <v>1441</v>
      </c>
      <c r="D250" s="81" t="s">
        <v>485</v>
      </c>
      <c r="E250" s="81" t="s">
        <v>423</v>
      </c>
      <c r="F250" s="80">
        <v>3.5</v>
      </c>
      <c r="G250" s="81" t="s">
        <v>8</v>
      </c>
      <c r="H250" s="81" t="s">
        <v>500</v>
      </c>
      <c r="I250" s="81" t="s">
        <v>579</v>
      </c>
      <c r="J250" s="81" t="str">
        <f t="shared" si="21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80">
        <f t="shared" si="22"/>
        <v>250</v>
      </c>
      <c r="L250" s="81" t="str">
        <f t="shared" si="18"/>
        <v/>
      </c>
      <c r="M250" s="81" t="str">
        <f t="shared" si="19"/>
        <v>Update SC_Matieres set designation = 'RODGERSIA CHOCOLATE WINGS' where ligne = 250 ;</v>
      </c>
      <c r="P250" s="209">
        <v>0</v>
      </c>
      <c r="Q250" s="210" t="str">
        <f t="shared" si="20"/>
        <v/>
      </c>
    </row>
    <row r="251" spans="1:17" x14ac:dyDescent="0.3">
      <c r="A251" s="80">
        <v>251</v>
      </c>
      <c r="B251" s="100" t="s">
        <v>1442</v>
      </c>
      <c r="D251" s="81" t="s">
        <v>485</v>
      </c>
      <c r="E251" s="81" t="s">
        <v>423</v>
      </c>
      <c r="F251" s="80">
        <v>2.8</v>
      </c>
      <c r="G251" s="81" t="s">
        <v>8</v>
      </c>
      <c r="H251" s="81" t="s">
        <v>501</v>
      </c>
      <c r="I251" s="81" t="s">
        <v>579</v>
      </c>
      <c r="J251" s="81" t="str">
        <f t="shared" si="21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80">
        <f t="shared" si="22"/>
        <v>251</v>
      </c>
      <c r="L251" s="81" t="str">
        <f t="shared" si="18"/>
        <v/>
      </c>
      <c r="M251" s="81" t="str">
        <f t="shared" si="19"/>
        <v>Update SC_Matieres set designation = 'TELLIMA GRANDIFLORA RUBRA' where ligne = 251 ;</v>
      </c>
      <c r="P251" s="209">
        <v>0</v>
      </c>
      <c r="Q251" s="210" t="str">
        <f t="shared" si="20"/>
        <v/>
      </c>
    </row>
    <row r="252" spans="1:17" x14ac:dyDescent="0.3">
      <c r="A252" s="80">
        <v>252</v>
      </c>
      <c r="B252" s="81" t="s">
        <v>502</v>
      </c>
      <c r="C252" s="81" t="s">
        <v>796</v>
      </c>
      <c r="D252" s="81" t="s">
        <v>503</v>
      </c>
      <c r="E252" s="81" t="s">
        <v>295</v>
      </c>
      <c r="F252" s="80">
        <v>0</v>
      </c>
      <c r="G252" s="81" t="s">
        <v>8</v>
      </c>
      <c r="H252" s="81" t="s">
        <v>354</v>
      </c>
      <c r="I252" s="81" t="s">
        <v>579</v>
      </c>
      <c r="J252" s="81" t="str">
        <f t="shared" si="21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80">
        <f t="shared" si="22"/>
        <v>252</v>
      </c>
      <c r="L252" s="81" t="str">
        <f t="shared" si="18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81" t="str">
        <f t="shared" si="19"/>
        <v/>
      </c>
      <c r="P252" s="209">
        <v>0</v>
      </c>
      <c r="Q252" s="210" t="str">
        <f t="shared" si="20"/>
        <v>Update SC_Matieres set Obligatoire = 0 where ligne = 252 ;</v>
      </c>
    </row>
    <row r="253" spans="1:17" x14ac:dyDescent="0.3">
      <c r="A253" s="80">
        <v>253</v>
      </c>
      <c r="B253" s="81" t="s">
        <v>504</v>
      </c>
      <c r="C253" s="81" t="s">
        <v>803</v>
      </c>
      <c r="D253" s="81" t="s">
        <v>503</v>
      </c>
      <c r="E253" s="81" t="s">
        <v>295</v>
      </c>
      <c r="F253" s="80">
        <v>10.5</v>
      </c>
      <c r="G253" s="81" t="s">
        <v>8</v>
      </c>
      <c r="H253" s="81" t="s">
        <v>354</v>
      </c>
      <c r="I253" s="81" t="s">
        <v>579</v>
      </c>
      <c r="J253" s="81" t="str">
        <f t="shared" si="21"/>
        <v>Insert into SC_Matieres (ligne,typePresta,designation,categorie,fournisseur,unite,prix,detail,prixHorsTransport,Reference) values (253,'MATIERE','CONNECTEUR 3 POLES','POSTES_DE_RELEVAGES','SASKIT','pc',10.5,'-',null,'MCONECT');</v>
      </c>
      <c r="K253" s="80">
        <f t="shared" si="22"/>
        <v>253</v>
      </c>
      <c r="L253" s="81" t="str">
        <f t="shared" si="18"/>
        <v>Update SC_Matieres set designation = 'CONNECTEUR 3 POLES', Reference = 'MCONECT', fournisseur = 'SASKIT' where ligne = 253 ; Update SC_Matieres set Reference = 'MCONECT' where ligne = 253 and ifnull(Reference,'') = '' ;</v>
      </c>
      <c r="M253" s="81" t="str">
        <f t="shared" si="19"/>
        <v/>
      </c>
      <c r="P253" s="209">
        <v>0</v>
      </c>
      <c r="Q253" s="210" t="str">
        <f t="shared" si="20"/>
        <v>Update SC_Matieres set Obligatoire = 0 where ligne = 253 ;</v>
      </c>
    </row>
    <row r="254" spans="1:17" x14ac:dyDescent="0.3">
      <c r="A254" s="80">
        <v>254</v>
      </c>
      <c r="B254" s="81" t="s">
        <v>505</v>
      </c>
      <c r="C254" s="81" t="s">
        <v>807</v>
      </c>
      <c r="D254" s="81" t="s">
        <v>503</v>
      </c>
      <c r="E254" s="81" t="s">
        <v>295</v>
      </c>
      <c r="F254" s="80">
        <v>15</v>
      </c>
      <c r="G254" s="81" t="s">
        <v>8</v>
      </c>
      <c r="H254" s="81" t="s">
        <v>354</v>
      </c>
      <c r="I254" s="81" t="s">
        <v>579</v>
      </c>
      <c r="J254" s="81" t="str">
        <f t="shared" si="21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80">
        <f t="shared" si="22"/>
        <v>254</v>
      </c>
      <c r="L254" s="81" t="str">
        <f t="shared" si="18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81" t="str">
        <f t="shared" si="19"/>
        <v/>
      </c>
      <c r="P254" s="209">
        <v>0</v>
      </c>
      <c r="Q254" s="210" t="str">
        <f t="shared" si="20"/>
        <v>Update SC_Matieres set Obligatoire = 0 where ligne = 254 ;</v>
      </c>
    </row>
    <row r="255" spans="1:17" x14ac:dyDescent="0.3">
      <c r="A255" s="80">
        <v>255</v>
      </c>
      <c r="B255" s="81" t="s">
        <v>506</v>
      </c>
      <c r="C255" s="81" t="s">
        <v>1172</v>
      </c>
      <c r="D255" s="81" t="s">
        <v>503</v>
      </c>
      <c r="E255" s="81" t="s">
        <v>295</v>
      </c>
      <c r="F255" s="80">
        <v>497.35</v>
      </c>
      <c r="G255" s="81" t="s">
        <v>8</v>
      </c>
      <c r="I255" s="81" t="s">
        <v>579</v>
      </c>
      <c r="J255" s="81" t="str">
        <f t="shared" si="21"/>
        <v>Insert into SC_Matieres (ligne,typePresta,designation,categorie,fournisseur,unite,prix,detail,prixHorsTransport,Reference) values (255,'MATIERE','BROYEUR AQUATIRIS','POSTES_DE_RELEVAGES','SASKIT','pc',497.35,'',null,'SBG01');</v>
      </c>
      <c r="K255" s="80">
        <f t="shared" si="22"/>
        <v>255</v>
      </c>
      <c r="L255" s="81" t="str">
        <f t="shared" si="18"/>
        <v>Update SC_Matieres set designation = 'BROYEUR AQUATIRIS', Reference = 'SBG01', fournisseur = 'SASKIT' where ligne = 255 ; Update SC_Matieres set Reference = 'SBG01' where ligne = 255 and ifnull(Reference,'') = '' ;</v>
      </c>
      <c r="M255" s="81" t="str">
        <f t="shared" si="19"/>
        <v/>
      </c>
      <c r="P255" s="209">
        <v>1</v>
      </c>
      <c r="Q255" s="210" t="str">
        <f t="shared" si="20"/>
        <v>Update SC_Matieres set Obligatoire = 1 where ligne = 255 ;</v>
      </c>
    </row>
    <row r="256" spans="1:17" x14ac:dyDescent="0.3">
      <c r="A256" s="80">
        <v>256</v>
      </c>
      <c r="B256" s="81" t="s">
        <v>507</v>
      </c>
      <c r="C256" s="81" t="s">
        <v>800</v>
      </c>
      <c r="D256" s="81" t="s">
        <v>503</v>
      </c>
      <c r="E256" s="81" t="s">
        <v>295</v>
      </c>
      <c r="F256" s="80">
        <v>111</v>
      </c>
      <c r="G256" s="81" t="s">
        <v>8</v>
      </c>
      <c r="H256" s="81" t="s">
        <v>354</v>
      </c>
      <c r="I256" s="81" t="s">
        <v>579</v>
      </c>
      <c r="J256" s="81" t="str">
        <f t="shared" si="21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80">
        <f t="shared" si="22"/>
        <v>256</v>
      </c>
      <c r="L256" s="81" t="str">
        <f t="shared" si="18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81" t="str">
        <f t="shared" si="19"/>
        <v/>
      </c>
      <c r="P256" s="209">
        <v>0</v>
      </c>
      <c r="Q256" s="210" t="str">
        <f t="shared" si="20"/>
        <v>Update SC_Matieres set Obligatoire = 0 where ligne = 256 ;</v>
      </c>
    </row>
    <row r="257" spans="1:17" x14ac:dyDescent="0.3">
      <c r="A257" s="80">
        <v>257</v>
      </c>
      <c r="B257" s="81" t="s">
        <v>508</v>
      </c>
      <c r="C257" s="81" t="s">
        <v>804</v>
      </c>
      <c r="D257" s="81" t="s">
        <v>503</v>
      </c>
      <c r="E257" s="81" t="s">
        <v>295</v>
      </c>
      <c r="F257" s="80">
        <v>129</v>
      </c>
      <c r="G257" s="81" t="s">
        <v>8</v>
      </c>
      <c r="H257" s="81" t="s">
        <v>354</v>
      </c>
      <c r="I257" s="81" t="s">
        <v>579</v>
      </c>
      <c r="J257" s="81" t="str">
        <f t="shared" si="21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80">
        <f t="shared" si="22"/>
        <v>257</v>
      </c>
      <c r="L257" s="81" t="str">
        <f t="shared" si="18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81" t="str">
        <f t="shared" si="19"/>
        <v/>
      </c>
      <c r="P257" s="209">
        <v>0</v>
      </c>
      <c r="Q257" s="210" t="str">
        <f t="shared" si="20"/>
        <v>Update SC_Matieres set Obligatoire = 0 where ligne = 257 ;</v>
      </c>
    </row>
    <row r="258" spans="1:17" x14ac:dyDescent="0.3">
      <c r="A258" s="80">
        <v>258</v>
      </c>
      <c r="B258" s="81" t="s">
        <v>509</v>
      </c>
      <c r="C258" s="81" t="s">
        <v>805</v>
      </c>
      <c r="D258" s="81" t="s">
        <v>503</v>
      </c>
      <c r="E258" s="81" t="s">
        <v>295</v>
      </c>
      <c r="F258" s="80">
        <v>130.5</v>
      </c>
      <c r="G258" s="81" t="s">
        <v>8</v>
      </c>
      <c r="H258" s="81" t="s">
        <v>354</v>
      </c>
      <c r="I258" s="81" t="s">
        <v>579</v>
      </c>
      <c r="J258" s="81" t="str">
        <f t="shared" si="21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80">
        <f t="shared" si="22"/>
        <v>258</v>
      </c>
      <c r="L258" s="81" t="str">
        <f t="shared" si="18"/>
        <v>Update SC_Matieres set designation = 'OVERFLOW ALARM BOX', Reference = 'MALARME', fournisseur = 'SASKIT' where ligne = 258 ; Update SC_Matieres set Reference = 'MALARME' where ligne = 258 and ifnull(Reference,'') = '' ;</v>
      </c>
      <c r="M258" s="81" t="str">
        <f t="shared" si="19"/>
        <v/>
      </c>
      <c r="P258" s="209">
        <v>0</v>
      </c>
      <c r="Q258" s="210" t="str">
        <f t="shared" si="20"/>
        <v>Update SC_Matieres set Obligatoire = 0 where ligne = 258 ;</v>
      </c>
    </row>
    <row r="259" spans="1:17" x14ac:dyDescent="0.3">
      <c r="A259" s="80">
        <v>259</v>
      </c>
      <c r="B259" s="81" t="s">
        <v>510</v>
      </c>
      <c r="C259" s="81" t="s">
        <v>801</v>
      </c>
      <c r="D259" s="81" t="s">
        <v>503</v>
      </c>
      <c r="E259" s="81" t="s">
        <v>295</v>
      </c>
      <c r="F259" s="80">
        <v>181.5</v>
      </c>
      <c r="G259" s="81" t="s">
        <v>8</v>
      </c>
      <c r="H259" s="81" t="s">
        <v>354</v>
      </c>
      <c r="I259" s="81" t="s">
        <v>579</v>
      </c>
      <c r="J259" s="81" t="str">
        <f t="shared" si="21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80">
        <f t="shared" si="22"/>
        <v>259</v>
      </c>
      <c r="L259" s="81" t="str">
        <f t="shared" ref="L259:L322" si="23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81" t="str">
        <f t="shared" ref="M259:M322" si="24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  <c r="P259" s="209">
        <v>0</v>
      </c>
      <c r="Q259" s="210" t="str">
        <f t="shared" ref="Q259:Q322" si="25">IF(E259="SASKIT",SUBSTITUTE(SUBSTITUTE($Q$1,"#OBLIGATOIRE#",P259),"#LIGNE#",A259),"")</f>
        <v>Update SC_Matieres set Obligatoire = 0 where ligne = 259 ;</v>
      </c>
    </row>
    <row r="260" spans="1:17" x14ac:dyDescent="0.3">
      <c r="A260" s="80">
        <v>260</v>
      </c>
      <c r="B260" s="81" t="s">
        <v>510</v>
      </c>
      <c r="C260" s="81" t="s">
        <v>802</v>
      </c>
      <c r="D260" s="81" t="s">
        <v>503</v>
      </c>
      <c r="E260" s="81" t="s">
        <v>295</v>
      </c>
      <c r="F260" s="80">
        <v>225.4</v>
      </c>
      <c r="G260" s="81" t="s">
        <v>8</v>
      </c>
      <c r="H260" s="81" t="s">
        <v>354</v>
      </c>
      <c r="I260" s="81" t="s">
        <v>579</v>
      </c>
      <c r="J260" s="81" t="str">
        <f t="shared" si="21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80">
        <f t="shared" si="22"/>
        <v>260</v>
      </c>
      <c r="L260" s="81" t="str">
        <f t="shared" si="23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81" t="str">
        <f t="shared" si="24"/>
        <v/>
      </c>
      <c r="P260" s="209">
        <v>0</v>
      </c>
      <c r="Q260" s="210" t="str">
        <f t="shared" si="25"/>
        <v>Update SC_Matieres set Obligatoire = 0 where ligne = 260 ;</v>
      </c>
    </row>
    <row r="261" spans="1:17" x14ac:dyDescent="0.3">
      <c r="A261" s="80">
        <v>261</v>
      </c>
      <c r="B261" s="81" t="s">
        <v>511</v>
      </c>
      <c r="C261" s="81" t="s">
        <v>799</v>
      </c>
      <c r="D261" s="81" t="s">
        <v>503</v>
      </c>
      <c r="E261" s="81" t="s">
        <v>295</v>
      </c>
      <c r="F261" s="80">
        <v>303.8</v>
      </c>
      <c r="G261" s="81" t="s">
        <v>8</v>
      </c>
      <c r="H261" s="81" t="s">
        <v>354</v>
      </c>
      <c r="I261" s="81" t="s">
        <v>579</v>
      </c>
      <c r="J261" s="81" t="str">
        <f t="shared" si="21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80">
        <f t="shared" si="22"/>
        <v>261</v>
      </c>
      <c r="L261" s="81" t="str">
        <f t="shared" si="23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81" t="str">
        <f t="shared" si="24"/>
        <v/>
      </c>
      <c r="P261" s="209">
        <v>0</v>
      </c>
      <c r="Q261" s="210" t="str">
        <f t="shared" si="25"/>
        <v>Update SC_Matieres set Obligatoire = 0 where ligne = 261 ;</v>
      </c>
    </row>
    <row r="262" spans="1:17" x14ac:dyDescent="0.3">
      <c r="A262" s="80">
        <v>262</v>
      </c>
      <c r="B262" s="81" t="s">
        <v>512</v>
      </c>
      <c r="C262" s="81" t="s">
        <v>806</v>
      </c>
      <c r="D262" s="81" t="s">
        <v>503</v>
      </c>
      <c r="E262" s="81" t="s">
        <v>295</v>
      </c>
      <c r="F262" s="80">
        <v>339.55</v>
      </c>
      <c r="G262" s="81" t="s">
        <v>8</v>
      </c>
      <c r="H262" s="81" t="s">
        <v>354</v>
      </c>
      <c r="I262" s="81" t="s">
        <v>579</v>
      </c>
      <c r="J262" s="81" t="str">
        <f t="shared" si="21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80">
        <f t="shared" si="22"/>
        <v>262</v>
      </c>
      <c r="L262" s="81" t="str">
        <f t="shared" si="23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81" t="str">
        <f t="shared" si="24"/>
        <v/>
      </c>
      <c r="P262" s="209">
        <v>0</v>
      </c>
      <c r="Q262" s="210" t="str">
        <f t="shared" si="25"/>
        <v>Update SC_Matieres set Obligatoire = 0 where ligne = 262 ;</v>
      </c>
    </row>
    <row r="263" spans="1:17" x14ac:dyDescent="0.3">
      <c r="A263" s="80">
        <v>263</v>
      </c>
      <c r="B263" s="81" t="s">
        <v>511</v>
      </c>
      <c r="C263" s="81" t="s">
        <v>797</v>
      </c>
      <c r="D263" s="81" t="s">
        <v>503</v>
      </c>
      <c r="E263" s="81" t="s">
        <v>295</v>
      </c>
      <c r="F263" s="80">
        <v>373.8</v>
      </c>
      <c r="G263" s="81" t="s">
        <v>8</v>
      </c>
      <c r="H263" s="81" t="s">
        <v>354</v>
      </c>
      <c r="I263" s="81" t="s">
        <v>579</v>
      </c>
      <c r="J263" s="81" t="str">
        <f t="shared" si="21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80">
        <f t="shared" si="22"/>
        <v>263</v>
      </c>
      <c r="L263" s="81" t="str">
        <f t="shared" si="23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81" t="str">
        <f t="shared" si="24"/>
        <v/>
      </c>
      <c r="P263" s="209">
        <v>0</v>
      </c>
      <c r="Q263" s="210" t="str">
        <f t="shared" si="25"/>
        <v>Update SC_Matieres set Obligatoire = 0 where ligne = 263 ;</v>
      </c>
    </row>
    <row r="264" spans="1:17" x14ac:dyDescent="0.3">
      <c r="A264" s="80">
        <v>264</v>
      </c>
      <c r="B264" s="81" t="s">
        <v>511</v>
      </c>
      <c r="C264" s="81" t="s">
        <v>798</v>
      </c>
      <c r="D264" s="81" t="s">
        <v>503</v>
      </c>
      <c r="E264" s="81" t="s">
        <v>295</v>
      </c>
      <c r="F264" s="80">
        <v>414.4</v>
      </c>
      <c r="G264" s="81" t="s">
        <v>8</v>
      </c>
      <c r="H264" s="81" t="s">
        <v>354</v>
      </c>
      <c r="I264" s="81" t="s">
        <v>579</v>
      </c>
      <c r="J264" s="81" t="str">
        <f t="shared" si="21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80">
        <f t="shared" si="22"/>
        <v>264</v>
      </c>
      <c r="L264" s="81" t="str">
        <f t="shared" si="23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81" t="str">
        <f t="shared" si="24"/>
        <v/>
      </c>
      <c r="P264" s="209">
        <v>0</v>
      </c>
      <c r="Q264" s="210" t="str">
        <f t="shared" si="25"/>
        <v>Update SC_Matieres set Obligatoire = 0 where ligne = 264 ;</v>
      </c>
    </row>
    <row r="265" spans="1:17" x14ac:dyDescent="0.3">
      <c r="A265" s="80">
        <v>265</v>
      </c>
      <c r="B265" s="100" t="s">
        <v>1443</v>
      </c>
      <c r="C265" s="81" t="s">
        <v>560</v>
      </c>
      <c r="D265" s="81" t="s">
        <v>503</v>
      </c>
      <c r="E265" s="81" t="s">
        <v>295</v>
      </c>
      <c r="F265" s="80">
        <v>669</v>
      </c>
      <c r="G265" s="81" t="s">
        <v>8</v>
      </c>
      <c r="H265" s="81" t="s">
        <v>354</v>
      </c>
      <c r="I265" s="81" t="s">
        <v>579</v>
      </c>
      <c r="J265" s="81" t="str">
        <f t="shared" si="21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80">
        <f t="shared" si="22"/>
        <v>265</v>
      </c>
      <c r="L265" s="81" t="str">
        <f t="shared" si="23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81" t="str">
        <f t="shared" si="24"/>
        <v/>
      </c>
      <c r="P265" s="209">
        <v>0</v>
      </c>
      <c r="Q265" s="210" t="str">
        <f t="shared" si="25"/>
        <v>Update SC_Matieres set Obligatoire = 0 where ligne = 265 ;</v>
      </c>
    </row>
    <row r="266" spans="1:17" x14ac:dyDescent="0.3">
      <c r="A266" s="80">
        <v>266</v>
      </c>
      <c r="B266" s="100" t="s">
        <v>1444</v>
      </c>
      <c r="C266" s="81" t="s">
        <v>563</v>
      </c>
      <c r="D266" s="81" t="s">
        <v>503</v>
      </c>
      <c r="E266" s="81" t="s">
        <v>295</v>
      </c>
      <c r="F266" s="80">
        <v>755.67</v>
      </c>
      <c r="G266" s="81" t="s">
        <v>8</v>
      </c>
      <c r="H266" s="81" t="s">
        <v>354</v>
      </c>
      <c r="I266" s="81" t="s">
        <v>579</v>
      </c>
      <c r="J266" s="81" t="str">
        <f t="shared" si="21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80">
        <f t="shared" si="22"/>
        <v>266</v>
      </c>
      <c r="L266" s="81" t="str">
        <f t="shared" si="23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81" t="str">
        <f t="shared" si="24"/>
        <v/>
      </c>
      <c r="P266" s="209">
        <v>0</v>
      </c>
      <c r="Q266" s="210" t="str">
        <f t="shared" si="25"/>
        <v>Update SC_Matieres set Obligatoire = 0 where ligne = 266 ;</v>
      </c>
    </row>
    <row r="267" spans="1:17" x14ac:dyDescent="0.3">
      <c r="A267" s="80">
        <v>267</v>
      </c>
      <c r="B267" s="100" t="s">
        <v>1445</v>
      </c>
      <c r="C267" s="81" t="s">
        <v>565</v>
      </c>
      <c r="D267" s="81" t="s">
        <v>503</v>
      </c>
      <c r="E267" s="81" t="s">
        <v>295</v>
      </c>
      <c r="F267" s="80">
        <v>785.7</v>
      </c>
      <c r="G267" s="81" t="s">
        <v>8</v>
      </c>
      <c r="H267" s="81" t="s">
        <v>354</v>
      </c>
      <c r="I267" s="81" t="s">
        <v>579</v>
      </c>
      <c r="J267" s="81" t="str">
        <f t="shared" si="21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80">
        <f t="shared" si="22"/>
        <v>267</v>
      </c>
      <c r="L267" s="81" t="str">
        <f t="shared" si="23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81" t="str">
        <f t="shared" si="24"/>
        <v/>
      </c>
      <c r="P267" s="209">
        <v>0</v>
      </c>
      <c r="Q267" s="210" t="str">
        <f t="shared" si="25"/>
        <v>Update SC_Matieres set Obligatoire = 0 where ligne = 267 ;</v>
      </c>
    </row>
    <row r="268" spans="1:17" x14ac:dyDescent="0.3">
      <c r="A268" s="80">
        <v>268</v>
      </c>
      <c r="B268" s="100" t="s">
        <v>1446</v>
      </c>
      <c r="C268" s="81" t="s">
        <v>572</v>
      </c>
      <c r="D268" s="81" t="s">
        <v>503</v>
      </c>
      <c r="E268" s="81" t="s">
        <v>295</v>
      </c>
      <c r="F268" s="80">
        <v>899</v>
      </c>
      <c r="G268" s="81" t="s">
        <v>8</v>
      </c>
      <c r="H268" s="81" t="s">
        <v>354</v>
      </c>
      <c r="I268" s="81" t="s">
        <v>579</v>
      </c>
      <c r="J268" s="81" t="str">
        <f t="shared" si="21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80">
        <f t="shared" si="22"/>
        <v>268</v>
      </c>
      <c r="L268" s="81" t="str">
        <f t="shared" si="23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81" t="str">
        <f t="shared" si="24"/>
        <v/>
      </c>
      <c r="P268" s="209">
        <v>0</v>
      </c>
      <c r="Q268" s="210" t="str">
        <f t="shared" si="25"/>
        <v>Update SC_Matieres set Obligatoire = 0 where ligne = 268 ;</v>
      </c>
    </row>
    <row r="269" spans="1:17" x14ac:dyDescent="0.3">
      <c r="B269" s="100"/>
      <c r="K269" s="80">
        <f t="shared" si="22"/>
        <v>0</v>
      </c>
      <c r="L269" s="81" t="str">
        <f t="shared" si="23"/>
        <v/>
      </c>
      <c r="M269" s="81" t="str">
        <f t="shared" si="24"/>
        <v>Update SC_Matieres set designation = '' where ligne =  ;</v>
      </c>
      <c r="P269" s="209">
        <v>0</v>
      </c>
      <c r="Q269" s="210" t="str">
        <f t="shared" si="25"/>
        <v/>
      </c>
    </row>
    <row r="270" spans="1:17" x14ac:dyDescent="0.3">
      <c r="A270" s="81">
        <v>270</v>
      </c>
      <c r="B270" s="114" t="s">
        <v>1675</v>
      </c>
      <c r="D270" s="89" t="s">
        <v>1676</v>
      </c>
      <c r="E270" s="89" t="s">
        <v>353</v>
      </c>
      <c r="F270" s="89">
        <v>4.5</v>
      </c>
      <c r="G270" s="89" t="s">
        <v>42</v>
      </c>
      <c r="H270" s="89" t="s">
        <v>354</v>
      </c>
      <c r="I270" s="89">
        <v>4.5</v>
      </c>
      <c r="J270" s="81" t="str">
        <f t="shared" si="21"/>
        <v>Insert into SC_Matieres (ligne,typePresta,designation,categorie,fournisseur,unite,prix,detail,prixHorsTransport,Reference) values (270,'MATIERE','TUYAU PE PRESSION DIAMETRE 63 PN12','PRESSION_DIA_63','PUM','ml',4.5,'-',4.5,'');</v>
      </c>
      <c r="K270" s="81">
        <f t="shared" si="22"/>
        <v>270</v>
      </c>
      <c r="L270" s="81" t="str">
        <f t="shared" si="23"/>
        <v/>
      </c>
      <c r="M270" s="81" t="str">
        <f t="shared" si="24"/>
        <v>Update SC_Matieres set designation = 'TUYAU PE PRESSION DIAMETRE 63 PN12' where ligne = 270 ;</v>
      </c>
      <c r="P270" s="209">
        <v>0</v>
      </c>
      <c r="Q270" s="210" t="str">
        <f t="shared" si="25"/>
        <v/>
      </c>
    </row>
    <row r="271" spans="1:17" x14ac:dyDescent="0.3">
      <c r="A271" s="80">
        <v>271</v>
      </c>
      <c r="B271" s="100" t="s">
        <v>1447</v>
      </c>
      <c r="D271" s="81" t="s">
        <v>513</v>
      </c>
      <c r="E271" s="81" t="s">
        <v>353</v>
      </c>
      <c r="F271" s="80" t="s">
        <v>579</v>
      </c>
      <c r="G271" s="81" t="s">
        <v>8</v>
      </c>
      <c r="H271" s="81" t="s">
        <v>354</v>
      </c>
      <c r="I271" s="81">
        <v>6.75</v>
      </c>
      <c r="J271" s="81" t="str">
        <f t="shared" si="21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80">
        <f t="shared" si="22"/>
        <v>271</v>
      </c>
      <c r="L271" s="81" t="str">
        <f t="shared" si="23"/>
        <v/>
      </c>
      <c r="M271" s="81" t="str">
        <f t="shared" si="24"/>
        <v>Update SC_Matieres set designation = 'RACCORD PVC-PE DIA 50 X1/5 RÉF 3-3661' where ligne = 271 ;</v>
      </c>
      <c r="P271" s="209">
        <v>0</v>
      </c>
      <c r="Q271" s="210" t="str">
        <f t="shared" si="25"/>
        <v/>
      </c>
    </row>
    <row r="272" spans="1:17" x14ac:dyDescent="0.3">
      <c r="A272" s="80">
        <v>272</v>
      </c>
      <c r="B272" s="100" t="s">
        <v>1448</v>
      </c>
      <c r="D272" s="81" t="s">
        <v>513</v>
      </c>
      <c r="E272" s="81" t="s">
        <v>353</v>
      </c>
      <c r="F272" s="80" t="s">
        <v>579</v>
      </c>
      <c r="G272" s="81" t="s">
        <v>8</v>
      </c>
      <c r="H272" s="81" t="s">
        <v>354</v>
      </c>
      <c r="I272" s="81">
        <v>9.02</v>
      </c>
      <c r="J272" s="81" t="str">
        <f t="shared" si="21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80">
        <f t="shared" si="22"/>
        <v>272</v>
      </c>
      <c r="L272" s="81" t="str">
        <f t="shared" si="23"/>
        <v/>
      </c>
      <c r="M272" s="81" t="str">
        <f t="shared" si="24"/>
        <v>Update SC_Matieres set designation = 'MANCHON PVC PRESSION TAR RENF 50X1¨1/2 RÉF 1-3394' where ligne = 272 ;</v>
      </c>
      <c r="P272" s="209">
        <v>0</v>
      </c>
      <c r="Q272" s="210" t="str">
        <f t="shared" si="25"/>
        <v/>
      </c>
    </row>
    <row r="273" spans="1:17" x14ac:dyDescent="0.3">
      <c r="A273" s="80">
        <v>273</v>
      </c>
      <c r="B273" s="100" t="s">
        <v>1449</v>
      </c>
      <c r="D273" s="81" t="s">
        <v>514</v>
      </c>
      <c r="E273" s="81" t="s">
        <v>295</v>
      </c>
      <c r="F273" s="80">
        <v>16.72</v>
      </c>
      <c r="G273" s="81" t="s">
        <v>42</v>
      </c>
      <c r="H273" s="81" t="s">
        <v>354</v>
      </c>
      <c r="I273" s="81" t="s">
        <v>579</v>
      </c>
      <c r="J273" s="81" t="str">
        <f t="shared" si="21"/>
        <v>Insert into SC_Matieres (ligne,typePresta,designation,categorie,fournisseur,unite,prix,detail,prixHorsTransport,Reference) values (273,'MATIERE','BARRE T 40','PROTECTIONS_SANITAIRES','SASKIT','ml',16.72,'-',null,'');</v>
      </c>
      <c r="K273" s="80">
        <f t="shared" si="22"/>
        <v>273</v>
      </c>
      <c r="L273" s="81" t="str">
        <f t="shared" si="23"/>
        <v>Update SC_Matieres set designation = 'BARRE T 40', Reference = '', fournisseur = 'SASKIT' where ligne = 273 ; Update SC_Matieres set Reference = '' where ligne = 273 and ifnull(Reference,'') = '' ;</v>
      </c>
      <c r="M273" s="81" t="str">
        <f t="shared" si="24"/>
        <v/>
      </c>
      <c r="P273" s="209">
        <v>0</v>
      </c>
      <c r="Q273" s="210" t="str">
        <f t="shared" si="25"/>
        <v>Update SC_Matieres set Obligatoire = 0 where ligne = 273 ;</v>
      </c>
    </row>
    <row r="274" spans="1:17" x14ac:dyDescent="0.3">
      <c r="A274" s="80">
        <v>274</v>
      </c>
      <c r="B274" s="100" t="s">
        <v>1450</v>
      </c>
      <c r="D274" s="81" t="s">
        <v>514</v>
      </c>
      <c r="E274" s="81" t="s">
        <v>295</v>
      </c>
      <c r="F274" s="80">
        <v>18.480000000000004</v>
      </c>
      <c r="G274" s="81" t="s">
        <v>42</v>
      </c>
      <c r="H274" s="81" t="s">
        <v>354</v>
      </c>
      <c r="I274" s="81" t="s">
        <v>579</v>
      </c>
      <c r="J274" s="81" t="str">
        <f t="shared" si="21"/>
        <v>Insert into SC_Matieres (ligne,typePresta,designation,categorie,fournisseur,unite,prix,detail,prixHorsTransport,Reference) values (274,'MATIERE','BARRE T 45','PROTECTIONS_SANITAIRES','SASKIT','ml',18.48,'-',null,'');</v>
      </c>
      <c r="K274" s="80">
        <f t="shared" si="22"/>
        <v>274</v>
      </c>
      <c r="L274" s="81" t="str">
        <f t="shared" si="23"/>
        <v>Update SC_Matieres set designation = 'BARRE T 45', Reference = '', fournisseur = 'SASKIT' where ligne = 274 ; Update SC_Matieres set Reference = '' where ligne = 274 and ifnull(Reference,'') = '' ;</v>
      </c>
      <c r="M274" s="81" t="str">
        <f t="shared" si="24"/>
        <v/>
      </c>
      <c r="P274" s="209">
        <v>0</v>
      </c>
      <c r="Q274" s="210" t="str">
        <f t="shared" si="25"/>
        <v>Update SC_Matieres set Obligatoire = 0 where ligne = 274 ;</v>
      </c>
    </row>
    <row r="275" spans="1:17" x14ac:dyDescent="0.3">
      <c r="A275" s="80">
        <v>275</v>
      </c>
      <c r="B275" s="100" t="s">
        <v>1451</v>
      </c>
      <c r="D275" s="81" t="s">
        <v>514</v>
      </c>
      <c r="E275" s="81" t="s">
        <v>295</v>
      </c>
      <c r="F275" s="80">
        <v>20.5</v>
      </c>
      <c r="G275" s="81" t="s">
        <v>42</v>
      </c>
      <c r="I275" s="81" t="s">
        <v>579</v>
      </c>
      <c r="J275" s="81" t="str">
        <f t="shared" si="21"/>
        <v>Insert into SC_Matieres (ligne,typePresta,designation,categorie,fournisseur,unite,prix,detail,prixHorsTransport,Reference) values (275,'MATIERE','BARRE T 50','PROTECTIONS_SANITAIRES','SASKIT','ml',20.5,'',null,'');</v>
      </c>
      <c r="K275" s="80">
        <f t="shared" si="22"/>
        <v>275</v>
      </c>
      <c r="L275" s="81" t="str">
        <f t="shared" si="23"/>
        <v>Update SC_Matieres set designation = 'BARRE T 50', Reference = '', fournisseur = 'SASKIT' where ligne = 275 ; Update SC_Matieres set Reference = '' where ligne = 275 and ifnull(Reference,'') = '' ;</v>
      </c>
      <c r="M275" s="81" t="str">
        <f t="shared" si="24"/>
        <v/>
      </c>
      <c r="P275" s="209">
        <v>0</v>
      </c>
      <c r="Q275" s="210" t="str">
        <f t="shared" si="25"/>
        <v>Update SC_Matieres set Obligatoire = 0 where ligne = 275 ;</v>
      </c>
    </row>
    <row r="276" spans="1:17" x14ac:dyDescent="0.3">
      <c r="A276" s="80">
        <v>276</v>
      </c>
      <c r="B276" s="100" t="s">
        <v>1452</v>
      </c>
      <c r="D276" s="81" t="s">
        <v>514</v>
      </c>
      <c r="F276" s="80">
        <v>15</v>
      </c>
      <c r="G276" s="81" t="s">
        <v>42</v>
      </c>
      <c r="I276" s="81" t="s">
        <v>579</v>
      </c>
      <c r="J276" s="81" t="str">
        <f t="shared" si="21"/>
        <v>Insert into SC_Matieres (ligne,typePresta,designation,categorie,fournisseur,unite,prix,detail,prixHorsTransport,Reference) values (276,'MATIERE','CORNIÈRE GALVA 40','PROTECTIONS_SANITAIRES','','ml',15,'',null,'');</v>
      </c>
      <c r="K276" s="80">
        <f t="shared" si="22"/>
        <v>276</v>
      </c>
      <c r="L276" s="81" t="str">
        <f t="shared" si="23"/>
        <v/>
      </c>
      <c r="M276" s="81" t="str">
        <f t="shared" si="24"/>
        <v>Update SC_Matieres set designation = 'CORNIÈRE GALVA 40' where ligne = 276 ;</v>
      </c>
      <c r="P276" s="209">
        <v>0</v>
      </c>
      <c r="Q276" s="210" t="str">
        <f t="shared" si="25"/>
        <v/>
      </c>
    </row>
    <row r="277" spans="1:17" x14ac:dyDescent="0.3">
      <c r="A277" s="80">
        <v>277</v>
      </c>
      <c r="B277" s="100" t="s">
        <v>1453</v>
      </c>
      <c r="D277" s="81" t="s">
        <v>514</v>
      </c>
      <c r="E277" s="81" t="s">
        <v>295</v>
      </c>
      <c r="F277" s="80">
        <v>24.09</v>
      </c>
      <c r="G277" s="81" t="s">
        <v>8</v>
      </c>
      <c r="H277" s="81" t="s">
        <v>354</v>
      </c>
      <c r="I277" s="81" t="s">
        <v>579</v>
      </c>
      <c r="J277" s="81" t="str">
        <f t="shared" si="21"/>
        <v>Insert into SC_Matieres (ligne,typePresta,designation,categorie,fournisseur,unite,prix,detail,prixHorsTransport,Reference) values (277,'MATIERE','CAILLEBOTIS 1X1 M','PROTECTIONS_SANITAIRES','SASKIT','pc',24.09,'-',null,'');</v>
      </c>
      <c r="K277" s="80">
        <f t="shared" si="22"/>
        <v>277</v>
      </c>
      <c r="L277" s="81" t="str">
        <f t="shared" si="23"/>
        <v>Update SC_Matieres set designation = 'CAILLEBOTIS 1X1 M', Reference = '', fournisseur = 'SASKIT' where ligne = 277 ; Update SC_Matieres set Reference = '' where ligne = 277 and ifnull(Reference,'') = '' ;</v>
      </c>
      <c r="M277" s="81" t="str">
        <f t="shared" si="24"/>
        <v/>
      </c>
      <c r="P277" s="209">
        <v>0</v>
      </c>
      <c r="Q277" s="210" t="str">
        <f t="shared" si="25"/>
        <v>Update SC_Matieres set Obligatoire = 0 where ligne = 277 ;</v>
      </c>
    </row>
    <row r="278" spans="1:17" x14ac:dyDescent="0.3">
      <c r="A278" s="80">
        <v>278</v>
      </c>
      <c r="B278" s="100" t="s">
        <v>1454</v>
      </c>
      <c r="D278" s="81" t="s">
        <v>514</v>
      </c>
      <c r="E278" s="81" t="s">
        <v>295</v>
      </c>
      <c r="F278" s="80">
        <v>29.997000000000003</v>
      </c>
      <c r="G278" s="81" t="s">
        <v>8</v>
      </c>
      <c r="H278" s="81" t="s">
        <v>354</v>
      </c>
      <c r="I278" s="81" t="s">
        <v>579</v>
      </c>
      <c r="J278" s="81" t="str">
        <f t="shared" si="21"/>
        <v>Insert into SC_Matieres (ligne,typePresta,designation,categorie,fournisseur,unite,prix,detail,prixHorsTransport,Reference) values (278,'MATIERE','CAILLEBOTIS 1X1,5 M','PROTECTIONS_SANITAIRES','SASKIT','pc',29.997,'-',null,'');</v>
      </c>
      <c r="K278" s="80">
        <f t="shared" si="22"/>
        <v>278</v>
      </c>
      <c r="L278" s="81" t="str">
        <f t="shared" si="23"/>
        <v>Update SC_Matieres set designation = 'CAILLEBOTIS 1X1,5 M', Reference = '', fournisseur = 'SASKIT' where ligne = 278 ; Update SC_Matieres set Reference = '' where ligne = 278 and ifnull(Reference,'') = '' ;</v>
      </c>
      <c r="M278" s="81" t="str">
        <f t="shared" si="24"/>
        <v/>
      </c>
      <c r="P278" s="209">
        <v>0</v>
      </c>
      <c r="Q278" s="210" t="str">
        <f t="shared" si="25"/>
        <v>Update SC_Matieres set Obligatoire = 0 where ligne = 278 ;</v>
      </c>
    </row>
    <row r="279" spans="1:17" x14ac:dyDescent="0.3">
      <c r="A279" s="80">
        <v>279</v>
      </c>
      <c r="B279" s="81" t="s">
        <v>515</v>
      </c>
      <c r="C279" s="81" t="s">
        <v>815</v>
      </c>
      <c r="D279" s="81" t="s">
        <v>514</v>
      </c>
      <c r="E279" s="81" t="s">
        <v>295</v>
      </c>
      <c r="F279" s="80">
        <v>221.69</v>
      </c>
      <c r="G279" s="81" t="s">
        <v>8</v>
      </c>
      <c r="I279" s="81" t="s">
        <v>579</v>
      </c>
      <c r="J279" s="81" t="str">
        <f t="shared" si="21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80">
        <f t="shared" si="22"/>
        <v>279</v>
      </c>
      <c r="L279" s="81" t="str">
        <f t="shared" si="23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81" t="str">
        <f t="shared" si="24"/>
        <v/>
      </c>
      <c r="P279" s="209">
        <v>1</v>
      </c>
      <c r="Q279" s="210" t="str">
        <f t="shared" si="25"/>
        <v>Update SC_Matieres set Obligatoire = 1 where ligne = 279 ;</v>
      </c>
    </row>
    <row r="280" spans="1:17" x14ac:dyDescent="0.3">
      <c r="A280" s="80">
        <v>280</v>
      </c>
      <c r="B280" s="81" t="s">
        <v>516</v>
      </c>
      <c r="C280" s="81" t="s">
        <v>816</v>
      </c>
      <c r="D280" s="81" t="s">
        <v>514</v>
      </c>
      <c r="E280" s="81" t="s">
        <v>295</v>
      </c>
      <c r="F280" s="80">
        <v>279.92</v>
      </c>
      <c r="G280" s="81" t="s">
        <v>8</v>
      </c>
      <c r="H280" s="81" t="s">
        <v>354</v>
      </c>
      <c r="I280" s="81" t="s">
        <v>579</v>
      </c>
      <c r="J280" s="81" t="str">
        <f t="shared" si="21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80">
        <f t="shared" si="22"/>
        <v>280</v>
      </c>
      <c r="L280" s="81" t="str">
        <f t="shared" si="23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81" t="str">
        <f t="shared" si="24"/>
        <v/>
      </c>
      <c r="P280" s="209">
        <v>1</v>
      </c>
      <c r="Q280" s="210" t="str">
        <f t="shared" si="25"/>
        <v>Update SC_Matieres set Obligatoire = 1 where ligne = 280 ;</v>
      </c>
    </row>
    <row r="281" spans="1:17" x14ac:dyDescent="0.3">
      <c r="A281" s="80">
        <v>281</v>
      </c>
      <c r="B281" s="81" t="s">
        <v>517</v>
      </c>
      <c r="C281" s="81" t="s">
        <v>817</v>
      </c>
      <c r="D281" s="81" t="s">
        <v>514</v>
      </c>
      <c r="E281" s="81" t="s">
        <v>295</v>
      </c>
      <c r="F281" s="80">
        <v>332.96</v>
      </c>
      <c r="G281" s="81" t="s">
        <v>8</v>
      </c>
      <c r="H281" s="81" t="s">
        <v>354</v>
      </c>
      <c r="I281" s="81" t="s">
        <v>579</v>
      </c>
      <c r="J281" s="81" t="str">
        <f t="shared" si="21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80">
        <f t="shared" si="22"/>
        <v>281</v>
      </c>
      <c r="L281" s="81" t="str">
        <f t="shared" si="23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81" t="str">
        <f t="shared" si="24"/>
        <v/>
      </c>
      <c r="P281" s="209">
        <v>1</v>
      </c>
      <c r="Q281" s="210" t="str">
        <f t="shared" si="25"/>
        <v>Update SC_Matieres set Obligatoire = 1 where ligne = 281 ;</v>
      </c>
    </row>
    <row r="282" spans="1:17" x14ac:dyDescent="0.3">
      <c r="A282" s="80">
        <v>282</v>
      </c>
      <c r="B282" s="81" t="s">
        <v>518</v>
      </c>
      <c r="C282" s="81" t="s">
        <v>818</v>
      </c>
      <c r="D282" s="81" t="s">
        <v>514</v>
      </c>
      <c r="E282" s="81" t="s">
        <v>295</v>
      </c>
      <c r="F282" s="80">
        <v>445.36</v>
      </c>
      <c r="G282" s="81" t="s">
        <v>8</v>
      </c>
      <c r="H282" s="81" t="s">
        <v>354</v>
      </c>
      <c r="I282" s="81" t="s">
        <v>579</v>
      </c>
      <c r="J282" s="81" t="str">
        <f t="shared" si="21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80">
        <f t="shared" si="22"/>
        <v>282</v>
      </c>
      <c r="L282" s="81" t="str">
        <f t="shared" si="23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81" t="str">
        <f t="shared" si="24"/>
        <v/>
      </c>
      <c r="P282" s="209">
        <v>1</v>
      </c>
      <c r="Q282" s="210" t="str">
        <f t="shared" si="25"/>
        <v>Update SC_Matieres set Obligatoire = 1 where ligne = 282 ;</v>
      </c>
    </row>
    <row r="283" spans="1:17" x14ac:dyDescent="0.3">
      <c r="A283" s="80">
        <v>283</v>
      </c>
      <c r="B283" s="81" t="s">
        <v>519</v>
      </c>
      <c r="C283" s="81" t="s">
        <v>819</v>
      </c>
      <c r="D283" s="81" t="s">
        <v>514</v>
      </c>
      <c r="E283" s="81" t="s">
        <v>295</v>
      </c>
      <c r="F283" s="80">
        <v>584.74</v>
      </c>
      <c r="G283" s="81" t="s">
        <v>8</v>
      </c>
      <c r="H283" s="81" t="s">
        <v>354</v>
      </c>
      <c r="I283" s="81" t="s">
        <v>579</v>
      </c>
      <c r="J283" s="81" t="str">
        <f t="shared" si="21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80">
        <f t="shared" si="22"/>
        <v>283</v>
      </c>
      <c r="L283" s="81" t="str">
        <f t="shared" si="23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81" t="str">
        <f t="shared" si="24"/>
        <v/>
      </c>
      <c r="P283" s="209">
        <v>1</v>
      </c>
      <c r="Q283" s="210" t="str">
        <f t="shared" si="25"/>
        <v>Update SC_Matieres set Obligatoire = 1 where ligne = 283 ;</v>
      </c>
    </row>
    <row r="284" spans="1:17" x14ac:dyDescent="0.3">
      <c r="A284" s="80">
        <v>284</v>
      </c>
      <c r="B284" s="81" t="s">
        <v>520</v>
      </c>
      <c r="C284" s="81" t="s">
        <v>820</v>
      </c>
      <c r="D284" s="81" t="s">
        <v>514</v>
      </c>
      <c r="E284" s="81" t="s">
        <v>295</v>
      </c>
      <c r="F284" s="80">
        <v>497.4</v>
      </c>
      <c r="G284" s="81" t="s">
        <v>8</v>
      </c>
      <c r="H284" s="81" t="s">
        <v>354</v>
      </c>
      <c r="I284" s="81" t="s">
        <v>579</v>
      </c>
      <c r="J284" s="81" t="str">
        <f t="shared" si="21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80">
        <f t="shared" si="22"/>
        <v>284</v>
      </c>
      <c r="L284" s="81" t="str">
        <f t="shared" si="23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81" t="str">
        <f t="shared" si="24"/>
        <v/>
      </c>
      <c r="P284" s="209">
        <v>1</v>
      </c>
      <c r="Q284" s="210" t="str">
        <f t="shared" si="25"/>
        <v>Update SC_Matieres set Obligatoire = 1 where ligne = 284 ;</v>
      </c>
    </row>
    <row r="285" spans="1:17" x14ac:dyDescent="0.3">
      <c r="A285" s="80">
        <v>285</v>
      </c>
      <c r="B285" s="81" t="s">
        <v>521</v>
      </c>
      <c r="C285" s="81" t="s">
        <v>821</v>
      </c>
      <c r="D285" s="81" t="s">
        <v>514</v>
      </c>
      <c r="E285" s="81" t="s">
        <v>295</v>
      </c>
      <c r="F285" s="80">
        <v>610.79999999999995</v>
      </c>
      <c r="G285" s="81" t="s">
        <v>8</v>
      </c>
      <c r="H285" s="81" t="s">
        <v>354</v>
      </c>
      <c r="I285" s="81" t="s">
        <v>579</v>
      </c>
      <c r="J285" s="81" t="str">
        <f t="shared" si="21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80">
        <f t="shared" si="22"/>
        <v>285</v>
      </c>
      <c r="L285" s="81" t="str">
        <f t="shared" si="23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81" t="str">
        <f t="shared" si="24"/>
        <v/>
      </c>
      <c r="P285" s="209">
        <v>1</v>
      </c>
      <c r="Q285" s="210" t="str">
        <f t="shared" si="25"/>
        <v>Update SC_Matieres set Obligatoire = 1 where ligne = 285 ;</v>
      </c>
    </row>
    <row r="286" spans="1:17" x14ac:dyDescent="0.3">
      <c r="A286" s="80">
        <v>286</v>
      </c>
      <c r="B286" s="81" t="s">
        <v>522</v>
      </c>
      <c r="C286" s="81" t="s">
        <v>822</v>
      </c>
      <c r="D286" s="81" t="s">
        <v>514</v>
      </c>
      <c r="E286" s="81" t="s">
        <v>295</v>
      </c>
      <c r="F286" s="80">
        <v>662.84</v>
      </c>
      <c r="G286" s="81" t="s">
        <v>8</v>
      </c>
      <c r="I286" s="81" t="s">
        <v>579</v>
      </c>
      <c r="J286" s="81" t="str">
        <f t="shared" si="21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80">
        <f t="shared" si="22"/>
        <v>286</v>
      </c>
      <c r="L286" s="81" t="str">
        <f t="shared" si="23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81" t="str">
        <f t="shared" si="24"/>
        <v/>
      </c>
      <c r="P286" s="209">
        <v>1</v>
      </c>
      <c r="Q286" s="210" t="str">
        <f t="shared" si="25"/>
        <v>Update SC_Matieres set Obligatoire = 1 where ligne = 286 ;</v>
      </c>
    </row>
    <row r="287" spans="1:17" x14ac:dyDescent="0.3">
      <c r="A287" s="80">
        <v>287</v>
      </c>
      <c r="B287" s="81" t="s">
        <v>523</v>
      </c>
      <c r="C287" s="81" t="s">
        <v>808</v>
      </c>
      <c r="D287" s="81" t="s">
        <v>514</v>
      </c>
      <c r="E287" s="81" t="s">
        <v>295</v>
      </c>
      <c r="F287" s="80">
        <v>776.24</v>
      </c>
      <c r="G287" s="81" t="s">
        <v>8</v>
      </c>
      <c r="I287" s="81" t="s">
        <v>579</v>
      </c>
      <c r="J287" s="81" t="str">
        <f t="shared" si="21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80">
        <f t="shared" si="22"/>
        <v>287</v>
      </c>
      <c r="L287" s="81" t="str">
        <f t="shared" si="23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81" t="str">
        <f t="shared" si="24"/>
        <v/>
      </c>
      <c r="P287" s="209">
        <v>1</v>
      </c>
      <c r="Q287" s="210" t="str">
        <f t="shared" si="25"/>
        <v>Update SC_Matieres set Obligatoire = 1 where ligne = 287 ;</v>
      </c>
    </row>
    <row r="288" spans="1:17" x14ac:dyDescent="0.3">
      <c r="A288" s="80">
        <v>288</v>
      </c>
      <c r="B288" s="81" t="s">
        <v>524</v>
      </c>
      <c r="C288" s="81" t="s">
        <v>809</v>
      </c>
      <c r="D288" s="81" t="s">
        <v>514</v>
      </c>
      <c r="E288" s="81" t="s">
        <v>295</v>
      </c>
      <c r="F288" s="80">
        <v>1002.06</v>
      </c>
      <c r="G288" s="81" t="s">
        <v>8</v>
      </c>
      <c r="I288" s="81" t="s">
        <v>579</v>
      </c>
      <c r="J288" s="81" t="str">
        <f t="shared" si="21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80">
        <f t="shared" si="22"/>
        <v>288</v>
      </c>
      <c r="L288" s="81" t="str">
        <f t="shared" si="23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81" t="str">
        <f t="shared" si="24"/>
        <v/>
      </c>
      <c r="P288" s="209">
        <v>1</v>
      </c>
      <c r="Q288" s="210" t="str">
        <f t="shared" si="25"/>
        <v>Update SC_Matieres set Obligatoire = 1 where ligne = 288 ;</v>
      </c>
    </row>
    <row r="289" spans="1:17" x14ac:dyDescent="0.3">
      <c r="A289" s="80">
        <v>289</v>
      </c>
      <c r="B289" s="81" t="s">
        <v>525</v>
      </c>
      <c r="C289" s="81" t="s">
        <v>810</v>
      </c>
      <c r="D289" s="81" t="s">
        <v>514</v>
      </c>
      <c r="E289" s="81" t="s">
        <v>295</v>
      </c>
      <c r="F289" s="80">
        <v>1160.3400000000001</v>
      </c>
      <c r="G289" s="81" t="s">
        <v>8</v>
      </c>
      <c r="I289" s="81" t="s">
        <v>579</v>
      </c>
      <c r="J289" s="81" t="str">
        <f t="shared" si="21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80">
        <f t="shared" si="22"/>
        <v>289</v>
      </c>
      <c r="L289" s="81" t="str">
        <f t="shared" si="23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81" t="str">
        <f t="shared" si="24"/>
        <v/>
      </c>
      <c r="P289" s="209">
        <v>1</v>
      </c>
      <c r="Q289" s="210" t="str">
        <f t="shared" si="25"/>
        <v>Update SC_Matieres set Obligatoire = 1 where ligne = 289 ;</v>
      </c>
    </row>
    <row r="290" spans="1:17" x14ac:dyDescent="0.3">
      <c r="A290" s="80">
        <v>290</v>
      </c>
      <c r="B290" s="81" t="s">
        <v>526</v>
      </c>
      <c r="C290" s="81" t="s">
        <v>811</v>
      </c>
      <c r="D290" s="81" t="s">
        <v>514</v>
      </c>
      <c r="E290" s="81" t="s">
        <v>295</v>
      </c>
      <c r="F290" s="80">
        <v>1055.68</v>
      </c>
      <c r="G290" s="81" t="s">
        <v>8</v>
      </c>
      <c r="I290" s="81" t="s">
        <v>579</v>
      </c>
      <c r="J290" s="81" t="str">
        <f t="shared" si="21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80">
        <f t="shared" si="22"/>
        <v>290</v>
      </c>
      <c r="L290" s="81" t="str">
        <f t="shared" si="23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81" t="str">
        <f t="shared" si="24"/>
        <v/>
      </c>
      <c r="P290" s="209">
        <v>1</v>
      </c>
      <c r="Q290" s="210" t="str">
        <f t="shared" si="25"/>
        <v>Update SC_Matieres set Obligatoire = 1 where ligne = 290 ;</v>
      </c>
    </row>
    <row r="291" spans="1:17" x14ac:dyDescent="0.3">
      <c r="A291" s="80">
        <v>291</v>
      </c>
      <c r="B291" s="81" t="s">
        <v>527</v>
      </c>
      <c r="C291" s="81" t="s">
        <v>812</v>
      </c>
      <c r="D291" s="81" t="s">
        <v>514</v>
      </c>
      <c r="E291" s="81" t="s">
        <v>295</v>
      </c>
      <c r="F291" s="80">
        <v>1309.92</v>
      </c>
      <c r="G291" s="81" t="s">
        <v>8</v>
      </c>
      <c r="H291" s="81" t="s">
        <v>354</v>
      </c>
      <c r="I291" s="81" t="s">
        <v>579</v>
      </c>
      <c r="J291" s="81" t="str">
        <f t="shared" si="21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80">
        <f t="shared" si="22"/>
        <v>291</v>
      </c>
      <c r="L291" s="81" t="str">
        <f t="shared" si="23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81" t="str">
        <f t="shared" si="24"/>
        <v/>
      </c>
      <c r="P291" s="209">
        <v>1</v>
      </c>
      <c r="Q291" s="210" t="str">
        <f t="shared" si="25"/>
        <v>Update SC_Matieres set Obligatoire = 1 where ligne = 291 ;</v>
      </c>
    </row>
    <row r="292" spans="1:17" x14ac:dyDescent="0.3">
      <c r="A292" s="80">
        <v>292</v>
      </c>
      <c r="B292" s="81" t="s">
        <v>528</v>
      </c>
      <c r="C292" s="81" t="s">
        <v>813</v>
      </c>
      <c r="D292" s="81" t="s">
        <v>514</v>
      </c>
      <c r="E292" s="81" t="s">
        <v>295</v>
      </c>
      <c r="F292" s="80">
        <v>1416</v>
      </c>
      <c r="G292" s="81" t="s">
        <v>8</v>
      </c>
      <c r="H292" s="81" t="s">
        <v>354</v>
      </c>
      <c r="I292" s="81" t="s">
        <v>579</v>
      </c>
      <c r="J292" s="81" t="str">
        <f t="shared" si="21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80">
        <f t="shared" si="22"/>
        <v>292</v>
      </c>
      <c r="L292" s="81" t="str">
        <f t="shared" si="23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81" t="str">
        <f t="shared" si="24"/>
        <v/>
      </c>
      <c r="P292" s="209">
        <v>1</v>
      </c>
      <c r="Q292" s="210" t="str">
        <f t="shared" si="25"/>
        <v>Update SC_Matieres set Obligatoire = 1 where ligne = 292 ;</v>
      </c>
    </row>
    <row r="293" spans="1:17" x14ac:dyDescent="0.3">
      <c r="A293" s="80">
        <v>293</v>
      </c>
      <c r="B293" s="81" t="s">
        <v>529</v>
      </c>
      <c r="C293" s="81" t="s">
        <v>814</v>
      </c>
      <c r="D293" s="81" t="s">
        <v>514</v>
      </c>
      <c r="E293" s="81" t="s">
        <v>295</v>
      </c>
      <c r="F293" s="80">
        <v>1670.24</v>
      </c>
      <c r="G293" s="81" t="s">
        <v>8</v>
      </c>
      <c r="H293" s="81" t="s">
        <v>354</v>
      </c>
      <c r="I293" s="81" t="s">
        <v>579</v>
      </c>
      <c r="J293" s="81" t="str">
        <f t="shared" si="21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80">
        <f t="shared" si="22"/>
        <v>293</v>
      </c>
      <c r="L293" s="81" t="str">
        <f t="shared" si="23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81" t="str">
        <f t="shared" si="24"/>
        <v/>
      </c>
      <c r="P293" s="209">
        <v>1</v>
      </c>
      <c r="Q293" s="210" t="str">
        <f t="shared" si="25"/>
        <v>Update SC_Matieres set Obligatoire = 1 where ligne = 293 ;</v>
      </c>
    </row>
    <row r="294" spans="1:17" x14ac:dyDescent="0.3">
      <c r="K294" s="80">
        <f t="shared" si="22"/>
        <v>0</v>
      </c>
      <c r="L294" s="81" t="str">
        <f t="shared" si="23"/>
        <v/>
      </c>
      <c r="M294" s="81" t="str">
        <f t="shared" si="24"/>
        <v>Update SC_Matieres set designation = '' where ligne =  ;</v>
      </c>
      <c r="P294" s="209">
        <v>0</v>
      </c>
      <c r="Q294" s="210" t="str">
        <f t="shared" si="25"/>
        <v/>
      </c>
    </row>
    <row r="295" spans="1:17" x14ac:dyDescent="0.3">
      <c r="A295" s="80">
        <v>295</v>
      </c>
      <c r="B295" s="100" t="s">
        <v>1455</v>
      </c>
      <c r="D295" s="81" t="s">
        <v>530</v>
      </c>
      <c r="E295" s="81" t="s">
        <v>531</v>
      </c>
      <c r="F295" s="80">
        <v>0.37119999999999997</v>
      </c>
      <c r="G295" s="81" t="s">
        <v>8</v>
      </c>
      <c r="H295" s="81" t="s">
        <v>354</v>
      </c>
      <c r="I295" s="81">
        <v>0.37119999999999997</v>
      </c>
      <c r="J295" s="81" t="str">
        <f t="shared" si="21"/>
        <v>Insert into SC_Matieres (ligne,typePresta,designation,categorie,fournisseur,unite,prix,detail,prixHorsTransport,Reference) values (295,'MATIERE','VIS PENTURE','QUINCAILLERIE','FOUSSIER','pc',0.3712,'-',0.3712,'');</v>
      </c>
      <c r="K295" s="80">
        <f t="shared" si="22"/>
        <v>295</v>
      </c>
      <c r="L295" s="81" t="str">
        <f t="shared" si="23"/>
        <v/>
      </c>
      <c r="M295" s="81" t="str">
        <f t="shared" si="24"/>
        <v>Update SC_Matieres set designation = 'VIS PENTURE' where ligne = 295 ;</v>
      </c>
      <c r="P295" s="209">
        <v>0</v>
      </c>
      <c r="Q295" s="210" t="str">
        <f t="shared" si="25"/>
        <v/>
      </c>
    </row>
    <row r="296" spans="1:17" x14ac:dyDescent="0.3">
      <c r="A296" s="80">
        <v>296</v>
      </c>
      <c r="B296" s="100" t="s">
        <v>1456</v>
      </c>
      <c r="D296" s="81" t="s">
        <v>530</v>
      </c>
      <c r="E296" s="81" t="s">
        <v>531</v>
      </c>
      <c r="F296" s="80">
        <v>0.11515</v>
      </c>
      <c r="G296" s="81" t="s">
        <v>8</v>
      </c>
      <c r="H296" s="81" t="s">
        <v>354</v>
      </c>
      <c r="I296" s="81">
        <v>0.11515</v>
      </c>
      <c r="J296" s="81" t="str">
        <f t="shared" si="21"/>
        <v>Insert into SC_Matieres (ligne,typePresta,designation,categorie,fournisseur,unite,prix,detail,prixHorsTransport,Reference) values (296,'MATIERE','VIS INOX 50','QUINCAILLERIE','FOUSSIER','pc',0.11515,'-',0.11515,'');</v>
      </c>
      <c r="K296" s="80">
        <f t="shared" si="22"/>
        <v>296</v>
      </c>
      <c r="L296" s="81" t="str">
        <f t="shared" si="23"/>
        <v/>
      </c>
      <c r="M296" s="81" t="str">
        <f t="shared" si="24"/>
        <v>Update SC_Matieres set designation = 'VIS INOX 50' where ligne = 296 ;</v>
      </c>
      <c r="P296" s="209">
        <v>0</v>
      </c>
      <c r="Q296" s="210" t="str">
        <f t="shared" si="25"/>
        <v/>
      </c>
    </row>
    <row r="297" spans="1:17" x14ac:dyDescent="0.3">
      <c r="A297" s="80">
        <v>297</v>
      </c>
      <c r="B297" s="100" t="s">
        <v>1457</v>
      </c>
      <c r="D297" s="81" t="s">
        <v>530</v>
      </c>
      <c r="E297" s="81" t="s">
        <v>531</v>
      </c>
      <c r="F297" s="80">
        <v>0.187</v>
      </c>
      <c r="G297" s="81" t="s">
        <v>8</v>
      </c>
      <c r="H297" s="81" t="s">
        <v>354</v>
      </c>
      <c r="I297" s="81">
        <v>0.187</v>
      </c>
      <c r="J297" s="81" t="str">
        <f t="shared" si="21"/>
        <v>Insert into SC_Matieres (ligne,typePresta,designation,categorie,fournisseur,unite,prix,detail,prixHorsTransport,Reference) values (297,'MATIERE','VIS INOX 70','QUINCAILLERIE','FOUSSIER','pc',0.187,'-',0.187,'');</v>
      </c>
      <c r="K297" s="80">
        <f t="shared" si="22"/>
        <v>297</v>
      </c>
      <c r="L297" s="81" t="str">
        <f t="shared" si="23"/>
        <v/>
      </c>
      <c r="M297" s="81" t="str">
        <f t="shared" si="24"/>
        <v>Update SC_Matieres set designation = 'VIS INOX 70' where ligne = 297 ;</v>
      </c>
      <c r="P297" s="209">
        <v>0</v>
      </c>
      <c r="Q297" s="210" t="str">
        <f t="shared" si="25"/>
        <v/>
      </c>
    </row>
    <row r="298" spans="1:17" x14ac:dyDescent="0.3">
      <c r="A298" s="80">
        <v>298</v>
      </c>
      <c r="B298" s="100" t="s">
        <v>1458</v>
      </c>
      <c r="D298" s="81" t="s">
        <v>530</v>
      </c>
      <c r="F298" s="80">
        <v>0.15</v>
      </c>
      <c r="G298" s="81" t="s">
        <v>8</v>
      </c>
      <c r="I298" s="81" t="s">
        <v>579</v>
      </c>
      <c r="J298" s="81" t="str">
        <f t="shared" si="21"/>
        <v>Insert into SC_Matieres (ligne,typePresta,designation,categorie,fournisseur,unite,prix,detail,prixHorsTransport,Reference) values (298,'MATIERE','CLOUS INOX','QUINCAILLERIE','','pc',0.15,'',null,'');</v>
      </c>
      <c r="K298" s="80">
        <f t="shared" si="22"/>
        <v>298</v>
      </c>
      <c r="L298" s="81" t="str">
        <f t="shared" si="23"/>
        <v/>
      </c>
      <c r="M298" s="81" t="str">
        <f t="shared" si="24"/>
        <v>Update SC_Matieres set designation = 'CLOUS INOX' where ligne = 298 ;</v>
      </c>
      <c r="P298" s="209">
        <v>0</v>
      </c>
      <c r="Q298" s="210" t="str">
        <f t="shared" si="25"/>
        <v/>
      </c>
    </row>
    <row r="299" spans="1:17" x14ac:dyDescent="0.3">
      <c r="A299" s="80">
        <v>299</v>
      </c>
      <c r="B299" s="100" t="s">
        <v>1459</v>
      </c>
      <c r="D299" s="81" t="s">
        <v>530</v>
      </c>
      <c r="F299" s="80">
        <v>0.6</v>
      </c>
      <c r="G299" s="81" t="s">
        <v>8</v>
      </c>
      <c r="H299" s="81" t="s">
        <v>354</v>
      </c>
      <c r="I299" s="81" t="s">
        <v>579</v>
      </c>
      <c r="J299" s="81" t="str">
        <f t="shared" si="21"/>
        <v>Insert into SC_Matieres (ligne,typePresta,designation,categorie,fournisseur,unite,prix,detail,prixHorsTransport,Reference) values (299,'MATIERE','VIS INOX 6/100 SPÉCIALE','QUINCAILLERIE','','pc',0.6,'-',null,'');</v>
      </c>
      <c r="K299" s="80">
        <f t="shared" si="22"/>
        <v>299</v>
      </c>
      <c r="L299" s="81" t="str">
        <f t="shared" si="23"/>
        <v/>
      </c>
      <c r="M299" s="81" t="str">
        <f t="shared" si="24"/>
        <v>Update SC_Matieres set designation = 'VIS INOX 6/100 SPÉCIALE' where ligne = 299 ;</v>
      </c>
      <c r="P299" s="209">
        <v>0</v>
      </c>
      <c r="Q299" s="210" t="str">
        <f t="shared" si="25"/>
        <v/>
      </c>
    </row>
    <row r="300" spans="1:17" x14ac:dyDescent="0.3">
      <c r="A300" s="80">
        <v>300</v>
      </c>
      <c r="B300" s="100" t="s">
        <v>1460</v>
      </c>
      <c r="D300" s="81" t="s">
        <v>530</v>
      </c>
      <c r="E300" s="81" t="s">
        <v>531</v>
      </c>
      <c r="F300" s="80">
        <v>0.39483333333333337</v>
      </c>
      <c r="G300" s="81" t="s">
        <v>8</v>
      </c>
      <c r="H300" s="81" t="s">
        <v>354</v>
      </c>
      <c r="I300" s="81">
        <v>0.39483333333333337</v>
      </c>
      <c r="J300" s="81" t="str">
        <f t="shared" si="21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80">
        <f t="shared" si="22"/>
        <v>300</v>
      </c>
      <c r="L300" s="81" t="str">
        <f t="shared" si="23"/>
        <v/>
      </c>
      <c r="M300" s="81" t="str">
        <f t="shared" si="24"/>
        <v>Update SC_Matieres set designation = 'VIS INOX 100' where ligne = 300 ;</v>
      </c>
      <c r="P300" s="209">
        <v>0</v>
      </c>
      <c r="Q300" s="210" t="str">
        <f t="shared" si="25"/>
        <v/>
      </c>
    </row>
    <row r="301" spans="1:17" x14ac:dyDescent="0.3">
      <c r="A301" s="80">
        <v>301</v>
      </c>
      <c r="B301" s="100" t="s">
        <v>1461</v>
      </c>
      <c r="D301" s="81" t="s">
        <v>530</v>
      </c>
      <c r="E301" s="81" t="s">
        <v>531</v>
      </c>
      <c r="F301" s="80">
        <v>0.4738</v>
      </c>
      <c r="G301" s="81" t="s">
        <v>8</v>
      </c>
      <c r="H301" s="81" t="s">
        <v>354</v>
      </c>
      <c r="I301" s="81">
        <v>0.4738</v>
      </c>
      <c r="J301" s="81" t="str">
        <f t="shared" si="21"/>
        <v>Insert into SC_Matieres (ligne,typePresta,designation,categorie,fournisseur,unite,prix,detail,prixHorsTransport,Reference) values (301,'MATIERE','VIS INOX 120','QUINCAILLERIE','FOUSSIER','pc',0.4738,'-',0.4738,'');</v>
      </c>
      <c r="K301" s="80">
        <f t="shared" si="22"/>
        <v>301</v>
      </c>
      <c r="L301" s="81" t="str">
        <f t="shared" si="23"/>
        <v/>
      </c>
      <c r="M301" s="81" t="str">
        <f t="shared" si="24"/>
        <v>Update SC_Matieres set designation = 'VIS INOX 120' where ligne = 301 ;</v>
      </c>
      <c r="P301" s="209">
        <v>0</v>
      </c>
      <c r="Q301" s="210" t="str">
        <f t="shared" si="25"/>
        <v/>
      </c>
    </row>
    <row r="302" spans="1:17" x14ac:dyDescent="0.3">
      <c r="A302" s="80">
        <v>302</v>
      </c>
      <c r="B302" s="100" t="s">
        <v>1462</v>
      </c>
      <c r="D302" s="81" t="s">
        <v>273</v>
      </c>
      <c r="E302" s="81" t="s">
        <v>353</v>
      </c>
      <c r="F302" s="80">
        <v>0.75</v>
      </c>
      <c r="G302" s="81" t="s">
        <v>8</v>
      </c>
      <c r="H302" s="81" t="s">
        <v>354</v>
      </c>
      <c r="I302" s="81">
        <v>0.75</v>
      </c>
      <c r="J302" s="81" t="str">
        <f t="shared" si="21"/>
        <v>Insert into SC_Matieres (ligne,typePresta,designation,categorie,fournisseur,unite,prix,detail,prixHorsTransport,Reference) values (302,'MATIERE','RÉDUCTION 50-40','REDUCTIONS','PUM','pc',0.75,'-',0.75,'');</v>
      </c>
      <c r="K302" s="80">
        <f t="shared" si="22"/>
        <v>302</v>
      </c>
      <c r="L302" s="81" t="str">
        <f t="shared" si="23"/>
        <v/>
      </c>
      <c r="M302" s="81" t="str">
        <f t="shared" si="24"/>
        <v>Update SC_Matieres set designation = 'RÉDUCTION 50-40' where ligne = 302 ;</v>
      </c>
      <c r="P302" s="209">
        <v>0</v>
      </c>
      <c r="Q302" s="210" t="str">
        <f t="shared" si="25"/>
        <v/>
      </c>
    </row>
    <row r="303" spans="1:17" x14ac:dyDescent="0.3">
      <c r="A303" s="80">
        <v>303</v>
      </c>
      <c r="B303" s="100" t="s">
        <v>1463</v>
      </c>
      <c r="D303" s="81" t="s">
        <v>273</v>
      </c>
      <c r="E303" s="81" t="s">
        <v>353</v>
      </c>
      <c r="F303" s="80">
        <v>3.04</v>
      </c>
      <c r="G303" s="81" t="s">
        <v>8</v>
      </c>
      <c r="H303" s="81" t="s">
        <v>354</v>
      </c>
      <c r="I303" s="81">
        <v>3.04</v>
      </c>
      <c r="J303" s="81" t="str">
        <f t="shared" si="21"/>
        <v>Insert into SC_Matieres (ligne,typePresta,designation,categorie,fournisseur,unite,prix,detail,prixHorsTransport,Reference) values (303,'MATIERE','RÉDUCTION 63-50','REDUCTIONS','PUM','pc',3.04,'-',3.04,'');</v>
      </c>
      <c r="K303" s="80">
        <f t="shared" si="22"/>
        <v>303</v>
      </c>
      <c r="L303" s="81" t="str">
        <f t="shared" si="23"/>
        <v/>
      </c>
      <c r="M303" s="81" t="str">
        <f t="shared" si="24"/>
        <v>Update SC_Matieres set designation = 'RÉDUCTION 63-50' where ligne = 303 ;</v>
      </c>
      <c r="P303" s="209">
        <v>0</v>
      </c>
      <c r="Q303" s="210" t="str">
        <f t="shared" si="25"/>
        <v/>
      </c>
    </row>
    <row r="304" spans="1:17" x14ac:dyDescent="0.3">
      <c r="A304" s="80">
        <v>304</v>
      </c>
      <c r="B304" s="100" t="s">
        <v>1464</v>
      </c>
      <c r="D304" s="81" t="s">
        <v>273</v>
      </c>
      <c r="E304" s="81" t="s">
        <v>353</v>
      </c>
      <c r="F304" s="80">
        <v>3.04</v>
      </c>
      <c r="G304" s="81" t="s">
        <v>8</v>
      </c>
      <c r="H304" s="81" t="s">
        <v>354</v>
      </c>
      <c r="I304" s="81">
        <v>3.04</v>
      </c>
      <c r="J304" s="81" t="str">
        <f t="shared" si="21"/>
        <v>Insert into SC_Matieres (ligne,typePresta,designation,categorie,fournisseur,unite,prix,detail,prixHorsTransport,Reference) values (304,'MATIERE','RÉDUCTION 100-50','REDUCTIONS','PUM','pc',3.04,'-',3.04,'');</v>
      </c>
      <c r="K304" s="80">
        <f t="shared" si="22"/>
        <v>304</v>
      </c>
      <c r="L304" s="81" t="str">
        <f t="shared" si="23"/>
        <v/>
      </c>
      <c r="M304" s="81" t="str">
        <f t="shared" si="24"/>
        <v>Update SC_Matieres set designation = 'RÉDUCTION 100-50' where ligne = 304 ;</v>
      </c>
      <c r="P304" s="209">
        <v>0</v>
      </c>
      <c r="Q304" s="210" t="str">
        <f t="shared" si="25"/>
        <v/>
      </c>
    </row>
    <row r="305" spans="1:17" x14ac:dyDescent="0.3">
      <c r="A305" s="80">
        <v>305</v>
      </c>
      <c r="B305" s="100" t="s">
        <v>1465</v>
      </c>
      <c r="D305" s="81" t="s">
        <v>273</v>
      </c>
      <c r="E305" s="81" t="s">
        <v>353</v>
      </c>
      <c r="F305" s="80">
        <v>3.6</v>
      </c>
      <c r="G305" s="81" t="s">
        <v>8</v>
      </c>
      <c r="H305" s="81" t="s">
        <v>354</v>
      </c>
      <c r="I305" s="81">
        <v>3.6</v>
      </c>
      <c r="J305" s="81" t="str">
        <f t="shared" si="21"/>
        <v>Insert into SC_Matieres (ligne,typePresta,designation,categorie,fournisseur,unite,prix,detail,prixHorsTransport,Reference) values (305,'MATIERE','RÉDUCTION 100-63','REDUCTIONS','PUM','pc',3.6,'-',3.6,'');</v>
      </c>
      <c r="K305" s="80">
        <f t="shared" si="22"/>
        <v>305</v>
      </c>
      <c r="L305" s="81" t="str">
        <f t="shared" si="23"/>
        <v/>
      </c>
      <c r="M305" s="81" t="str">
        <f t="shared" si="24"/>
        <v>Update SC_Matieres set designation = 'RÉDUCTION 100-63' where ligne = 305 ;</v>
      </c>
      <c r="P305" s="209">
        <v>0</v>
      </c>
      <c r="Q305" s="210" t="str">
        <f t="shared" si="25"/>
        <v/>
      </c>
    </row>
    <row r="306" spans="1:17" x14ac:dyDescent="0.3">
      <c r="A306" s="80">
        <v>306</v>
      </c>
      <c r="B306" s="100" t="s">
        <v>1466</v>
      </c>
      <c r="D306" s="81" t="s">
        <v>273</v>
      </c>
      <c r="E306" s="81" t="s">
        <v>353</v>
      </c>
      <c r="F306" s="80">
        <v>3.21</v>
      </c>
      <c r="G306" s="81" t="s">
        <v>8</v>
      </c>
      <c r="H306" s="81" t="s">
        <v>354</v>
      </c>
      <c r="I306" s="81">
        <v>3.21</v>
      </c>
      <c r="J306" s="81" t="str">
        <f t="shared" si="21"/>
        <v>Insert into SC_Matieres (ligne,typePresta,designation,categorie,fournisseur,unite,prix,detail,prixHorsTransport,Reference) values (306,'MATIERE','RÉDUCTION 100-80','REDUCTIONS','PUM','pc',3.21,'-',3.21,'');</v>
      </c>
      <c r="K306" s="80">
        <f t="shared" si="22"/>
        <v>306</v>
      </c>
      <c r="L306" s="81" t="str">
        <f t="shared" si="23"/>
        <v/>
      </c>
      <c r="M306" s="81" t="str">
        <f t="shared" si="24"/>
        <v>Update SC_Matieres set designation = 'RÉDUCTION 100-80' where ligne = 306 ;</v>
      </c>
      <c r="P306" s="209">
        <v>0</v>
      </c>
      <c r="Q306" s="210" t="str">
        <f t="shared" si="25"/>
        <v/>
      </c>
    </row>
    <row r="307" spans="1:17" x14ac:dyDescent="0.3">
      <c r="A307" s="80">
        <v>307</v>
      </c>
      <c r="B307" s="100" t="s">
        <v>1467</v>
      </c>
      <c r="D307" s="81" t="s">
        <v>273</v>
      </c>
      <c r="E307" s="81" t="s">
        <v>353</v>
      </c>
      <c r="F307" s="80">
        <v>4.03</v>
      </c>
      <c r="G307" s="81" t="s">
        <v>8</v>
      </c>
      <c r="H307" s="81" t="s">
        <v>354</v>
      </c>
      <c r="I307" s="81">
        <v>4.03</v>
      </c>
      <c r="J307" s="81" t="str">
        <f t="shared" si="21"/>
        <v>Insert into SC_Matieres (ligne,typePresta,designation,categorie,fournisseur,unite,prix,detail,prixHorsTransport,Reference) values (307,'MATIERE','RÉDUCTION 110-100','REDUCTIONS','PUM','pc',4.03,'-',4.03,'');</v>
      </c>
      <c r="K307" s="80">
        <f t="shared" si="22"/>
        <v>307</v>
      </c>
      <c r="L307" s="81" t="str">
        <f t="shared" si="23"/>
        <v/>
      </c>
      <c r="M307" s="81" t="str">
        <f t="shared" si="24"/>
        <v>Update SC_Matieres set designation = 'RÉDUCTION 110-100' where ligne = 307 ;</v>
      </c>
      <c r="P307" s="209">
        <v>0</v>
      </c>
      <c r="Q307" s="210" t="str">
        <f t="shared" si="25"/>
        <v/>
      </c>
    </row>
    <row r="308" spans="1:17" x14ac:dyDescent="0.3">
      <c r="A308" s="80">
        <v>308</v>
      </c>
      <c r="B308" s="100" t="s">
        <v>1468</v>
      </c>
      <c r="D308" s="81" t="s">
        <v>533</v>
      </c>
      <c r="E308" s="81" t="s">
        <v>353</v>
      </c>
      <c r="F308" s="80">
        <v>10.98</v>
      </c>
      <c r="G308" s="81" t="s">
        <v>8</v>
      </c>
      <c r="H308" s="81" t="s">
        <v>354</v>
      </c>
      <c r="I308" s="81">
        <v>10.98</v>
      </c>
      <c r="J308" s="81" t="str">
        <f t="shared" si="21"/>
        <v>Insert into SC_Matieres (ligne,typePresta,designation,categorie,fournisseur,unite,prix,detail,prixHorsTransport,Reference) values (308,'MATIERE','REGARD PLUVIALE BÉTON 25 X 25','REGARDS_ BETON','PUM','pc',10.98,'-',10.98,'');</v>
      </c>
      <c r="K308" s="80">
        <f t="shared" si="22"/>
        <v>308</v>
      </c>
      <c r="L308" s="81" t="str">
        <f t="shared" si="23"/>
        <v/>
      </c>
      <c r="M308" s="81" t="str">
        <f t="shared" si="24"/>
        <v>Update SC_Matieres set designation = 'REGARD PLUVIALE BÉTON 25 X 25' where ligne = 308 ;</v>
      </c>
      <c r="P308" s="209">
        <v>0</v>
      </c>
      <c r="Q308" s="210" t="str">
        <f t="shared" si="25"/>
        <v/>
      </c>
    </row>
    <row r="309" spans="1:17" x14ac:dyDescent="0.3">
      <c r="A309" s="80">
        <v>309</v>
      </c>
      <c r="B309" s="100" t="s">
        <v>1360</v>
      </c>
      <c r="D309" s="81" t="s">
        <v>533</v>
      </c>
      <c r="E309" s="81" t="s">
        <v>353</v>
      </c>
      <c r="F309" s="80">
        <v>8.93</v>
      </c>
      <c r="G309" s="81" t="s">
        <v>8</v>
      </c>
      <c r="H309" s="81" t="s">
        <v>354</v>
      </c>
      <c r="I309" s="81">
        <v>8.93</v>
      </c>
      <c r="J309" s="81" t="str">
        <f t="shared" ref="J309:J372" si="26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80">
        <f t="shared" si="22"/>
        <v>309</v>
      </c>
      <c r="L309" s="81" t="str">
        <f t="shared" si="23"/>
        <v/>
      </c>
      <c r="M309" s="81" t="str">
        <f t="shared" si="24"/>
        <v>Update SC_Matieres set designation = 'REHAUSSE BÉTON 25 X 25' where ligne = 309 ;</v>
      </c>
      <c r="P309" s="209">
        <v>0</v>
      </c>
      <c r="Q309" s="210" t="str">
        <f t="shared" si="25"/>
        <v/>
      </c>
    </row>
    <row r="310" spans="1:17" x14ac:dyDescent="0.3">
      <c r="A310" s="80">
        <v>310</v>
      </c>
      <c r="B310" s="100" t="s">
        <v>1469</v>
      </c>
      <c r="D310" s="81" t="s">
        <v>533</v>
      </c>
      <c r="E310" s="81" t="s">
        <v>353</v>
      </c>
      <c r="F310" s="80">
        <v>4.2</v>
      </c>
      <c r="G310" s="81" t="s">
        <v>8</v>
      </c>
      <c r="H310" s="81" t="s">
        <v>354</v>
      </c>
      <c r="I310" s="81">
        <v>4.2</v>
      </c>
      <c r="J310" s="81" t="str">
        <f t="shared" si="26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80">
        <f t="shared" ref="K310:K373" si="27">A310</f>
        <v>310</v>
      </c>
      <c r="L310" s="81" t="str">
        <f t="shared" si="23"/>
        <v/>
      </c>
      <c r="M310" s="81" t="str">
        <f t="shared" si="24"/>
        <v>Update SC_Matieres set designation = 'COUVERCLE POUR BOITE PLUVIALE BÉTON 25 X 25' where ligne = 310 ;</v>
      </c>
      <c r="P310" s="209">
        <v>0</v>
      </c>
      <c r="Q310" s="210" t="str">
        <f t="shared" si="25"/>
        <v/>
      </c>
    </row>
    <row r="311" spans="1:17" x14ac:dyDescent="0.3">
      <c r="A311" s="80">
        <v>311</v>
      </c>
      <c r="B311" s="100" t="s">
        <v>1470</v>
      </c>
      <c r="D311" s="81" t="s">
        <v>533</v>
      </c>
      <c r="E311" s="81" t="s">
        <v>353</v>
      </c>
      <c r="F311" s="80">
        <v>13.28</v>
      </c>
      <c r="G311" s="81" t="s">
        <v>8</v>
      </c>
      <c r="H311" s="81" t="s">
        <v>354</v>
      </c>
      <c r="I311" s="81">
        <v>13.28</v>
      </c>
      <c r="J311" s="81" t="str">
        <f t="shared" si="26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80">
        <f t="shared" si="27"/>
        <v>311</v>
      </c>
      <c r="L311" s="81" t="str">
        <f t="shared" si="23"/>
        <v/>
      </c>
      <c r="M311" s="81" t="str">
        <f t="shared" si="24"/>
        <v>Update SC_Matieres set designation = 'REGARD BÉTON FLASQUE PLASTIQUE 30 X30' where ligne = 311 ;</v>
      </c>
      <c r="P311" s="209">
        <v>0</v>
      </c>
      <c r="Q311" s="210" t="str">
        <f t="shared" si="25"/>
        <v/>
      </c>
    </row>
    <row r="312" spans="1:17" x14ac:dyDescent="0.3">
      <c r="A312" s="80">
        <v>312</v>
      </c>
      <c r="B312" s="100" t="s">
        <v>1471</v>
      </c>
      <c r="D312" s="81" t="s">
        <v>533</v>
      </c>
      <c r="E312" s="81" t="s">
        <v>353</v>
      </c>
      <c r="F312" s="80">
        <v>4.8</v>
      </c>
      <c r="G312" s="81" t="s">
        <v>8</v>
      </c>
      <c r="H312" s="81" t="s">
        <v>354</v>
      </c>
      <c r="I312" s="81">
        <v>4.8</v>
      </c>
      <c r="J312" s="81" t="str">
        <f t="shared" si="26"/>
        <v>Insert into SC_Matieres (ligne,typePresta,designation,categorie,fournisseur,unite,prix,detail,prixHorsTransport,Reference) values (312,'MATIERE','COUVERCLE PR BOITE PLUVIALE 30 X30','REGARDS_ BETON','PUM','pc',4.8,'-',4.8,'');</v>
      </c>
      <c r="K312" s="80">
        <f t="shared" si="27"/>
        <v>312</v>
      </c>
      <c r="L312" s="81" t="str">
        <f t="shared" si="23"/>
        <v/>
      </c>
      <c r="M312" s="81" t="str">
        <f t="shared" si="24"/>
        <v>Update SC_Matieres set designation = 'COUVERCLE PR BOITE PLUVIALE 30 X30' where ligne = 312 ;</v>
      </c>
      <c r="P312" s="209">
        <v>0</v>
      </c>
      <c r="Q312" s="210" t="str">
        <f t="shared" si="25"/>
        <v/>
      </c>
    </row>
    <row r="313" spans="1:17" x14ac:dyDescent="0.3">
      <c r="A313" s="80">
        <v>313</v>
      </c>
      <c r="B313" s="100" t="s">
        <v>534</v>
      </c>
      <c r="C313" s="81" t="s">
        <v>1150</v>
      </c>
      <c r="D313" s="81" t="s">
        <v>535</v>
      </c>
      <c r="E313" s="81" t="s">
        <v>295</v>
      </c>
      <c r="F313" s="80">
        <v>177.23</v>
      </c>
      <c r="G313" s="81" t="s">
        <v>8</v>
      </c>
      <c r="H313" s="81" t="s">
        <v>354</v>
      </c>
      <c r="I313" s="81" t="s">
        <v>579</v>
      </c>
      <c r="J313" s="81" t="str">
        <f t="shared" si="26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80">
        <f t="shared" si="27"/>
        <v>313</v>
      </c>
      <c r="L313" s="81" t="str">
        <f t="shared" si="23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81" t="str">
        <f t="shared" si="24"/>
        <v/>
      </c>
      <c r="P313" s="209">
        <v>1</v>
      </c>
      <c r="Q313" s="210" t="str">
        <f t="shared" si="25"/>
        <v>Update SC_Matieres set Obligatoire = 1 where ligne = 313 ;</v>
      </c>
    </row>
    <row r="314" spans="1:17" x14ac:dyDescent="0.3">
      <c r="A314" s="80">
        <v>314</v>
      </c>
      <c r="B314" s="100" t="s">
        <v>536</v>
      </c>
      <c r="C314" s="81" t="s">
        <v>832</v>
      </c>
      <c r="D314" s="81" t="s">
        <v>535</v>
      </c>
      <c r="E314" s="81" t="s">
        <v>295</v>
      </c>
      <c r="F314" s="80">
        <v>20</v>
      </c>
      <c r="G314" s="81" t="s">
        <v>8</v>
      </c>
      <c r="H314" s="81" t="s">
        <v>354</v>
      </c>
      <c r="I314" s="81" t="s">
        <v>579</v>
      </c>
      <c r="J314" s="81" t="str">
        <f t="shared" si="26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80">
        <f t="shared" si="27"/>
        <v>314</v>
      </c>
      <c r="L314" s="81" t="str">
        <f t="shared" si="23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81" t="str">
        <f t="shared" si="24"/>
        <v/>
      </c>
      <c r="P314" s="209">
        <v>0</v>
      </c>
      <c r="Q314" s="210" t="str">
        <f t="shared" si="25"/>
        <v>Update SC_Matieres set Obligatoire = 0 where ligne = 314 ;</v>
      </c>
    </row>
    <row r="315" spans="1:17" x14ac:dyDescent="0.3">
      <c r="A315" s="80">
        <v>315</v>
      </c>
      <c r="B315" s="100" t="s">
        <v>537</v>
      </c>
      <c r="C315" s="81" t="s">
        <v>831</v>
      </c>
      <c r="D315" s="81" t="s">
        <v>535</v>
      </c>
      <c r="E315" s="81" t="s">
        <v>295</v>
      </c>
      <c r="F315" s="80">
        <v>30</v>
      </c>
      <c r="G315" s="81" t="s">
        <v>8</v>
      </c>
      <c r="H315" s="81" t="s">
        <v>354</v>
      </c>
      <c r="I315" s="81" t="s">
        <v>579</v>
      </c>
      <c r="J315" s="81" t="str">
        <f t="shared" si="26"/>
        <v>Insert into SC_Matieres (ligne,typePresta,designation,categorie,fournisseur,unite,prix,detail,prixHorsTransport,Reference) values (315,'MATIERE','REHAUSSE','REGARDS_ET_REPARTITEURS','SASKIT','pc',30,'-',null,'MREHA');</v>
      </c>
      <c r="K315" s="80">
        <f t="shared" si="27"/>
        <v>315</v>
      </c>
      <c r="L315" s="81" t="str">
        <f t="shared" si="23"/>
        <v>Update SC_Matieres set designation = 'REHAUSSE', Reference = 'MREHA', fournisseur = 'SASKIT' where ligne = 315 ; Update SC_Matieres set Reference = 'MREHA' where ligne = 315 and ifnull(Reference,'') = '' ;</v>
      </c>
      <c r="M315" s="81" t="str">
        <f t="shared" si="24"/>
        <v/>
      </c>
      <c r="P315" s="209">
        <v>0</v>
      </c>
      <c r="Q315" s="210" t="str">
        <f t="shared" si="25"/>
        <v>Update SC_Matieres set Obligatoire = 0 where ligne = 315 ;</v>
      </c>
    </row>
    <row r="316" spans="1:17" x14ac:dyDescent="0.3">
      <c r="A316" s="80">
        <v>316</v>
      </c>
      <c r="B316" s="100" t="s">
        <v>538</v>
      </c>
      <c r="C316" s="81" t="s">
        <v>833</v>
      </c>
      <c r="D316" s="81" t="s">
        <v>535</v>
      </c>
      <c r="E316" s="81" t="s">
        <v>295</v>
      </c>
      <c r="F316" s="80">
        <v>34.200000000000003</v>
      </c>
      <c r="G316" s="81" t="s">
        <v>8</v>
      </c>
      <c r="H316" s="81" t="s">
        <v>354</v>
      </c>
      <c r="I316" s="81" t="s">
        <v>579</v>
      </c>
      <c r="J316" s="81" t="str">
        <f t="shared" si="26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80">
        <f t="shared" si="27"/>
        <v>316</v>
      </c>
      <c r="L316" s="81" t="str">
        <f t="shared" si="23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81" t="str">
        <f t="shared" si="24"/>
        <v/>
      </c>
      <c r="P316" s="209">
        <v>0</v>
      </c>
      <c r="Q316" s="210" t="str">
        <f t="shared" si="25"/>
        <v>Update SC_Matieres set Obligatoire = 0 where ligne = 316 ;</v>
      </c>
    </row>
    <row r="317" spans="1:17" x14ac:dyDescent="0.3">
      <c r="A317" s="80">
        <v>317</v>
      </c>
      <c r="B317" s="100" t="s">
        <v>539</v>
      </c>
      <c r="C317" s="81" t="s">
        <v>834</v>
      </c>
      <c r="D317" s="81" t="s">
        <v>535</v>
      </c>
      <c r="E317" s="81" t="s">
        <v>295</v>
      </c>
      <c r="F317" s="80">
        <v>36</v>
      </c>
      <c r="G317" s="81" t="s">
        <v>8</v>
      </c>
      <c r="H317" s="81" t="s">
        <v>354</v>
      </c>
      <c r="I317" s="81" t="s">
        <v>579</v>
      </c>
      <c r="J317" s="81" t="str">
        <f t="shared" si="26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80">
        <f t="shared" si="27"/>
        <v>317</v>
      </c>
      <c r="L317" s="81" t="str">
        <f t="shared" si="23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81" t="str">
        <f t="shared" si="24"/>
        <v/>
      </c>
      <c r="P317" s="209">
        <v>0</v>
      </c>
      <c r="Q317" s="210" t="str">
        <f t="shared" si="25"/>
        <v>Update SC_Matieres set Obligatoire = 0 where ligne = 317 ;</v>
      </c>
    </row>
    <row r="318" spans="1:17" x14ac:dyDescent="0.3">
      <c r="A318" s="80">
        <v>318</v>
      </c>
      <c r="B318" s="100" t="s">
        <v>540</v>
      </c>
      <c r="C318" s="81" t="s">
        <v>830</v>
      </c>
      <c r="D318" s="81" t="s">
        <v>535</v>
      </c>
      <c r="E318" s="81" t="s">
        <v>295</v>
      </c>
      <c r="F318" s="80">
        <v>37.5</v>
      </c>
      <c r="G318" s="81" t="s">
        <v>8</v>
      </c>
      <c r="H318" s="81" t="s">
        <v>354</v>
      </c>
      <c r="I318" s="81" t="s">
        <v>579</v>
      </c>
      <c r="J318" s="81" t="str">
        <f t="shared" si="26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80">
        <f t="shared" si="27"/>
        <v>318</v>
      </c>
      <c r="L318" s="81" t="str">
        <f t="shared" si="23"/>
        <v>Update SC_Matieres set designation = 'REHAUSSE REGARD', Reference = 'MREHACUN', fournisseur = 'SASKIT' where ligne = 318 ; Update SC_Matieres set Reference = 'MREHACUN' where ligne = 318 and ifnull(Reference,'') = '' ;</v>
      </c>
      <c r="M318" s="81" t="str">
        <f t="shared" si="24"/>
        <v/>
      </c>
      <c r="P318" s="209">
        <v>0</v>
      </c>
      <c r="Q318" s="210" t="str">
        <f t="shared" si="25"/>
        <v>Update SC_Matieres set Obligatoire = 0 where ligne = 318 ;</v>
      </c>
    </row>
    <row r="319" spans="1:17" x14ac:dyDescent="0.3">
      <c r="A319" s="80">
        <v>319</v>
      </c>
      <c r="B319" s="100" t="s">
        <v>541</v>
      </c>
      <c r="C319" s="81" t="s">
        <v>828</v>
      </c>
      <c r="D319" s="81" t="s">
        <v>535</v>
      </c>
      <c r="E319" s="81" t="s">
        <v>295</v>
      </c>
      <c r="F319" s="80">
        <v>50</v>
      </c>
      <c r="G319" s="81" t="s">
        <v>8</v>
      </c>
      <c r="H319" s="81" t="s">
        <v>354</v>
      </c>
      <c r="I319" s="81" t="s">
        <v>579</v>
      </c>
      <c r="J319" s="81" t="str">
        <f t="shared" si="26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80">
        <f t="shared" si="27"/>
        <v>319</v>
      </c>
      <c r="L319" s="81" t="str">
        <f t="shared" si="23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81" t="str">
        <f t="shared" si="24"/>
        <v/>
      </c>
      <c r="P319" s="209">
        <v>0</v>
      </c>
      <c r="Q319" s="210" t="str">
        <f t="shared" si="25"/>
        <v>Update SC_Matieres set Obligatoire = 0 where ligne = 319 ;</v>
      </c>
    </row>
    <row r="320" spans="1:17" x14ac:dyDescent="0.3">
      <c r="A320" s="80">
        <v>320</v>
      </c>
      <c r="B320" s="100" t="s">
        <v>542</v>
      </c>
      <c r="C320" s="81" t="s">
        <v>829</v>
      </c>
      <c r="D320" s="81" t="s">
        <v>535</v>
      </c>
      <c r="E320" s="81" t="s">
        <v>295</v>
      </c>
      <c r="F320" s="80">
        <v>50</v>
      </c>
      <c r="G320" s="81" t="s">
        <v>8</v>
      </c>
      <c r="H320" s="81" t="s">
        <v>354</v>
      </c>
      <c r="I320" s="81" t="s">
        <v>579</v>
      </c>
      <c r="J320" s="81" t="str">
        <f t="shared" si="26"/>
        <v>Insert into SC_Matieres (ligne,typePresta,designation,categorie,fournisseur,unite,prix,detail,prixHorsTransport,Reference) values (320,'MATIERE','REPARTITEUR','REGARDS_ET_REPARTITEURS','SASKIT','pc',50,'-',null,'TOB03');</v>
      </c>
      <c r="K320" s="80">
        <f t="shared" si="27"/>
        <v>320</v>
      </c>
      <c r="L320" s="81" t="str">
        <f t="shared" si="23"/>
        <v>Update SC_Matieres set designation = 'REPARTITEUR', Reference = 'TOB03', fournisseur = 'SASKIT' where ligne = 320 ; Update SC_Matieres set Reference = 'TOB03' where ligne = 320 and ifnull(Reference,'') = '' ;</v>
      </c>
      <c r="M320" s="81" t="str">
        <f t="shared" si="24"/>
        <v/>
      </c>
      <c r="P320" s="209">
        <v>0</v>
      </c>
      <c r="Q320" s="210" t="str">
        <f t="shared" si="25"/>
        <v>Update SC_Matieres set Obligatoire = 0 where ligne = 320 ;</v>
      </c>
    </row>
    <row r="321" spans="1:17" x14ac:dyDescent="0.3">
      <c r="A321" s="80">
        <v>321</v>
      </c>
      <c r="B321" s="100" t="s">
        <v>543</v>
      </c>
      <c r="C321" s="81" t="s">
        <v>836</v>
      </c>
      <c r="D321" s="81" t="s">
        <v>535</v>
      </c>
      <c r="E321" s="81" t="s">
        <v>295</v>
      </c>
      <c r="F321" s="80">
        <v>66</v>
      </c>
      <c r="G321" s="81" t="s">
        <v>8</v>
      </c>
      <c r="H321" s="81" t="s">
        <v>354</v>
      </c>
      <c r="I321" s="81" t="s">
        <v>579</v>
      </c>
      <c r="J321" s="81" t="str">
        <f t="shared" si="26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80">
        <f t="shared" si="27"/>
        <v>321</v>
      </c>
      <c r="L321" s="81" t="str">
        <f t="shared" si="23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81" t="str">
        <f t="shared" si="24"/>
        <v/>
      </c>
      <c r="P321" s="209">
        <v>0</v>
      </c>
      <c r="Q321" s="210" t="str">
        <f t="shared" si="25"/>
        <v>Update SC_Matieres set Obligatoire = 0 where ligne = 321 ;</v>
      </c>
    </row>
    <row r="322" spans="1:17" x14ac:dyDescent="0.3">
      <c r="A322" s="80">
        <v>322</v>
      </c>
      <c r="B322" s="100" t="s">
        <v>544</v>
      </c>
      <c r="C322" s="81" t="s">
        <v>835</v>
      </c>
      <c r="D322" s="81" t="s">
        <v>535</v>
      </c>
      <c r="E322" s="81" t="s">
        <v>295</v>
      </c>
      <c r="F322" s="80">
        <v>91.8</v>
      </c>
      <c r="G322" s="81" t="s">
        <v>8</v>
      </c>
      <c r="H322" s="81" t="s">
        <v>354</v>
      </c>
      <c r="I322" s="81" t="s">
        <v>579</v>
      </c>
      <c r="J322" s="81" t="str">
        <f t="shared" si="26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80">
        <f t="shared" si="27"/>
        <v>322</v>
      </c>
      <c r="L322" s="81" t="str">
        <f t="shared" si="23"/>
        <v>Update SC_Matieres set designation = 'REGARD CARRE AVEC COUVERCLE', Reference = 'DIR02', fournisseur = 'SASKIT' where ligne = 322 ; Update SC_Matieres set Reference = 'DIR02' where ligne = 322 and ifnull(Reference,'') = '' ;</v>
      </c>
      <c r="M322" s="81" t="str">
        <f t="shared" si="24"/>
        <v/>
      </c>
      <c r="P322" s="209">
        <v>0</v>
      </c>
      <c r="Q322" s="210" t="str">
        <f t="shared" si="25"/>
        <v>Update SC_Matieres set Obligatoire = 0 where ligne = 322 ;</v>
      </c>
    </row>
    <row r="323" spans="1:17" x14ac:dyDescent="0.3">
      <c r="A323" s="80">
        <v>323</v>
      </c>
      <c r="B323" s="100" t="s">
        <v>545</v>
      </c>
      <c r="C323" s="81" t="s">
        <v>838</v>
      </c>
      <c r="D323" s="81" t="s">
        <v>535</v>
      </c>
      <c r="E323" s="81" t="s">
        <v>295</v>
      </c>
      <c r="F323" s="80">
        <v>99</v>
      </c>
      <c r="G323" s="81" t="s">
        <v>8</v>
      </c>
      <c r="H323" s="81" t="s">
        <v>354</v>
      </c>
      <c r="I323" s="81" t="s">
        <v>579</v>
      </c>
      <c r="J323" s="81" t="str">
        <f t="shared" si="26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80">
        <f t="shared" si="27"/>
        <v>323</v>
      </c>
      <c r="L323" s="81" t="str">
        <f t="shared" ref="L323:L386" si="28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81" t="str">
        <f t="shared" ref="M323:M386" si="29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  <c r="P323" s="209">
        <v>0</v>
      </c>
      <c r="Q323" s="210" t="str">
        <f t="shared" ref="Q323:Q386" si="30">IF(E323="SASKIT",SUBSTITUTE(SUBSTITUTE($Q$1,"#OBLIGATOIRE#",P323),"#LIGNE#",A323),"")</f>
        <v>Update SC_Matieres set Obligatoire = 0 where ligne = 323 ;</v>
      </c>
    </row>
    <row r="324" spans="1:17" x14ac:dyDescent="0.3">
      <c r="A324" s="80">
        <v>324</v>
      </c>
      <c r="B324" s="100" t="s">
        <v>546</v>
      </c>
      <c r="C324" s="81" t="s">
        <v>827</v>
      </c>
      <c r="D324" s="81" t="s">
        <v>535</v>
      </c>
      <c r="E324" s="81" t="s">
        <v>295</v>
      </c>
      <c r="F324" s="80">
        <v>112.15</v>
      </c>
      <c r="G324" s="81" t="s">
        <v>8</v>
      </c>
      <c r="H324" s="81" t="s">
        <v>354</v>
      </c>
      <c r="I324" s="81" t="s">
        <v>579</v>
      </c>
      <c r="J324" s="81" t="str">
        <f t="shared" si="26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80">
        <f t="shared" si="27"/>
        <v>324</v>
      </c>
      <c r="L324" s="81" t="str">
        <f t="shared" si="28"/>
        <v>Update SC_Matieres set designation = 'KIT DE REPARTITION', Reference = 'KITTOB03', fournisseur = 'SASKIT' where ligne = 324 ; Update SC_Matieres set Reference = 'KITTOB03' where ligne = 324 and ifnull(Reference,'') = '' ;</v>
      </c>
      <c r="M324" s="81" t="str">
        <f t="shared" si="29"/>
        <v/>
      </c>
      <c r="P324" s="209">
        <v>1</v>
      </c>
      <c r="Q324" s="210" t="str">
        <f t="shared" si="30"/>
        <v>Update SC_Matieres set Obligatoire = 1 where ligne = 324 ;</v>
      </c>
    </row>
    <row r="325" spans="1:17" x14ac:dyDescent="0.3">
      <c r="A325" s="80">
        <v>325</v>
      </c>
      <c r="B325" s="100" t="s">
        <v>1472</v>
      </c>
      <c r="C325" s="81" t="s">
        <v>827</v>
      </c>
      <c r="D325" s="81" t="s">
        <v>535</v>
      </c>
      <c r="E325" s="81" t="s">
        <v>295</v>
      </c>
      <c r="F325" s="80">
        <v>112.15</v>
      </c>
      <c r="G325" s="81" t="s">
        <v>8</v>
      </c>
      <c r="H325" s="81" t="s">
        <v>354</v>
      </c>
      <c r="I325" s="81" t="s">
        <v>579</v>
      </c>
      <c r="J325" s="81" t="str">
        <f t="shared" si="26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80">
        <f t="shared" si="27"/>
        <v>325</v>
      </c>
      <c r="L325" s="81" t="str">
        <f t="shared" si="28"/>
        <v>Update SC_Matieres set designation = 'RÉPARTITEURS (LA PAIRE)', Reference = 'KITTOB03', fournisseur = 'SASKIT' where ligne = 325 ; Update SC_Matieres set Reference = 'KITTOB03' where ligne = 325 and ifnull(Reference,'') = '' ;</v>
      </c>
      <c r="M325" s="81" t="str">
        <f t="shared" si="29"/>
        <v/>
      </c>
      <c r="P325" s="209">
        <v>0</v>
      </c>
      <c r="Q325" s="210" t="str">
        <f t="shared" si="30"/>
        <v>Update SC_Matieres set Obligatoire = 0 where ligne = 325 ;</v>
      </c>
    </row>
    <row r="326" spans="1:17" x14ac:dyDescent="0.3">
      <c r="A326" s="80">
        <v>326</v>
      </c>
      <c r="B326" s="100" t="s">
        <v>547</v>
      </c>
      <c r="D326" s="81" t="s">
        <v>535</v>
      </c>
      <c r="E326" s="81" t="s">
        <v>295</v>
      </c>
      <c r="F326" s="80">
        <v>121.1</v>
      </c>
      <c r="G326" s="81" t="s">
        <v>8</v>
      </c>
      <c r="H326" s="81" t="s">
        <v>354</v>
      </c>
      <c r="I326" s="81" t="s">
        <v>579</v>
      </c>
      <c r="J326" s="81" t="str">
        <f t="shared" si="26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80">
        <f t="shared" si="27"/>
        <v>326</v>
      </c>
      <c r="L326" s="81" t="str">
        <f t="shared" si="28"/>
        <v>Update SC_Matieres set designation = 'KIT FV RELEVAGE VANGUI50', Reference = '', fournisseur = 'SASKIT' where ligne = 326 ; Update SC_Matieres set Reference = '' where ligne = 326 and ifnull(Reference,'') = '' ;</v>
      </c>
      <c r="M326" s="81" t="str">
        <f t="shared" si="29"/>
        <v/>
      </c>
      <c r="P326" s="209">
        <v>1</v>
      </c>
      <c r="Q326" s="210" t="str">
        <f t="shared" si="30"/>
        <v>Update SC_Matieres set Obligatoire = 1 where ligne = 326 ;</v>
      </c>
    </row>
    <row r="327" spans="1:17" x14ac:dyDescent="0.3">
      <c r="A327" s="80">
        <v>327</v>
      </c>
      <c r="B327" s="100" t="s">
        <v>1473</v>
      </c>
      <c r="C327" s="81" t="s">
        <v>837</v>
      </c>
      <c r="D327" s="81" t="s">
        <v>535</v>
      </c>
      <c r="E327" s="81" t="s">
        <v>295</v>
      </c>
      <c r="F327" s="80">
        <v>120.5</v>
      </c>
      <c r="G327" s="81" t="s">
        <v>8</v>
      </c>
      <c r="H327" s="81" t="s">
        <v>354</v>
      </c>
      <c r="I327" s="81" t="s">
        <v>579</v>
      </c>
      <c r="J327" s="81" t="str">
        <f t="shared" si="26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80">
        <f t="shared" si="27"/>
        <v>327</v>
      </c>
      <c r="L327" s="81" t="str">
        <f t="shared" si="28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81" t="str">
        <f t="shared" si="29"/>
        <v/>
      </c>
      <c r="P327" s="209">
        <v>1</v>
      </c>
      <c r="Q327" s="210" t="str">
        <f t="shared" si="30"/>
        <v>Update SC_Matieres set Obligatoire = 1 where ligne = 327 ;</v>
      </c>
    </row>
    <row r="328" spans="1:17" x14ac:dyDescent="0.3">
      <c r="A328" s="80">
        <v>328</v>
      </c>
      <c r="B328" s="100" t="s">
        <v>548</v>
      </c>
      <c r="D328" s="81" t="s">
        <v>535</v>
      </c>
      <c r="E328" s="81" t="s">
        <v>295</v>
      </c>
      <c r="F328" s="80">
        <v>158.16999999999999</v>
      </c>
      <c r="G328" s="81" t="s">
        <v>8</v>
      </c>
      <c r="H328" s="81" t="s">
        <v>354</v>
      </c>
      <c r="I328" s="81" t="s">
        <v>579</v>
      </c>
      <c r="J328" s="81" t="str">
        <f t="shared" si="26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80">
        <f t="shared" si="27"/>
        <v>328</v>
      </c>
      <c r="L328" s="81" t="str">
        <f t="shared" si="28"/>
        <v>Update SC_Matieres set designation = 'KIT RELEVAGE 3 VOIES DIAM 50', Reference = '', fournisseur = 'SASKIT' where ligne = 328 ; Update SC_Matieres set Reference = '' where ligne = 328 and ifnull(Reference,'') = '' ;</v>
      </c>
      <c r="M328" s="81" t="str">
        <f t="shared" si="29"/>
        <v/>
      </c>
      <c r="P328" s="209">
        <v>1</v>
      </c>
      <c r="Q328" s="210" t="str">
        <f t="shared" si="30"/>
        <v>Update SC_Matieres set Obligatoire = 1 where ligne = 328 ;</v>
      </c>
    </row>
    <row r="329" spans="1:17" x14ac:dyDescent="0.3">
      <c r="A329" s="80">
        <v>329</v>
      </c>
      <c r="B329" s="100" t="s">
        <v>332</v>
      </c>
      <c r="C329" s="81" t="s">
        <v>824</v>
      </c>
      <c r="D329" s="81" t="s">
        <v>535</v>
      </c>
      <c r="E329" s="81" t="s">
        <v>295</v>
      </c>
      <c r="F329" s="80">
        <v>164.33</v>
      </c>
      <c r="G329" s="81" t="s">
        <v>8</v>
      </c>
      <c r="H329" s="81" t="s">
        <v>354</v>
      </c>
      <c r="I329" s="81" t="s">
        <v>579</v>
      </c>
      <c r="J329" s="81" t="str">
        <f t="shared" si="26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80">
        <f t="shared" si="27"/>
        <v>329</v>
      </c>
      <c r="L329" s="81" t="str">
        <f t="shared" si="28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81" t="str">
        <f t="shared" si="29"/>
        <v/>
      </c>
      <c r="P329" s="209">
        <v>1</v>
      </c>
      <c r="Q329" s="210" t="str">
        <f t="shared" si="30"/>
        <v>Update SC_Matieres set Obligatoire = 1 where ligne = 329 ;</v>
      </c>
    </row>
    <row r="330" spans="1:17" x14ac:dyDescent="0.3">
      <c r="A330" s="80">
        <v>330</v>
      </c>
      <c r="B330" s="100" t="s">
        <v>1474</v>
      </c>
      <c r="C330" s="81" t="s">
        <v>824</v>
      </c>
      <c r="D330" s="81" t="s">
        <v>535</v>
      </c>
      <c r="E330" s="81" t="s">
        <v>295</v>
      </c>
      <c r="F330" s="80">
        <v>164.33</v>
      </c>
      <c r="G330" s="81" t="s">
        <v>8</v>
      </c>
      <c r="H330" s="81" t="s">
        <v>354</v>
      </c>
      <c r="I330" s="81" t="s">
        <v>579</v>
      </c>
      <c r="J330" s="81" t="str">
        <f t="shared" si="26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80">
        <f t="shared" si="27"/>
        <v>330</v>
      </c>
      <c r="L330" s="81" t="str">
        <f t="shared" si="28"/>
        <v>Update SC_Matieres set designation = 'REGARD DE SORTIE', Reference = 'KITCOL01', fournisseur = 'SASKIT' where ligne = 330 ; Update SC_Matieres set Reference = 'KITCOL01' where ligne = 330 and ifnull(Reference,'') = '' ;</v>
      </c>
      <c r="M330" s="81" t="str">
        <f t="shared" si="29"/>
        <v/>
      </c>
      <c r="P330" s="209">
        <v>0</v>
      </c>
      <c r="Q330" s="210" t="str">
        <f t="shared" si="30"/>
        <v>Update SC_Matieres set Obligatoire = 0 where ligne = 330 ;</v>
      </c>
    </row>
    <row r="331" spans="1:17" x14ac:dyDescent="0.3">
      <c r="A331" s="80">
        <v>331</v>
      </c>
      <c r="B331" s="100" t="s">
        <v>549</v>
      </c>
      <c r="D331" s="81" t="s">
        <v>535</v>
      </c>
      <c r="E331" s="81" t="s">
        <v>295</v>
      </c>
      <c r="F331" s="80">
        <v>167.08</v>
      </c>
      <c r="G331" s="81" t="s">
        <v>8</v>
      </c>
      <c r="H331" s="81" t="s">
        <v>354</v>
      </c>
      <c r="I331" s="81" t="s">
        <v>579</v>
      </c>
      <c r="J331" s="81" t="str">
        <f t="shared" si="26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80">
        <f t="shared" si="27"/>
        <v>331</v>
      </c>
      <c r="L331" s="81" t="str">
        <f t="shared" si="28"/>
        <v>Update SC_Matieres set designation = 'KIT FV RELEVAGE VANGUI63', Reference = '', fournisseur = 'SASKIT' where ligne = 331 ; Update SC_Matieres set Reference = '' where ligne = 331 and ifnull(Reference,'') = '' ;</v>
      </c>
      <c r="M331" s="81" t="str">
        <f t="shared" si="29"/>
        <v/>
      </c>
      <c r="P331" s="209">
        <v>1</v>
      </c>
      <c r="Q331" s="210" t="str">
        <f t="shared" si="30"/>
        <v>Update SC_Matieres set Obligatoire = 1 where ligne = 331 ;</v>
      </c>
    </row>
    <row r="332" spans="1:17" x14ac:dyDescent="0.3">
      <c r="A332" s="80">
        <v>332</v>
      </c>
      <c r="B332" s="100" t="s">
        <v>550</v>
      </c>
      <c r="C332" s="81" t="s">
        <v>825</v>
      </c>
      <c r="D332" s="81" t="s">
        <v>535</v>
      </c>
      <c r="E332" s="81" t="s">
        <v>295</v>
      </c>
      <c r="F332" s="80">
        <v>167.89</v>
      </c>
      <c r="G332" s="81" t="s">
        <v>8</v>
      </c>
      <c r="H332" s="81" t="s">
        <v>354</v>
      </c>
      <c r="I332" s="81" t="s">
        <v>579</v>
      </c>
      <c r="J332" s="81" t="str">
        <f t="shared" si="26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80">
        <f t="shared" si="27"/>
        <v>332</v>
      </c>
      <c r="L332" s="81" t="str">
        <f t="shared" si="28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81" t="str">
        <f t="shared" si="29"/>
        <v/>
      </c>
      <c r="P332" s="209">
        <v>1</v>
      </c>
      <c r="Q332" s="210" t="str">
        <f t="shared" si="30"/>
        <v>Update SC_Matieres set Obligatoire = 1 where ligne = 332 ;</v>
      </c>
    </row>
    <row r="333" spans="1:17" x14ac:dyDescent="0.3">
      <c r="A333" s="80">
        <v>333</v>
      </c>
      <c r="B333" s="100" t="s">
        <v>1475</v>
      </c>
      <c r="C333" s="81" t="s">
        <v>826</v>
      </c>
      <c r="D333" s="81" t="s">
        <v>535</v>
      </c>
      <c r="E333" s="81" t="s">
        <v>295</v>
      </c>
      <c r="F333" s="80">
        <v>174.48</v>
      </c>
      <c r="G333" s="81" t="s">
        <v>8</v>
      </c>
      <c r="H333" s="81" t="s">
        <v>354</v>
      </c>
      <c r="I333" s="81" t="s">
        <v>579</v>
      </c>
      <c r="J333" s="81" t="str">
        <f t="shared" si="26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80">
        <f t="shared" si="27"/>
        <v>333</v>
      </c>
      <c r="L333" s="81" t="str">
        <f t="shared" si="28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81" t="str">
        <f t="shared" si="29"/>
        <v/>
      </c>
      <c r="P333" s="209">
        <v>1</v>
      </c>
      <c r="Q333" s="210" t="str">
        <f t="shared" si="30"/>
        <v>Update SC_Matieres set Obligatoire = 1 where ligne = 333 ;</v>
      </c>
    </row>
    <row r="334" spans="1:17" x14ac:dyDescent="0.3">
      <c r="A334" s="80">
        <v>334</v>
      </c>
      <c r="B334" s="100" t="s">
        <v>552</v>
      </c>
      <c r="C334" s="81" t="s">
        <v>823</v>
      </c>
      <c r="D334" s="81" t="s">
        <v>503</v>
      </c>
      <c r="E334" s="81" t="s">
        <v>295</v>
      </c>
      <c r="F334" s="80">
        <v>494.11</v>
      </c>
      <c r="G334" s="81" t="s">
        <v>8</v>
      </c>
      <c r="H334" s="81" t="s">
        <v>354</v>
      </c>
      <c r="I334" s="81" t="s">
        <v>579</v>
      </c>
      <c r="J334" s="81" t="str">
        <f t="shared" si="26"/>
        <v>Insert into SC_Matieres (ligne,typePresta,designation,categorie,fournisseur,unite,prix,detail,prixHorsTransport,Reference) values (334,'MATIERE','KIT RELEVAGE 3 VOIES MOTORISÉE DIAM 50 AVEC HORLOGE','POSTES_DE_RELEVAGES','SASKIT','pc',494.11,'-',null,'DIR023VMHI50');</v>
      </c>
      <c r="K334" s="80">
        <f t="shared" si="27"/>
        <v>334</v>
      </c>
      <c r="L334" s="81" t="str">
        <f t="shared" si="28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81" t="str">
        <f t="shared" si="29"/>
        <v/>
      </c>
      <c r="P334" s="209">
        <v>1</v>
      </c>
      <c r="Q334" s="210" t="str">
        <f t="shared" si="30"/>
        <v>Update SC_Matieres set Obligatoire = 1 where ligne = 334 ;</v>
      </c>
    </row>
    <row r="335" spans="1:17" x14ac:dyDescent="0.3">
      <c r="A335" s="80">
        <v>335</v>
      </c>
      <c r="B335" s="299" t="s">
        <v>2160</v>
      </c>
      <c r="C335" s="300" t="s">
        <v>2159</v>
      </c>
      <c r="D335" s="81" t="s">
        <v>503</v>
      </c>
      <c r="E335" s="81" t="s">
        <v>295</v>
      </c>
      <c r="F335" s="80">
        <v>520.05999999999995</v>
      </c>
      <c r="G335" s="81" t="s">
        <v>8</v>
      </c>
      <c r="H335" s="81" t="s">
        <v>354</v>
      </c>
      <c r="I335" s="81" t="s">
        <v>579</v>
      </c>
      <c r="J335" s="81" t="str">
        <f t="shared" si="26"/>
        <v>Insert into SC_Matieres (ligne,typePresta,designation,categorie,fournisseur,unite,prix,detail,prixHorsTransport,Reference) values (335,'MATIERE','KIT RELEVAGE 3 VOIES MOTORISEE DIAM 63 PRÊT A POSER','POSTES_DE_RELEVAGES','SASKIT','pc',520.06,'-',null,'DIR023VMHI63PAP');</v>
      </c>
      <c r="K335" s="80">
        <f t="shared" si="27"/>
        <v>335</v>
      </c>
      <c r="L335" s="81" t="str">
        <f t="shared" si="28"/>
        <v>Update SC_Matieres set designation = 'KIT RELEVAGE 3 VOIES MOTORISEE DIAM 63 PRÊT A POSER', Reference = 'DIR023VMHI63PAP', fournisseur = 'SASKIT' where ligne = 335 ; Update SC_Matieres set Reference = 'DIR023VMHI63PAP' where ligne = 335 and ifnull(Reference,'') = '' ;</v>
      </c>
      <c r="M335" s="81" t="str">
        <f t="shared" si="29"/>
        <v/>
      </c>
      <c r="P335" s="209">
        <v>1</v>
      </c>
      <c r="Q335" s="210" t="str">
        <f t="shared" si="30"/>
        <v>Update SC_Matieres set Obligatoire = 1 where ligne = 335 ;</v>
      </c>
    </row>
    <row r="336" spans="1:17" x14ac:dyDescent="0.3">
      <c r="A336" s="80">
        <v>336</v>
      </c>
      <c r="B336" s="81" t="s">
        <v>553</v>
      </c>
      <c r="C336" s="81" t="s">
        <v>553</v>
      </c>
      <c r="D336" s="81" t="s">
        <v>554</v>
      </c>
      <c r="E336" s="81" t="s">
        <v>295</v>
      </c>
      <c r="F336" s="80">
        <v>879</v>
      </c>
      <c r="G336" s="81" t="s">
        <v>8</v>
      </c>
      <c r="H336" s="81" t="s">
        <v>354</v>
      </c>
      <c r="I336" s="81" t="s">
        <v>579</v>
      </c>
      <c r="J336" s="81" t="str">
        <f t="shared" si="26"/>
        <v>Insert into SC_Matieres (ligne,typePresta,designation,categorie,fournisseur,unite,prix,detail,prixHorsTransport,Reference) values (336,'MATIERE','NSPR-1800','RELEVAGE','SASKIT','pc',879,'-',null,'NSPR-1800');</v>
      </c>
      <c r="K336" s="80">
        <f t="shared" si="27"/>
        <v>336</v>
      </c>
      <c r="L336" s="81" t="str">
        <f t="shared" si="28"/>
        <v>Update SC_Matieres set designation = 'NSPR-1800', Reference = 'NSPR-1800', fournisseur = 'SASKIT' where ligne = 336 ; Update SC_Matieres set Reference = 'NSPR-1800' where ligne = 336 and ifnull(Reference,'') = '' ;</v>
      </c>
      <c r="M336" s="81" t="str">
        <f t="shared" si="29"/>
        <v/>
      </c>
      <c r="P336" s="209">
        <v>1</v>
      </c>
      <c r="Q336" s="210" t="str">
        <f t="shared" si="30"/>
        <v>Update SC_Matieres set Obligatoire = 1 where ligne = 336 ;</v>
      </c>
    </row>
    <row r="337" spans="1:17" x14ac:dyDescent="0.3">
      <c r="A337" s="80">
        <v>337</v>
      </c>
      <c r="B337" s="81" t="s">
        <v>555</v>
      </c>
      <c r="C337" s="81" t="s">
        <v>555</v>
      </c>
      <c r="D337" s="81" t="s">
        <v>554</v>
      </c>
      <c r="E337" s="81" t="s">
        <v>295</v>
      </c>
      <c r="F337" s="80">
        <v>369</v>
      </c>
      <c r="G337" s="81" t="s">
        <v>8</v>
      </c>
      <c r="H337" s="81" t="s">
        <v>354</v>
      </c>
      <c r="I337" s="81" t="s">
        <v>579</v>
      </c>
      <c r="J337" s="81" t="str">
        <f t="shared" si="26"/>
        <v>Insert into SC_Matieres (ligne,typePresta,designation,categorie,fournisseur,unite,prix,detail,prixHorsTransport,Reference) values (337,'MATIERE','ECSPR-900','RELEVAGE','SASKIT','pc',369,'-',null,'ECSPR-900');</v>
      </c>
      <c r="K337" s="80">
        <f t="shared" si="27"/>
        <v>337</v>
      </c>
      <c r="L337" s="81" t="str">
        <f t="shared" si="28"/>
        <v>Update SC_Matieres set designation = 'ECSPR-900', Reference = 'ECSPR-900', fournisseur = 'SASKIT' where ligne = 337 ; Update SC_Matieres set Reference = 'ECSPR-900' where ligne = 337 and ifnull(Reference,'') = '' ;</v>
      </c>
      <c r="M337" s="81" t="str">
        <f t="shared" si="29"/>
        <v/>
      </c>
      <c r="P337" s="209">
        <v>1</v>
      </c>
      <c r="Q337" s="210" t="str">
        <f t="shared" si="30"/>
        <v>Update SC_Matieres set Obligatoire = 1 where ligne = 337 ;</v>
      </c>
    </row>
    <row r="338" spans="1:17" x14ac:dyDescent="0.3">
      <c r="A338" s="80">
        <v>338</v>
      </c>
      <c r="B338" s="81" t="s">
        <v>556</v>
      </c>
      <c r="C338" s="81" t="s">
        <v>556</v>
      </c>
      <c r="D338" s="81" t="s">
        <v>554</v>
      </c>
      <c r="E338" s="81" t="s">
        <v>295</v>
      </c>
      <c r="F338" s="80">
        <v>399</v>
      </c>
      <c r="G338" s="81" t="s">
        <v>8</v>
      </c>
      <c r="H338" s="81" t="s">
        <v>354</v>
      </c>
      <c r="I338" s="81" t="s">
        <v>579</v>
      </c>
      <c r="J338" s="81" t="str">
        <f t="shared" si="26"/>
        <v>Insert into SC_Matieres (ligne,typePresta,designation,categorie,fournisseur,unite,prix,detail,prixHorsTransport,Reference) values (338,'MATIERE','ECSPR-1200','RELEVAGE','SASKIT','pc',399,'-',null,'ECSPR-1200');</v>
      </c>
      <c r="K338" s="80">
        <f t="shared" si="27"/>
        <v>338</v>
      </c>
      <c r="L338" s="81" t="str">
        <f t="shared" si="28"/>
        <v>Update SC_Matieres set designation = 'ECSPR-1200', Reference = 'ECSPR-1200', fournisseur = 'SASKIT' where ligne = 338 ; Update SC_Matieres set Reference = 'ECSPR-1200' where ligne = 338 and ifnull(Reference,'') = '' ;</v>
      </c>
      <c r="M338" s="81" t="str">
        <f t="shared" si="29"/>
        <v/>
      </c>
      <c r="P338" s="209">
        <v>1</v>
      </c>
      <c r="Q338" s="210" t="str">
        <f t="shared" si="30"/>
        <v>Update SC_Matieres set Obligatoire = 1 where ligne = 338 ;</v>
      </c>
    </row>
    <row r="339" spans="1:17" x14ac:dyDescent="0.3">
      <c r="A339" s="80">
        <v>339</v>
      </c>
      <c r="B339" s="81" t="s">
        <v>557</v>
      </c>
      <c r="C339" s="81" t="s">
        <v>557</v>
      </c>
      <c r="D339" s="81" t="s">
        <v>554</v>
      </c>
      <c r="E339" s="81" t="s">
        <v>295</v>
      </c>
      <c r="F339" s="80">
        <v>459</v>
      </c>
      <c r="G339" s="81" t="s">
        <v>8</v>
      </c>
      <c r="H339" s="81" t="s">
        <v>354</v>
      </c>
      <c r="I339" s="81" t="s">
        <v>579</v>
      </c>
      <c r="J339" s="81" t="str">
        <f t="shared" si="26"/>
        <v>Insert into SC_Matieres (ligne,typePresta,designation,categorie,fournisseur,unite,prix,detail,prixHorsTransport,Reference) values (339,'MATIERE','ECSPR-1500','RELEVAGE','SASKIT','pc',459,'-',null,'ECSPR-1500');</v>
      </c>
      <c r="K339" s="80">
        <f t="shared" si="27"/>
        <v>339</v>
      </c>
      <c r="L339" s="81" t="str">
        <f t="shared" si="28"/>
        <v>Update SC_Matieres set designation = 'ECSPR-1500', Reference = 'ECSPR-1500', fournisseur = 'SASKIT' where ligne = 339 ; Update SC_Matieres set Reference = 'ECSPR-1500' where ligne = 339 and ifnull(Reference,'') = '' ;</v>
      </c>
      <c r="M339" s="81" t="str">
        <f t="shared" si="29"/>
        <v/>
      </c>
      <c r="P339" s="209">
        <v>1</v>
      </c>
      <c r="Q339" s="210" t="str">
        <f t="shared" si="30"/>
        <v>Update SC_Matieres set Obligatoire = 1 where ligne = 339 ;</v>
      </c>
    </row>
    <row r="340" spans="1:17" x14ac:dyDescent="0.3">
      <c r="A340" s="80">
        <v>340</v>
      </c>
      <c r="B340" s="81" t="s">
        <v>558</v>
      </c>
      <c r="C340" s="81" t="s">
        <v>558</v>
      </c>
      <c r="D340" s="81" t="s">
        <v>554</v>
      </c>
      <c r="E340" s="81" t="s">
        <v>295</v>
      </c>
      <c r="F340" s="80">
        <v>499</v>
      </c>
      <c r="G340" s="81" t="s">
        <v>8</v>
      </c>
      <c r="H340" s="81" t="s">
        <v>354</v>
      </c>
      <c r="I340" s="81" t="s">
        <v>579</v>
      </c>
      <c r="J340" s="81" t="str">
        <f t="shared" si="26"/>
        <v>Insert into SC_Matieres (ligne,typePresta,designation,categorie,fournisseur,unite,prix,detail,prixHorsTransport,Reference) values (340,'MATIERE','ECSPR-1800','RELEVAGE','SASKIT','pc',499,'-',null,'ECSPR-1800');</v>
      </c>
      <c r="K340" s="80">
        <f t="shared" si="27"/>
        <v>340</v>
      </c>
      <c r="L340" s="81" t="str">
        <f t="shared" si="28"/>
        <v>Update SC_Matieres set designation = 'ECSPR-1800', Reference = 'ECSPR-1800', fournisseur = 'SASKIT' where ligne = 340 ; Update SC_Matieres set Reference = 'ECSPR-1800' where ligne = 340 and ifnull(Reference,'') = '' ;</v>
      </c>
      <c r="M340" s="81" t="str">
        <f t="shared" si="29"/>
        <v/>
      </c>
      <c r="P340" s="209">
        <v>1</v>
      </c>
      <c r="Q340" s="210" t="str">
        <f t="shared" si="30"/>
        <v>Update SC_Matieres set Obligatoire = 1 where ligne = 340 ;</v>
      </c>
    </row>
    <row r="341" spans="1:17" x14ac:dyDescent="0.3">
      <c r="A341" s="80">
        <v>341</v>
      </c>
      <c r="B341" s="81" t="s">
        <v>559</v>
      </c>
      <c r="C341" s="81" t="s">
        <v>559</v>
      </c>
      <c r="D341" s="81" t="s">
        <v>554</v>
      </c>
      <c r="E341" s="81" t="s">
        <v>295</v>
      </c>
      <c r="F341" s="80">
        <v>559</v>
      </c>
      <c r="G341" s="81" t="s">
        <v>8</v>
      </c>
      <c r="H341" s="81" t="s">
        <v>354</v>
      </c>
      <c r="I341" s="81" t="s">
        <v>579</v>
      </c>
      <c r="J341" s="81" t="str">
        <f t="shared" si="26"/>
        <v>Insert into SC_Matieres (ligne,typePresta,designation,categorie,fournisseur,unite,prix,detail,prixHorsTransport,Reference) values (341,'MATIERE','ECSPR-2100','RELEVAGE','SASKIT','pc',559,'-',null,'ECSPR-2100');</v>
      </c>
      <c r="K341" s="80">
        <f t="shared" si="27"/>
        <v>341</v>
      </c>
      <c r="L341" s="81" t="str">
        <f t="shared" si="28"/>
        <v>Update SC_Matieres set designation = 'ECSPR-2100', Reference = 'ECSPR-2100', fournisseur = 'SASKIT' where ligne = 341 ; Update SC_Matieres set Reference = 'ECSPR-2100' where ligne = 341 and ifnull(Reference,'') = '' ;</v>
      </c>
      <c r="M341" s="81" t="str">
        <f t="shared" si="29"/>
        <v/>
      </c>
      <c r="P341" s="209">
        <v>1</v>
      </c>
      <c r="Q341" s="210" t="str">
        <f t="shared" si="30"/>
        <v>Update SC_Matieres set Obligatoire = 1 where ligne = 341 ;</v>
      </c>
    </row>
    <row r="342" spans="1:17" x14ac:dyDescent="0.3">
      <c r="A342" s="80">
        <v>342</v>
      </c>
      <c r="B342" s="81" t="s">
        <v>560</v>
      </c>
      <c r="C342" s="81" t="s">
        <v>560</v>
      </c>
      <c r="D342" s="81" t="s">
        <v>554</v>
      </c>
      <c r="E342" s="81" t="s">
        <v>295</v>
      </c>
      <c r="F342" s="80">
        <v>669</v>
      </c>
      <c r="G342" s="81" t="s">
        <v>8</v>
      </c>
      <c r="H342" s="81" t="s">
        <v>354</v>
      </c>
      <c r="I342" s="81" t="s">
        <v>579</v>
      </c>
      <c r="J342" s="81" t="str">
        <f t="shared" si="26"/>
        <v>Insert into SC_Matieres (ligne,typePresta,designation,categorie,fournisseur,unite,prix,detail,prixHorsTransport,Reference) values (342,'MATIERE','SPR-900-50','RELEVAGE','SASKIT','pc',669,'-',null,'SPR-900-50');</v>
      </c>
      <c r="K342" s="80">
        <f t="shared" si="27"/>
        <v>342</v>
      </c>
      <c r="L342" s="81" t="str">
        <f t="shared" si="28"/>
        <v>Update SC_Matieres set designation = 'SPR-900-50', Reference = 'SPR-900-50', fournisseur = 'SASKIT' where ligne = 342 ; Update SC_Matieres set Reference = 'SPR-900-50' where ligne = 342 and ifnull(Reference,'') = '' ;</v>
      </c>
      <c r="M342" s="81" t="str">
        <f t="shared" si="29"/>
        <v/>
      </c>
      <c r="P342" s="209">
        <v>1</v>
      </c>
      <c r="Q342" s="210" t="str">
        <f t="shared" si="30"/>
        <v>Update SC_Matieres set Obligatoire = 1 where ligne = 342 ;</v>
      </c>
    </row>
    <row r="343" spans="1:17" x14ac:dyDescent="0.3">
      <c r="A343" s="80">
        <v>343</v>
      </c>
      <c r="B343" s="81" t="s">
        <v>561</v>
      </c>
      <c r="C343" s="81" t="s">
        <v>561</v>
      </c>
      <c r="D343" s="81" t="s">
        <v>554</v>
      </c>
      <c r="E343" s="81" t="s">
        <v>295</v>
      </c>
      <c r="F343" s="80">
        <v>729</v>
      </c>
      <c r="G343" s="81" t="s">
        <v>8</v>
      </c>
      <c r="H343" s="81" t="s">
        <v>354</v>
      </c>
      <c r="I343" s="81" t="s">
        <v>579</v>
      </c>
      <c r="J343" s="81" t="str">
        <f t="shared" si="26"/>
        <v>Insert into SC_Matieres (ligne,typePresta,designation,categorie,fournisseur,unite,prix,detail,prixHorsTransport,Reference) values (343,'MATIERE','SPR-1500-50','RELEVAGE','SASKIT','pc',729,'-',null,'SPR-1500-50');</v>
      </c>
      <c r="K343" s="80">
        <f t="shared" si="27"/>
        <v>343</v>
      </c>
      <c r="L343" s="81" t="str">
        <f t="shared" si="28"/>
        <v>Update SC_Matieres set designation = 'SPR-1500-50', Reference = 'SPR-1500-50', fournisseur = 'SASKIT' where ligne = 343 ; Update SC_Matieres set Reference = 'SPR-1500-50' where ligne = 343 and ifnull(Reference,'') = '' ;</v>
      </c>
      <c r="M343" s="81" t="str">
        <f t="shared" si="29"/>
        <v/>
      </c>
      <c r="P343" s="209">
        <v>1</v>
      </c>
      <c r="Q343" s="210" t="str">
        <f t="shared" si="30"/>
        <v>Update SC_Matieres set Obligatoire = 1 where ligne = 343 ;</v>
      </c>
    </row>
    <row r="344" spans="1:17" x14ac:dyDescent="0.3">
      <c r="A344" s="80">
        <v>344</v>
      </c>
      <c r="B344" s="81" t="s">
        <v>562</v>
      </c>
      <c r="C344" s="81" t="s">
        <v>562</v>
      </c>
      <c r="D344" s="81" t="s">
        <v>554</v>
      </c>
      <c r="E344" s="81" t="s">
        <v>295</v>
      </c>
      <c r="F344" s="80">
        <v>699</v>
      </c>
      <c r="G344" s="81" t="s">
        <v>8</v>
      </c>
      <c r="I344" s="81" t="s">
        <v>579</v>
      </c>
      <c r="J344" s="81" t="str">
        <f t="shared" si="26"/>
        <v>Insert into SC_Matieres (ligne,typePresta,designation,categorie,fournisseur,unite,prix,detail,prixHorsTransport,Reference) values (344,'MATIERE','SPR-1200-50','RELEVAGE','SASKIT','pc',699,'',null,'SPR-1200-50');</v>
      </c>
      <c r="K344" s="80">
        <f t="shared" si="27"/>
        <v>344</v>
      </c>
      <c r="L344" s="81" t="str">
        <f t="shared" si="28"/>
        <v>Update SC_Matieres set designation = 'SPR-1200-50', Reference = 'SPR-1200-50', fournisseur = 'SASKIT' where ligne = 344 ; Update SC_Matieres set Reference = 'SPR-1200-50' where ligne = 344 and ifnull(Reference,'') = '' ;</v>
      </c>
      <c r="M344" s="81" t="str">
        <f t="shared" si="29"/>
        <v/>
      </c>
      <c r="P344" s="209">
        <v>1</v>
      </c>
      <c r="Q344" s="210" t="str">
        <f t="shared" si="30"/>
        <v>Update SC_Matieres set Obligatoire = 1 where ligne = 344 ;</v>
      </c>
    </row>
    <row r="345" spans="1:17" x14ac:dyDescent="0.3">
      <c r="A345" s="80">
        <v>345</v>
      </c>
      <c r="B345" s="81" t="s">
        <v>563</v>
      </c>
      <c r="C345" s="81" t="s">
        <v>563</v>
      </c>
      <c r="D345" s="81" t="s">
        <v>554</v>
      </c>
      <c r="E345" s="81" t="s">
        <v>295</v>
      </c>
      <c r="F345" s="80">
        <v>755.67</v>
      </c>
      <c r="G345" s="81" t="s">
        <v>8</v>
      </c>
      <c r="H345" s="81" t="s">
        <v>354</v>
      </c>
      <c r="I345" s="81" t="s">
        <v>579</v>
      </c>
      <c r="J345" s="81" t="str">
        <f t="shared" si="26"/>
        <v>Insert into SC_Matieres (ligne,typePresta,designation,categorie,fournisseur,unite,prix,detail,prixHorsTransport,Reference) values (345,'MATIERE','NSPR-900','RELEVAGE','SASKIT','pc',755.67,'-',null,'NSPR-900');</v>
      </c>
      <c r="K345" s="80">
        <f t="shared" si="27"/>
        <v>345</v>
      </c>
      <c r="L345" s="81" t="str">
        <f t="shared" si="28"/>
        <v>Update SC_Matieres set designation = 'NSPR-900', Reference = 'NSPR-900', fournisseur = 'SASKIT' where ligne = 345 ; Update SC_Matieres set Reference = 'NSPR-900' where ligne = 345 and ifnull(Reference,'') = '' ;</v>
      </c>
      <c r="M345" s="81" t="str">
        <f t="shared" si="29"/>
        <v/>
      </c>
      <c r="P345" s="209">
        <v>1</v>
      </c>
      <c r="Q345" s="210" t="str">
        <f t="shared" si="30"/>
        <v>Update SC_Matieres set Obligatoire = 1 where ligne = 345 ;</v>
      </c>
    </row>
    <row r="346" spans="1:17" x14ac:dyDescent="0.3">
      <c r="A346" s="80">
        <v>346</v>
      </c>
      <c r="B346" s="81" t="s">
        <v>564</v>
      </c>
      <c r="C346" s="81" t="s">
        <v>564</v>
      </c>
      <c r="D346" s="81" t="s">
        <v>554</v>
      </c>
      <c r="E346" s="81" t="s">
        <v>295</v>
      </c>
      <c r="F346" s="80">
        <v>759</v>
      </c>
      <c r="G346" s="81" t="s">
        <v>8</v>
      </c>
      <c r="H346" s="81" t="s">
        <v>354</v>
      </c>
      <c r="I346" s="81" t="s">
        <v>579</v>
      </c>
      <c r="J346" s="81" t="str">
        <f t="shared" si="26"/>
        <v>Insert into SC_Matieres (ligne,typePresta,designation,categorie,fournisseur,unite,prix,detail,prixHorsTransport,Reference) values (346,'MATIERE','SPR-1800-50','RELEVAGE','SASKIT','pc',759,'-',null,'SPR-1800-50');</v>
      </c>
      <c r="K346" s="80">
        <f t="shared" si="27"/>
        <v>346</v>
      </c>
      <c r="L346" s="81" t="str">
        <f t="shared" si="28"/>
        <v>Update SC_Matieres set designation = 'SPR-1800-50', Reference = 'SPR-1800-50', fournisseur = 'SASKIT' where ligne = 346 ; Update SC_Matieres set Reference = 'SPR-1800-50' where ligne = 346 and ifnull(Reference,'') = '' ;</v>
      </c>
      <c r="M346" s="81" t="str">
        <f t="shared" si="29"/>
        <v/>
      </c>
      <c r="P346" s="209">
        <v>1</v>
      </c>
      <c r="Q346" s="210" t="str">
        <f t="shared" si="30"/>
        <v>Update SC_Matieres set Obligatoire = 1 where ligne = 346 ;</v>
      </c>
    </row>
    <row r="347" spans="1:17" x14ac:dyDescent="0.3">
      <c r="A347" s="80">
        <v>347</v>
      </c>
      <c r="B347" s="81" t="s">
        <v>565</v>
      </c>
      <c r="C347" s="81" t="s">
        <v>565</v>
      </c>
      <c r="D347" s="81" t="s">
        <v>554</v>
      </c>
      <c r="E347" s="81" t="s">
        <v>295</v>
      </c>
      <c r="F347" s="80">
        <v>785.7</v>
      </c>
      <c r="G347" s="81" t="s">
        <v>8</v>
      </c>
      <c r="H347" s="81" t="s">
        <v>354</v>
      </c>
      <c r="I347" s="81" t="s">
        <v>579</v>
      </c>
      <c r="J347" s="81" t="str">
        <f t="shared" si="26"/>
        <v>Insert into SC_Matieres (ligne,typePresta,designation,categorie,fournisseur,unite,prix,detail,prixHorsTransport,Reference) values (347,'MATIERE','SPR-900-63','RELEVAGE','SASKIT','pc',785.7,'-',null,'SPR-900-63');</v>
      </c>
      <c r="K347" s="80">
        <f t="shared" si="27"/>
        <v>347</v>
      </c>
      <c r="L347" s="81" t="str">
        <f t="shared" si="28"/>
        <v>Update SC_Matieres set designation = 'SPR-900-63', Reference = 'SPR-900-63', fournisseur = 'SASKIT' where ligne = 347 ; Update SC_Matieres set Reference = 'SPR-900-63' where ligne = 347 and ifnull(Reference,'') = '' ;</v>
      </c>
      <c r="M347" s="81" t="str">
        <f t="shared" si="29"/>
        <v/>
      </c>
      <c r="P347" s="209">
        <v>1</v>
      </c>
      <c r="Q347" s="210" t="str">
        <f t="shared" si="30"/>
        <v>Update SC_Matieres set Obligatoire = 1 where ligne = 347 ;</v>
      </c>
    </row>
    <row r="348" spans="1:17" x14ac:dyDescent="0.3">
      <c r="A348" s="80">
        <v>348</v>
      </c>
      <c r="B348" s="81" t="s">
        <v>566</v>
      </c>
      <c r="C348" s="81" t="s">
        <v>566</v>
      </c>
      <c r="D348" s="81" t="s">
        <v>554</v>
      </c>
      <c r="E348" s="81" t="s">
        <v>295</v>
      </c>
      <c r="F348" s="80">
        <v>789</v>
      </c>
      <c r="G348" s="81" t="s">
        <v>8</v>
      </c>
      <c r="H348" s="81" t="s">
        <v>354</v>
      </c>
      <c r="I348" s="81" t="s">
        <v>579</v>
      </c>
      <c r="J348" s="81" t="str">
        <f t="shared" si="26"/>
        <v>Insert into SC_Matieres (ligne,typePresta,designation,categorie,fournisseur,unite,prix,detail,prixHorsTransport,Reference) values (348,'MATIERE','SPR-2100-50','RELEVAGE','SASKIT','pc',789,'-',null,'SPR-2100-50');</v>
      </c>
      <c r="K348" s="80">
        <f t="shared" si="27"/>
        <v>348</v>
      </c>
      <c r="L348" s="81" t="str">
        <f t="shared" si="28"/>
        <v>Update SC_Matieres set designation = 'SPR-2100-50', Reference = 'SPR-2100-50', fournisseur = 'SASKIT' where ligne = 348 ; Update SC_Matieres set Reference = 'SPR-2100-50' where ligne = 348 and ifnull(Reference,'') = '' ;</v>
      </c>
      <c r="M348" s="81" t="str">
        <f t="shared" si="29"/>
        <v/>
      </c>
      <c r="P348" s="209">
        <v>1</v>
      </c>
      <c r="Q348" s="210" t="str">
        <f t="shared" si="30"/>
        <v>Update SC_Matieres set Obligatoire = 1 where ligne = 348 ;</v>
      </c>
    </row>
    <row r="349" spans="1:17" x14ac:dyDescent="0.3">
      <c r="A349" s="80">
        <v>349</v>
      </c>
      <c r="B349" s="81" t="s">
        <v>567</v>
      </c>
      <c r="C349" s="81" t="s">
        <v>567</v>
      </c>
      <c r="D349" s="81" t="s">
        <v>554</v>
      </c>
      <c r="E349" s="81" t="s">
        <v>295</v>
      </c>
      <c r="F349" s="80">
        <v>815.3</v>
      </c>
      <c r="G349" s="81" t="s">
        <v>8</v>
      </c>
      <c r="H349" s="81" t="s">
        <v>354</v>
      </c>
      <c r="I349" s="81" t="s">
        <v>579</v>
      </c>
      <c r="J349" s="81" t="str">
        <f t="shared" si="26"/>
        <v>Insert into SC_Matieres (ligne,typePresta,designation,categorie,fournisseur,unite,prix,detail,prixHorsTransport,Reference) values (349,'MATIERE','SPR-1200-63','RELEVAGE','SASKIT','pc',815.3,'-',null,'SPR-1200-63');</v>
      </c>
      <c r="K349" s="80">
        <f t="shared" si="27"/>
        <v>349</v>
      </c>
      <c r="L349" s="81" t="str">
        <f t="shared" si="28"/>
        <v>Update SC_Matieres set designation = 'SPR-1200-63', Reference = 'SPR-1200-63', fournisseur = 'SASKIT' where ligne = 349 ; Update SC_Matieres set Reference = 'SPR-1200-63' where ligne = 349 and ifnull(Reference,'') = '' ;</v>
      </c>
      <c r="M349" s="81" t="str">
        <f t="shared" si="29"/>
        <v/>
      </c>
      <c r="P349" s="209">
        <v>1</v>
      </c>
      <c r="Q349" s="210" t="str">
        <f t="shared" si="30"/>
        <v>Update SC_Matieres set Obligatoire = 1 where ligne = 349 ;</v>
      </c>
    </row>
    <row r="350" spans="1:17" x14ac:dyDescent="0.3">
      <c r="A350" s="80">
        <v>350</v>
      </c>
      <c r="B350" s="81" t="s">
        <v>568</v>
      </c>
      <c r="C350" s="81" t="s">
        <v>568</v>
      </c>
      <c r="D350" s="81" t="s">
        <v>554</v>
      </c>
      <c r="E350" s="81" t="s">
        <v>295</v>
      </c>
      <c r="F350" s="80">
        <v>819</v>
      </c>
      <c r="G350" s="81" t="s">
        <v>8</v>
      </c>
      <c r="H350" s="81" t="s">
        <v>354</v>
      </c>
      <c r="I350" s="81" t="s">
        <v>579</v>
      </c>
      <c r="J350" s="81" t="str">
        <f t="shared" si="26"/>
        <v>Insert into SC_Matieres (ligne,typePresta,designation,categorie,fournisseur,unite,prix,detail,prixHorsTransport,Reference) values (350,'MATIERE','NSPR-1200','RELEVAGE','SASKIT','pc',819,'-',null,'NSPR-1200');</v>
      </c>
      <c r="K350" s="80">
        <f t="shared" si="27"/>
        <v>350</v>
      </c>
      <c r="L350" s="81" t="str">
        <f t="shared" si="28"/>
        <v>Update SC_Matieres set designation = 'NSPR-1200', Reference = 'NSPR-1200', fournisseur = 'SASKIT' where ligne = 350 ; Update SC_Matieres set Reference = 'NSPR-1200' where ligne = 350 and ifnull(Reference,'') = '' ;</v>
      </c>
      <c r="M350" s="81" t="str">
        <f t="shared" si="29"/>
        <v/>
      </c>
      <c r="P350" s="209">
        <v>1</v>
      </c>
      <c r="Q350" s="210" t="str">
        <f t="shared" si="30"/>
        <v>Update SC_Matieres set Obligatoire = 1 where ligne = 350 ;</v>
      </c>
    </row>
    <row r="351" spans="1:17" x14ac:dyDescent="0.3">
      <c r="A351" s="80">
        <v>351</v>
      </c>
      <c r="B351" s="81" t="s">
        <v>569</v>
      </c>
      <c r="C351" s="81" t="s">
        <v>569</v>
      </c>
      <c r="D351" s="81" t="s">
        <v>554</v>
      </c>
      <c r="E351" s="81" t="s">
        <v>295</v>
      </c>
      <c r="F351" s="80">
        <v>849</v>
      </c>
      <c r="G351" s="81" t="s">
        <v>8</v>
      </c>
      <c r="H351" s="81" t="s">
        <v>354</v>
      </c>
      <c r="I351" s="81" t="s">
        <v>579</v>
      </c>
      <c r="J351" s="81" t="str">
        <f t="shared" si="26"/>
        <v>Insert into SC_Matieres (ligne,typePresta,designation,categorie,fournisseur,unite,prix,detail,prixHorsTransport,Reference) values (351,'MATIERE','NSPR-1500','RELEVAGE','SASKIT','pc',849,'-',null,'NSPR-1500');</v>
      </c>
      <c r="K351" s="80">
        <f t="shared" si="27"/>
        <v>351</v>
      </c>
      <c r="L351" s="81" t="str">
        <f t="shared" si="28"/>
        <v>Update SC_Matieres set designation = 'NSPR-1500', Reference = 'NSPR-1500', fournisseur = 'SASKIT' where ligne = 351 ; Update SC_Matieres set Reference = 'NSPR-1500' where ligne = 351 and ifnull(Reference,'') = '' ;</v>
      </c>
      <c r="M351" s="81" t="str">
        <f t="shared" si="29"/>
        <v/>
      </c>
      <c r="P351" s="209">
        <v>1</v>
      </c>
      <c r="Q351" s="210" t="str">
        <f t="shared" si="30"/>
        <v>Update SC_Matieres set Obligatoire = 1 where ligne = 351 ;</v>
      </c>
    </row>
    <row r="352" spans="1:17" x14ac:dyDescent="0.3">
      <c r="A352" s="80">
        <v>352</v>
      </c>
      <c r="B352" s="81" t="s">
        <v>570</v>
      </c>
      <c r="C352" s="81" t="s">
        <v>570</v>
      </c>
      <c r="D352" s="81" t="s">
        <v>554</v>
      </c>
      <c r="E352" s="81" t="s">
        <v>295</v>
      </c>
      <c r="F352" s="80">
        <v>849</v>
      </c>
      <c r="G352" s="81" t="s">
        <v>8</v>
      </c>
      <c r="H352" s="81" t="s">
        <v>354</v>
      </c>
      <c r="I352" s="81" t="s">
        <v>579</v>
      </c>
      <c r="J352" s="81" t="str">
        <f t="shared" si="26"/>
        <v>Insert into SC_Matieres (ligne,typePresta,designation,categorie,fournisseur,unite,prix,detail,prixHorsTransport,Reference) values (352,'MATIERE','SPR-1500-63','RELEVAGE','SASKIT','pc',849,'-',null,'SPR-1500-63');</v>
      </c>
      <c r="K352" s="80">
        <f t="shared" si="27"/>
        <v>352</v>
      </c>
      <c r="L352" s="81" t="str">
        <f t="shared" si="28"/>
        <v>Update SC_Matieres set designation = 'SPR-1500-63', Reference = 'SPR-1500-63', fournisseur = 'SASKIT' where ligne = 352 ; Update SC_Matieres set Reference = 'SPR-1500-63' where ligne = 352 and ifnull(Reference,'') = '' ;</v>
      </c>
      <c r="M352" s="81" t="str">
        <f t="shared" si="29"/>
        <v/>
      </c>
      <c r="P352" s="209">
        <v>1</v>
      </c>
      <c r="Q352" s="210" t="str">
        <f t="shared" si="30"/>
        <v>Update SC_Matieres set Obligatoire = 1 where ligne = 352 ;</v>
      </c>
    </row>
    <row r="353" spans="1:17" x14ac:dyDescent="0.3">
      <c r="A353" s="80">
        <v>353</v>
      </c>
      <c r="B353" s="81" t="s">
        <v>571</v>
      </c>
      <c r="C353" s="81" t="s">
        <v>571</v>
      </c>
      <c r="D353" s="81" t="s">
        <v>554</v>
      </c>
      <c r="E353" s="81" t="s">
        <v>295</v>
      </c>
      <c r="F353" s="80">
        <v>879</v>
      </c>
      <c r="G353" s="81" t="s">
        <v>8</v>
      </c>
      <c r="H353" s="81" t="s">
        <v>354</v>
      </c>
      <c r="I353" s="81" t="s">
        <v>579</v>
      </c>
      <c r="J353" s="81" t="str">
        <f t="shared" si="26"/>
        <v>Insert into SC_Matieres (ligne,typePresta,designation,categorie,fournisseur,unite,prix,detail,prixHorsTransport,Reference) values (353,'MATIERE','SPR-1800-63','RELEVAGE','SASKIT','pc',879,'-',null,'SPR-1800-63');</v>
      </c>
      <c r="K353" s="80">
        <f t="shared" si="27"/>
        <v>353</v>
      </c>
      <c r="L353" s="81" t="str">
        <f t="shared" si="28"/>
        <v>Update SC_Matieres set designation = 'SPR-1800-63', Reference = 'SPR-1800-63', fournisseur = 'SASKIT' where ligne = 353 ; Update SC_Matieres set Reference = 'SPR-1800-63' where ligne = 353 and ifnull(Reference,'') = '' ;</v>
      </c>
      <c r="M353" s="81" t="str">
        <f t="shared" si="29"/>
        <v/>
      </c>
      <c r="P353" s="209">
        <v>1</v>
      </c>
      <c r="Q353" s="210" t="str">
        <f t="shared" si="30"/>
        <v>Update SC_Matieres set Obligatoire = 1 where ligne = 353 ;</v>
      </c>
    </row>
    <row r="354" spans="1:17" x14ac:dyDescent="0.3">
      <c r="A354" s="80">
        <v>354</v>
      </c>
      <c r="B354" s="81" t="s">
        <v>572</v>
      </c>
      <c r="C354" s="81" t="s">
        <v>572</v>
      </c>
      <c r="D354" s="81" t="s">
        <v>554</v>
      </c>
      <c r="E354" s="81" t="s">
        <v>295</v>
      </c>
      <c r="F354" s="80">
        <v>899</v>
      </c>
      <c r="G354" s="81" t="s">
        <v>8</v>
      </c>
      <c r="H354" s="81" t="s">
        <v>354</v>
      </c>
      <c r="I354" s="81" t="s">
        <v>579</v>
      </c>
      <c r="J354" s="81" t="str">
        <f t="shared" si="26"/>
        <v>Insert into SC_Matieres (ligne,typePresta,designation,categorie,fournisseur,unite,prix,detail,prixHorsTransport,Reference) values (354,'MATIERE','NSPR-1200-PA','RELEVAGE','SASKIT','pc',899,'-',null,'NSPR-1200-PA');</v>
      </c>
      <c r="K354" s="80">
        <f t="shared" si="27"/>
        <v>354</v>
      </c>
      <c r="L354" s="81" t="str">
        <f t="shared" si="28"/>
        <v>Update SC_Matieres set designation = 'NSPR-1200-PA', Reference = 'NSPR-1200-PA', fournisseur = 'SASKIT' where ligne = 354 ; Update SC_Matieres set Reference = 'NSPR-1200-PA' where ligne = 354 and ifnull(Reference,'') = '' ;</v>
      </c>
      <c r="M354" s="81" t="str">
        <f t="shared" si="29"/>
        <v/>
      </c>
      <c r="P354" s="209">
        <v>1</v>
      </c>
      <c r="Q354" s="210" t="str">
        <f t="shared" si="30"/>
        <v>Update SC_Matieres set Obligatoire = 1 where ligne = 354 ;</v>
      </c>
    </row>
    <row r="355" spans="1:17" x14ac:dyDescent="0.3">
      <c r="A355" s="80">
        <v>355</v>
      </c>
      <c r="B355" s="81" t="s">
        <v>573</v>
      </c>
      <c r="C355" s="81" t="s">
        <v>573</v>
      </c>
      <c r="D355" s="81" t="s">
        <v>554</v>
      </c>
      <c r="E355" s="81" t="s">
        <v>295</v>
      </c>
      <c r="F355" s="80">
        <v>909</v>
      </c>
      <c r="G355" s="81" t="s">
        <v>8</v>
      </c>
      <c r="H355" s="81" t="s">
        <v>354</v>
      </c>
      <c r="I355" s="81" t="s">
        <v>579</v>
      </c>
      <c r="J355" s="81" t="str">
        <f t="shared" si="26"/>
        <v>Insert into SC_Matieres (ligne,typePresta,designation,categorie,fournisseur,unite,prix,detail,prixHorsTransport,Reference) values (355,'MATIERE','SPR-2100-63','RELEVAGE','SASKIT','pc',909,'-',null,'SPR-2100-63');</v>
      </c>
      <c r="K355" s="80">
        <f t="shared" si="27"/>
        <v>355</v>
      </c>
      <c r="L355" s="81" t="str">
        <f t="shared" si="28"/>
        <v>Update SC_Matieres set designation = 'SPR-2100-63', Reference = 'SPR-2100-63', fournisseur = 'SASKIT' where ligne = 355 ; Update SC_Matieres set Reference = 'SPR-2100-63' where ligne = 355 and ifnull(Reference,'') = '' ;</v>
      </c>
      <c r="M355" s="81" t="str">
        <f t="shared" si="29"/>
        <v/>
      </c>
      <c r="P355" s="209">
        <v>1</v>
      </c>
      <c r="Q355" s="210" t="str">
        <f t="shared" si="30"/>
        <v>Update SC_Matieres set Obligatoire = 1 where ligne = 355 ;</v>
      </c>
    </row>
    <row r="356" spans="1:17" x14ac:dyDescent="0.3">
      <c r="A356" s="80">
        <v>356</v>
      </c>
      <c r="B356" s="81" t="s">
        <v>574</v>
      </c>
      <c r="C356" s="81" t="s">
        <v>574</v>
      </c>
      <c r="D356" s="81" t="s">
        <v>554</v>
      </c>
      <c r="E356" s="81" t="s">
        <v>295</v>
      </c>
      <c r="F356" s="80">
        <v>910</v>
      </c>
      <c r="G356" s="81" t="s">
        <v>8</v>
      </c>
      <c r="H356" s="81" t="s">
        <v>354</v>
      </c>
      <c r="I356" s="81" t="s">
        <v>579</v>
      </c>
      <c r="J356" s="81" t="str">
        <f t="shared" si="26"/>
        <v>Insert into SC_Matieres (ligne,typePresta,designation,categorie,fournisseur,unite,prix,detail,prixHorsTransport,Reference) values (356,'MATIERE','NSPR-2100','RELEVAGE','SASKIT','pc',910,'-',null,'NSPR-2100');</v>
      </c>
      <c r="K356" s="80">
        <f t="shared" si="27"/>
        <v>356</v>
      </c>
      <c r="L356" s="81" t="str">
        <f t="shared" si="28"/>
        <v>Update SC_Matieres set designation = 'NSPR-2100', Reference = 'NSPR-2100', fournisseur = 'SASKIT' where ligne = 356 ; Update SC_Matieres set Reference = 'NSPR-2100' where ligne = 356 and ifnull(Reference,'') = '' ;</v>
      </c>
      <c r="M356" s="81" t="str">
        <f t="shared" si="29"/>
        <v/>
      </c>
      <c r="P356" s="209">
        <v>1</v>
      </c>
      <c r="Q356" s="210" t="str">
        <f t="shared" si="30"/>
        <v>Update SC_Matieres set Obligatoire = 1 where ligne = 356 ;</v>
      </c>
    </row>
    <row r="357" spans="1:17" x14ac:dyDescent="0.3">
      <c r="A357" s="80">
        <v>357</v>
      </c>
      <c r="B357" s="81" t="s">
        <v>575</v>
      </c>
      <c r="C357" s="81" t="s">
        <v>575</v>
      </c>
      <c r="D357" s="81" t="s">
        <v>554</v>
      </c>
      <c r="E357" s="81" t="s">
        <v>295</v>
      </c>
      <c r="F357" s="80">
        <v>929</v>
      </c>
      <c r="G357" s="81" t="s">
        <v>8</v>
      </c>
      <c r="H357" s="81" t="s">
        <v>354</v>
      </c>
      <c r="I357" s="81" t="s">
        <v>579</v>
      </c>
      <c r="J357" s="81" t="str">
        <f t="shared" si="26"/>
        <v>Insert into SC_Matieres (ligne,typePresta,designation,categorie,fournisseur,unite,prix,detail,prixHorsTransport,Reference) values (357,'MATIERE','NSPR-1500-PA','RELEVAGE','SASKIT','pc',929,'-',null,'NSPR-1500-PA');</v>
      </c>
      <c r="K357" s="80">
        <f t="shared" si="27"/>
        <v>357</v>
      </c>
      <c r="L357" s="81" t="str">
        <f t="shared" si="28"/>
        <v>Update SC_Matieres set designation = 'NSPR-1500-PA', Reference = 'NSPR-1500-PA', fournisseur = 'SASKIT' where ligne = 357 ; Update SC_Matieres set Reference = 'NSPR-1500-PA' where ligne = 357 and ifnull(Reference,'') = '' ;</v>
      </c>
      <c r="M357" s="81" t="str">
        <f t="shared" si="29"/>
        <v/>
      </c>
      <c r="P357" s="209">
        <v>1</v>
      </c>
      <c r="Q357" s="210" t="str">
        <f t="shared" si="30"/>
        <v>Update SC_Matieres set Obligatoire = 1 where ligne = 357 ;</v>
      </c>
    </row>
    <row r="358" spans="1:17" x14ac:dyDescent="0.3">
      <c r="A358" s="80">
        <v>358</v>
      </c>
      <c r="B358" s="81" t="s">
        <v>576</v>
      </c>
      <c r="C358" s="81" t="s">
        <v>576</v>
      </c>
      <c r="D358" s="81" t="s">
        <v>554</v>
      </c>
      <c r="E358" s="81" t="s">
        <v>295</v>
      </c>
      <c r="F358" s="80">
        <v>990</v>
      </c>
      <c r="G358" s="81" t="s">
        <v>8</v>
      </c>
      <c r="H358" s="81" t="s">
        <v>354</v>
      </c>
      <c r="I358" s="81" t="s">
        <v>579</v>
      </c>
      <c r="J358" s="81" t="str">
        <f t="shared" si="26"/>
        <v>Insert into SC_Matieres (ligne,typePresta,designation,categorie,fournisseur,unite,prix,detail,prixHorsTransport,Reference) values (358,'MATIERE','NSPR-1800-PA','RELEVAGE','SASKIT','pc',990,'-',null,'NSPR-1800-PA');</v>
      </c>
      <c r="K358" s="80">
        <f t="shared" si="27"/>
        <v>358</v>
      </c>
      <c r="L358" s="81" t="str">
        <f t="shared" si="28"/>
        <v>Update SC_Matieres set designation = 'NSPR-1800-PA', Reference = 'NSPR-1800-PA', fournisseur = 'SASKIT' where ligne = 358 ; Update SC_Matieres set Reference = 'NSPR-1800-PA' where ligne = 358 and ifnull(Reference,'') = '' ;</v>
      </c>
      <c r="M358" s="81" t="str">
        <f t="shared" si="29"/>
        <v/>
      </c>
      <c r="P358" s="209">
        <v>1</v>
      </c>
      <c r="Q358" s="210" t="str">
        <f t="shared" si="30"/>
        <v>Update SC_Matieres set Obligatoire = 1 where ligne = 358 ;</v>
      </c>
    </row>
    <row r="359" spans="1:17" x14ac:dyDescent="0.3">
      <c r="A359" s="80">
        <v>359</v>
      </c>
      <c r="B359" s="81" t="s">
        <v>577</v>
      </c>
      <c r="C359" s="81" t="s">
        <v>577</v>
      </c>
      <c r="D359" s="81" t="s">
        <v>554</v>
      </c>
      <c r="E359" s="81" t="s">
        <v>295</v>
      </c>
      <c r="F359" s="80">
        <v>1049</v>
      </c>
      <c r="G359" s="81" t="s">
        <v>8</v>
      </c>
      <c r="H359" s="81" t="s">
        <v>354</v>
      </c>
      <c r="I359" s="81" t="s">
        <v>579</v>
      </c>
      <c r="J359" s="81" t="str">
        <f t="shared" si="26"/>
        <v>Insert into SC_Matieres (ligne,typePresta,designation,categorie,fournisseur,unite,prix,detail,prixHorsTransport,Reference) values (359,'MATIERE','NSPR-2100-PA','RELEVAGE','SASKIT','pc',1049,'-',null,'NSPR-2100-PA');</v>
      </c>
      <c r="K359" s="80">
        <f t="shared" si="27"/>
        <v>359</v>
      </c>
      <c r="L359" s="81" t="str">
        <f t="shared" si="28"/>
        <v>Update SC_Matieres set designation = 'NSPR-2100-PA', Reference = 'NSPR-2100-PA', fournisseur = 'SASKIT' where ligne = 359 ; Update SC_Matieres set Reference = 'NSPR-2100-PA' where ligne = 359 and ifnull(Reference,'') = '' ;</v>
      </c>
      <c r="M359" s="81" t="str">
        <f t="shared" si="29"/>
        <v/>
      </c>
      <c r="P359" s="209">
        <v>1</v>
      </c>
      <c r="Q359" s="210" t="str">
        <f t="shared" si="30"/>
        <v>Update SC_Matieres set Obligatoire = 1 where ligne = 359 ;</v>
      </c>
    </row>
    <row r="360" spans="1:17" x14ac:dyDescent="0.3">
      <c r="A360" s="80">
        <v>360</v>
      </c>
      <c r="B360" s="100" t="s">
        <v>1476</v>
      </c>
      <c r="D360" s="81" t="s">
        <v>271</v>
      </c>
      <c r="E360" s="81" t="s">
        <v>353</v>
      </c>
      <c r="F360" s="80">
        <v>1.99</v>
      </c>
      <c r="G360" s="81" t="s">
        <v>42</v>
      </c>
      <c r="H360" s="81" t="s">
        <v>354</v>
      </c>
      <c r="I360" s="81">
        <v>1.99</v>
      </c>
      <c r="J360" s="81" t="str">
        <f t="shared" si="26"/>
        <v>Insert into SC_Matieres (ligne,typePresta,designation,categorie,fournisseur,unite,prix,detail,prixHorsTransport,Reference) values (360,'MATIERE','TUBE DRAIN DIA 100 CR4','TUBES','PUM','ml',1.99,'-',1.99,'');</v>
      </c>
      <c r="K360" s="80">
        <f t="shared" si="27"/>
        <v>360</v>
      </c>
      <c r="L360" s="81" t="str">
        <f t="shared" si="28"/>
        <v/>
      </c>
      <c r="M360" s="81" t="str">
        <f t="shared" si="29"/>
        <v>Update SC_Matieres set designation = 'TUBE DRAIN DIA 100 CR4' where ligne = 360 ;</v>
      </c>
      <c r="P360" s="209">
        <v>0</v>
      </c>
      <c r="Q360" s="210" t="str">
        <f t="shared" si="30"/>
        <v/>
      </c>
    </row>
    <row r="361" spans="1:17" x14ac:dyDescent="0.3">
      <c r="A361" s="81">
        <v>361</v>
      </c>
      <c r="B361" s="114" t="s">
        <v>1672</v>
      </c>
      <c r="D361" s="81" t="s">
        <v>271</v>
      </c>
      <c r="E361" s="81" t="s">
        <v>353</v>
      </c>
      <c r="F361" s="81">
        <v>2.27</v>
      </c>
      <c r="G361" s="81" t="s">
        <v>42</v>
      </c>
      <c r="H361" s="81" t="s">
        <v>354</v>
      </c>
      <c r="I361" s="81">
        <v>2.27</v>
      </c>
      <c r="J361" s="81" t="str">
        <f t="shared" si="26"/>
        <v>Insert into SC_Matieres (ligne,typePresta,designation,categorie,fournisseur,unite,prix,detail,prixHorsTransport,Reference) values (361,'MATIERE','TUBE PVC DIAMETRE 100 CR4','TUBES','PUM','ml',2.27,'-',2.27,'');</v>
      </c>
      <c r="K361" s="81">
        <f t="shared" si="27"/>
        <v>361</v>
      </c>
      <c r="L361" s="81" t="str">
        <f t="shared" si="28"/>
        <v/>
      </c>
      <c r="M361" s="81" t="str">
        <f t="shared" si="29"/>
        <v>Update SC_Matieres set designation = 'TUBE PVC DIAMETRE 100 CR4' where ligne = 361 ;</v>
      </c>
      <c r="P361" s="209">
        <v>0</v>
      </c>
      <c r="Q361" s="210" t="str">
        <f t="shared" si="30"/>
        <v/>
      </c>
    </row>
    <row r="362" spans="1:17" x14ac:dyDescent="0.3">
      <c r="A362" s="81">
        <v>362</v>
      </c>
      <c r="B362" s="114" t="s">
        <v>1672</v>
      </c>
      <c r="D362" s="81" t="s">
        <v>271</v>
      </c>
      <c r="E362" s="81" t="s">
        <v>353</v>
      </c>
      <c r="F362" s="81">
        <v>2.27</v>
      </c>
      <c r="G362" s="81" t="s">
        <v>42</v>
      </c>
      <c r="H362" s="81" t="s">
        <v>354</v>
      </c>
      <c r="I362" s="81">
        <v>2.27</v>
      </c>
      <c r="J362" s="81" t="str">
        <f t="shared" si="26"/>
        <v>Insert into SC_Matieres (ligne,typePresta,designation,categorie,fournisseur,unite,prix,detail,prixHorsTransport,Reference) values (362,'MATIERE','TUBE PVC DIAMETRE 100 CR4','TUBES','PUM','ml',2.27,'-',2.27,'');</v>
      </c>
      <c r="K362" s="81">
        <f t="shared" si="27"/>
        <v>362</v>
      </c>
      <c r="L362" s="81" t="str">
        <f t="shared" si="28"/>
        <v/>
      </c>
      <c r="M362" s="81" t="str">
        <f t="shared" si="29"/>
        <v>Update SC_Matieres set designation = 'TUBE PVC DIAMETRE 100 CR4' where ligne = 362 ;</v>
      </c>
      <c r="P362" s="209">
        <v>0</v>
      </c>
      <c r="Q362" s="210" t="str">
        <f t="shared" si="30"/>
        <v/>
      </c>
    </row>
    <row r="363" spans="1:17" x14ac:dyDescent="0.3">
      <c r="A363" s="81">
        <v>363</v>
      </c>
      <c r="B363" s="114" t="s">
        <v>1765</v>
      </c>
      <c r="D363" s="81" t="s">
        <v>271</v>
      </c>
      <c r="E363" s="81" t="s">
        <v>353</v>
      </c>
      <c r="F363" s="81">
        <v>2.5</v>
      </c>
      <c r="G363" s="81" t="s">
        <v>42</v>
      </c>
      <c r="H363" s="81" t="s">
        <v>354</v>
      </c>
      <c r="I363" s="81">
        <v>2.5</v>
      </c>
      <c r="J363" s="81" t="str">
        <f t="shared" si="26"/>
        <v>Insert into SC_Matieres (ligne,typePresta,designation,categorie,fournisseur,unite,prix,detail,prixHorsTransport,Reference) values (363,'MATIERE','TUBE PVC DIAMETRE 100 CR8','TUBES','PUM','ml',2.5,'-',2.5,'');</v>
      </c>
      <c r="K363" s="81">
        <f t="shared" si="27"/>
        <v>363</v>
      </c>
      <c r="L363" s="81" t="str">
        <f t="shared" si="28"/>
        <v/>
      </c>
      <c r="M363" s="81" t="str">
        <f t="shared" si="29"/>
        <v>Update SC_Matieres set designation = 'TUBE PVC DIAMETRE 100 CR8' where ligne = 363 ;</v>
      </c>
      <c r="P363" s="209">
        <v>0</v>
      </c>
      <c r="Q363" s="210" t="str">
        <f t="shared" si="30"/>
        <v/>
      </c>
    </row>
    <row r="364" spans="1:17" x14ac:dyDescent="0.3">
      <c r="A364" s="80">
        <v>364</v>
      </c>
      <c r="B364" s="100" t="s">
        <v>1478</v>
      </c>
      <c r="E364" s="81" t="s">
        <v>295</v>
      </c>
      <c r="F364" s="80">
        <v>4.42</v>
      </c>
      <c r="G364" s="81" t="s">
        <v>8</v>
      </c>
      <c r="H364" s="81" t="s">
        <v>354</v>
      </c>
      <c r="I364" s="81" t="s">
        <v>579</v>
      </c>
      <c r="J364" s="81" t="str">
        <f t="shared" si="26"/>
        <v>Insert into SC_Matieres (ligne,typePresta,designation,categorie,fournisseur,unite,prix,detail,prixHorsTransport,Reference) values (364,'MATIERE','JOINT FORSHEDA BACS ADDITIONNELS','','SASKIT','pc',4.42,'-',null,'');</v>
      </c>
      <c r="K364" s="80">
        <f t="shared" si="27"/>
        <v>364</v>
      </c>
      <c r="L364" s="81" t="str">
        <f t="shared" si="28"/>
        <v>Update SC_Matieres set designation = 'JOINT FORSHEDA BACS ADDITIONNELS', Reference = '', fournisseur = 'SASKIT' where ligne = 364 ; Update SC_Matieres set Reference = '' where ligne = 364 and ifnull(Reference,'') = '' ;</v>
      </c>
      <c r="M364" s="81" t="str">
        <f t="shared" si="29"/>
        <v/>
      </c>
      <c r="P364" s="209">
        <v>0</v>
      </c>
      <c r="Q364" s="210" t="str">
        <f t="shared" si="30"/>
        <v>Update SC_Matieres set Obligatoire = 0 where ligne = 364 ;</v>
      </c>
    </row>
    <row r="365" spans="1:17" x14ac:dyDescent="0.3">
      <c r="A365" s="80">
        <v>365</v>
      </c>
      <c r="B365" s="100" t="s">
        <v>1479</v>
      </c>
      <c r="E365" s="81" t="s">
        <v>295</v>
      </c>
      <c r="F365" s="80">
        <v>4.6100000000000003</v>
      </c>
      <c r="G365" s="81" t="s">
        <v>8</v>
      </c>
      <c r="H365" s="81" t="s">
        <v>354</v>
      </c>
      <c r="I365" s="81" t="s">
        <v>579</v>
      </c>
      <c r="J365" s="81" t="str">
        <f t="shared" si="26"/>
        <v>Insert into SC_Matieres (ligne,typePresta,designation,categorie,fournisseur,unite,prix,detail,prixHorsTransport,Reference) values (365,'MATIERE','BOUCHONS + MANCHONS POUR BACS','','SASKIT','pc',4.61,'-',null,'');</v>
      </c>
      <c r="K365" s="80">
        <f t="shared" si="27"/>
        <v>365</v>
      </c>
      <c r="L365" s="81" t="str">
        <f t="shared" si="28"/>
        <v>Update SC_Matieres set designation = 'BOUCHONS + MANCHONS POUR BACS', Reference = '', fournisseur = 'SASKIT' where ligne = 365 ; Update SC_Matieres set Reference = '' where ligne = 365 and ifnull(Reference,'') = '' ;</v>
      </c>
      <c r="M365" s="81" t="str">
        <f t="shared" si="29"/>
        <v/>
      </c>
      <c r="P365" s="209">
        <v>0</v>
      </c>
      <c r="Q365" s="210" t="str">
        <f t="shared" si="30"/>
        <v>Update SC_Matieres set Obligatoire = 0 where ligne = 365 ;</v>
      </c>
    </row>
    <row r="366" spans="1:17" x14ac:dyDescent="0.3">
      <c r="A366" s="80">
        <v>366</v>
      </c>
      <c r="B366" s="100" t="s">
        <v>1304</v>
      </c>
      <c r="E366" s="81" t="s">
        <v>295</v>
      </c>
      <c r="F366" s="80">
        <v>5.85</v>
      </c>
      <c r="G366" s="81" t="s">
        <v>8</v>
      </c>
      <c r="H366" s="81" t="s">
        <v>354</v>
      </c>
      <c r="I366" s="81" t="s">
        <v>579</v>
      </c>
      <c r="J366" s="81" t="str">
        <f t="shared" si="26"/>
        <v>Insert into SC_Matieres (ligne,typePresta,designation,categorie,fournisseur,unite,prix,detail,prixHorsTransport,Reference) values (366,'MATIERE','BARRE PVC DIA 50','','SASKIT','pc',5.85,'-',null,'');</v>
      </c>
      <c r="K366" s="80">
        <f t="shared" si="27"/>
        <v>366</v>
      </c>
      <c r="L366" s="81" t="str">
        <f t="shared" si="28"/>
        <v>Update SC_Matieres set designation = 'BARRE PVC DIA 50', Reference = '', fournisseur = 'SASKIT' where ligne = 366 ; Update SC_Matieres set Reference = '' where ligne = 366 and ifnull(Reference,'') = '' ;</v>
      </c>
      <c r="M366" s="81" t="str">
        <f t="shared" si="29"/>
        <v/>
      </c>
      <c r="P366" s="209">
        <v>0</v>
      </c>
      <c r="Q366" s="210" t="str">
        <f t="shared" si="30"/>
        <v>Update SC_Matieres set Obligatoire = 0 where ligne = 366 ;</v>
      </c>
    </row>
    <row r="367" spans="1:17" x14ac:dyDescent="0.3">
      <c r="A367" s="80">
        <v>367</v>
      </c>
      <c r="B367" s="100" t="s">
        <v>1480</v>
      </c>
      <c r="E367" s="81" t="s">
        <v>295</v>
      </c>
      <c r="F367" s="80">
        <v>6.2</v>
      </c>
      <c r="G367" s="81" t="s">
        <v>8</v>
      </c>
      <c r="H367" s="81" t="s">
        <v>354</v>
      </c>
      <c r="I367" s="81" t="s">
        <v>579</v>
      </c>
      <c r="J367" s="81" t="str">
        <f t="shared" si="26"/>
        <v>Insert into SC_Matieres (ligne,typePresta,designation,categorie,fournisseur,unite,prix,detail,prixHorsTransport,Reference) values (367,'MATIERE','REHAUSSE BÉTON','','SASKIT','pc',6.2,'-',null,'');</v>
      </c>
      <c r="K367" s="80">
        <f t="shared" si="27"/>
        <v>367</v>
      </c>
      <c r="L367" s="81" t="str">
        <f t="shared" si="28"/>
        <v>Update SC_Matieres set designation = 'REHAUSSE BÉTON', Reference = '', fournisseur = 'SASKIT' where ligne = 367 ; Update SC_Matieres set Reference = '' where ligne = 367 and ifnull(Reference,'') = '' ;</v>
      </c>
      <c r="M367" s="81" t="str">
        <f t="shared" si="29"/>
        <v/>
      </c>
      <c r="P367" s="209">
        <v>0</v>
      </c>
      <c r="Q367" s="210" t="str">
        <f t="shared" si="30"/>
        <v>Update SC_Matieres set Obligatoire = 0 where ligne = 367 ;</v>
      </c>
    </row>
    <row r="368" spans="1:17" x14ac:dyDescent="0.3">
      <c r="A368" s="80">
        <v>368</v>
      </c>
      <c r="B368" s="100" t="s">
        <v>1481</v>
      </c>
      <c r="E368" s="81" t="s">
        <v>295</v>
      </c>
      <c r="F368" s="80">
        <v>12</v>
      </c>
      <c r="G368" s="81" t="s">
        <v>8</v>
      </c>
      <c r="H368" s="81" t="s">
        <v>354</v>
      </c>
      <c r="I368" s="81" t="s">
        <v>579</v>
      </c>
      <c r="J368" s="81" t="str">
        <f t="shared" si="26"/>
        <v>Insert into SC_Matieres (ligne,typePresta,designation,categorie,fournisseur,unite,prix,detail,prixHorsTransport,Reference) values (368,'MATIERE','AÉRATION FILTRES','','SASKIT','pc',12,'-',null,'');</v>
      </c>
      <c r="K368" s="80">
        <f t="shared" si="27"/>
        <v>368</v>
      </c>
      <c r="L368" s="81" t="str">
        <f t="shared" si="28"/>
        <v>Update SC_Matieres set designation = 'AÉRATION FILTRES', Reference = '', fournisseur = 'SASKIT' where ligne = 368 ; Update SC_Matieres set Reference = '' where ligne = 368 and ifnull(Reference,'') = '' ;</v>
      </c>
      <c r="M368" s="81" t="str">
        <f t="shared" si="29"/>
        <v/>
      </c>
      <c r="P368" s="209">
        <v>0</v>
      </c>
      <c r="Q368" s="210" t="str">
        <f t="shared" si="30"/>
        <v>Update SC_Matieres set Obligatoire = 0 where ligne = 368 ;</v>
      </c>
    </row>
    <row r="369" spans="1:17" x14ac:dyDescent="0.3">
      <c r="A369" s="80">
        <v>369</v>
      </c>
      <c r="B369" s="100" t="s">
        <v>1482</v>
      </c>
      <c r="E369" s="81" t="s">
        <v>295</v>
      </c>
      <c r="F369" s="80">
        <v>15.77</v>
      </c>
      <c r="G369" s="81" t="s">
        <v>8</v>
      </c>
      <c r="H369" s="81" t="s">
        <v>354</v>
      </c>
      <c r="I369" s="81" t="s">
        <v>579</v>
      </c>
      <c r="J369" s="81" t="str">
        <f t="shared" si="26"/>
        <v>Insert into SC_Matieres (ligne,typePresta,designation,categorie,fournisseur,unite,prix,detail,prixHorsTransport,Reference) values (369,'MATIERE','RACCORD PE – PVC','','SASKIT','pc',15.77,'-',null,'');</v>
      </c>
      <c r="K369" s="80">
        <f t="shared" si="27"/>
        <v>369</v>
      </c>
      <c r="L369" s="81" t="str">
        <f t="shared" si="28"/>
        <v>Update SC_Matieres set designation = 'RACCORD PE – PVC', Reference = '', fournisseur = 'SASKIT' where ligne = 369 ; Update SC_Matieres set Reference = '' where ligne = 369 and ifnull(Reference,'') = '' ;</v>
      </c>
      <c r="M369" s="81" t="str">
        <f t="shared" si="29"/>
        <v/>
      </c>
      <c r="P369" s="209">
        <v>0</v>
      </c>
      <c r="Q369" s="210" t="str">
        <f t="shared" si="30"/>
        <v>Update SC_Matieres set Obligatoire = 0 where ligne = 369 ;</v>
      </c>
    </row>
    <row r="370" spans="1:17" x14ac:dyDescent="0.3">
      <c r="A370" s="80">
        <v>370</v>
      </c>
      <c r="B370" s="100" t="s">
        <v>1483</v>
      </c>
      <c r="E370" s="81" t="s">
        <v>295</v>
      </c>
      <c r="F370" s="80">
        <v>19.27</v>
      </c>
      <c r="G370" s="81" t="s">
        <v>8</v>
      </c>
      <c r="H370" s="81" t="s">
        <v>354</v>
      </c>
      <c r="I370" s="81" t="s">
        <v>579</v>
      </c>
      <c r="J370" s="81" t="str">
        <f t="shared" si="26"/>
        <v>Insert into SC_Matieres (ligne,typePresta,designation,categorie,fournisseur,unite,prix,detail,prixHorsTransport,Reference) values (370,'MATIERE','AÉRATION POMPE','','SASKIT','pc',19.27,'-',null,'');</v>
      </c>
      <c r="K370" s="80">
        <f t="shared" si="27"/>
        <v>370</v>
      </c>
      <c r="L370" s="81" t="str">
        <f t="shared" si="28"/>
        <v>Update SC_Matieres set designation = 'AÉRATION POMPE', Reference = '', fournisseur = 'SASKIT' where ligne = 370 ; Update SC_Matieres set Reference = '' where ligne = 370 and ifnull(Reference,'') = '' ;</v>
      </c>
      <c r="M370" s="81" t="str">
        <f t="shared" si="29"/>
        <v/>
      </c>
      <c r="P370" s="209">
        <v>0</v>
      </c>
      <c r="Q370" s="210" t="str">
        <f t="shared" si="30"/>
        <v>Update SC_Matieres set Obligatoire = 0 where ligne = 370 ;</v>
      </c>
    </row>
    <row r="371" spans="1:17" x14ac:dyDescent="0.3">
      <c r="A371" s="80">
        <v>371</v>
      </c>
      <c r="B371" s="100" t="s">
        <v>1484</v>
      </c>
      <c r="D371" s="81" t="s">
        <v>248</v>
      </c>
      <c r="E371" s="81" t="s">
        <v>421</v>
      </c>
      <c r="F371" s="80">
        <v>40</v>
      </c>
      <c r="G371" s="81" t="s">
        <v>284</v>
      </c>
      <c r="H371" s="81" t="s">
        <v>354</v>
      </c>
      <c r="I371" s="81" t="s">
        <v>579</v>
      </c>
      <c r="J371" s="81" t="str">
        <f t="shared" si="26"/>
        <v>Insert into SC_Matieres (ligne,typePresta,designation,categorie,fournisseur,unite,prix,detail,prixHorsTransport,Reference) values (371,'MATIERE','GRAVIERS 2/4','GRANULATS','PIGEON','t',40,'-',null,'');</v>
      </c>
      <c r="K371" s="80">
        <f t="shared" si="27"/>
        <v>371</v>
      </c>
      <c r="L371" s="81" t="str">
        <f t="shared" si="28"/>
        <v/>
      </c>
      <c r="M371" s="81" t="str">
        <f t="shared" si="29"/>
        <v>Update SC_Matieres set designation = 'GRAVIERS 2/4' where ligne = 371 ;</v>
      </c>
      <c r="P371" s="209">
        <v>0</v>
      </c>
      <c r="Q371" s="210" t="str">
        <f t="shared" si="30"/>
        <v/>
      </c>
    </row>
    <row r="372" spans="1:17" x14ac:dyDescent="0.3">
      <c r="A372" s="80">
        <v>372</v>
      </c>
      <c r="B372" s="100" t="s">
        <v>1485</v>
      </c>
      <c r="D372" s="81" t="s">
        <v>248</v>
      </c>
      <c r="E372" s="81" t="s">
        <v>421</v>
      </c>
      <c r="F372" s="80">
        <v>30</v>
      </c>
      <c r="G372" s="81" t="s">
        <v>284</v>
      </c>
      <c r="H372" s="81" t="s">
        <v>354</v>
      </c>
      <c r="I372" s="81" t="s">
        <v>579</v>
      </c>
      <c r="J372" s="81" t="str">
        <f t="shared" si="26"/>
        <v>Insert into SC_Matieres (ligne,typePresta,designation,categorie,fournisseur,unite,prix,detail,prixHorsTransport,Reference) values (372,'MATIERE','GRAVIERS 4/6,3','GRANULATS','PIGEON','t',30,'-',null,'');</v>
      </c>
      <c r="K372" s="80">
        <f t="shared" si="27"/>
        <v>372</v>
      </c>
      <c r="L372" s="81" t="str">
        <f t="shared" si="28"/>
        <v/>
      </c>
      <c r="M372" s="81" t="str">
        <f t="shared" si="29"/>
        <v>Update SC_Matieres set designation = 'GRAVIERS 4/6,3' where ligne = 372 ;</v>
      </c>
      <c r="P372" s="209">
        <v>0</v>
      </c>
      <c r="Q372" s="210" t="str">
        <f t="shared" si="30"/>
        <v/>
      </c>
    </row>
    <row r="373" spans="1:17" x14ac:dyDescent="0.3">
      <c r="A373" s="80">
        <v>373</v>
      </c>
      <c r="B373" s="100" t="s">
        <v>1486</v>
      </c>
      <c r="D373" s="81" t="s">
        <v>248</v>
      </c>
      <c r="E373" s="81" t="s">
        <v>421</v>
      </c>
      <c r="F373" s="80">
        <v>50</v>
      </c>
      <c r="G373" s="81" t="s">
        <v>284</v>
      </c>
      <c r="H373" s="81" t="s">
        <v>354</v>
      </c>
      <c r="I373" s="81" t="s">
        <v>579</v>
      </c>
      <c r="J373" s="81" t="str">
        <f t="shared" ref="J373:J378" si="31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80">
        <f t="shared" si="27"/>
        <v>373</v>
      </c>
      <c r="L373" s="81" t="str">
        <f t="shared" si="28"/>
        <v/>
      </c>
      <c r="M373" s="81" t="str">
        <f t="shared" si="29"/>
        <v>Update SC_Matieres set designation = 'SABLE FILTRANT' where ligne = 373 ;</v>
      </c>
      <c r="P373" s="209">
        <v>0</v>
      </c>
      <c r="Q373" s="210" t="str">
        <f t="shared" si="30"/>
        <v/>
      </c>
    </row>
    <row r="374" spans="1:17" x14ac:dyDescent="0.3">
      <c r="A374" s="80">
        <v>374</v>
      </c>
      <c r="B374" s="100" t="s">
        <v>1487</v>
      </c>
      <c r="D374" s="81" t="s">
        <v>248</v>
      </c>
      <c r="E374" s="81" t="s">
        <v>421</v>
      </c>
      <c r="F374" s="80">
        <v>20</v>
      </c>
      <c r="G374" s="81" t="s">
        <v>284</v>
      </c>
      <c r="H374" s="81" t="s">
        <v>354</v>
      </c>
      <c r="I374" s="81" t="s">
        <v>579</v>
      </c>
      <c r="J374" s="81" t="str">
        <f t="shared" si="31"/>
        <v>Insert into SC_Matieres (ligne,typePresta,designation,categorie,fournisseur,unite,prix,detail,prixHorsTransport,Reference) values (374,'MATIERE','SABLE TRANCHÉE','GRANULATS','PIGEON','t',20,'-',null,'');</v>
      </c>
      <c r="K374" s="80">
        <f t="shared" ref="K374:K378" si="32">A374</f>
        <v>374</v>
      </c>
      <c r="L374" s="81" t="str">
        <f t="shared" si="28"/>
        <v/>
      </c>
      <c r="M374" s="81" t="str">
        <f t="shared" si="29"/>
        <v>Update SC_Matieres set designation = 'SABLE TRANCHÉE' where ligne = 374 ;</v>
      </c>
      <c r="P374" s="209">
        <v>0</v>
      </c>
      <c r="Q374" s="210" t="str">
        <f t="shared" si="30"/>
        <v/>
      </c>
    </row>
    <row r="375" spans="1:17" x14ac:dyDescent="0.3">
      <c r="A375" s="80">
        <v>375</v>
      </c>
      <c r="B375" s="100" t="s">
        <v>1488</v>
      </c>
      <c r="D375" s="81" t="s">
        <v>248</v>
      </c>
      <c r="E375" s="81" t="s">
        <v>421</v>
      </c>
      <c r="F375" s="80">
        <v>30</v>
      </c>
      <c r="G375" s="81" t="s">
        <v>284</v>
      </c>
      <c r="H375" s="81" t="s">
        <v>354</v>
      </c>
      <c r="I375" s="81" t="s">
        <v>579</v>
      </c>
      <c r="J375" s="81" t="str">
        <f t="shared" si="31"/>
        <v>Insert into SC_Matieres (ligne,typePresta,designation,categorie,fournisseur,unite,prix,detail,prixHorsTransport,Reference) values (375,'MATIERE','GRAVIERS 6,3/10','GRANULATS','PIGEON','t',30,'-',null,'');</v>
      </c>
      <c r="K375" s="80">
        <f t="shared" si="32"/>
        <v>375</v>
      </c>
      <c r="L375" s="81" t="str">
        <f t="shared" si="28"/>
        <v/>
      </c>
      <c r="M375" s="81" t="str">
        <f t="shared" si="29"/>
        <v>Update SC_Matieres set designation = 'GRAVIERS 6,3/10' where ligne = 375 ;</v>
      </c>
      <c r="P375" s="209">
        <v>0</v>
      </c>
      <c r="Q375" s="210" t="str">
        <f t="shared" si="30"/>
        <v/>
      </c>
    </row>
    <row r="376" spans="1:17" x14ac:dyDescent="0.3">
      <c r="A376" s="80">
        <v>376</v>
      </c>
      <c r="B376" s="100" t="s">
        <v>1489</v>
      </c>
      <c r="D376" s="81" t="s">
        <v>248</v>
      </c>
      <c r="E376" s="81" t="s">
        <v>421</v>
      </c>
      <c r="F376" s="80">
        <v>30</v>
      </c>
      <c r="G376" s="81" t="s">
        <v>284</v>
      </c>
      <c r="H376" s="81" t="s">
        <v>354</v>
      </c>
      <c r="I376" s="81" t="s">
        <v>579</v>
      </c>
      <c r="J376" s="81" t="str">
        <f t="shared" si="31"/>
        <v>Insert into SC_Matieres (ligne,typePresta,designation,categorie,fournisseur,unite,prix,detail,prixHorsTransport,Reference) values (376,'MATIERE','GRAVIERS 16/31,5','GRANULATS','PIGEON','t',30,'-',null,'');</v>
      </c>
      <c r="K376" s="80">
        <f t="shared" si="32"/>
        <v>376</v>
      </c>
      <c r="L376" s="81" t="str">
        <f t="shared" si="28"/>
        <v/>
      </c>
      <c r="M376" s="81" t="str">
        <f t="shared" si="29"/>
        <v>Update SC_Matieres set designation = 'GRAVIERS 16/31,5' where ligne = 376 ;</v>
      </c>
      <c r="P376" s="209">
        <v>0</v>
      </c>
      <c r="Q376" s="210" t="str">
        <f t="shared" si="30"/>
        <v/>
      </c>
    </row>
    <row r="377" spans="1:17" x14ac:dyDescent="0.3">
      <c r="A377" s="80">
        <v>377</v>
      </c>
      <c r="B377" s="100" t="s">
        <v>345</v>
      </c>
      <c r="D377" s="81" t="s">
        <v>578</v>
      </c>
      <c r="E377" s="81" t="s">
        <v>421</v>
      </c>
      <c r="F377" s="80">
        <v>2</v>
      </c>
      <c r="G377" s="81" t="s">
        <v>8</v>
      </c>
      <c r="H377" s="81" t="s">
        <v>354</v>
      </c>
      <c r="I377" s="81" t="s">
        <v>579</v>
      </c>
      <c r="J377" s="81" t="str">
        <f t="shared" si="31"/>
        <v>Insert into SC_Matieres (ligne,typePresta,designation,categorie,fournisseur,unite,prix,detail,prixHorsTransport,Reference) values (377,'MATIERE','PARPAINGS 25*50*15','BETON','PIGEON','pc',2,'-',null,'');</v>
      </c>
      <c r="K377" s="80">
        <f t="shared" si="32"/>
        <v>377</v>
      </c>
      <c r="L377" s="81" t="str">
        <f t="shared" si="28"/>
        <v/>
      </c>
      <c r="M377" s="81" t="str">
        <f t="shared" si="29"/>
        <v>Update SC_Matieres set designation = 'PARPAINGS 25*50*15' where ligne = 377 ;</v>
      </c>
      <c r="P377" s="209">
        <v>0</v>
      </c>
      <c r="Q377" s="210" t="str">
        <f t="shared" si="30"/>
        <v/>
      </c>
    </row>
    <row r="378" spans="1:17" x14ac:dyDescent="0.3">
      <c r="A378" s="80">
        <v>378</v>
      </c>
      <c r="B378" s="100" t="s">
        <v>580</v>
      </c>
      <c r="D378" s="81" t="s">
        <v>578</v>
      </c>
      <c r="E378" s="81" t="s">
        <v>421</v>
      </c>
      <c r="F378" s="80">
        <v>2.1</v>
      </c>
      <c r="G378" s="81" t="s">
        <v>8</v>
      </c>
      <c r="H378" s="81" t="s">
        <v>354</v>
      </c>
      <c r="I378" s="81" t="s">
        <v>579</v>
      </c>
      <c r="J378" s="81" t="str">
        <f t="shared" si="31"/>
        <v>Insert into SC_Matieres (ligne,typePresta,designation,categorie,fournisseur,unite,prix,detail,prixHorsTransport,Reference) values (378,'MATIERE','PARPAINGS D\'ANGLE','BETON','PIGEON','pc',2.1,'-',null,'');</v>
      </c>
      <c r="K378" s="80">
        <f t="shared" si="32"/>
        <v>378</v>
      </c>
      <c r="L378" s="81" t="str">
        <f t="shared" si="28"/>
        <v/>
      </c>
      <c r="M378" s="81" t="str">
        <f t="shared" si="29"/>
        <v>Update SC_Matieres set designation = 'PARPAINGS D\'ANGLE' where ligne = 378 ;</v>
      </c>
      <c r="P378" s="209">
        <v>0</v>
      </c>
      <c r="Q378" s="210" t="str">
        <f t="shared" si="30"/>
        <v/>
      </c>
    </row>
    <row r="379" spans="1:17" x14ac:dyDescent="0.3">
      <c r="A379" s="80">
        <v>379</v>
      </c>
      <c r="B379" s="81" t="s">
        <v>723</v>
      </c>
      <c r="C379" s="81" t="s">
        <v>723</v>
      </c>
      <c r="D379" s="81" t="s">
        <v>252</v>
      </c>
      <c r="E379" s="81" t="s">
        <v>295</v>
      </c>
      <c r="F379" s="80">
        <v>302.83999999999997</v>
      </c>
      <c r="G379" s="81" t="s">
        <v>8</v>
      </c>
      <c r="H379" s="81" t="s">
        <v>354</v>
      </c>
      <c r="I379" s="81" t="s">
        <v>579</v>
      </c>
      <c r="J379" s="81" t="str">
        <f t="shared" ref="J379:J431" si="33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80">
        <f t="shared" ref="K379:K431" si="34">A379</f>
        <v>379</v>
      </c>
      <c r="L379" s="81" t="str">
        <f t="shared" si="28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81" t="str">
        <f t="shared" si="29"/>
        <v/>
      </c>
      <c r="P379" s="209">
        <v>1</v>
      </c>
      <c r="Q379" s="210" t="str">
        <f t="shared" si="30"/>
        <v>Update SC_Matieres set Obligatoire = 1 where ligne = 379 ;</v>
      </c>
    </row>
    <row r="380" spans="1:17" x14ac:dyDescent="0.3">
      <c r="A380" s="80">
        <v>380</v>
      </c>
      <c r="B380" s="81" t="s">
        <v>724</v>
      </c>
      <c r="C380" s="81" t="s">
        <v>724</v>
      </c>
      <c r="D380" s="81" t="s">
        <v>252</v>
      </c>
      <c r="E380" s="81" t="s">
        <v>295</v>
      </c>
      <c r="F380" s="80">
        <v>587.95000000000005</v>
      </c>
      <c r="G380" s="81" t="s">
        <v>8</v>
      </c>
      <c r="H380" s="81" t="s">
        <v>354</v>
      </c>
      <c r="I380" s="81" t="s">
        <v>579</v>
      </c>
      <c r="J380" s="81" t="str">
        <f t="shared" si="33"/>
        <v>Insert into SC_Matieres (ligne,typePresta,designation,categorie,fournisseur,unite,prix,detail,prixHorsTransport,Reference) values (380,'MATIERE','PSFV3EH3X2','EPDM_FV','SASKIT','pc',587.95,'-',null,'PSFV3EH3X2');</v>
      </c>
      <c r="K380" s="80">
        <f t="shared" si="34"/>
        <v>380</v>
      </c>
      <c r="L380" s="81" t="str">
        <f t="shared" si="28"/>
        <v>Update SC_Matieres set designation = 'PSFV3EH3X2', Reference = 'PSFV3EH3X2', fournisseur = 'SASKIT' where ligne = 380 ; Update SC_Matieres set Reference = 'PSFV3EH3X2' where ligne = 380 and ifnull(Reference,'') = '' ;</v>
      </c>
      <c r="M380" s="81" t="str">
        <f t="shared" si="29"/>
        <v/>
      </c>
      <c r="P380" s="209">
        <v>1</v>
      </c>
      <c r="Q380" s="210" t="str">
        <f t="shared" si="30"/>
        <v>Update SC_Matieres set Obligatoire = 1 where ligne = 380 ;</v>
      </c>
    </row>
    <row r="381" spans="1:17" x14ac:dyDescent="0.3">
      <c r="A381" s="80">
        <v>381</v>
      </c>
      <c r="B381" s="81" t="s">
        <v>725</v>
      </c>
      <c r="C381" s="81" t="s">
        <v>725</v>
      </c>
      <c r="D381" s="81" t="s">
        <v>252</v>
      </c>
      <c r="E381" s="81" t="s">
        <v>295</v>
      </c>
      <c r="F381" s="80">
        <v>722.17</v>
      </c>
      <c r="G381" s="81" t="s">
        <v>8</v>
      </c>
      <c r="H381" s="81" t="s">
        <v>354</v>
      </c>
      <c r="I381" s="81" t="s">
        <v>579</v>
      </c>
      <c r="J381" s="81" t="str">
        <f t="shared" si="33"/>
        <v>Insert into SC_Matieres (ligne,typePresta,designation,categorie,fournisseur,unite,prix,detail,prixHorsTransport,Reference) values (381,'MATIERE','PSFV4EH4X2','EPDM_FV','SASKIT','pc',722.17,'-',null,'PSFV4EH4X2');</v>
      </c>
      <c r="K381" s="80">
        <f t="shared" si="34"/>
        <v>381</v>
      </c>
      <c r="L381" s="81" t="str">
        <f t="shared" si="28"/>
        <v>Update SC_Matieres set designation = 'PSFV4EH4X2', Reference = 'PSFV4EH4X2', fournisseur = 'SASKIT' where ligne = 381 ; Update SC_Matieres set Reference = 'PSFV4EH4X2' where ligne = 381 and ifnull(Reference,'') = '' ;</v>
      </c>
      <c r="M381" s="81" t="str">
        <f t="shared" si="29"/>
        <v/>
      </c>
      <c r="P381" s="209">
        <v>1</v>
      </c>
      <c r="Q381" s="210" t="str">
        <f t="shared" si="30"/>
        <v>Update SC_Matieres set Obligatoire = 1 where ligne = 381 ;</v>
      </c>
    </row>
    <row r="382" spans="1:17" x14ac:dyDescent="0.3">
      <c r="A382" s="80">
        <v>382</v>
      </c>
      <c r="B382" s="81" t="s">
        <v>726</v>
      </c>
      <c r="C382" s="81" t="s">
        <v>726</v>
      </c>
      <c r="D382" s="81" t="s">
        <v>252</v>
      </c>
      <c r="E382" s="81" t="s">
        <v>295</v>
      </c>
      <c r="F382" s="80">
        <v>822.01</v>
      </c>
      <c r="G382" s="81" t="s">
        <v>8</v>
      </c>
      <c r="H382" s="81" t="s">
        <v>354</v>
      </c>
      <c r="I382" s="81" t="s">
        <v>579</v>
      </c>
      <c r="J382" s="81" t="str">
        <f t="shared" si="33"/>
        <v>Insert into SC_Matieres (ligne,typePresta,designation,categorie,fournisseur,unite,prix,detail,prixHorsTransport,Reference) values (382,'MATIERE','PSFV5EH','EPDM_FV','SASKIT','pc',822.01,'-',null,'PSFV5EH');</v>
      </c>
      <c r="K382" s="80">
        <f t="shared" si="34"/>
        <v>382</v>
      </c>
      <c r="L382" s="81" t="str">
        <f t="shared" si="28"/>
        <v>Update SC_Matieres set designation = 'PSFV5EH', Reference = 'PSFV5EH', fournisseur = 'SASKIT' where ligne = 382 ; Update SC_Matieres set Reference = 'PSFV5EH' where ligne = 382 and ifnull(Reference,'') = '' ;</v>
      </c>
      <c r="M382" s="81" t="str">
        <f t="shared" si="29"/>
        <v/>
      </c>
      <c r="P382" s="209">
        <v>1</v>
      </c>
      <c r="Q382" s="210" t="str">
        <f t="shared" si="30"/>
        <v>Update SC_Matieres set Obligatoire = 1 where ligne = 382 ;</v>
      </c>
    </row>
    <row r="383" spans="1:17" x14ac:dyDescent="0.3">
      <c r="A383" s="80">
        <v>383</v>
      </c>
      <c r="B383" s="81" t="s">
        <v>727</v>
      </c>
      <c r="C383" s="81" t="s">
        <v>727</v>
      </c>
      <c r="D383" s="81" t="s">
        <v>252</v>
      </c>
      <c r="E383" s="81" t="s">
        <v>295</v>
      </c>
      <c r="F383" s="80">
        <v>1027.73</v>
      </c>
      <c r="G383" s="81" t="s">
        <v>8</v>
      </c>
      <c r="H383" s="81" t="s">
        <v>354</v>
      </c>
      <c r="I383" s="81" t="s">
        <v>579</v>
      </c>
      <c r="J383" s="81" t="str">
        <f t="shared" si="33"/>
        <v>Insert into SC_Matieres (ligne,typePresta,designation,categorie,fournisseur,unite,prix,detail,prixHorsTransport,Reference) values (383,'MATIERE','PSFV6EH4X3','EPDM_FV','SASKIT','pc',1027.73,'-',null,'PSFV6EH4X3');</v>
      </c>
      <c r="K383" s="80">
        <f t="shared" si="34"/>
        <v>383</v>
      </c>
      <c r="L383" s="81" t="str">
        <f t="shared" si="28"/>
        <v>Update SC_Matieres set designation = 'PSFV6EH4X3', Reference = 'PSFV6EH4X3', fournisseur = 'SASKIT' where ligne = 383 ; Update SC_Matieres set Reference = 'PSFV6EH4X3' where ligne = 383 and ifnull(Reference,'') = '' ;</v>
      </c>
      <c r="M383" s="81" t="str">
        <f t="shared" si="29"/>
        <v/>
      </c>
      <c r="P383" s="209">
        <v>1</v>
      </c>
      <c r="Q383" s="210" t="str">
        <f t="shared" si="30"/>
        <v>Update SC_Matieres set Obligatoire = 1 where ligne = 383 ;</v>
      </c>
    </row>
    <row r="384" spans="1:17" x14ac:dyDescent="0.3">
      <c r="A384" s="80">
        <v>384</v>
      </c>
      <c r="B384" s="81" t="s">
        <v>728</v>
      </c>
      <c r="C384" s="81" t="s">
        <v>728</v>
      </c>
      <c r="D384" s="81" t="s">
        <v>252</v>
      </c>
      <c r="E384" s="81" t="s">
        <v>295</v>
      </c>
      <c r="F384" s="80">
        <v>1079.77</v>
      </c>
      <c r="G384" s="81" t="s">
        <v>8</v>
      </c>
      <c r="H384" s="81" t="s">
        <v>354</v>
      </c>
      <c r="I384" s="81" t="s">
        <v>579</v>
      </c>
      <c r="J384" s="81" t="str">
        <f t="shared" si="33"/>
        <v>Insert into SC_Matieres (ligne,typePresta,designation,categorie,fournisseur,unite,prix,detail,prixHorsTransport,Reference) values (384,'MATIERE','PSFV7EH4X3.5','EPDM_FV','SASKIT','pc',1079.77,'-',null,'PSFV7EH4X3.5');</v>
      </c>
      <c r="K384" s="80">
        <f t="shared" si="34"/>
        <v>384</v>
      </c>
      <c r="L384" s="81" t="str">
        <f t="shared" si="28"/>
        <v>Update SC_Matieres set designation = 'PSFV7EH4X3.5', Reference = 'PSFV7EH4X3.5', fournisseur = 'SASKIT' where ligne = 384 ; Update SC_Matieres set Reference = 'PSFV7EH4X3.5' where ligne = 384 and ifnull(Reference,'') = '' ;</v>
      </c>
      <c r="M384" s="81" t="str">
        <f t="shared" si="29"/>
        <v/>
      </c>
      <c r="P384" s="209">
        <v>1</v>
      </c>
      <c r="Q384" s="210" t="str">
        <f t="shared" si="30"/>
        <v>Update SC_Matieres set Obligatoire = 1 where ligne = 384 ;</v>
      </c>
    </row>
    <row r="385" spans="1:17" x14ac:dyDescent="0.3">
      <c r="A385" s="80">
        <v>385</v>
      </c>
      <c r="B385" s="81" t="s">
        <v>729</v>
      </c>
      <c r="C385" s="81" t="s">
        <v>729</v>
      </c>
      <c r="D385" s="81" t="s">
        <v>252</v>
      </c>
      <c r="E385" s="81" t="s">
        <v>295</v>
      </c>
      <c r="F385" s="80">
        <v>1332.32</v>
      </c>
      <c r="G385" s="81" t="s">
        <v>8</v>
      </c>
      <c r="H385" s="81" t="s">
        <v>354</v>
      </c>
      <c r="I385" s="81" t="s">
        <v>579</v>
      </c>
      <c r="J385" s="81" t="str">
        <f t="shared" si="33"/>
        <v>Insert into SC_Matieres (ligne,typePresta,designation,categorie,fournisseur,unite,prix,detail,prixHorsTransport,Reference) values (385,'MATIERE','PSFV8EH4X4','EPDM_FV','SASKIT','pc',1332.32,'-',null,'PSFV8EH4X4');</v>
      </c>
      <c r="K385" s="80">
        <f t="shared" si="34"/>
        <v>385</v>
      </c>
      <c r="L385" s="81" t="str">
        <f t="shared" si="28"/>
        <v>Update SC_Matieres set designation = 'PSFV8EH4X4', Reference = 'PSFV8EH4X4', fournisseur = 'SASKIT' where ligne = 385 ; Update SC_Matieres set Reference = 'PSFV8EH4X4' where ligne = 385 and ifnull(Reference,'') = '' ;</v>
      </c>
      <c r="M385" s="81" t="str">
        <f t="shared" si="29"/>
        <v/>
      </c>
      <c r="P385" s="209">
        <v>1</v>
      </c>
      <c r="Q385" s="210" t="str">
        <f t="shared" si="30"/>
        <v>Update SC_Matieres set Obligatoire = 1 where ligne = 385 ;</v>
      </c>
    </row>
    <row r="386" spans="1:17" x14ac:dyDescent="0.3">
      <c r="A386" s="80">
        <v>386</v>
      </c>
      <c r="B386" s="81" t="s">
        <v>730</v>
      </c>
      <c r="C386" s="81" t="s">
        <v>730</v>
      </c>
      <c r="D386" s="81" t="s">
        <v>252</v>
      </c>
      <c r="E386" s="81" t="s">
        <v>295</v>
      </c>
      <c r="F386" s="80">
        <v>1384.36</v>
      </c>
      <c r="G386" s="81" t="s">
        <v>8</v>
      </c>
      <c r="H386" s="81" t="s">
        <v>354</v>
      </c>
      <c r="I386" s="81" t="s">
        <v>579</v>
      </c>
      <c r="J386" s="81" t="str">
        <f t="shared" si="33"/>
        <v>Insert into SC_Matieres (ligne,typePresta,designation,categorie,fournisseur,unite,prix,detail,prixHorsTransport,Reference) values (386,'MATIERE','PSFV9EH4X4.5','EPDM_FV','SASKIT','pc',1384.36,'-',null,'PSFV9EH4X4.5');</v>
      </c>
      <c r="K386" s="80">
        <f t="shared" si="34"/>
        <v>386</v>
      </c>
      <c r="L386" s="81" t="str">
        <f t="shared" si="28"/>
        <v>Update SC_Matieres set designation = 'PSFV9EH4X4.5', Reference = 'PSFV9EH4X4.5', fournisseur = 'SASKIT' where ligne = 386 ; Update SC_Matieres set Reference = 'PSFV9EH4X4.5' where ligne = 386 and ifnull(Reference,'') = '' ;</v>
      </c>
      <c r="M386" s="81" t="str">
        <f t="shared" si="29"/>
        <v/>
      </c>
      <c r="P386" s="209">
        <v>1</v>
      </c>
      <c r="Q386" s="210" t="str">
        <f t="shared" si="30"/>
        <v>Update SC_Matieres set Obligatoire = 1 where ligne = 386 ;</v>
      </c>
    </row>
    <row r="387" spans="1:17" x14ac:dyDescent="0.3">
      <c r="A387" s="80">
        <v>387</v>
      </c>
      <c r="B387" s="81" t="s">
        <v>731</v>
      </c>
      <c r="C387" s="81" t="s">
        <v>731</v>
      </c>
      <c r="D387" s="81" t="s">
        <v>252</v>
      </c>
      <c r="E387" s="81" t="s">
        <v>295</v>
      </c>
      <c r="F387" s="80">
        <v>1497.76</v>
      </c>
      <c r="G387" s="81" t="s">
        <v>8</v>
      </c>
      <c r="H387" s="81" t="s">
        <v>354</v>
      </c>
      <c r="I387" s="81" t="s">
        <v>579</v>
      </c>
      <c r="J387" s="81" t="str">
        <f t="shared" si="33"/>
        <v>Insert into SC_Matieres (ligne,typePresta,designation,categorie,fournisseur,unite,prix,detail,prixHorsTransport,Reference) values (387,'MATIERE','PSFV10EH4X5','EPDM_FV','SASKIT','pc',1497.76,'-',null,'PSFV10EH4X5');</v>
      </c>
      <c r="K387" s="80">
        <f t="shared" si="34"/>
        <v>387</v>
      </c>
      <c r="L387" s="81" t="str">
        <f t="shared" ref="L387:L450" si="35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81" t="str">
        <f t="shared" ref="M387:M450" si="36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  <c r="P387" s="209">
        <v>1</v>
      </c>
      <c r="Q387" s="210" t="str">
        <f t="shared" ref="Q387:Q450" si="37">IF(E387="SASKIT",SUBSTITUTE(SUBSTITUTE($Q$1,"#OBLIGATOIRE#",P387),"#LIGNE#",A387),"")</f>
        <v>Update SC_Matieres set Obligatoire = 1 where ligne = 387 ;</v>
      </c>
    </row>
    <row r="388" spans="1:17" x14ac:dyDescent="0.3">
      <c r="A388" s="80">
        <v>388</v>
      </c>
      <c r="B388" s="81" t="s">
        <v>732</v>
      </c>
      <c r="C388" s="81" t="s">
        <v>732</v>
      </c>
      <c r="D388" s="81" t="s">
        <v>252</v>
      </c>
      <c r="E388" s="81" t="s">
        <v>295</v>
      </c>
      <c r="F388" s="80">
        <v>1863.68</v>
      </c>
      <c r="G388" s="81" t="s">
        <v>8</v>
      </c>
      <c r="H388" s="81" t="s">
        <v>354</v>
      </c>
      <c r="I388" s="81" t="s">
        <v>579</v>
      </c>
      <c r="J388" s="81" t="str">
        <f t="shared" si="33"/>
        <v>Insert into SC_Matieres (ligne,typePresta,designation,categorie,fournisseur,unite,prix,detail,prixHorsTransport,Reference) values (388,'MATIERE','PSFV12EH6X4','EPDM_FV','SASKIT','pc',1863.68,'-',null,'PSFV12EH6X4');</v>
      </c>
      <c r="K388" s="80">
        <f t="shared" si="34"/>
        <v>388</v>
      </c>
      <c r="L388" s="81" t="str">
        <f t="shared" si="35"/>
        <v>Update SC_Matieres set designation = 'PSFV12EH6X4', Reference = 'PSFV12EH6X4', fournisseur = 'SASKIT' where ligne = 388 ; Update SC_Matieres set Reference = 'PSFV12EH6X4' where ligne = 388 and ifnull(Reference,'') = '' ;</v>
      </c>
      <c r="M388" s="81" t="str">
        <f t="shared" si="36"/>
        <v/>
      </c>
      <c r="P388" s="209">
        <v>1</v>
      </c>
      <c r="Q388" s="210" t="str">
        <f t="shared" si="37"/>
        <v>Update SC_Matieres set Obligatoire = 1 where ligne = 388 ;</v>
      </c>
    </row>
    <row r="389" spans="1:17" x14ac:dyDescent="0.3">
      <c r="A389" s="80">
        <v>389</v>
      </c>
      <c r="B389" s="81" t="s">
        <v>733</v>
      </c>
      <c r="C389" s="81" t="s">
        <v>733</v>
      </c>
      <c r="D389" s="81" t="s">
        <v>252</v>
      </c>
      <c r="E389" s="81" t="s">
        <v>295</v>
      </c>
      <c r="F389" s="80">
        <v>2214.81</v>
      </c>
      <c r="G389" s="81" t="s">
        <v>8</v>
      </c>
      <c r="H389" s="81" t="s">
        <v>354</v>
      </c>
      <c r="I389" s="81" t="s">
        <v>579</v>
      </c>
      <c r="J389" s="81" t="str">
        <f t="shared" si="33"/>
        <v>Insert into SC_Matieres (ligne,typePresta,designation,categorie,fournisseur,unite,prix,detail,prixHorsTransport,Reference) values (389,'MATIERE','PSFV14EH7X4','EPDM_FV','SASKIT','pc',2214.81,'-',null,'PSFV14EH7X4');</v>
      </c>
      <c r="K389" s="80">
        <f t="shared" si="34"/>
        <v>389</v>
      </c>
      <c r="L389" s="81" t="str">
        <f t="shared" si="35"/>
        <v>Update SC_Matieres set designation = 'PSFV14EH7X4', Reference = 'PSFV14EH7X4', fournisseur = 'SASKIT' where ligne = 389 ; Update SC_Matieres set Reference = 'PSFV14EH7X4' where ligne = 389 and ifnull(Reference,'') = '' ;</v>
      </c>
      <c r="M389" s="81" t="str">
        <f t="shared" si="36"/>
        <v/>
      </c>
      <c r="P389" s="209">
        <v>1</v>
      </c>
      <c r="Q389" s="210" t="str">
        <f t="shared" si="37"/>
        <v>Update SC_Matieres set Obligatoire = 1 where ligne = 389 ;</v>
      </c>
    </row>
    <row r="390" spans="1:17" x14ac:dyDescent="0.3">
      <c r="A390" s="80">
        <v>390</v>
      </c>
      <c r="B390" s="81" t="s">
        <v>734</v>
      </c>
      <c r="C390" s="81" t="s">
        <v>734</v>
      </c>
      <c r="D390" s="81" t="s">
        <v>252</v>
      </c>
      <c r="E390" s="81" t="s">
        <v>295</v>
      </c>
      <c r="F390" s="80">
        <v>2467.48</v>
      </c>
      <c r="G390" s="81" t="s">
        <v>8</v>
      </c>
      <c r="H390" s="81" t="s">
        <v>354</v>
      </c>
      <c r="I390" s="81" t="s">
        <v>579</v>
      </c>
      <c r="J390" s="81" t="str">
        <f t="shared" si="33"/>
        <v>Insert into SC_Matieres (ligne,typePresta,designation,categorie,fournisseur,unite,prix,detail,prixHorsTransport,Reference) values (390,'MATIERE','PSFV16EH8X4','EPDM_FV','SASKIT','pc',2467.48,'-',null,'PSFV16EH8X4');</v>
      </c>
      <c r="K390" s="80">
        <f t="shared" si="34"/>
        <v>390</v>
      </c>
      <c r="L390" s="81" t="str">
        <f t="shared" si="35"/>
        <v>Update SC_Matieres set designation = 'PSFV16EH8X4', Reference = 'PSFV16EH8X4', fournisseur = 'SASKIT' where ligne = 390 ; Update SC_Matieres set Reference = 'PSFV16EH8X4' where ligne = 390 and ifnull(Reference,'') = '' ;</v>
      </c>
      <c r="M390" s="81" t="str">
        <f t="shared" si="36"/>
        <v/>
      </c>
      <c r="P390" s="209">
        <v>1</v>
      </c>
      <c r="Q390" s="210" t="str">
        <f t="shared" si="37"/>
        <v>Update SC_Matieres set Obligatoire = 1 where ligne = 390 ;</v>
      </c>
    </row>
    <row r="391" spans="1:17" x14ac:dyDescent="0.3">
      <c r="A391" s="80">
        <v>391</v>
      </c>
      <c r="B391" s="81" t="s">
        <v>735</v>
      </c>
      <c r="C391" s="81" t="s">
        <v>735</v>
      </c>
      <c r="D391" s="81" t="s">
        <v>252</v>
      </c>
      <c r="E391" s="81" t="s">
        <v>295</v>
      </c>
      <c r="F391" s="80">
        <v>2573.5100000000002</v>
      </c>
      <c r="G391" s="81" t="s">
        <v>8</v>
      </c>
      <c r="H391" s="81" t="s">
        <v>354</v>
      </c>
      <c r="I391" s="81" t="s">
        <v>579</v>
      </c>
      <c r="J391" s="81" t="str">
        <f t="shared" si="33"/>
        <v>Insert into SC_Matieres (ligne,typePresta,designation,categorie,fournisseur,unite,prix,detail,prixHorsTransport,Reference) values (391,'MATIERE','PSFV18EH8X4.5','EPDM_FV','SASKIT','pc',2573.51,'-',null,'PSFV18EH8X4.5');</v>
      </c>
      <c r="K391" s="80">
        <f t="shared" si="34"/>
        <v>391</v>
      </c>
      <c r="L391" s="81" t="str">
        <f t="shared" si="35"/>
        <v>Update SC_Matieres set designation = 'PSFV18EH8X4.5', Reference = 'PSFV18EH8X4.5', fournisseur = 'SASKIT' where ligne = 391 ; Update SC_Matieres set Reference = 'PSFV18EH8X4.5' where ligne = 391 and ifnull(Reference,'') = '' ;</v>
      </c>
      <c r="M391" s="81" t="str">
        <f t="shared" si="36"/>
        <v/>
      </c>
      <c r="P391" s="209">
        <v>1</v>
      </c>
      <c r="Q391" s="210" t="str">
        <f t="shared" si="37"/>
        <v>Update SC_Matieres set Obligatoire = 1 where ligne = 391 ;</v>
      </c>
    </row>
    <row r="392" spans="1:17" x14ac:dyDescent="0.3">
      <c r="A392" s="80">
        <v>392</v>
      </c>
      <c r="B392" s="81" t="s">
        <v>736</v>
      </c>
      <c r="C392" s="81" t="s">
        <v>736</v>
      </c>
      <c r="D392" s="81" t="s">
        <v>252</v>
      </c>
      <c r="E392" s="81" t="s">
        <v>295</v>
      </c>
      <c r="F392" s="80">
        <v>2827.75</v>
      </c>
      <c r="G392" s="81" t="s">
        <v>8</v>
      </c>
      <c r="H392" s="81" t="s">
        <v>354</v>
      </c>
      <c r="I392" s="81" t="s">
        <v>579</v>
      </c>
      <c r="J392" s="81" t="str">
        <f t="shared" si="33"/>
        <v>Insert into SC_Matieres (ligne,typePresta,designation,categorie,fournisseur,unite,prix,detail,prixHorsTransport,Reference) values (392,'MATIERE','PSFV20EH8X5','EPDM_FV','SASKIT','pc',2827.75,'-',null,'PSFV20EH8X5');</v>
      </c>
      <c r="K392" s="80">
        <f t="shared" si="34"/>
        <v>392</v>
      </c>
      <c r="L392" s="81" t="str">
        <f t="shared" si="35"/>
        <v>Update SC_Matieres set designation = 'PSFV20EH8X5', Reference = 'PSFV20EH8X5', fournisseur = 'SASKIT' where ligne = 392 ; Update SC_Matieres set Reference = 'PSFV20EH8X5' where ligne = 392 and ifnull(Reference,'') = '' ;</v>
      </c>
      <c r="M392" s="81" t="str">
        <f t="shared" si="36"/>
        <v/>
      </c>
      <c r="P392" s="209">
        <v>1</v>
      </c>
      <c r="Q392" s="210" t="str">
        <f t="shared" si="37"/>
        <v>Update SC_Matieres set Obligatoire = 1 where ligne = 392 ;</v>
      </c>
    </row>
    <row r="393" spans="1:17" x14ac:dyDescent="0.3">
      <c r="A393" s="80">
        <v>393</v>
      </c>
      <c r="B393" s="100" t="s">
        <v>1490</v>
      </c>
      <c r="D393" s="81" t="s">
        <v>578</v>
      </c>
      <c r="E393" s="81" t="s">
        <v>421</v>
      </c>
      <c r="F393" s="80">
        <v>1.9</v>
      </c>
      <c r="G393" s="81" t="s">
        <v>8</v>
      </c>
      <c r="H393" s="81" t="s">
        <v>354</v>
      </c>
      <c r="I393" s="81" t="s">
        <v>579</v>
      </c>
      <c r="J393" s="81" t="str">
        <f t="shared" si="33"/>
        <v>Insert into SC_Matieres (ligne,typePresta,designation,categorie,fournisseur,unite,prix,detail,prixHorsTransport,Reference) values (393,'MATIERE','PARPAINGS EN U (BLOC LINTEAU)','BETON','PIGEON','pc',1.9,'-',null,'');</v>
      </c>
      <c r="K393" s="80">
        <f t="shared" si="34"/>
        <v>393</v>
      </c>
      <c r="L393" s="81" t="str">
        <f t="shared" si="35"/>
        <v/>
      </c>
      <c r="M393" s="81" t="str">
        <f t="shared" si="36"/>
        <v>Update SC_Matieres set designation = 'PARPAINGS EN U (BLOC LINTEAU)' where ligne = 393 ;</v>
      </c>
      <c r="P393" s="209">
        <v>0</v>
      </c>
      <c r="Q393" s="210" t="str">
        <f t="shared" si="37"/>
        <v/>
      </c>
    </row>
    <row r="394" spans="1:17" x14ac:dyDescent="0.3">
      <c r="A394" s="80">
        <v>394</v>
      </c>
      <c r="B394" s="100" t="s">
        <v>1491</v>
      </c>
      <c r="D394" s="81" t="s">
        <v>1022</v>
      </c>
      <c r="E394" s="81" t="s">
        <v>295</v>
      </c>
      <c r="F394" s="80">
        <v>5</v>
      </c>
      <c r="G394" s="81" t="s">
        <v>42</v>
      </c>
      <c r="H394" s="81" t="s">
        <v>354</v>
      </c>
      <c r="I394" s="81" t="s">
        <v>579</v>
      </c>
      <c r="J394" s="81" t="str">
        <f t="shared" si="33"/>
        <v>Insert into SC_Matieres (ligne,typePresta,designation,categorie,fournisseur,unite,prix,detail,prixHorsTransport,Reference) values (394,'MATIERE','CHEVRON PE 5*8','PVC','SASKIT','ml',5,'-',null,'');</v>
      </c>
      <c r="K394" s="80">
        <f t="shared" si="34"/>
        <v>394</v>
      </c>
      <c r="L394" s="81" t="str">
        <f t="shared" si="35"/>
        <v>Update SC_Matieres set designation = 'CHEVRON PE 5*8', Reference = '', fournisseur = 'SASKIT' where ligne = 394 ; Update SC_Matieres set Reference = '' where ligne = 394 and ifnull(Reference,'') = '' ;</v>
      </c>
      <c r="M394" s="81" t="str">
        <f t="shared" si="36"/>
        <v/>
      </c>
      <c r="P394" s="209">
        <v>0</v>
      </c>
      <c r="Q394" s="210" t="str">
        <f t="shared" si="37"/>
        <v>Update SC_Matieres set Obligatoire = 0 where ligne = 394 ;</v>
      </c>
    </row>
    <row r="395" spans="1:17" x14ac:dyDescent="0.3">
      <c r="A395" s="80">
        <v>395</v>
      </c>
      <c r="B395" s="100" t="s">
        <v>1492</v>
      </c>
      <c r="D395" s="81" t="s">
        <v>1022</v>
      </c>
      <c r="E395" s="81" t="s">
        <v>295</v>
      </c>
      <c r="F395" s="80">
        <v>17</v>
      </c>
      <c r="G395" s="81" t="s">
        <v>42</v>
      </c>
      <c r="H395" s="81" t="s">
        <v>354</v>
      </c>
      <c r="I395" s="81" t="s">
        <v>579</v>
      </c>
      <c r="J395" s="81" t="str">
        <f t="shared" si="33"/>
        <v>Insert into SC_Matieres (ligne,typePresta,designation,categorie,fournisseur,unite,prix,detail,prixHorsTransport,Reference) values (395,'MATIERE','PLAQUES PVC 1M','PVC','SASKIT','ml',17,'-',null,'');</v>
      </c>
      <c r="K395" s="80">
        <f t="shared" si="34"/>
        <v>395</v>
      </c>
      <c r="L395" s="81" t="str">
        <f t="shared" si="35"/>
        <v>Update SC_Matieres set designation = 'PLAQUES PVC 1M', Reference = '', fournisseur = 'SASKIT' where ligne = 395 ; Update SC_Matieres set Reference = '' where ligne = 395 and ifnull(Reference,'') = '' ;</v>
      </c>
      <c r="M395" s="81" t="str">
        <f t="shared" si="36"/>
        <v/>
      </c>
      <c r="P395" s="209">
        <v>0</v>
      </c>
      <c r="Q395" s="210" t="str">
        <f t="shared" si="37"/>
        <v>Update SC_Matieres set Obligatoire = 0 where ligne = 395 ;</v>
      </c>
    </row>
    <row r="396" spans="1:17" x14ac:dyDescent="0.3">
      <c r="A396" s="80">
        <v>396</v>
      </c>
      <c r="B396" s="100" t="s">
        <v>1493</v>
      </c>
      <c r="D396" s="81" t="s">
        <v>1022</v>
      </c>
      <c r="E396" s="81" t="s">
        <v>295</v>
      </c>
      <c r="F396" s="80">
        <v>5</v>
      </c>
      <c r="G396" s="81" t="s">
        <v>42</v>
      </c>
      <c r="H396" s="81" t="s">
        <v>354</v>
      </c>
      <c r="I396" s="81" t="s">
        <v>579</v>
      </c>
      <c r="J396" s="81" t="str">
        <f t="shared" si="33"/>
        <v>Insert into SC_Matieres (ligne,typePresta,designation,categorie,fournisseur,unite,prix,detail,prixHorsTransport,Reference) values (396,'MATIERE','LAME BOIS FINITION DOUGLAS 2,5 CM','PVC','SASKIT','ml',5,'-',null,'');</v>
      </c>
      <c r="K396" s="80">
        <f t="shared" si="34"/>
        <v>396</v>
      </c>
      <c r="L396" s="81" t="str">
        <f t="shared" si="35"/>
        <v>Update SC_Matieres set designation = 'LAME BOIS FINITION DOUGLAS 2,5 CM', Reference = '', fournisseur = 'SASKIT' where ligne = 396 ; Update SC_Matieres set Reference = '' where ligne = 396 and ifnull(Reference,'') = '' ;</v>
      </c>
      <c r="M396" s="81" t="str">
        <f t="shared" si="36"/>
        <v/>
      </c>
      <c r="P396" s="209">
        <v>0</v>
      </c>
      <c r="Q396" s="210" t="str">
        <f t="shared" si="37"/>
        <v>Update SC_Matieres set Obligatoire = 0 where ligne = 396 ;</v>
      </c>
    </row>
    <row r="397" spans="1:17" x14ac:dyDescent="0.3">
      <c r="A397" s="80">
        <v>397</v>
      </c>
      <c r="B397" s="100" t="s">
        <v>1494</v>
      </c>
      <c r="D397" s="81" t="s">
        <v>530</v>
      </c>
      <c r="E397" s="81" t="s">
        <v>531</v>
      </c>
      <c r="F397" s="80">
        <v>0.6</v>
      </c>
      <c r="G397" s="81" t="s">
        <v>8</v>
      </c>
      <c r="H397" s="81" t="s">
        <v>354</v>
      </c>
      <c r="I397" s="81" t="s">
        <v>579</v>
      </c>
      <c r="J397" s="81" t="str">
        <f t="shared" si="33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80">
        <f t="shared" si="34"/>
        <v>397</v>
      </c>
      <c r="L397" s="81" t="str">
        <f t="shared" si="35"/>
        <v/>
      </c>
      <c r="M397" s="81" t="str">
        <f t="shared" si="36"/>
        <v>Update SC_Matieres set designation = 'VIS BOULON (VENDU AVEC ECROU) TRCC JAPY TETE RONDE COLLET CARRE 12X140 FILETM-IE SUR 140 CLASSE 6,8 ACIER GALVANISE A CHAUD' where ligne = 397 ;</v>
      </c>
      <c r="P397" s="209">
        <v>0</v>
      </c>
      <c r="Q397" s="210" t="str">
        <f t="shared" si="37"/>
        <v/>
      </c>
    </row>
    <row r="398" spans="1:17" x14ac:dyDescent="0.3">
      <c r="A398" s="80">
        <v>398</v>
      </c>
      <c r="B398" s="100" t="s">
        <v>1495</v>
      </c>
      <c r="D398" s="81" t="s">
        <v>578</v>
      </c>
      <c r="E398" s="81" t="s">
        <v>421</v>
      </c>
      <c r="F398" s="80">
        <v>7</v>
      </c>
      <c r="G398" s="81" t="s">
        <v>42</v>
      </c>
      <c r="H398" s="81" t="s">
        <v>354</v>
      </c>
      <c r="I398" s="81" t="s">
        <v>579</v>
      </c>
      <c r="J398" s="81" t="str">
        <f t="shared" si="33"/>
        <v>Insert into SC_Matieres (ligne,typePresta,designation,categorie,fournisseur,unite,prix,detail,prixHorsTransport,Reference) values (398,'MATIERE','CHAINAGE CARRÉ 10*10 CM DIA 7 MM','BETON','PIGEON','ml',7,'-',null,'');</v>
      </c>
      <c r="K398" s="80">
        <f t="shared" si="34"/>
        <v>398</v>
      </c>
      <c r="L398" s="81" t="str">
        <f t="shared" si="35"/>
        <v/>
      </c>
      <c r="M398" s="81" t="str">
        <f t="shared" si="36"/>
        <v>Update SC_Matieres set designation = 'CHAINAGE CARRÉ 10*10 CM DIA 7 MM' where ligne = 398 ;</v>
      </c>
      <c r="P398" s="209">
        <v>0</v>
      </c>
      <c r="Q398" s="210" t="str">
        <f t="shared" si="37"/>
        <v/>
      </c>
    </row>
    <row r="399" spans="1:17" x14ac:dyDescent="0.3">
      <c r="A399" s="80">
        <v>399</v>
      </c>
      <c r="B399" s="100" t="s">
        <v>1496</v>
      </c>
      <c r="D399" s="81" t="s">
        <v>578</v>
      </c>
      <c r="E399" s="81" t="s">
        <v>421</v>
      </c>
      <c r="F399" s="80">
        <v>2</v>
      </c>
      <c r="G399" s="81" t="s">
        <v>8</v>
      </c>
      <c r="H399" s="81" t="s">
        <v>354</v>
      </c>
      <c r="I399" s="81" t="s">
        <v>579</v>
      </c>
      <c r="J399" s="81" t="str">
        <f t="shared" si="33"/>
        <v>Insert into SC_Matieres (ligne,typePresta,designation,categorie,fournisseur,unite,prix,detail,prixHorsTransport,Reference) values (399,'MATIERE','EQUERRE DE LIAISON 60*60 DIA 10','BETON','PIGEON','pc',2,'-',null,'');</v>
      </c>
      <c r="K399" s="80">
        <f t="shared" si="34"/>
        <v>399</v>
      </c>
      <c r="L399" s="81" t="str">
        <f t="shared" si="35"/>
        <v/>
      </c>
      <c r="M399" s="81" t="str">
        <f t="shared" si="36"/>
        <v>Update SC_Matieres set designation = 'EQUERRE DE LIAISON 60*60 DIA 10' where ligne = 399 ;</v>
      </c>
      <c r="P399" s="209">
        <v>0</v>
      </c>
      <c r="Q399" s="210" t="str">
        <f t="shared" si="37"/>
        <v/>
      </c>
    </row>
    <row r="400" spans="1:17" x14ac:dyDescent="0.3">
      <c r="A400" s="80">
        <v>400</v>
      </c>
      <c r="B400" s="100" t="s">
        <v>1497</v>
      </c>
      <c r="D400" s="81" t="s">
        <v>578</v>
      </c>
      <c r="E400" s="81" t="s">
        <v>421</v>
      </c>
      <c r="F400" s="80">
        <v>4</v>
      </c>
      <c r="G400" s="81" t="s">
        <v>42</v>
      </c>
      <c r="H400" s="81" t="s">
        <v>354</v>
      </c>
      <c r="I400" s="81" t="s">
        <v>579</v>
      </c>
      <c r="J400" s="81" t="str">
        <f t="shared" si="33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80">
        <f t="shared" si="34"/>
        <v>400</v>
      </c>
      <c r="L400" s="81" t="str">
        <f t="shared" si="35"/>
        <v/>
      </c>
      <c r="M400" s="81" t="str">
        <f t="shared" si="36"/>
        <v>Update SC_Matieres set designation = 'SEMELLE SYMÉTRIQUE RENFORCÉE Z1, H,15 X L,35 CM DIAM, 7 MM' where ligne = 400 ;</v>
      </c>
      <c r="P400" s="209">
        <v>0</v>
      </c>
      <c r="Q400" s="210" t="str">
        <f t="shared" si="37"/>
        <v/>
      </c>
    </row>
    <row r="401" spans="1:17" x14ac:dyDescent="0.3">
      <c r="A401" s="80">
        <v>401</v>
      </c>
      <c r="B401" s="100" t="s">
        <v>1498</v>
      </c>
      <c r="D401" s="81" t="s">
        <v>248</v>
      </c>
      <c r="E401" s="81" t="s">
        <v>421</v>
      </c>
      <c r="F401" s="80">
        <v>20</v>
      </c>
      <c r="G401" s="81" t="s">
        <v>284</v>
      </c>
      <c r="H401" s="81" t="s">
        <v>354</v>
      </c>
      <c r="I401" s="81" t="s">
        <v>579</v>
      </c>
      <c r="J401" s="81" t="str">
        <f t="shared" si="33"/>
        <v>Insert into SC_Matieres (ligne,typePresta,designation,categorie,fournisseur,unite,prix,detail,prixHorsTransport,Reference) values (401,'MATIERE','SABLE À BATIR','GRANULATS','PIGEON','t',20,'-',null,'');</v>
      </c>
      <c r="K401" s="80">
        <f t="shared" si="34"/>
        <v>401</v>
      </c>
      <c r="L401" s="81" t="str">
        <f t="shared" si="35"/>
        <v/>
      </c>
      <c r="M401" s="81" t="str">
        <f t="shared" si="36"/>
        <v>Update SC_Matieres set designation = 'SABLE À BATIR' where ligne = 401 ;</v>
      </c>
      <c r="P401" s="209">
        <v>0</v>
      </c>
      <c r="Q401" s="210" t="str">
        <f t="shared" si="37"/>
        <v/>
      </c>
    </row>
    <row r="402" spans="1:17" x14ac:dyDescent="0.3">
      <c r="A402" s="80">
        <v>402</v>
      </c>
      <c r="B402" s="81" t="s">
        <v>1105</v>
      </c>
      <c r="D402" s="81" t="s">
        <v>246</v>
      </c>
      <c r="F402" s="107">
        <v>7.416666666666667</v>
      </c>
      <c r="G402" s="81" t="s">
        <v>8</v>
      </c>
      <c r="I402" s="81" t="s">
        <v>579</v>
      </c>
      <c r="J402" s="81" t="str">
        <f t="shared" si="33"/>
        <v>Insert into SC_Matieres (ligne,typePresta,designation,categorie,fournisseur,unite,prix,detail,prixHorsTransport,Reference) values (402,'MATIERE','Miscanthus','PLANTES_EPURATRICES','','pc',7.41666666666667,'',null,'');</v>
      </c>
      <c r="K402" s="80">
        <f t="shared" si="34"/>
        <v>402</v>
      </c>
      <c r="L402" s="81" t="str">
        <f t="shared" si="35"/>
        <v/>
      </c>
      <c r="M402" s="81" t="str">
        <f t="shared" si="36"/>
        <v>Update SC_Matieres set designation = 'Miscanthus' where ligne = 402 ;</v>
      </c>
      <c r="P402" s="209">
        <v>0</v>
      </c>
      <c r="Q402" s="210" t="str">
        <f t="shared" si="37"/>
        <v/>
      </c>
    </row>
    <row r="403" spans="1:17" x14ac:dyDescent="0.3">
      <c r="A403" s="80">
        <v>403</v>
      </c>
      <c r="B403" s="81" t="s">
        <v>1120</v>
      </c>
      <c r="D403" s="81" t="s">
        <v>246</v>
      </c>
      <c r="F403" s="107">
        <v>5.416666666666667</v>
      </c>
      <c r="G403" s="81" t="s">
        <v>8</v>
      </c>
      <c r="I403" s="81" t="s">
        <v>579</v>
      </c>
      <c r="J403" s="81" t="str">
        <f t="shared" si="33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80">
        <f t="shared" si="34"/>
        <v>403</v>
      </c>
      <c r="L403" s="81" t="str">
        <f t="shared" si="35"/>
        <v/>
      </c>
      <c r="M403" s="81" t="str">
        <f t="shared" si="36"/>
        <v>Update SC_Matieres set designation = 'Herbe aux écouvillons' where ligne = 403 ;</v>
      </c>
      <c r="P403" s="209">
        <v>0</v>
      </c>
      <c r="Q403" s="210" t="str">
        <f t="shared" si="37"/>
        <v/>
      </c>
    </row>
    <row r="404" spans="1:17" x14ac:dyDescent="0.3">
      <c r="A404" s="80">
        <v>404</v>
      </c>
      <c r="B404" s="81" t="s">
        <v>1106</v>
      </c>
      <c r="D404" s="81" t="s">
        <v>246</v>
      </c>
      <c r="F404" s="107">
        <v>3.75</v>
      </c>
      <c r="G404" s="81" t="s">
        <v>8</v>
      </c>
      <c r="I404" s="81" t="s">
        <v>579</v>
      </c>
      <c r="J404" s="81" t="str">
        <f t="shared" si="33"/>
        <v>Insert into SC_Matieres (ligne,typePresta,designation,categorie,fournisseur,unite,prix,detail,prixHorsTransport,Reference) values (404,'MATIERE','Gaura','PLANTES_EPURATRICES','','pc',3.75,'',null,'');</v>
      </c>
      <c r="K404" s="80">
        <f t="shared" si="34"/>
        <v>404</v>
      </c>
      <c r="L404" s="81" t="str">
        <f t="shared" si="35"/>
        <v/>
      </c>
      <c r="M404" s="81" t="str">
        <f t="shared" si="36"/>
        <v>Update SC_Matieres set designation = 'Gaura' where ligne = 404 ;</v>
      </c>
      <c r="P404" s="209">
        <v>0</v>
      </c>
      <c r="Q404" s="210" t="str">
        <f t="shared" si="37"/>
        <v/>
      </c>
    </row>
    <row r="405" spans="1:17" x14ac:dyDescent="0.3">
      <c r="A405" s="80">
        <v>405</v>
      </c>
      <c r="B405" s="81" t="s">
        <v>1107</v>
      </c>
      <c r="D405" s="81" t="s">
        <v>246</v>
      </c>
      <c r="F405" s="107">
        <v>1.825</v>
      </c>
      <c r="G405" s="81" t="s">
        <v>8</v>
      </c>
      <c r="I405" s="81" t="s">
        <v>579</v>
      </c>
      <c r="J405" s="81" t="str">
        <f t="shared" si="33"/>
        <v>Insert into SC_Matieres (ligne,typePresta,designation,categorie,fournisseur,unite,prix,detail,prixHorsTransport,Reference) values (405,'MATIERE','Fenouil','PLANTES_EPURATRICES','','pc',1.825,'',null,'');</v>
      </c>
      <c r="K405" s="80">
        <f t="shared" si="34"/>
        <v>405</v>
      </c>
      <c r="L405" s="81" t="str">
        <f t="shared" si="35"/>
        <v/>
      </c>
      <c r="M405" s="81" t="str">
        <f t="shared" si="36"/>
        <v>Update SC_Matieres set designation = 'Fenouil' where ligne = 405 ;</v>
      </c>
      <c r="P405" s="209">
        <v>0</v>
      </c>
      <c r="Q405" s="210" t="str">
        <f t="shared" si="37"/>
        <v/>
      </c>
    </row>
    <row r="406" spans="1:17" x14ac:dyDescent="0.3">
      <c r="A406" s="80">
        <v>406</v>
      </c>
      <c r="B406" s="81" t="s">
        <v>1108</v>
      </c>
      <c r="D406" s="81" t="s">
        <v>246</v>
      </c>
      <c r="F406" s="107">
        <v>6.791666666666667</v>
      </c>
      <c r="G406" s="81" t="s">
        <v>8</v>
      </c>
      <c r="I406" s="81" t="s">
        <v>579</v>
      </c>
      <c r="J406" s="81" t="str">
        <f t="shared" si="33"/>
        <v>Insert into SC_Matieres (ligne,typePresta,designation,categorie,fournisseur,unite,prix,detail,prixHorsTransport,Reference) values (406,'MATIERE','Echinops','PLANTES_EPURATRICES','','pc',6.79166666666667,'',null,'');</v>
      </c>
      <c r="K406" s="80">
        <f t="shared" si="34"/>
        <v>406</v>
      </c>
      <c r="L406" s="81" t="str">
        <f t="shared" si="35"/>
        <v/>
      </c>
      <c r="M406" s="81" t="str">
        <f t="shared" si="36"/>
        <v>Update SC_Matieres set designation = 'Echinops' where ligne = 406 ;</v>
      </c>
      <c r="P406" s="209">
        <v>0</v>
      </c>
      <c r="Q406" s="210" t="str">
        <f t="shared" si="37"/>
        <v/>
      </c>
    </row>
    <row r="407" spans="1:17" x14ac:dyDescent="0.3">
      <c r="A407" s="80">
        <v>407</v>
      </c>
      <c r="B407" s="81" t="s">
        <v>1121</v>
      </c>
      <c r="D407" s="81" t="s">
        <v>246</v>
      </c>
      <c r="F407" s="107">
        <v>4.1583333333333341</v>
      </c>
      <c r="G407" s="81" t="s">
        <v>8</v>
      </c>
      <c r="I407" s="81" t="s">
        <v>579</v>
      </c>
      <c r="J407" s="81" t="str">
        <f t="shared" si="33"/>
        <v>Insert into SC_Matieres (ligne,typePresta,designation,categorie,fournisseur,unite,prix,detail,prixHorsTransport,Reference) values (407,'MATIERE','Iris Japonais','PLANTES_EPURATRICES','','pc',4.15833333333333,'',null,'');</v>
      </c>
      <c r="K407" s="80">
        <f t="shared" si="34"/>
        <v>407</v>
      </c>
      <c r="L407" s="81" t="str">
        <f t="shared" si="35"/>
        <v/>
      </c>
      <c r="M407" s="81" t="str">
        <f t="shared" si="36"/>
        <v>Update SC_Matieres set designation = 'Iris Japonais' where ligne = 407 ;</v>
      </c>
      <c r="P407" s="209">
        <v>0</v>
      </c>
      <c r="Q407" s="210" t="str">
        <f t="shared" si="37"/>
        <v/>
      </c>
    </row>
    <row r="408" spans="1:17" x14ac:dyDescent="0.3">
      <c r="A408" s="80">
        <v>408</v>
      </c>
      <c r="B408" s="81" t="s">
        <v>1122</v>
      </c>
      <c r="D408" s="81" t="s">
        <v>246</v>
      </c>
      <c r="F408" s="107">
        <v>4.125</v>
      </c>
      <c r="G408" s="81" t="s">
        <v>8</v>
      </c>
      <c r="I408" s="81" t="s">
        <v>579</v>
      </c>
      <c r="J408" s="81" t="str">
        <f t="shared" si="33"/>
        <v>Insert into SC_Matieres (ligne,typePresta,designation,categorie,fournisseur,unite,prix,detail,prixHorsTransport,Reference) values (408,'MATIERE','Campanule','PLANTES_EPURATRICES','','pc',4.125,'',null,'');</v>
      </c>
      <c r="K408" s="80">
        <f t="shared" si="34"/>
        <v>408</v>
      </c>
      <c r="L408" s="81" t="str">
        <f t="shared" si="35"/>
        <v/>
      </c>
      <c r="M408" s="81" t="str">
        <f t="shared" si="36"/>
        <v>Update SC_Matieres set designation = 'Campanule' where ligne = 408 ;</v>
      </c>
      <c r="P408" s="209">
        <v>0</v>
      </c>
      <c r="Q408" s="210" t="str">
        <f t="shared" si="37"/>
        <v/>
      </c>
    </row>
    <row r="409" spans="1:17" x14ac:dyDescent="0.3">
      <c r="A409" s="80">
        <v>409</v>
      </c>
      <c r="B409" s="81" t="s">
        <v>1123</v>
      </c>
      <c r="D409" s="81" t="s">
        <v>246</v>
      </c>
      <c r="F409" s="107">
        <v>35.416666666666671</v>
      </c>
      <c r="G409" s="81" t="s">
        <v>8</v>
      </c>
      <c r="I409" s="81" t="s">
        <v>579</v>
      </c>
      <c r="J409" s="81" t="str">
        <f t="shared" si="33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80">
        <f t="shared" si="34"/>
        <v>409</v>
      </c>
      <c r="L409" s="81" t="str">
        <f t="shared" si="35"/>
        <v/>
      </c>
      <c r="M409" s="81" t="str">
        <f t="shared" si="36"/>
        <v>Update SC_Matieres set designation = 'Saule crevette buissonnant' where ligne = 409 ;</v>
      </c>
      <c r="P409" s="209">
        <v>0</v>
      </c>
      <c r="Q409" s="210" t="str">
        <f t="shared" si="37"/>
        <v/>
      </c>
    </row>
    <row r="410" spans="1:17" x14ac:dyDescent="0.3">
      <c r="A410" s="80">
        <v>410</v>
      </c>
      <c r="B410" s="81" t="s">
        <v>1109</v>
      </c>
      <c r="D410" s="81" t="s">
        <v>246</v>
      </c>
      <c r="F410" s="107">
        <v>10.833333333333334</v>
      </c>
      <c r="G410" s="81" t="s">
        <v>8</v>
      </c>
      <c r="I410" s="81" t="s">
        <v>579</v>
      </c>
      <c r="J410" s="81" t="str">
        <f t="shared" si="33"/>
        <v>Insert into SC_Matieres (ligne,typePresta,designation,categorie,fournisseur,unite,prix,detail,prixHorsTransport,Reference) values (410,'MATIERE','Cornouiller','PLANTES_EPURATRICES','','pc',10.8333333333333,'',null,'');</v>
      </c>
      <c r="K410" s="80">
        <f t="shared" si="34"/>
        <v>410</v>
      </c>
      <c r="L410" s="81" t="str">
        <f t="shared" si="35"/>
        <v/>
      </c>
      <c r="M410" s="81" t="str">
        <f t="shared" si="36"/>
        <v>Update SC_Matieres set designation = 'Cornouiller' where ligne = 410 ;</v>
      </c>
      <c r="P410" s="209">
        <v>0</v>
      </c>
      <c r="Q410" s="210" t="str">
        <f t="shared" si="37"/>
        <v/>
      </c>
    </row>
    <row r="411" spans="1:17" x14ac:dyDescent="0.3">
      <c r="A411" s="80">
        <v>411</v>
      </c>
      <c r="B411" s="81" t="s">
        <v>1110</v>
      </c>
      <c r="D411" s="81" t="s">
        <v>246</v>
      </c>
      <c r="F411" s="107">
        <v>7.416666666666667</v>
      </c>
      <c r="G411" s="81" t="s">
        <v>8</v>
      </c>
      <c r="I411" s="81" t="s">
        <v>579</v>
      </c>
      <c r="J411" s="81" t="str">
        <f t="shared" si="33"/>
        <v>Insert into SC_Matieres (ligne,typePresta,designation,categorie,fournisseur,unite,prix,detail,prixHorsTransport,Reference) values (411,'MATIERE','Carex','PLANTES_EPURATRICES','','pc',7.41666666666667,'',null,'');</v>
      </c>
      <c r="K411" s="80">
        <f t="shared" si="34"/>
        <v>411</v>
      </c>
      <c r="L411" s="81" t="str">
        <f t="shared" si="35"/>
        <v/>
      </c>
      <c r="M411" s="81" t="str">
        <f t="shared" si="36"/>
        <v>Update SC_Matieres set designation = 'Carex' where ligne = 411 ;</v>
      </c>
      <c r="P411" s="209">
        <v>0</v>
      </c>
      <c r="Q411" s="210" t="str">
        <f t="shared" si="37"/>
        <v/>
      </c>
    </row>
    <row r="412" spans="1:17" x14ac:dyDescent="0.3">
      <c r="A412" s="80">
        <v>412</v>
      </c>
      <c r="B412" s="81" t="s">
        <v>1111</v>
      </c>
      <c r="D412" s="81" t="s">
        <v>246</v>
      </c>
      <c r="F412" s="107">
        <v>8.3333333333333339</v>
      </c>
      <c r="G412" s="81" t="s">
        <v>8</v>
      </c>
      <c r="I412" s="81" t="s">
        <v>579</v>
      </c>
      <c r="J412" s="81" t="str">
        <f t="shared" si="33"/>
        <v>Insert into SC_Matieres (ligne,typePresta,designation,categorie,fournisseur,unite,prix,detail,prixHorsTransport,Reference) values (412,'MATIERE','Acore','PLANTES_EPURATRICES','','pc',8.33333333333333,'',null,'');</v>
      </c>
      <c r="K412" s="80">
        <f t="shared" si="34"/>
        <v>412</v>
      </c>
      <c r="L412" s="81" t="str">
        <f t="shared" si="35"/>
        <v/>
      </c>
      <c r="M412" s="81" t="str">
        <f t="shared" si="36"/>
        <v>Update SC_Matieres set designation = 'Acore' where ligne = 412 ;</v>
      </c>
      <c r="P412" s="209">
        <v>0</v>
      </c>
      <c r="Q412" s="210" t="str">
        <f t="shared" si="37"/>
        <v/>
      </c>
    </row>
    <row r="413" spans="1:17" x14ac:dyDescent="0.3">
      <c r="A413" s="80">
        <v>413</v>
      </c>
      <c r="B413" s="81" t="s">
        <v>1112</v>
      </c>
      <c r="D413" s="81" t="s">
        <v>246</v>
      </c>
      <c r="F413" s="107">
        <v>2.916666666666667</v>
      </c>
      <c r="G413" s="81" t="s">
        <v>8</v>
      </c>
      <c r="I413" s="81" t="s">
        <v>579</v>
      </c>
      <c r="J413" s="81" t="str">
        <f t="shared" si="33"/>
        <v>Insert into SC_Matieres (ligne,typePresta,designation,categorie,fournisseur,unite,prix,detail,prixHorsTransport,Reference) values (413,'MATIERE','Salicaire','PLANTES_EPURATRICES','','pc',2.91666666666667,'',null,'');</v>
      </c>
      <c r="K413" s="80">
        <f t="shared" si="34"/>
        <v>413</v>
      </c>
      <c r="L413" s="81" t="str">
        <f t="shared" si="35"/>
        <v/>
      </c>
      <c r="M413" s="81" t="str">
        <f t="shared" si="36"/>
        <v>Update SC_Matieres set designation = 'Salicaire' where ligne = 413 ;</v>
      </c>
      <c r="P413" s="209">
        <v>0</v>
      </c>
      <c r="Q413" s="210" t="str">
        <f t="shared" si="37"/>
        <v/>
      </c>
    </row>
    <row r="414" spans="1:17" x14ac:dyDescent="0.3">
      <c r="A414" s="80">
        <v>414</v>
      </c>
      <c r="B414" s="81" t="s">
        <v>1124</v>
      </c>
      <c r="D414" s="81" t="s">
        <v>246</v>
      </c>
      <c r="F414" s="107">
        <v>2.916666666666667</v>
      </c>
      <c r="G414" s="81" t="s">
        <v>8</v>
      </c>
      <c r="I414" s="81" t="s">
        <v>579</v>
      </c>
      <c r="J414" s="81" t="str">
        <f t="shared" si="33"/>
        <v>Insert into SC_Matieres (ligne,typePresta,designation,categorie,fournisseur,unite,prix,detail,prixHorsTransport,Reference) values (414,'MATIERE','Iris des marais','PLANTES_EPURATRICES','','pc',2.91666666666667,'',null,'');</v>
      </c>
      <c r="K414" s="80">
        <f t="shared" si="34"/>
        <v>414</v>
      </c>
      <c r="L414" s="81" t="str">
        <f t="shared" si="35"/>
        <v/>
      </c>
      <c r="M414" s="81" t="str">
        <f t="shared" si="36"/>
        <v>Update SC_Matieres set designation = 'Iris des marais' where ligne = 414 ;</v>
      </c>
      <c r="P414" s="209">
        <v>0</v>
      </c>
      <c r="Q414" s="210" t="str">
        <f t="shared" si="37"/>
        <v/>
      </c>
    </row>
    <row r="415" spans="1:17" x14ac:dyDescent="0.3">
      <c r="A415" s="80">
        <v>415</v>
      </c>
      <c r="B415" s="81" t="s">
        <v>1113</v>
      </c>
      <c r="D415" s="81" t="s">
        <v>246</v>
      </c>
      <c r="F415" s="107">
        <v>6.791666666666667</v>
      </c>
      <c r="G415" s="81" t="s">
        <v>8</v>
      </c>
      <c r="I415" s="81" t="s">
        <v>579</v>
      </c>
      <c r="J415" s="81" t="str">
        <f t="shared" si="33"/>
        <v>Insert into SC_Matieres (ligne,typePresta,designation,categorie,fournisseur,unite,prix,detail,prixHorsTransport,Reference) values (415,'MATIERE','Consoude','PLANTES_EPURATRICES','','pc',6.79166666666667,'',null,'');</v>
      </c>
      <c r="K415" s="80">
        <f t="shared" si="34"/>
        <v>415</v>
      </c>
      <c r="L415" s="81" t="str">
        <f t="shared" si="35"/>
        <v/>
      </c>
      <c r="M415" s="81" t="str">
        <f t="shared" si="36"/>
        <v>Update SC_Matieres set designation = 'Consoude' where ligne = 415 ;</v>
      </c>
      <c r="P415" s="209">
        <v>0</v>
      </c>
      <c r="Q415" s="210" t="str">
        <f t="shared" si="37"/>
        <v/>
      </c>
    </row>
    <row r="416" spans="1:17" x14ac:dyDescent="0.3">
      <c r="A416" s="80">
        <v>416</v>
      </c>
      <c r="B416" s="81" t="s">
        <v>1114</v>
      </c>
      <c r="D416" s="81" t="s">
        <v>246</v>
      </c>
      <c r="F416" s="107">
        <v>3.75</v>
      </c>
      <c r="G416" s="81" t="s">
        <v>8</v>
      </c>
      <c r="I416" s="81" t="s">
        <v>579</v>
      </c>
      <c r="J416" s="81" t="str">
        <f t="shared" si="33"/>
        <v>Insert into SC_Matieres (ligne,typePresta,designation,categorie,fournisseur,unite,prix,detail,prixHorsTransport,Reference) values (416,'MATIERE','Panicaut','PLANTES_EPURATRICES','','pc',3.75,'',null,'');</v>
      </c>
      <c r="K416" s="80">
        <f t="shared" si="34"/>
        <v>416</v>
      </c>
      <c r="L416" s="81" t="str">
        <f t="shared" si="35"/>
        <v/>
      </c>
      <c r="M416" s="81" t="str">
        <f t="shared" si="36"/>
        <v>Update SC_Matieres set designation = 'Panicaut' where ligne = 416 ;</v>
      </c>
      <c r="P416" s="209">
        <v>0</v>
      </c>
      <c r="Q416" s="210" t="str">
        <f t="shared" si="37"/>
        <v/>
      </c>
    </row>
    <row r="417" spans="1:17" x14ac:dyDescent="0.3">
      <c r="A417" s="80">
        <v>417</v>
      </c>
      <c r="B417" s="81" t="s">
        <v>1125</v>
      </c>
      <c r="D417" s="81" t="s">
        <v>246</v>
      </c>
      <c r="F417" s="107">
        <v>3</v>
      </c>
      <c r="G417" s="81" t="s">
        <v>8</v>
      </c>
      <c r="I417" s="81" t="s">
        <v>579</v>
      </c>
      <c r="J417" s="81" t="str">
        <f t="shared" si="33"/>
        <v>Insert into SC_Matieres (ligne,typePresta,designation,categorie,fournisseur,unite,prix,detail,prixHorsTransport,Reference) values (417,'MATIERE','Herbe à curry','PLANTES_EPURATRICES','','pc',3,'',null,'');</v>
      </c>
      <c r="K417" s="80">
        <f t="shared" si="34"/>
        <v>417</v>
      </c>
      <c r="L417" s="81" t="str">
        <f t="shared" si="35"/>
        <v/>
      </c>
      <c r="M417" s="81" t="str">
        <f t="shared" si="36"/>
        <v>Update SC_Matieres set designation = 'Herbe à curry' where ligne = 417 ;</v>
      </c>
      <c r="P417" s="209">
        <v>0</v>
      </c>
      <c r="Q417" s="210" t="str">
        <f t="shared" si="37"/>
        <v/>
      </c>
    </row>
    <row r="418" spans="1:17" x14ac:dyDescent="0.3">
      <c r="A418" s="80">
        <v>418</v>
      </c>
      <c r="B418" s="81" t="s">
        <v>1115</v>
      </c>
      <c r="D418" s="81" t="s">
        <v>246</v>
      </c>
      <c r="F418" s="107">
        <v>8.25</v>
      </c>
      <c r="G418" s="81" t="s">
        <v>8</v>
      </c>
      <c r="I418" s="81" t="s">
        <v>579</v>
      </c>
      <c r="J418" s="81" t="str">
        <f t="shared" si="33"/>
        <v>Insert into SC_Matieres (ligne,typePresta,designation,categorie,fournisseur,unite,prix,detail,prixHorsTransport,Reference) values (418,'MATIERE','Abélia','PLANTES_EPURATRICES','','pc',8.25,'',null,'');</v>
      </c>
      <c r="K418" s="80">
        <f t="shared" si="34"/>
        <v>418</v>
      </c>
      <c r="L418" s="81" t="str">
        <f t="shared" si="35"/>
        <v/>
      </c>
      <c r="M418" s="81" t="str">
        <f t="shared" si="36"/>
        <v>Update SC_Matieres set designation = 'Abélia' where ligne = 418 ;</v>
      </c>
      <c r="P418" s="209">
        <v>0</v>
      </c>
      <c r="Q418" s="210" t="str">
        <f t="shared" si="37"/>
        <v/>
      </c>
    </row>
    <row r="419" spans="1:17" x14ac:dyDescent="0.3">
      <c r="A419" s="80">
        <v>419</v>
      </c>
      <c r="B419" s="81" t="s">
        <v>1116</v>
      </c>
      <c r="D419" s="81" t="s">
        <v>246</v>
      </c>
      <c r="F419" s="107">
        <v>2.3333333333333335</v>
      </c>
      <c r="G419" s="81" t="s">
        <v>8</v>
      </c>
      <c r="I419" s="81" t="s">
        <v>579</v>
      </c>
      <c r="J419" s="81" t="str">
        <f t="shared" si="33"/>
        <v>Insert into SC_Matieres (ligne,typePresta,designation,categorie,fournisseur,unite,prix,detail,prixHorsTransport,Reference) values (419,'MATIERE','Liatris','PLANTES_EPURATRICES','','pc',2.33333333333333,'',null,'');</v>
      </c>
      <c r="K419" s="80">
        <f t="shared" si="34"/>
        <v>419</v>
      </c>
      <c r="L419" s="81" t="str">
        <f t="shared" si="35"/>
        <v/>
      </c>
      <c r="M419" s="81" t="str">
        <f t="shared" si="36"/>
        <v>Update SC_Matieres set designation = 'Liatris' where ligne = 419 ;</v>
      </c>
      <c r="P419" s="209">
        <v>0</v>
      </c>
      <c r="Q419" s="210" t="str">
        <f t="shared" si="37"/>
        <v/>
      </c>
    </row>
    <row r="420" spans="1:17" x14ac:dyDescent="0.3">
      <c r="A420" s="80">
        <v>420</v>
      </c>
      <c r="B420" s="81" t="s">
        <v>1108</v>
      </c>
      <c r="D420" s="81" t="s">
        <v>246</v>
      </c>
      <c r="F420" s="107">
        <v>6.791666666666667</v>
      </c>
      <c r="G420" s="81" t="s">
        <v>8</v>
      </c>
      <c r="I420" s="81" t="s">
        <v>579</v>
      </c>
      <c r="J420" s="81" t="str">
        <f t="shared" si="33"/>
        <v>Insert into SC_Matieres (ligne,typePresta,designation,categorie,fournisseur,unite,prix,detail,prixHorsTransport,Reference) values (420,'MATIERE','Echinops','PLANTES_EPURATRICES','','pc',6.79166666666667,'',null,'');</v>
      </c>
      <c r="K420" s="80">
        <f t="shared" si="34"/>
        <v>420</v>
      </c>
      <c r="L420" s="81" t="str">
        <f t="shared" si="35"/>
        <v/>
      </c>
      <c r="M420" s="81" t="str">
        <f t="shared" si="36"/>
        <v>Update SC_Matieres set designation = 'Echinops' where ligne = 420 ;</v>
      </c>
      <c r="P420" s="209">
        <v>0</v>
      </c>
      <c r="Q420" s="210" t="str">
        <f t="shared" si="37"/>
        <v/>
      </c>
    </row>
    <row r="421" spans="1:17" x14ac:dyDescent="0.3">
      <c r="A421" s="80">
        <v>421</v>
      </c>
      <c r="B421" s="81" t="s">
        <v>1117</v>
      </c>
      <c r="D421" s="81" t="s">
        <v>246</v>
      </c>
      <c r="F421" s="107">
        <v>5.5</v>
      </c>
      <c r="G421" s="81" t="s">
        <v>8</v>
      </c>
      <c r="I421" s="81" t="s">
        <v>579</v>
      </c>
      <c r="J421" s="81" t="str">
        <f t="shared" si="33"/>
        <v>Insert into SC_Matieres (ligne,typePresta,designation,categorie,fournisseur,unite,prix,detail,prixHorsTransport,Reference) values (421,'MATIERE','Agastache','PLANTES_EPURATRICES','','pc',5.5,'',null,'');</v>
      </c>
      <c r="K421" s="80">
        <f t="shared" si="34"/>
        <v>421</v>
      </c>
      <c r="L421" s="81" t="str">
        <f t="shared" si="35"/>
        <v/>
      </c>
      <c r="M421" s="81" t="str">
        <f t="shared" si="36"/>
        <v>Update SC_Matieres set designation = 'Agastache' where ligne = 421 ;</v>
      </c>
      <c r="P421" s="209">
        <v>0</v>
      </c>
      <c r="Q421" s="210" t="str">
        <f t="shared" si="37"/>
        <v/>
      </c>
    </row>
    <row r="422" spans="1:17" x14ac:dyDescent="0.3">
      <c r="A422" s="80">
        <v>422</v>
      </c>
      <c r="B422" s="81" t="s">
        <v>1126</v>
      </c>
      <c r="D422" s="81" t="s">
        <v>246</v>
      </c>
      <c r="F422" s="107">
        <v>3.75</v>
      </c>
      <c r="G422" s="81" t="s">
        <v>8</v>
      </c>
      <c r="I422" s="81" t="s">
        <v>579</v>
      </c>
      <c r="J422" s="81" t="str">
        <f t="shared" si="33"/>
        <v>Insert into SC_Matieres (ligne,typePresta,designation,categorie,fournisseur,unite,prix,detail,prixHorsTransport,Reference) values (422,'MATIERE','Herbe à chat','PLANTES_EPURATRICES','','pc',3.75,'',null,'');</v>
      </c>
      <c r="K422" s="80">
        <f t="shared" si="34"/>
        <v>422</v>
      </c>
      <c r="L422" s="81" t="str">
        <f t="shared" si="35"/>
        <v/>
      </c>
      <c r="M422" s="81" t="str">
        <f t="shared" si="36"/>
        <v>Update SC_Matieres set designation = 'Herbe à chat' where ligne = 422 ;</v>
      </c>
      <c r="P422" s="209">
        <v>0</v>
      </c>
      <c r="Q422" s="210" t="str">
        <f t="shared" si="37"/>
        <v/>
      </c>
    </row>
    <row r="423" spans="1:17" x14ac:dyDescent="0.3">
      <c r="A423" s="80">
        <v>423</v>
      </c>
      <c r="B423" s="81" t="s">
        <v>1118</v>
      </c>
      <c r="D423" s="81" t="s">
        <v>246</v>
      </c>
      <c r="F423" s="107">
        <v>5.5</v>
      </c>
      <c r="G423" s="81" t="s">
        <v>8</v>
      </c>
      <c r="I423" s="81" t="s">
        <v>579</v>
      </c>
      <c r="J423" s="81" t="str">
        <f t="shared" si="33"/>
        <v>Insert into SC_Matieres (ligne,typePresta,designation,categorie,fournisseur,unite,prix,detail,prixHorsTransport,Reference) values (423,'MATIERE','Crocosmia','PLANTES_EPURATRICES','','pc',5.5,'',null,'');</v>
      </c>
      <c r="K423" s="80">
        <f t="shared" si="34"/>
        <v>423</v>
      </c>
      <c r="L423" s="81" t="str">
        <f t="shared" si="35"/>
        <v/>
      </c>
      <c r="M423" s="81" t="str">
        <f t="shared" si="36"/>
        <v>Update SC_Matieres set designation = 'Crocosmia' where ligne = 423 ;</v>
      </c>
      <c r="P423" s="209">
        <v>0</v>
      </c>
      <c r="Q423" s="210" t="str">
        <f t="shared" si="37"/>
        <v/>
      </c>
    </row>
    <row r="424" spans="1:17" x14ac:dyDescent="0.3">
      <c r="A424" s="80">
        <v>424</v>
      </c>
      <c r="B424" s="81" t="s">
        <v>1127</v>
      </c>
      <c r="D424" s="81" t="s">
        <v>246</v>
      </c>
      <c r="F424" s="107">
        <v>16.583333333333332</v>
      </c>
      <c r="G424" s="81" t="s">
        <v>8</v>
      </c>
      <c r="I424" s="81" t="s">
        <v>579</v>
      </c>
      <c r="J424" s="81" t="str">
        <f t="shared" si="33"/>
        <v>Insert into SC_Matieres (ligne,typePresta,designation,categorie,fournisseur,unite,prix,detail,prixHorsTransport,Reference) values (424,'MATIERE','Sureau "black lace"','PLANTES_EPURATRICES','','pc',16.5833333333333,'',null,'');</v>
      </c>
      <c r="K424" s="80">
        <f t="shared" si="34"/>
        <v>424</v>
      </c>
      <c r="L424" s="81" t="str">
        <f t="shared" si="35"/>
        <v/>
      </c>
      <c r="M424" s="81" t="str">
        <f t="shared" si="36"/>
        <v>Update SC_Matieres set designation = 'Sureau "black lace"' where ligne = 424 ;</v>
      </c>
      <c r="P424" s="209">
        <v>0</v>
      </c>
      <c r="Q424" s="210" t="str">
        <f t="shared" si="37"/>
        <v/>
      </c>
    </row>
    <row r="425" spans="1:17" x14ac:dyDescent="0.3">
      <c r="A425" s="80">
        <v>425</v>
      </c>
      <c r="B425" s="81" t="s">
        <v>1109</v>
      </c>
      <c r="D425" s="81" t="s">
        <v>246</v>
      </c>
      <c r="F425" s="107">
        <v>8.25</v>
      </c>
      <c r="G425" s="81" t="s">
        <v>8</v>
      </c>
      <c r="I425" s="81" t="s">
        <v>579</v>
      </c>
      <c r="J425" s="81" t="str">
        <f t="shared" si="33"/>
        <v>Insert into SC_Matieres (ligne,typePresta,designation,categorie,fournisseur,unite,prix,detail,prixHorsTransport,Reference) values (425,'MATIERE','Cornouiller','PLANTES_EPURATRICES','','pc',8.25,'',null,'');</v>
      </c>
      <c r="K425" s="80">
        <f t="shared" si="34"/>
        <v>425</v>
      </c>
      <c r="L425" s="81" t="str">
        <f t="shared" si="35"/>
        <v/>
      </c>
      <c r="M425" s="81" t="str">
        <f t="shared" si="36"/>
        <v>Update SC_Matieres set designation = 'Cornouiller' where ligne = 425 ;</v>
      </c>
      <c r="P425" s="209">
        <v>0</v>
      </c>
      <c r="Q425" s="210" t="str">
        <f t="shared" si="37"/>
        <v/>
      </c>
    </row>
    <row r="426" spans="1:17" x14ac:dyDescent="0.3">
      <c r="A426" s="80">
        <v>426</v>
      </c>
      <c r="B426" s="81" t="s">
        <v>1128</v>
      </c>
      <c r="D426" s="81" t="s">
        <v>246</v>
      </c>
      <c r="F426" s="107">
        <v>7.416666666666667</v>
      </c>
      <c r="G426" s="81" t="s">
        <v>8</v>
      </c>
      <c r="I426" s="81" t="s">
        <v>579</v>
      </c>
      <c r="J426" s="81" t="str">
        <f t="shared" si="33"/>
        <v>Insert into SC_Matieres (ligne,typePresta,designation,categorie,fournisseur,unite,prix,detail,prixHorsTransport,Reference) values (426,'MATIERE','Laîche orange','PLANTES_EPURATRICES','','pc',7.41666666666667,'',null,'');</v>
      </c>
      <c r="K426" s="80">
        <f t="shared" si="34"/>
        <v>426</v>
      </c>
      <c r="L426" s="81" t="str">
        <f t="shared" si="35"/>
        <v/>
      </c>
      <c r="M426" s="81" t="str">
        <f t="shared" si="36"/>
        <v>Update SC_Matieres set designation = 'Laîche orange' where ligne = 426 ;</v>
      </c>
      <c r="P426" s="209">
        <v>0</v>
      </c>
      <c r="Q426" s="210" t="str">
        <f t="shared" si="37"/>
        <v/>
      </c>
    </row>
    <row r="427" spans="1:17" x14ac:dyDescent="0.3">
      <c r="A427" s="80">
        <v>427</v>
      </c>
      <c r="B427" s="81" t="s">
        <v>1129</v>
      </c>
      <c r="D427" s="81" t="s">
        <v>246</v>
      </c>
      <c r="F427" s="107">
        <v>6.5833333333333339</v>
      </c>
      <c r="G427" s="81" t="s">
        <v>8</v>
      </c>
      <c r="I427" s="81" t="s">
        <v>579</v>
      </c>
      <c r="J427" s="81" t="str">
        <f t="shared" si="33"/>
        <v>Insert into SC_Matieres (ligne,typePresta,designation,categorie,fournisseur,unite,prix,detail,prixHorsTransport,Reference) values (427,'MATIERE','Fusain ailé','PLANTES_EPURATRICES','','pc',6.58333333333333,'',null,'');</v>
      </c>
      <c r="K427" s="80">
        <f t="shared" si="34"/>
        <v>427</v>
      </c>
      <c r="L427" s="81" t="str">
        <f t="shared" si="35"/>
        <v/>
      </c>
      <c r="M427" s="81" t="str">
        <f t="shared" si="36"/>
        <v>Update SC_Matieres set designation = 'Fusain ailé' where ligne = 427 ;</v>
      </c>
      <c r="P427" s="209">
        <v>0</v>
      </c>
      <c r="Q427" s="210" t="str">
        <f t="shared" si="37"/>
        <v/>
      </c>
    </row>
    <row r="428" spans="1:17" x14ac:dyDescent="0.3">
      <c r="A428" s="80">
        <v>428</v>
      </c>
      <c r="B428" s="81" t="s">
        <v>1130</v>
      </c>
      <c r="D428" s="81" t="s">
        <v>246</v>
      </c>
      <c r="F428" s="107">
        <v>7.416666666666667</v>
      </c>
      <c r="G428" s="81" t="s">
        <v>8</v>
      </c>
      <c r="I428" s="81" t="s">
        <v>579</v>
      </c>
      <c r="J428" s="81" t="str">
        <f t="shared" si="33"/>
        <v>Insert into SC_Matieres (ligne,typePresta,designation,categorie,fournisseur,unite,prix,detail,prixHorsTransport,Reference) values (428,'MATIERE','Carex evergold','PLANTES_EPURATRICES','','pc',7.41666666666667,'',null,'');</v>
      </c>
      <c r="K428" s="80">
        <f t="shared" si="34"/>
        <v>428</v>
      </c>
      <c r="L428" s="81" t="str">
        <f t="shared" si="35"/>
        <v/>
      </c>
      <c r="M428" s="81" t="str">
        <f t="shared" si="36"/>
        <v>Update SC_Matieres set designation = 'Carex evergold' where ligne = 428 ;</v>
      </c>
      <c r="P428" s="209">
        <v>0</v>
      </c>
      <c r="Q428" s="210" t="str">
        <f t="shared" si="37"/>
        <v/>
      </c>
    </row>
    <row r="429" spans="1:17" x14ac:dyDescent="0.3">
      <c r="A429" s="80">
        <v>429</v>
      </c>
      <c r="B429" s="81" t="s">
        <v>1119</v>
      </c>
      <c r="D429" s="81" t="s">
        <v>246</v>
      </c>
      <c r="F429" s="107">
        <v>6.791666666666667</v>
      </c>
      <c r="G429" s="81" t="s">
        <v>8</v>
      </c>
      <c r="I429" s="81" t="s">
        <v>579</v>
      </c>
      <c r="J429" s="81" t="str">
        <f t="shared" si="33"/>
        <v>Insert into SC_Matieres (ligne,typePresta,designation,categorie,fournisseur,unite,prix,detail,prixHorsTransport,Reference) values (429,'MATIERE','Vergerette','PLANTES_EPURATRICES','','pc',6.79166666666667,'',null,'');</v>
      </c>
      <c r="K429" s="80">
        <f t="shared" si="34"/>
        <v>429</v>
      </c>
      <c r="L429" s="81" t="str">
        <f t="shared" si="35"/>
        <v/>
      </c>
      <c r="M429" s="81" t="str">
        <f t="shared" si="36"/>
        <v>Update SC_Matieres set designation = 'Vergerette' where ligne = 429 ;</v>
      </c>
      <c r="P429" s="209">
        <v>0</v>
      </c>
      <c r="Q429" s="210" t="str">
        <f t="shared" si="37"/>
        <v/>
      </c>
    </row>
    <row r="430" spans="1:17" x14ac:dyDescent="0.3">
      <c r="A430" s="80">
        <v>430</v>
      </c>
      <c r="B430" s="81" t="s">
        <v>1141</v>
      </c>
      <c r="D430" s="81" t="s">
        <v>1143</v>
      </c>
      <c r="F430" s="107">
        <v>60</v>
      </c>
      <c r="G430" s="81" t="s">
        <v>160</v>
      </c>
      <c r="I430" s="81" t="s">
        <v>579</v>
      </c>
      <c r="J430" s="81" t="str">
        <f t="shared" si="33"/>
        <v>Insert into SC_Matieres (ligne,typePresta,designation,categorie,fournisseur,unite,prix,detail,prixHorsTransport,Reference) values (430,'MATIERE','Terreau biologique','Paysage','','m3',60,'',null,'');</v>
      </c>
      <c r="K430" s="80">
        <f t="shared" si="34"/>
        <v>430</v>
      </c>
      <c r="L430" s="81" t="str">
        <f t="shared" si="35"/>
        <v/>
      </c>
      <c r="M430" s="81" t="str">
        <f t="shared" si="36"/>
        <v>Update SC_Matieres set designation = 'Terreau biologique' where ligne = 430 ;</v>
      </c>
      <c r="P430" s="209">
        <v>0</v>
      </c>
      <c r="Q430" s="210" t="str">
        <f t="shared" si="37"/>
        <v/>
      </c>
    </row>
    <row r="431" spans="1:17" x14ac:dyDescent="0.3">
      <c r="A431" s="80">
        <v>431</v>
      </c>
      <c r="B431" s="81" t="s">
        <v>1142</v>
      </c>
      <c r="D431" s="81" t="s">
        <v>1143</v>
      </c>
      <c r="F431" s="107">
        <v>40</v>
      </c>
      <c r="G431" s="81" t="s">
        <v>160</v>
      </c>
      <c r="I431" s="81" t="s">
        <v>579</v>
      </c>
      <c r="J431" s="81" t="str">
        <f t="shared" si="33"/>
        <v>Insert into SC_Matieres (ligne,typePresta,designation,categorie,fournisseur,unite,prix,detail,prixHorsTransport,Reference) values (431,'MATIERE','Paillage','Paysage','','m3',40,'',null,'');</v>
      </c>
      <c r="K431" s="80">
        <f t="shared" si="34"/>
        <v>431</v>
      </c>
      <c r="L431" s="81" t="str">
        <f t="shared" si="35"/>
        <v/>
      </c>
      <c r="M431" s="81" t="str">
        <f t="shared" si="36"/>
        <v>Update SC_Matieres set designation = 'Paillage' where ligne = 431 ;</v>
      </c>
      <c r="P431" s="209">
        <v>0</v>
      </c>
      <c r="Q431" s="210" t="str">
        <f t="shared" si="37"/>
        <v/>
      </c>
    </row>
    <row r="432" spans="1:17" x14ac:dyDescent="0.3">
      <c r="A432" s="80">
        <v>432</v>
      </c>
      <c r="B432" s="100" t="s">
        <v>1151</v>
      </c>
      <c r="C432" s="100" t="s">
        <v>1150</v>
      </c>
      <c r="D432" s="100" t="s">
        <v>1152</v>
      </c>
      <c r="E432" s="100" t="s">
        <v>295</v>
      </c>
      <c r="F432" s="108">
        <v>182.32</v>
      </c>
      <c r="G432" s="81" t="s">
        <v>8</v>
      </c>
      <c r="I432" s="81" t="s">
        <v>579</v>
      </c>
      <c r="J432" s="81" t="str">
        <f t="shared" ref="J432:J495" si="38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80">
        <f t="shared" ref="K432:K495" si="39">A432</f>
        <v>432</v>
      </c>
      <c r="L432" s="81" t="str">
        <f t="shared" si="35"/>
        <v>Update SC_Matieres set designation = 'VANNE 3 VOIES D63', Reference = 'DIR013V63', fournisseur = 'SASKIT' where ligne = 432 ; Update SC_Matieres set Reference = 'DIR013V63' where ligne = 432 and ifnull(Reference,'') = '' ;</v>
      </c>
      <c r="M432" s="81" t="str">
        <f t="shared" si="36"/>
        <v/>
      </c>
      <c r="P432" s="209">
        <v>0</v>
      </c>
      <c r="Q432" s="210" t="str">
        <f t="shared" si="37"/>
        <v>Update SC_Matieres set Obligatoire = 0 where ligne = 432 ;</v>
      </c>
    </row>
    <row r="433" spans="1:17" x14ac:dyDescent="0.3">
      <c r="A433" s="80">
        <v>433</v>
      </c>
      <c r="B433" s="100" t="s">
        <v>1153</v>
      </c>
      <c r="C433" s="100" t="s">
        <v>1154</v>
      </c>
      <c r="D433" s="100" t="s">
        <v>1152</v>
      </c>
      <c r="E433" s="100" t="s">
        <v>295</v>
      </c>
      <c r="F433" s="108">
        <v>175.02</v>
      </c>
      <c r="G433" s="81" t="s">
        <v>8</v>
      </c>
      <c r="I433" s="81" t="s">
        <v>579</v>
      </c>
      <c r="J433" s="81" t="str">
        <f t="shared" si="38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80">
        <f t="shared" si="39"/>
        <v>433</v>
      </c>
      <c r="L433" s="81" t="str">
        <f t="shared" si="35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81" t="str">
        <f t="shared" si="36"/>
        <v/>
      </c>
      <c r="P433" s="209">
        <v>0</v>
      </c>
      <c r="Q433" s="210" t="str">
        <f t="shared" si="37"/>
        <v>Update SC_Matieres set Obligatoire = 0 where ligne = 433 ;</v>
      </c>
    </row>
    <row r="434" spans="1:17" x14ac:dyDescent="0.3">
      <c r="A434" s="80">
        <v>434</v>
      </c>
      <c r="B434" s="100" t="s">
        <v>1155</v>
      </c>
      <c r="C434" s="100" t="s">
        <v>1156</v>
      </c>
      <c r="D434" s="100" t="s">
        <v>1157</v>
      </c>
      <c r="E434" s="100" t="s">
        <v>295</v>
      </c>
      <c r="F434" s="108">
        <v>17.260000000000002</v>
      </c>
      <c r="G434" s="81" t="s">
        <v>8</v>
      </c>
      <c r="I434" s="81" t="s">
        <v>579</v>
      </c>
      <c r="J434" s="81" t="str">
        <f t="shared" si="38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80">
        <f t="shared" si="39"/>
        <v>434</v>
      </c>
      <c r="L434" s="81" t="str">
        <f t="shared" si="35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81" t="str">
        <f t="shared" si="36"/>
        <v/>
      </c>
      <c r="P434" s="209">
        <v>0</v>
      </c>
      <c r="Q434" s="210" t="str">
        <f t="shared" si="37"/>
        <v>Update SC_Matieres set Obligatoire = 0 where ligne = 434 ;</v>
      </c>
    </row>
    <row r="435" spans="1:17" x14ac:dyDescent="0.3">
      <c r="A435" s="80">
        <v>435</v>
      </c>
      <c r="B435" s="100" t="s">
        <v>1158</v>
      </c>
      <c r="C435" s="100" t="s">
        <v>1159</v>
      </c>
      <c r="D435" s="100" t="s">
        <v>1160</v>
      </c>
      <c r="E435" s="100" t="s">
        <v>295</v>
      </c>
      <c r="F435" s="108">
        <v>104.91</v>
      </c>
      <c r="G435" s="81" t="s">
        <v>8</v>
      </c>
      <c r="I435" s="81" t="s">
        <v>579</v>
      </c>
      <c r="J435" s="81" t="str">
        <f t="shared" si="38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80">
        <f t="shared" si="39"/>
        <v>435</v>
      </c>
      <c r="L435" s="81" t="str">
        <f t="shared" si="35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81" t="str">
        <f t="shared" si="36"/>
        <v/>
      </c>
      <c r="P435" s="209">
        <v>0</v>
      </c>
      <c r="Q435" s="210" t="str">
        <f t="shared" si="37"/>
        <v>Update SC_Matieres set Obligatoire = 0 where ligne = 435 ;</v>
      </c>
    </row>
    <row r="436" spans="1:17" x14ac:dyDescent="0.3">
      <c r="A436" s="80">
        <v>436</v>
      </c>
      <c r="B436" s="100" t="s">
        <v>1161</v>
      </c>
      <c r="C436" s="100" t="s">
        <v>1162</v>
      </c>
      <c r="D436" s="100" t="s">
        <v>1163</v>
      </c>
      <c r="E436" s="100" t="s">
        <v>295</v>
      </c>
      <c r="F436" s="108">
        <v>58.8</v>
      </c>
      <c r="G436" s="81" t="s">
        <v>8</v>
      </c>
      <c r="I436" s="81" t="s">
        <v>579</v>
      </c>
      <c r="J436" s="81" t="str">
        <f t="shared" si="38"/>
        <v>Insert into SC_Matieres (ligne,typePresta,designation,categorie,fournisseur,unite,prix,detail,prixHorsTransport,Reference) values (436,'MATIERE','D110','Scies cloches','SASKIT','pc',58.8,'',null,'MSCIE111');</v>
      </c>
      <c r="K436" s="80">
        <f t="shared" si="39"/>
        <v>436</v>
      </c>
      <c r="L436" s="81" t="str">
        <f t="shared" si="35"/>
        <v>Update SC_Matieres set designation = 'D110', Reference = 'MSCIE111', fournisseur = 'SASKIT' where ligne = 436 ; Update SC_Matieres set Reference = 'MSCIE111' where ligne = 436 and ifnull(Reference,'') = '' ;</v>
      </c>
      <c r="M436" s="81" t="str">
        <f t="shared" si="36"/>
        <v/>
      </c>
      <c r="P436" s="209">
        <v>0</v>
      </c>
      <c r="Q436" s="210" t="str">
        <f t="shared" si="37"/>
        <v>Update SC_Matieres set Obligatoire = 0 where ligne = 436 ;</v>
      </c>
    </row>
    <row r="437" spans="1:17" x14ac:dyDescent="0.3">
      <c r="A437" s="80">
        <v>437</v>
      </c>
      <c r="B437" s="100" t="s">
        <v>1164</v>
      </c>
      <c r="C437" s="100" t="s">
        <v>1931</v>
      </c>
      <c r="D437" s="100" t="s">
        <v>1165</v>
      </c>
      <c r="E437" s="100" t="s">
        <v>295</v>
      </c>
      <c r="F437" s="108">
        <v>42.9</v>
      </c>
      <c r="G437" s="81" t="s">
        <v>8</v>
      </c>
      <c r="I437" s="81" t="s">
        <v>579</v>
      </c>
      <c r="J437" s="81" t="str">
        <f t="shared" si="38"/>
        <v>Insert into SC_Matieres (ligne,typePresta,designation,categorie,fournisseur,unite,prix,detail,prixHorsTransport,Reference) values (437,'MATIERE','DISJONCTEUR MAGNÉTO THERMIQUE 2,5/2','Disjoncteurs','SASKIT','pc',42.9,'',null,'Z-MS-2.5/2');</v>
      </c>
      <c r="K437" s="80">
        <f t="shared" si="39"/>
        <v>437</v>
      </c>
      <c r="L437" s="81" t="str">
        <f t="shared" si="35"/>
        <v>Update SC_Matieres set designation = 'DISJONCTEUR MAGNÉTO THERMIQUE 2,5/2', Reference = 'Z-MS-2.5/2', fournisseur = 'SASKIT' where ligne = 437 ; Update SC_Matieres set Reference = 'Z-MS-2.5/2' where ligne = 437 and ifnull(Reference,'') = '' ;</v>
      </c>
      <c r="M437" s="81" t="str">
        <f t="shared" si="36"/>
        <v/>
      </c>
      <c r="P437" s="209">
        <v>0</v>
      </c>
      <c r="Q437" s="210" t="str">
        <f t="shared" si="37"/>
        <v>Update SC_Matieres set Obligatoire = 0 where ligne = 437 ;</v>
      </c>
    </row>
    <row r="438" spans="1:17" x14ac:dyDescent="0.3">
      <c r="A438" s="80">
        <v>438</v>
      </c>
      <c r="B438" s="100" t="s">
        <v>1166</v>
      </c>
      <c r="C438" s="100" t="s">
        <v>1932</v>
      </c>
      <c r="D438" s="100" t="s">
        <v>1165</v>
      </c>
      <c r="E438" s="100" t="s">
        <v>295</v>
      </c>
      <c r="F438" s="108">
        <v>41.83</v>
      </c>
      <c r="G438" s="81" t="s">
        <v>8</v>
      </c>
      <c r="I438" s="81" t="s">
        <v>579</v>
      </c>
      <c r="J438" s="81" t="str">
        <f t="shared" si="38"/>
        <v>Insert into SC_Matieres (ligne,typePresta,designation,categorie,fournisseur,unite,prix,detail,prixHorsTransport,Reference) values (438,'MATIERE','DISJONCTEUR MAGNÉTO THERMIQUE 6,3/2','Disjoncteurs','SASKIT','pc',41.83,'',null,'Z-MS-6.3/2');</v>
      </c>
      <c r="K438" s="80">
        <f t="shared" si="39"/>
        <v>438</v>
      </c>
      <c r="L438" s="81" t="str">
        <f t="shared" si="35"/>
        <v>Update SC_Matieres set designation = 'DISJONCTEUR MAGNÉTO THERMIQUE 6,3/2', Reference = 'Z-MS-6.3/2', fournisseur = 'SASKIT' where ligne = 438 ; Update SC_Matieres set Reference = 'Z-MS-6.3/2' where ligne = 438 and ifnull(Reference,'') = '' ;</v>
      </c>
      <c r="M438" s="81" t="str">
        <f t="shared" si="36"/>
        <v/>
      </c>
      <c r="P438" s="209">
        <v>0</v>
      </c>
      <c r="Q438" s="210" t="str">
        <f t="shared" si="37"/>
        <v>Update SC_Matieres set Obligatoire = 0 where ligne = 438 ;</v>
      </c>
    </row>
    <row r="439" spans="1:17" x14ac:dyDescent="0.3">
      <c r="A439" s="80">
        <v>439</v>
      </c>
      <c r="B439" s="100" t="s">
        <v>1167</v>
      </c>
      <c r="C439" s="100" t="s">
        <v>1168</v>
      </c>
      <c r="D439" s="100" t="s">
        <v>1165</v>
      </c>
      <c r="E439" s="100" t="s">
        <v>295</v>
      </c>
      <c r="F439" s="108">
        <v>50.91</v>
      </c>
      <c r="G439" s="81" t="s">
        <v>8</v>
      </c>
      <c r="I439" s="81" t="s">
        <v>579</v>
      </c>
      <c r="J439" s="81" t="str">
        <f t="shared" si="38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80">
        <f t="shared" si="39"/>
        <v>439</v>
      </c>
      <c r="L439" s="81" t="str">
        <f t="shared" si="35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81" t="str">
        <f t="shared" si="36"/>
        <v/>
      </c>
      <c r="P439" s="209">
        <v>0</v>
      </c>
      <c r="Q439" s="210" t="str">
        <f t="shared" si="37"/>
        <v>Update SC_Matieres set Obligatoire = 0 where ligne = 439 ;</v>
      </c>
    </row>
    <row r="440" spans="1:17" x14ac:dyDescent="0.3">
      <c r="A440" s="80">
        <v>440</v>
      </c>
      <c r="B440" s="100" t="s">
        <v>1169</v>
      </c>
      <c r="C440" s="100" t="s">
        <v>1170</v>
      </c>
      <c r="D440" s="100" t="s">
        <v>1157</v>
      </c>
      <c r="E440" s="100" t="s">
        <v>295</v>
      </c>
      <c r="F440" s="108">
        <v>1.05</v>
      </c>
      <c r="G440" s="81" t="s">
        <v>8</v>
      </c>
      <c r="I440" s="81" t="s">
        <v>579</v>
      </c>
      <c r="J440" s="81" t="str">
        <f t="shared" si="38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80">
        <f t="shared" si="39"/>
        <v>440</v>
      </c>
      <c r="L440" s="81" t="str">
        <f t="shared" si="35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81" t="str">
        <f t="shared" si="36"/>
        <v/>
      </c>
      <c r="P440" s="209">
        <v>0</v>
      </c>
      <c r="Q440" s="210" t="str">
        <f t="shared" si="37"/>
        <v>Update SC_Matieres set Obligatoire = 0 where ligne = 440 ;</v>
      </c>
    </row>
    <row r="441" spans="1:17" x14ac:dyDescent="0.3">
      <c r="A441" s="80">
        <v>441</v>
      </c>
      <c r="B441" s="100" t="s">
        <v>1171</v>
      </c>
      <c r="C441" s="100" t="s">
        <v>1172</v>
      </c>
      <c r="D441" s="100" t="s">
        <v>1173</v>
      </c>
      <c r="E441" s="100" t="s">
        <v>295</v>
      </c>
      <c r="F441" s="108">
        <v>497.35</v>
      </c>
      <c r="G441" s="81" t="s">
        <v>8</v>
      </c>
      <c r="I441" s="81" t="s">
        <v>579</v>
      </c>
      <c r="J441" s="81" t="str">
        <f t="shared" si="38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80">
        <f t="shared" si="39"/>
        <v>441</v>
      </c>
      <c r="L441" s="81" t="str">
        <f t="shared" si="35"/>
        <v>Update SC_Matieres set designation = 'BROYEUR GRAVITAIRE AQUATIRIS', Reference = 'SBG01', fournisseur = 'SASKIT' where ligne = 441 ; Update SC_Matieres set Reference = 'SBG01' where ligne = 441 and ifnull(Reference,'') = '' ;</v>
      </c>
      <c r="M441" s="81" t="str">
        <f t="shared" si="36"/>
        <v/>
      </c>
      <c r="P441" s="209">
        <v>1</v>
      </c>
      <c r="Q441" s="210" t="str">
        <f t="shared" si="37"/>
        <v>Update SC_Matieres set Obligatoire = 1 where ligne = 441 ;</v>
      </c>
    </row>
    <row r="442" spans="1:17" x14ac:dyDescent="0.3">
      <c r="A442" s="80">
        <v>442</v>
      </c>
      <c r="B442" s="100" t="s">
        <v>1174</v>
      </c>
      <c r="C442" s="100" t="s">
        <v>1175</v>
      </c>
      <c r="D442" s="100" t="s">
        <v>1176</v>
      </c>
      <c r="E442" s="100" t="s">
        <v>295</v>
      </c>
      <c r="F442" s="108">
        <v>16.489999999999998</v>
      </c>
      <c r="G442" s="81" t="s">
        <v>8</v>
      </c>
      <c r="I442" s="81" t="s">
        <v>579</v>
      </c>
      <c r="J442" s="81" t="str">
        <f t="shared" si="38"/>
        <v>Insert into SC_Matieres (ligne,typePresta,designation,categorie,fournisseur,unite,prix,detail,prixHorsTransport,Reference) values (442,'MATIERE','KIT JONCTION ANTI-RACINES','Autres','SASKIT','pc',16.49,'',null,'MKITJONC');</v>
      </c>
      <c r="K442" s="80">
        <f t="shared" si="39"/>
        <v>442</v>
      </c>
      <c r="L442" s="81" t="str">
        <f t="shared" si="35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81" t="str">
        <f t="shared" si="36"/>
        <v/>
      </c>
      <c r="P442" s="209">
        <v>0</v>
      </c>
      <c r="Q442" s="210" t="str">
        <f t="shared" si="37"/>
        <v>Update SC_Matieres set Obligatoire = 0 where ligne = 442 ;</v>
      </c>
    </row>
    <row r="443" spans="1:17" x14ac:dyDescent="0.3">
      <c r="A443" s="80">
        <v>443</v>
      </c>
      <c r="B443" s="100" t="s">
        <v>1177</v>
      </c>
      <c r="C443" s="100" t="s">
        <v>1178</v>
      </c>
      <c r="D443" s="100" t="s">
        <v>1176</v>
      </c>
      <c r="E443" s="100" t="s">
        <v>295</v>
      </c>
      <c r="F443" s="108">
        <v>10.050000000000001</v>
      </c>
      <c r="G443" s="81" t="s">
        <v>8</v>
      </c>
      <c r="I443" s="81" t="s">
        <v>579</v>
      </c>
      <c r="J443" s="81" t="str">
        <f t="shared" si="38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80">
        <f t="shared" si="39"/>
        <v>443</v>
      </c>
      <c r="L443" s="81" t="str">
        <f t="shared" si="35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81" t="str">
        <f t="shared" si="36"/>
        <v/>
      </c>
      <c r="P443" s="209">
        <v>0</v>
      </c>
      <c r="Q443" s="210" t="str">
        <f t="shared" si="37"/>
        <v>Update SC_Matieres set Obligatoire = 0 where ligne = 443 ;</v>
      </c>
    </row>
    <row r="444" spans="1:17" x14ac:dyDescent="0.3">
      <c r="A444" s="80">
        <v>444</v>
      </c>
      <c r="B444" s="100" t="s">
        <v>1179</v>
      </c>
      <c r="C444" s="100" t="s">
        <v>1180</v>
      </c>
      <c r="D444" s="100" t="s">
        <v>1181</v>
      </c>
      <c r="E444" s="100" t="s">
        <v>295</v>
      </c>
      <c r="F444" s="108">
        <v>7.09</v>
      </c>
      <c r="G444" s="81" t="s">
        <v>8</v>
      </c>
      <c r="I444" s="81" t="s">
        <v>579</v>
      </c>
      <c r="J444" s="81" t="str">
        <f t="shared" si="38"/>
        <v>Insert into SC_Matieres (ligne,typePresta,designation,categorie,fournisseur,unite,prix,detail,prixHorsTransport,Reference) values (444,'MATIERE','RUBAN TEFLON','Etanchéité','SASKIT','pc',7.09,'',null,'MTEFLON50');</v>
      </c>
      <c r="K444" s="80">
        <f t="shared" si="39"/>
        <v>444</v>
      </c>
      <c r="L444" s="81" t="str">
        <f t="shared" si="35"/>
        <v>Update SC_Matieres set designation = 'RUBAN TEFLON', Reference = 'MTEFLON50', fournisseur = 'SASKIT' where ligne = 444 ; Update SC_Matieres set Reference = 'MTEFLON50' where ligne = 444 and ifnull(Reference,'') = '' ;</v>
      </c>
      <c r="M444" s="81" t="str">
        <f t="shared" si="36"/>
        <v/>
      </c>
      <c r="P444" s="209">
        <v>0</v>
      </c>
      <c r="Q444" s="210" t="str">
        <f t="shared" si="37"/>
        <v>Update SC_Matieres set Obligatoire = 0 where ligne = 444 ;</v>
      </c>
    </row>
    <row r="445" spans="1:17" x14ac:dyDescent="0.3">
      <c r="A445" s="80">
        <v>445</v>
      </c>
      <c r="B445" s="100" t="s">
        <v>1182</v>
      </c>
      <c r="C445" s="100" t="s">
        <v>1183</v>
      </c>
      <c r="D445" s="100" t="s">
        <v>1184</v>
      </c>
      <c r="E445" s="100" t="s">
        <v>295</v>
      </c>
      <c r="F445" s="108">
        <v>835.25</v>
      </c>
      <c r="G445" s="81" t="s">
        <v>8</v>
      </c>
      <c r="I445" s="81" t="s">
        <v>579</v>
      </c>
      <c r="J445" s="81" t="str">
        <f t="shared" si="38"/>
        <v>Insert into SC_Matieres (ligne,typePresta,designation,categorie,fournisseur,unite,prix,detail,prixHorsTransport,Reference) values (445,'MATIERE','5EH (4X2,5)','PACK  FV GEO 1,52mm','SASKIT','pc',835.25,'',null,'PSFV5EH4X2,5');</v>
      </c>
      <c r="K445" s="80">
        <f t="shared" si="39"/>
        <v>445</v>
      </c>
      <c r="L445" s="81" t="str">
        <f t="shared" si="35"/>
        <v>Update SC_Matieres set designation = '5EH (4X2,5)', Reference = 'PSFV5EH4X2,5', fournisseur = 'SASKIT' where ligne = 445 ; Update SC_Matieres set Reference = 'PSFV5EH4X2,5' where ligne = 445 and ifnull(Reference,'') = '' ;</v>
      </c>
      <c r="M445" s="81" t="str">
        <f t="shared" si="36"/>
        <v/>
      </c>
      <c r="P445" s="209">
        <v>0</v>
      </c>
      <c r="Q445" s="210" t="str">
        <f t="shared" si="37"/>
        <v>Update SC_Matieres set Obligatoire = 0 where ligne = 445 ;</v>
      </c>
    </row>
    <row r="446" spans="1:17" x14ac:dyDescent="0.3">
      <c r="A446" s="80">
        <v>446</v>
      </c>
      <c r="B446" s="100" t="s">
        <v>1185</v>
      </c>
      <c r="C446" s="100" t="s">
        <v>1186</v>
      </c>
      <c r="D446" s="100" t="s">
        <v>1157</v>
      </c>
      <c r="E446" s="100" t="s">
        <v>295</v>
      </c>
      <c r="F446" s="108">
        <v>95.85</v>
      </c>
      <c r="G446" s="81" t="s">
        <v>8</v>
      </c>
      <c r="I446" s="81" t="s">
        <v>579</v>
      </c>
      <c r="J446" s="81" t="str">
        <f t="shared" si="38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80">
        <f t="shared" si="39"/>
        <v>446</v>
      </c>
      <c r="L446" s="81" t="str">
        <f t="shared" si="35"/>
        <v>Update SC_Matieres set designation = 'RÉHAUSSE (DIAM 800)', Reference = 'MREHA800', fournisseur = 'SASKIT' where ligne = 446 ; Update SC_Matieres set Reference = 'MREHA800' where ligne = 446 and ifnull(Reference,'') = '' ;</v>
      </c>
      <c r="M446" s="81" t="str">
        <f t="shared" si="36"/>
        <v/>
      </c>
      <c r="P446" s="209">
        <v>0</v>
      </c>
      <c r="Q446" s="210" t="str">
        <f t="shared" si="37"/>
        <v>Update SC_Matieres set Obligatoire = 0 where ligne = 446 ;</v>
      </c>
    </row>
    <row r="447" spans="1:17" x14ac:dyDescent="0.3">
      <c r="A447" s="80">
        <v>447</v>
      </c>
      <c r="B447" s="100" t="s">
        <v>1187</v>
      </c>
      <c r="C447" s="100" t="s">
        <v>1188</v>
      </c>
      <c r="D447" s="100" t="s">
        <v>1157</v>
      </c>
      <c r="E447" s="100" t="s">
        <v>295</v>
      </c>
      <c r="F447" s="108">
        <v>69.900000000000006</v>
      </c>
      <c r="G447" s="81" t="s">
        <v>8</v>
      </c>
      <c r="I447" s="81" t="s">
        <v>579</v>
      </c>
      <c r="J447" s="81" t="str">
        <f t="shared" si="38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80">
        <f t="shared" si="39"/>
        <v>447</v>
      </c>
      <c r="L447" s="81" t="str">
        <f t="shared" si="35"/>
        <v>Update SC_Matieres set designation = 'RÉHAUSSE (DIAM 600)', Reference = 'MREHA600', fournisseur = 'SASKIT' where ligne = 447 ; Update SC_Matieres set Reference = 'MREHA600' where ligne = 447 and ifnull(Reference,'') = '' ;</v>
      </c>
      <c r="M447" s="81" t="str">
        <f t="shared" si="36"/>
        <v/>
      </c>
      <c r="P447" s="209">
        <v>0</v>
      </c>
      <c r="Q447" s="210" t="str">
        <f t="shared" si="37"/>
        <v>Update SC_Matieres set Obligatoire = 0 where ligne = 447 ;</v>
      </c>
    </row>
    <row r="448" spans="1:17" x14ac:dyDescent="0.3">
      <c r="A448" s="80">
        <v>448</v>
      </c>
      <c r="B448" s="100" t="s">
        <v>1189</v>
      </c>
      <c r="C448" s="100" t="s">
        <v>1190</v>
      </c>
      <c r="D448" s="100" t="s">
        <v>1191</v>
      </c>
      <c r="E448" s="100" t="s">
        <v>295</v>
      </c>
      <c r="F448" s="108">
        <v>10.5</v>
      </c>
      <c r="G448" s="81" t="s">
        <v>8</v>
      </c>
      <c r="I448" s="81" t="s">
        <v>579</v>
      </c>
      <c r="J448" s="81" t="str">
        <f t="shared" si="38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80">
        <f t="shared" si="39"/>
        <v>448</v>
      </c>
      <c r="L448" s="81" t="str">
        <f t="shared" si="35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81" t="str">
        <f t="shared" si="36"/>
        <v/>
      </c>
      <c r="P448" s="209">
        <v>0</v>
      </c>
      <c r="Q448" s="210" t="str">
        <f t="shared" si="37"/>
        <v>Update SC_Matieres set Obligatoire = 0 where ligne = 448 ;</v>
      </c>
    </row>
    <row r="449" spans="1:17" x14ac:dyDescent="0.3">
      <c r="A449" s="80">
        <v>449</v>
      </c>
      <c r="B449" s="100" t="s">
        <v>1192</v>
      </c>
      <c r="C449" s="100" t="s">
        <v>1193</v>
      </c>
      <c r="D449" s="100" t="s">
        <v>1191</v>
      </c>
      <c r="E449" s="100" t="s">
        <v>295</v>
      </c>
      <c r="F449" s="108">
        <v>10.5</v>
      </c>
      <c r="G449" s="81" t="s">
        <v>8</v>
      </c>
      <c r="I449" s="81" t="s">
        <v>579</v>
      </c>
      <c r="J449" s="81" t="str">
        <f t="shared" si="38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80">
        <f t="shared" si="39"/>
        <v>449</v>
      </c>
      <c r="L449" s="81" t="str">
        <f t="shared" si="35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81" t="str">
        <f t="shared" si="36"/>
        <v/>
      </c>
      <c r="P449" s="209">
        <v>0</v>
      </c>
      <c r="Q449" s="210" t="str">
        <f t="shared" si="37"/>
        <v>Update SC_Matieres set Obligatoire = 0 where ligne = 449 ;</v>
      </c>
    </row>
    <row r="450" spans="1:17" x14ac:dyDescent="0.3">
      <c r="A450" s="80">
        <v>450</v>
      </c>
      <c r="B450" s="100" t="s">
        <v>1194</v>
      </c>
      <c r="C450" s="242"/>
      <c r="D450" s="100" t="s">
        <v>1195</v>
      </c>
      <c r="E450" s="100" t="s">
        <v>295</v>
      </c>
      <c r="F450" s="108">
        <v>1.28</v>
      </c>
      <c r="G450" s="81" t="s">
        <v>8</v>
      </c>
      <c r="I450" s="81" t="s">
        <v>579</v>
      </c>
      <c r="J450" s="81" t="str">
        <f t="shared" si="38"/>
        <v>Insert into SC_Matieres (ligne,typePresta,designation,categorie,fournisseur,unite,prix,detail,prixHorsTransport,Reference) values (450,'MATIERE','MANCHON A BUTEE FF D100','PVC Evacuation - Ventilation','SASKIT','pc',1.28,'',null,'');</v>
      </c>
      <c r="K450" s="80">
        <f t="shared" si="39"/>
        <v>450</v>
      </c>
      <c r="L450" s="81" t="str">
        <f t="shared" si="35"/>
        <v>Update SC_Matieres set designation = 'MANCHON A BUTEE FF D100', Reference = '', fournisseur = 'SASKIT' where ligne = 450 ; Update SC_Matieres set Reference = '' where ligne = 450 and ifnull(Reference,'') = '' ;</v>
      </c>
      <c r="M450" s="81" t="str">
        <f t="shared" si="36"/>
        <v/>
      </c>
      <c r="P450" s="209">
        <v>0</v>
      </c>
      <c r="Q450" s="210" t="str">
        <f t="shared" si="37"/>
        <v>Update SC_Matieres set Obligatoire = 0 where ligne = 450 ;</v>
      </c>
    </row>
    <row r="451" spans="1:17" x14ac:dyDescent="0.3">
      <c r="A451" s="80">
        <v>451</v>
      </c>
      <c r="B451" s="100" t="s">
        <v>1196</v>
      </c>
      <c r="C451" s="242"/>
      <c r="D451" s="100" t="s">
        <v>1195</v>
      </c>
      <c r="E451" s="100" t="s">
        <v>295</v>
      </c>
      <c r="F451" s="108">
        <v>5.9</v>
      </c>
      <c r="G451" s="81" t="s">
        <v>8</v>
      </c>
      <c r="I451" s="81" t="s">
        <v>579</v>
      </c>
      <c r="J451" s="81" t="str">
        <f t="shared" si="38"/>
        <v>Insert into SC_Matieres (ligne,typePresta,designation,categorie,fournisseur,unite,prix,detail,prixHorsTransport,Reference) values (451,'MATIERE','MANCHON A JOINT FF D100','PVC Evacuation - Ventilation','SASKIT','pc',5.9,'',null,'');</v>
      </c>
      <c r="K451" s="80">
        <f t="shared" si="39"/>
        <v>451</v>
      </c>
      <c r="L451" s="81" t="str">
        <f t="shared" ref="L451:L514" si="40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'', fournisseur = 'SASKIT' where ligne = 451 ; Update SC_Matieres set Reference = '' where ligne = 451 and ifnull(Reference,'') = '' ;</v>
      </c>
      <c r="M451" s="81" t="str">
        <f t="shared" ref="M451:M501" si="41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  <c r="P451" s="209">
        <v>0</v>
      </c>
      <c r="Q451" s="210" t="str">
        <f t="shared" ref="Q451:Q514" si="42">IF(E451="SASKIT",SUBSTITUTE(SUBSTITUTE($Q$1,"#OBLIGATOIRE#",P451),"#LIGNE#",A451),"")</f>
        <v>Update SC_Matieres set Obligatoire = 0 where ligne = 451 ;</v>
      </c>
    </row>
    <row r="452" spans="1:17" x14ac:dyDescent="0.3">
      <c r="A452" s="80">
        <v>452</v>
      </c>
      <c r="B452" s="100" t="s">
        <v>1197</v>
      </c>
      <c r="C452" s="242"/>
      <c r="D452" s="100" t="s">
        <v>1195</v>
      </c>
      <c r="E452" s="100" t="s">
        <v>295</v>
      </c>
      <c r="F452" s="108">
        <v>3.28</v>
      </c>
      <c r="G452" s="81" t="s">
        <v>8</v>
      </c>
      <c r="I452" s="81" t="s">
        <v>579</v>
      </c>
      <c r="J452" s="81" t="str">
        <f t="shared" si="38"/>
        <v>Insert into SC_Matieres (ligne,typePresta,designation,categorie,fournisseur,unite,prix,detail,prixHorsTransport,Reference) values (452,'MATIERE','CULOTTE Y 87°30 MF 100','PVC Evacuation - Ventilation','SASKIT','pc',3.28,'',null,'');</v>
      </c>
      <c r="K452" s="80">
        <f t="shared" si="39"/>
        <v>452</v>
      </c>
      <c r="L452" s="81" t="str">
        <f t="shared" si="40"/>
        <v>Update SC_Matieres set designation = 'CULOTTE Y 87°30 MF 100', Reference = '', fournisseur = 'SASKIT' where ligne = 452 ; Update SC_Matieres set Reference = '' where ligne = 452 and ifnull(Reference,'') = '' ;</v>
      </c>
      <c r="M452" s="81" t="str">
        <f t="shared" si="41"/>
        <v/>
      </c>
      <c r="P452" s="209">
        <v>0</v>
      </c>
      <c r="Q452" s="210" t="str">
        <f t="shared" si="42"/>
        <v>Update SC_Matieres set Obligatoire = 0 where ligne = 452 ;</v>
      </c>
    </row>
    <row r="453" spans="1:17" x14ac:dyDescent="0.3">
      <c r="A453" s="80">
        <v>453</v>
      </c>
      <c r="B453" s="100" t="s">
        <v>1198</v>
      </c>
      <c r="C453" s="242"/>
      <c r="D453" s="100" t="s">
        <v>1195</v>
      </c>
      <c r="E453" s="100" t="s">
        <v>295</v>
      </c>
      <c r="F453" s="108">
        <v>3.07</v>
      </c>
      <c r="G453" s="81" t="s">
        <v>8</v>
      </c>
      <c r="I453" s="81" t="s">
        <v>579</v>
      </c>
      <c r="J453" s="81" t="str">
        <f t="shared" si="38"/>
        <v>Insert into SC_Matieres (ligne,typePresta,designation,categorie,fournisseur,unite,prix,detail,prixHorsTransport,Reference) values (453,'MATIERE','CULOTTE PVC EVAC 45° MF D,100','PVC Evacuation - Ventilation','SASKIT','pc',3.07,'',null,'');</v>
      </c>
      <c r="K453" s="80">
        <f t="shared" si="39"/>
        <v>453</v>
      </c>
      <c r="L453" s="81" t="str">
        <f t="shared" si="40"/>
        <v>Update SC_Matieres set designation = 'CULOTTE PVC EVAC 45° MF D,100', Reference = '', fournisseur = 'SASKIT' where ligne = 453 ; Update SC_Matieres set Reference = '' where ligne = 453 and ifnull(Reference,'') = '' ;</v>
      </c>
      <c r="M453" s="81" t="str">
        <f t="shared" si="41"/>
        <v/>
      </c>
      <c r="P453" s="209">
        <v>0</v>
      </c>
      <c r="Q453" s="210" t="str">
        <f t="shared" si="42"/>
        <v>Update SC_Matieres set Obligatoire = 0 where ligne = 453 ;</v>
      </c>
    </row>
    <row r="454" spans="1:17" x14ac:dyDescent="0.3">
      <c r="A454" s="80">
        <v>454</v>
      </c>
      <c r="B454" s="100" t="s">
        <v>1199</v>
      </c>
      <c r="C454" s="100" t="s">
        <v>1200</v>
      </c>
      <c r="D454" s="100" t="s">
        <v>1195</v>
      </c>
      <c r="E454" s="100" t="s">
        <v>295</v>
      </c>
      <c r="F454" s="108">
        <v>21.7</v>
      </c>
      <c r="G454" s="81" t="s">
        <v>8</v>
      </c>
      <c r="I454" s="81" t="s">
        <v>579</v>
      </c>
      <c r="J454" s="81" t="str">
        <f t="shared" si="38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80">
        <f t="shared" si="39"/>
        <v>454</v>
      </c>
      <c r="L454" s="81" t="str">
        <f t="shared" si="40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81" t="str">
        <f t="shared" si="41"/>
        <v/>
      </c>
      <c r="P454" s="209">
        <v>0</v>
      </c>
      <c r="Q454" s="210" t="str">
        <f t="shared" si="42"/>
        <v>Update SC_Matieres set Obligatoire = 0 where ligne = 454 ;</v>
      </c>
    </row>
    <row r="455" spans="1:17" x14ac:dyDescent="0.3">
      <c r="A455" s="80">
        <v>455</v>
      </c>
      <c r="B455" s="100" t="s">
        <v>1201</v>
      </c>
      <c r="C455" s="242"/>
      <c r="D455" s="100" t="s">
        <v>1195</v>
      </c>
      <c r="E455" s="100" t="s">
        <v>295</v>
      </c>
      <c r="F455" s="108">
        <v>2.77</v>
      </c>
      <c r="G455" s="81" t="s">
        <v>8</v>
      </c>
      <c r="I455" s="81" t="s">
        <v>579</v>
      </c>
      <c r="J455" s="81" t="str">
        <f t="shared" si="38"/>
        <v>Insert into SC_Matieres (ligne,typePresta,designation,categorie,fournisseur,unite,prix,detail,prixHorsTransport,Reference) values (455,'MATIERE','CULOTTE PVC EVAC 45° FF D,100','PVC Evacuation - Ventilation','SASKIT','pc',2.77,'',null,'');</v>
      </c>
      <c r="K455" s="80">
        <f t="shared" si="39"/>
        <v>455</v>
      </c>
      <c r="L455" s="81" t="str">
        <f t="shared" si="40"/>
        <v>Update SC_Matieres set designation = 'CULOTTE PVC EVAC 45° FF D,100', Reference = '', fournisseur = 'SASKIT' where ligne = 455 ; Update SC_Matieres set Reference = '' where ligne = 455 and ifnull(Reference,'') = '' ;</v>
      </c>
      <c r="M455" s="81" t="str">
        <f t="shared" si="41"/>
        <v/>
      </c>
      <c r="P455" s="209">
        <v>0</v>
      </c>
      <c r="Q455" s="210" t="str">
        <f t="shared" si="42"/>
        <v>Update SC_Matieres set Obligatoire = 0 where ligne = 455 ;</v>
      </c>
    </row>
    <row r="456" spans="1:17" x14ac:dyDescent="0.3">
      <c r="A456" s="80">
        <v>456</v>
      </c>
      <c r="B456" s="100" t="s">
        <v>1202</v>
      </c>
      <c r="C456" s="242"/>
      <c r="D456" s="100" t="s">
        <v>1195</v>
      </c>
      <c r="E456" s="100" t="s">
        <v>295</v>
      </c>
      <c r="F456" s="108">
        <v>2.44</v>
      </c>
      <c r="G456" s="81" t="s">
        <v>8</v>
      </c>
      <c r="I456" s="81" t="s">
        <v>579</v>
      </c>
      <c r="J456" s="81" t="str">
        <f t="shared" si="38"/>
        <v>Insert into SC_Matieres (ligne,typePresta,designation,categorie,fournisseur,unite,prix,detail,prixHorsTransport,Reference) values (456,'MATIERE','CULOTTE Y  87°30 FF D,100','PVC Evacuation - Ventilation','SASKIT','pc',2.44,'',null,'');</v>
      </c>
      <c r="K456" s="80">
        <f t="shared" si="39"/>
        <v>456</v>
      </c>
      <c r="L456" s="81" t="str">
        <f t="shared" si="40"/>
        <v>Update SC_Matieres set designation = 'CULOTTE Y  87°30 FF D,100', Reference = '', fournisseur = 'SASKIT' where ligne = 456 ; Update SC_Matieres set Reference = '' where ligne = 456 and ifnull(Reference,'') = '' ;</v>
      </c>
      <c r="M456" s="81" t="str">
        <f t="shared" si="41"/>
        <v/>
      </c>
      <c r="P456" s="209">
        <v>0</v>
      </c>
      <c r="Q456" s="210" t="str">
        <f t="shared" si="42"/>
        <v>Update SC_Matieres set Obligatoire = 0 where ligne = 456 ;</v>
      </c>
    </row>
    <row r="457" spans="1:17" x14ac:dyDescent="0.3">
      <c r="A457" s="80">
        <v>457</v>
      </c>
      <c r="B457" s="100" t="s">
        <v>1203</v>
      </c>
      <c r="C457" s="100" t="s">
        <v>1204</v>
      </c>
      <c r="D457" s="100" t="s">
        <v>1157</v>
      </c>
      <c r="E457" s="100" t="s">
        <v>295</v>
      </c>
      <c r="F457" s="108">
        <v>8</v>
      </c>
      <c r="G457" s="81" t="s">
        <v>8</v>
      </c>
      <c r="I457" s="81" t="s">
        <v>579</v>
      </c>
      <c r="J457" s="81" t="str">
        <f t="shared" si="38"/>
        <v>Insert into SC_Matieres (ligne,typePresta,designation,categorie,fournisseur,unite,prix,detail,prixHorsTransport,Reference) values (457,'MATIERE','50 RACCORD PEHD/PVC','Accessoires postes','SASKIT','pc',8,'',null,'MRAC50');</v>
      </c>
      <c r="K457" s="80">
        <f t="shared" si="39"/>
        <v>457</v>
      </c>
      <c r="L457" s="81" t="str">
        <f t="shared" si="40"/>
        <v>Update SC_Matieres set designation = '50 RACCORD PEHD/PVC', Reference = 'MRAC50', fournisseur = 'SASKIT' where ligne = 457 ; Update SC_Matieres set Reference = 'MRAC50' where ligne = 457 and ifnull(Reference,'') = '' ;</v>
      </c>
      <c r="M457" s="81" t="str">
        <f t="shared" si="41"/>
        <v/>
      </c>
      <c r="P457" s="209">
        <v>0</v>
      </c>
      <c r="Q457" s="210" t="str">
        <f t="shared" si="42"/>
        <v>Update SC_Matieres set Obligatoire = 0 where ligne = 457 ;</v>
      </c>
    </row>
    <row r="458" spans="1:17" x14ac:dyDescent="0.3">
      <c r="A458" s="80">
        <v>458</v>
      </c>
      <c r="B458" s="100" t="s">
        <v>1205</v>
      </c>
      <c r="C458" s="100" t="s">
        <v>1206</v>
      </c>
      <c r="D458" s="100" t="s">
        <v>1157</v>
      </c>
      <c r="E458" s="100" t="s">
        <v>295</v>
      </c>
      <c r="F458" s="108">
        <v>10</v>
      </c>
      <c r="G458" s="81" t="s">
        <v>8</v>
      </c>
      <c r="I458" s="81" t="s">
        <v>579</v>
      </c>
      <c r="J458" s="81" t="str">
        <f t="shared" si="38"/>
        <v>Insert into SC_Matieres (ligne,typePresta,designation,categorie,fournisseur,unite,prix,detail,prixHorsTransport,Reference) values (458,'MATIERE','63 RACCORD PEHD/PVC','Accessoires postes','SASKIT','pc',10,'',null,'MRAC63');</v>
      </c>
      <c r="K458" s="80">
        <f t="shared" si="39"/>
        <v>458</v>
      </c>
      <c r="L458" s="81" t="str">
        <f t="shared" si="40"/>
        <v>Update SC_Matieres set designation = '63 RACCORD PEHD/PVC', Reference = 'MRAC63', fournisseur = 'SASKIT' where ligne = 458 ; Update SC_Matieres set Reference = 'MRAC63' where ligne = 458 and ifnull(Reference,'') = '' ;</v>
      </c>
      <c r="M458" s="81" t="str">
        <f t="shared" si="41"/>
        <v/>
      </c>
      <c r="P458" s="209">
        <v>0</v>
      </c>
      <c r="Q458" s="210" t="str">
        <f t="shared" si="42"/>
        <v>Update SC_Matieres set Obligatoire = 0 where ligne = 458 ;</v>
      </c>
    </row>
    <row r="459" spans="1:17" x14ac:dyDescent="0.3">
      <c r="A459" s="80">
        <v>459</v>
      </c>
      <c r="B459" s="100" t="s">
        <v>1207</v>
      </c>
      <c r="C459" s="100" t="s">
        <v>1208</v>
      </c>
      <c r="D459" s="100" t="s">
        <v>1209</v>
      </c>
      <c r="E459" s="100" t="s">
        <v>295</v>
      </c>
      <c r="F459" s="108">
        <v>1.07</v>
      </c>
      <c r="G459" s="81" t="s">
        <v>8</v>
      </c>
      <c r="I459" s="81" t="s">
        <v>579</v>
      </c>
      <c r="J459" s="81" t="str">
        <f t="shared" si="38"/>
        <v>Insert into SC_Matieres (ligne,typePresta,designation,categorie,fournisseur,unite,prix,detail,prixHorsTransport,Reference) values (459,'MATIERE','SERRE CABLE GALVE','CLOTURES','SASKIT','pc',1.07,'',null,'SERCAB');</v>
      </c>
      <c r="K459" s="80">
        <f t="shared" si="39"/>
        <v>459</v>
      </c>
      <c r="L459" s="81" t="str">
        <f t="shared" si="40"/>
        <v>Update SC_Matieres set designation = 'SERRE CABLE GALVE', Reference = 'SERCAB', fournisseur = 'SASKIT' where ligne = 459 ; Update SC_Matieres set Reference = 'SERCAB' where ligne = 459 and ifnull(Reference,'') = '' ;</v>
      </c>
      <c r="M459" s="81" t="str">
        <f t="shared" si="41"/>
        <v/>
      </c>
      <c r="P459" s="209">
        <v>0</v>
      </c>
      <c r="Q459" s="210" t="str">
        <f t="shared" si="42"/>
        <v>Update SC_Matieres set Obligatoire = 0 where ligne = 459 ;</v>
      </c>
    </row>
    <row r="460" spans="1:17" x14ac:dyDescent="0.3">
      <c r="A460" s="80">
        <v>460</v>
      </c>
      <c r="B460" s="100" t="s">
        <v>1210</v>
      </c>
      <c r="C460" s="100" t="s">
        <v>1211</v>
      </c>
      <c r="D460" s="100" t="s">
        <v>1209</v>
      </c>
      <c r="E460" s="100" t="s">
        <v>295</v>
      </c>
      <c r="F460" s="108">
        <v>20.53</v>
      </c>
      <c r="G460" s="81" t="s">
        <v>8</v>
      </c>
      <c r="I460" s="81" t="s">
        <v>579</v>
      </c>
      <c r="J460" s="81" t="str">
        <f t="shared" si="38"/>
        <v>Insert into SC_Matieres (ligne,typePresta,designation,categorie,fournisseur,unite,prix,detail,prixHorsTransport,Reference) values (460,'MATIERE','CORDAGE CHANVRE (BOBINE 50M)','CLOTURES','SASKIT','pc',20.53,'',null,'TCORD50');</v>
      </c>
      <c r="K460" s="80">
        <f t="shared" si="39"/>
        <v>460</v>
      </c>
      <c r="L460" s="81" t="str">
        <f t="shared" si="40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81" t="str">
        <f t="shared" si="41"/>
        <v/>
      </c>
      <c r="P460" s="209">
        <v>0</v>
      </c>
      <c r="Q460" s="210" t="str">
        <f t="shared" si="42"/>
        <v>Update SC_Matieres set Obligatoire = 0 where ligne = 460 ;</v>
      </c>
    </row>
    <row r="461" spans="1:17" x14ac:dyDescent="0.3">
      <c r="A461" s="80">
        <v>461</v>
      </c>
      <c r="B461" s="100" t="s">
        <v>1212</v>
      </c>
      <c r="C461" s="100" t="s">
        <v>1213</v>
      </c>
      <c r="D461" s="100" t="s">
        <v>1209</v>
      </c>
      <c r="E461" s="100" t="s">
        <v>295</v>
      </c>
      <c r="F461" s="108">
        <v>5.72</v>
      </c>
      <c r="G461" s="81" t="s">
        <v>8</v>
      </c>
      <c r="I461" s="81" t="s">
        <v>579</v>
      </c>
      <c r="J461" s="81" t="str">
        <f t="shared" si="38"/>
        <v>Insert into SC_Matieres (ligne,typePresta,designation,categorie,fournisseur,unite,prix,detail,prixHorsTransport,Reference) values (461,'MATIERE','SUPPORT MANGEOIRE','CLOTURES','SASKIT','pc',5.72,'',null,'SUPT30');</v>
      </c>
      <c r="K461" s="80">
        <f t="shared" si="39"/>
        <v>461</v>
      </c>
      <c r="L461" s="81" t="str">
        <f t="shared" si="40"/>
        <v>Update SC_Matieres set designation = 'SUPPORT MANGEOIRE', Reference = 'SUPT30', fournisseur = 'SASKIT' where ligne = 461 ; Update SC_Matieres set Reference = 'SUPT30' where ligne = 461 and ifnull(Reference,'') = '' ;</v>
      </c>
      <c r="M461" s="81" t="str">
        <f t="shared" si="41"/>
        <v/>
      </c>
      <c r="P461" s="209">
        <v>0</v>
      </c>
      <c r="Q461" s="210" t="str">
        <f t="shared" si="42"/>
        <v>Update SC_Matieres set Obligatoire = 0 where ligne = 461 ;</v>
      </c>
    </row>
    <row r="462" spans="1:17" x14ac:dyDescent="0.3">
      <c r="A462" s="80">
        <v>462</v>
      </c>
      <c r="B462" s="100" t="s">
        <v>1214</v>
      </c>
      <c r="C462" s="100" t="s">
        <v>1215</v>
      </c>
      <c r="D462" s="100" t="s">
        <v>1209</v>
      </c>
      <c r="E462" s="100" t="s">
        <v>295</v>
      </c>
      <c r="F462" s="108">
        <v>3.35</v>
      </c>
      <c r="G462" s="81" t="s">
        <v>8</v>
      </c>
      <c r="I462" s="81" t="s">
        <v>579</v>
      </c>
      <c r="J462" s="81" t="str">
        <f t="shared" si="38"/>
        <v>Insert into SC_Matieres (ligne,typePresta,designation,categorie,fournisseur,unite,prix,detail,prixHorsTransport,Reference) values (462,'MATIERE','PIQUET DE CLOTURE','CLOTURES','SASKIT','pc',3.35,'',null,'T30145');</v>
      </c>
      <c r="K462" s="80">
        <f t="shared" si="39"/>
        <v>462</v>
      </c>
      <c r="L462" s="81" t="str">
        <f t="shared" si="40"/>
        <v>Update SC_Matieres set designation = 'PIQUET DE CLOTURE', Reference = 'T30145', fournisseur = 'SASKIT' where ligne = 462 ; Update SC_Matieres set Reference = 'T30145' where ligne = 462 and ifnull(Reference,'') = '' ;</v>
      </c>
      <c r="M462" s="81" t="str">
        <f t="shared" si="41"/>
        <v/>
      </c>
      <c r="P462" s="209">
        <v>0</v>
      </c>
      <c r="Q462" s="210" t="str">
        <f t="shared" si="42"/>
        <v>Update SC_Matieres set Obligatoire = 0 where ligne = 462 ;</v>
      </c>
    </row>
    <row r="463" spans="1:17" x14ac:dyDescent="0.3">
      <c r="A463" s="80">
        <v>463</v>
      </c>
      <c r="B463" s="100" t="s">
        <v>1883</v>
      </c>
      <c r="C463" s="100" t="s">
        <v>1216</v>
      </c>
      <c r="D463" s="100" t="s">
        <v>1176</v>
      </c>
      <c r="E463" s="100" t="s">
        <v>295</v>
      </c>
      <c r="F463" s="108">
        <v>21.5</v>
      </c>
      <c r="G463" s="81" t="s">
        <v>8</v>
      </c>
      <c r="I463" s="81" t="s">
        <v>579</v>
      </c>
      <c r="J463" s="81" t="str">
        <f t="shared" si="38"/>
        <v>Insert into SC_Matieres (ligne,typePresta,designation,categorie,fournisseur,unite,prix,detail,prixHorsTransport,Reference) values (463,'MATIERE','GAINE TPC ROUGE 25M','Autres','SASKIT','pc',21.5,'',null,'MGAINE');</v>
      </c>
      <c r="K463" s="80">
        <f t="shared" si="39"/>
        <v>463</v>
      </c>
      <c r="L463" s="81" t="str">
        <f t="shared" si="40"/>
        <v>Update SC_Matieres set designation = 'GAINE TPC ROUGE 25M', Reference = 'MGAINE', fournisseur = 'SASKIT' where ligne = 463 ; Update SC_Matieres set Reference = 'MGAINE' where ligne = 463 and ifnull(Reference,'') = '' ;</v>
      </c>
      <c r="M463" s="81" t="str">
        <f t="shared" si="41"/>
        <v/>
      </c>
      <c r="P463" s="209">
        <v>0</v>
      </c>
      <c r="Q463" s="210" t="str">
        <f t="shared" si="42"/>
        <v>Update SC_Matieres set Obligatoire = 0 where ligne = 463 ;</v>
      </c>
    </row>
    <row r="464" spans="1:17" x14ac:dyDescent="0.3">
      <c r="A464" s="80">
        <v>464</v>
      </c>
      <c r="B464" s="100" t="s">
        <v>1217</v>
      </c>
      <c r="C464" s="100" t="s">
        <v>1218</v>
      </c>
      <c r="D464" s="100" t="s">
        <v>1176</v>
      </c>
      <c r="E464" s="100" t="s">
        <v>295</v>
      </c>
      <c r="F464" s="108">
        <v>0</v>
      </c>
      <c r="G464" s="81" t="s">
        <v>8</v>
      </c>
      <c r="I464" s="81" t="s">
        <v>579</v>
      </c>
      <c r="J464" s="81" t="str">
        <f t="shared" si="38"/>
        <v>Insert into SC_Matieres (ligne,typePresta,designation,categorie,fournisseur,unite,prix,detail,prixHorsTransport,Reference) values (464,'MATIERE','PANNEAU DE CHANTIER AQUATIRIS','Autres','SASKIT','pc',0,'',null,'MPAN');</v>
      </c>
      <c r="K464" s="80">
        <f t="shared" si="39"/>
        <v>464</v>
      </c>
      <c r="L464" s="81" t="str">
        <f t="shared" si="40"/>
        <v>Update SC_Matieres set designation = 'PANNEAU DE CHANTIER AQUATIRIS', Reference = 'MPAN', fournisseur = 'SASKIT' where ligne = 464 ; Update SC_Matieres set Reference = 'MPAN' where ligne = 464 and ifnull(Reference,'') = '' ;</v>
      </c>
      <c r="M464" s="81" t="str">
        <f t="shared" si="41"/>
        <v/>
      </c>
      <c r="P464" s="209">
        <v>0</v>
      </c>
      <c r="Q464" s="210" t="str">
        <f t="shared" si="42"/>
        <v>Update SC_Matieres set Obligatoire = 0 where ligne = 464 ;</v>
      </c>
    </row>
    <row r="465" spans="1:17" x14ac:dyDescent="0.3">
      <c r="A465" s="80">
        <v>465</v>
      </c>
      <c r="B465" s="100" t="s">
        <v>1219</v>
      </c>
      <c r="C465" s="100" t="s">
        <v>1220</v>
      </c>
      <c r="D465" s="100" t="s">
        <v>1176</v>
      </c>
      <c r="E465" s="100" t="s">
        <v>295</v>
      </c>
      <c r="F465" s="108">
        <v>15</v>
      </c>
      <c r="G465" s="81" t="s">
        <v>8</v>
      </c>
      <c r="I465" s="81" t="s">
        <v>579</v>
      </c>
      <c r="J465" s="81" t="str">
        <f t="shared" si="38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80">
        <f t="shared" si="39"/>
        <v>465</v>
      </c>
      <c r="L465" s="81" t="str">
        <f t="shared" si="40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81" t="str">
        <f t="shared" si="41"/>
        <v/>
      </c>
      <c r="P465" s="209">
        <v>0</v>
      </c>
      <c r="Q465" s="210" t="str">
        <f t="shared" si="42"/>
        <v>Update SC_Matieres set Obligatoire = 0 where ligne = 465 ;</v>
      </c>
    </row>
    <row r="466" spans="1:17" x14ac:dyDescent="0.3">
      <c r="A466" s="80">
        <v>466</v>
      </c>
      <c r="B466" s="100" t="s">
        <v>1221</v>
      </c>
      <c r="C466" s="100" t="s">
        <v>1222</v>
      </c>
      <c r="D466" s="100" t="s">
        <v>1176</v>
      </c>
      <c r="E466" s="100" t="s">
        <v>295</v>
      </c>
      <c r="F466" s="108">
        <v>6</v>
      </c>
      <c r="G466" s="81" t="s">
        <v>8</v>
      </c>
      <c r="I466" s="81" t="s">
        <v>579</v>
      </c>
      <c r="J466" s="81" t="str">
        <f t="shared" si="38"/>
        <v>Insert into SC_Matieres (ligne,typePresta,designation,categorie,fournisseur,unite,prix,detail,prixHorsTransport,Reference) values (466,'MATIERE','METRE RUBAN (EN 3 M)','Autres','SASKIT','pc',6,'',null,'RUBAN3M');</v>
      </c>
      <c r="K466" s="80">
        <f t="shared" si="39"/>
        <v>466</v>
      </c>
      <c r="L466" s="81" t="str">
        <f t="shared" si="40"/>
        <v>Update SC_Matieres set designation = 'METRE RUBAN (EN 3 M)', Reference = 'RUBAN3M', fournisseur = 'SASKIT' where ligne = 466 ; Update SC_Matieres set Reference = 'RUBAN3M' where ligne = 466 and ifnull(Reference,'') = '' ;</v>
      </c>
      <c r="M466" s="81" t="str">
        <f t="shared" si="41"/>
        <v/>
      </c>
      <c r="P466" s="209">
        <v>0</v>
      </c>
      <c r="Q466" s="210" t="str">
        <f t="shared" si="42"/>
        <v>Update SC_Matieres set Obligatoire = 0 where ligne = 466 ;</v>
      </c>
    </row>
    <row r="467" spans="1:17" x14ac:dyDescent="0.3">
      <c r="A467" s="80">
        <v>467</v>
      </c>
      <c r="B467" s="100" t="s">
        <v>1223</v>
      </c>
      <c r="C467" s="100" t="s">
        <v>1224</v>
      </c>
      <c r="D467" s="258" t="s">
        <v>503</v>
      </c>
      <c r="E467" s="100" t="s">
        <v>295</v>
      </c>
      <c r="F467" s="108">
        <v>1.85</v>
      </c>
      <c r="G467" s="81" t="s">
        <v>8</v>
      </c>
      <c r="I467" s="81" t="s">
        <v>579</v>
      </c>
      <c r="J467" s="81" t="str">
        <f t="shared" si="38"/>
        <v>Insert into SC_Matieres (ligne,typePresta,designation,categorie,fournisseur,unite,prix,detail,prixHorsTransport,Reference) values (467,'MATIERE','CABLE ELECTRIQUE H07RNF 3G2,5','POSTES_DE_RELEVAGES','SASKIT','pc',1.85,'',null,'MCABLE2,5');</v>
      </c>
      <c r="K467" s="80">
        <f t="shared" si="39"/>
        <v>467</v>
      </c>
      <c r="L467" s="81" t="str">
        <f t="shared" si="40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81" t="str">
        <f t="shared" si="41"/>
        <v/>
      </c>
      <c r="P467" s="209">
        <v>0</v>
      </c>
      <c r="Q467" s="210" t="str">
        <f t="shared" si="42"/>
        <v>Update SC_Matieres set Obligatoire = 0 where ligne = 467 ;</v>
      </c>
    </row>
    <row r="468" spans="1:17" x14ac:dyDescent="0.3">
      <c r="A468" s="80">
        <v>468</v>
      </c>
      <c r="B468" s="100" t="s">
        <v>1225</v>
      </c>
      <c r="C468" s="100" t="s">
        <v>1226</v>
      </c>
      <c r="D468" s="100" t="s">
        <v>1176</v>
      </c>
      <c r="E468" s="100" t="s">
        <v>295</v>
      </c>
      <c r="F468" s="108">
        <v>14.8</v>
      </c>
      <c r="G468" s="81" t="s">
        <v>8</v>
      </c>
      <c r="I468" s="81" t="s">
        <v>579</v>
      </c>
      <c r="J468" s="81" t="str">
        <f t="shared" si="38"/>
        <v>Insert into SC_Matieres (ligne,typePresta,designation,categorie,fournisseur,unite,prix,detail,prixHorsTransport,Reference) values (468,'MATIERE','MANGEOIRE AQUATIRIS','Autres','SASKIT','pc',14.8,'',null,'MANG01');</v>
      </c>
      <c r="K468" s="80">
        <f t="shared" si="39"/>
        <v>468</v>
      </c>
      <c r="L468" s="81" t="str">
        <f t="shared" si="40"/>
        <v>Update SC_Matieres set designation = 'MANGEOIRE AQUATIRIS', Reference = 'MANG01', fournisseur = 'SASKIT' where ligne = 468 ; Update SC_Matieres set Reference = 'MANG01' where ligne = 468 and ifnull(Reference,'') = '' ;</v>
      </c>
      <c r="M468" s="81">
        <f>1102.4/1.3</f>
        <v>848</v>
      </c>
      <c r="P468" s="209">
        <v>0</v>
      </c>
      <c r="Q468" s="210" t="str">
        <f t="shared" si="42"/>
        <v>Update SC_Matieres set Obligatoire = 0 where ligne = 468 ;</v>
      </c>
    </row>
    <row r="469" spans="1:17" x14ac:dyDescent="0.3">
      <c r="A469" s="80">
        <v>469</v>
      </c>
      <c r="B469" s="100" t="s">
        <v>1227</v>
      </c>
      <c r="C469" s="100" t="s">
        <v>1228</v>
      </c>
      <c r="D469" s="100" t="s">
        <v>1195</v>
      </c>
      <c r="E469" s="100" t="s">
        <v>295</v>
      </c>
      <c r="F469" s="108">
        <v>89.9</v>
      </c>
      <c r="G469" s="81" t="s">
        <v>8</v>
      </c>
      <c r="I469" s="81" t="s">
        <v>579</v>
      </c>
      <c r="J469" s="81" t="str">
        <f t="shared" si="38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80">
        <f t="shared" si="39"/>
        <v>469</v>
      </c>
      <c r="L469" s="81" t="str">
        <f t="shared" si="40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81">
        <f>234/1.3</f>
        <v>180</v>
      </c>
      <c r="P469" s="209">
        <v>0</v>
      </c>
      <c r="Q469" s="210" t="str">
        <f t="shared" si="42"/>
        <v>Update SC_Matieres set Obligatoire = 0 where ligne = 469 ;</v>
      </c>
    </row>
    <row r="470" spans="1:17" x14ac:dyDescent="0.3">
      <c r="A470" s="80">
        <v>470</v>
      </c>
      <c r="B470" s="100" t="s">
        <v>1229</v>
      </c>
      <c r="C470" s="100" t="s">
        <v>1230</v>
      </c>
      <c r="D470" s="100" t="s">
        <v>1195</v>
      </c>
      <c r="E470" s="100" t="s">
        <v>295</v>
      </c>
      <c r="F470" s="108">
        <v>18</v>
      </c>
      <c r="G470" s="81" t="s">
        <v>8</v>
      </c>
      <c r="I470" s="81" t="s">
        <v>579</v>
      </c>
      <c r="J470" s="81" t="str">
        <f t="shared" si="38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80">
        <f t="shared" si="39"/>
        <v>470</v>
      </c>
      <c r="L470" s="81" t="str">
        <f t="shared" si="40"/>
        <v>Update SC_Matieres set designation = 'COLLE PVC PRESSION NICOLL', Reference = 'BP100N', fournisseur = 'SASKIT' where ligne = 470 ; Update SC_Matieres set Reference = 'BP100N' where ligne = 470 and ifnull(Reference,'') = '' ;</v>
      </c>
      <c r="M470" s="81" t="str">
        <f t="shared" si="41"/>
        <v/>
      </c>
      <c r="P470" s="209">
        <v>0</v>
      </c>
      <c r="Q470" s="210" t="str">
        <f t="shared" si="42"/>
        <v>Update SC_Matieres set Obligatoire = 0 where ligne = 470 ;</v>
      </c>
    </row>
    <row r="471" spans="1:17" x14ac:dyDescent="0.3">
      <c r="A471" s="80">
        <v>471</v>
      </c>
      <c r="B471" s="100" t="s">
        <v>1169</v>
      </c>
      <c r="C471" s="100" t="s">
        <v>1231</v>
      </c>
      <c r="D471" s="100" t="s">
        <v>1195</v>
      </c>
      <c r="E471" s="100" t="s">
        <v>295</v>
      </c>
      <c r="F471" s="108">
        <v>1.05</v>
      </c>
      <c r="G471" s="81" t="s">
        <v>8</v>
      </c>
      <c r="I471" s="81" t="s">
        <v>579</v>
      </c>
      <c r="J471" s="81" t="str">
        <f t="shared" si="38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80">
        <f t="shared" si="39"/>
        <v>471</v>
      </c>
      <c r="L471" s="81" t="str">
        <f t="shared" si="40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81" t="str">
        <f t="shared" si="41"/>
        <v/>
      </c>
      <c r="P471" s="209">
        <v>0</v>
      </c>
      <c r="Q471" s="210" t="str">
        <f t="shared" si="42"/>
        <v>Update SC_Matieres set Obligatoire = 0 where ligne = 471 ;</v>
      </c>
    </row>
    <row r="472" spans="1:17" x14ac:dyDescent="0.3">
      <c r="A472" s="80">
        <v>472</v>
      </c>
      <c r="B472" s="100" t="s">
        <v>1232</v>
      </c>
      <c r="C472" s="100" t="s">
        <v>1233</v>
      </c>
      <c r="D472" s="100" t="s">
        <v>1195</v>
      </c>
      <c r="E472" s="100" t="s">
        <v>295</v>
      </c>
      <c r="F472" s="108">
        <v>0.42</v>
      </c>
      <c r="G472" s="81" t="s">
        <v>8</v>
      </c>
      <c r="I472" s="81" t="s">
        <v>579</v>
      </c>
      <c r="J472" s="81" t="str">
        <f t="shared" si="38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80">
        <f t="shared" si="39"/>
        <v>472</v>
      </c>
      <c r="L472" s="81" t="str">
        <f t="shared" si="40"/>
        <v>Update SC_Matieres set designation = '40 COUDE 90° PVC', Reference = 'C9040', fournisseur = 'SASKIT' where ligne = 472 ; Update SC_Matieres set Reference = 'C9040' where ligne = 472 and ifnull(Reference,'') = '' ;</v>
      </c>
      <c r="M472" s="81" t="str">
        <f t="shared" si="41"/>
        <v/>
      </c>
      <c r="P472" s="209">
        <v>0</v>
      </c>
      <c r="Q472" s="210" t="str">
        <f t="shared" si="42"/>
        <v>Update SC_Matieres set Obligatoire = 0 where ligne = 472 ;</v>
      </c>
    </row>
    <row r="473" spans="1:17" x14ac:dyDescent="0.3">
      <c r="A473" s="80">
        <v>473</v>
      </c>
      <c r="B473" s="100" t="s">
        <v>1234</v>
      </c>
      <c r="C473" s="100" t="s">
        <v>1235</v>
      </c>
      <c r="D473" s="100" t="s">
        <v>1195</v>
      </c>
      <c r="E473" s="100" t="s">
        <v>295</v>
      </c>
      <c r="F473" s="108">
        <v>0.44</v>
      </c>
      <c r="G473" s="81" t="s">
        <v>8</v>
      </c>
      <c r="I473" s="81" t="s">
        <v>579</v>
      </c>
      <c r="J473" s="81" t="str">
        <f t="shared" si="38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80">
        <f t="shared" si="39"/>
        <v>473</v>
      </c>
      <c r="L473" s="81" t="str">
        <f t="shared" si="40"/>
        <v>Update SC_Matieres set designation = '50 COUDE 90° PVC', Reference = 'C9050', fournisseur = 'SASKIT' where ligne = 473 ; Update SC_Matieres set Reference = 'C9050' where ligne = 473 and ifnull(Reference,'') = '' ;</v>
      </c>
      <c r="M473" s="81" t="str">
        <f t="shared" si="41"/>
        <v/>
      </c>
      <c r="P473" s="209">
        <v>0</v>
      </c>
      <c r="Q473" s="210" t="str">
        <f t="shared" si="42"/>
        <v>Update SC_Matieres set Obligatoire = 0 where ligne = 473 ;</v>
      </c>
    </row>
    <row r="474" spans="1:17" x14ac:dyDescent="0.3">
      <c r="A474" s="80">
        <v>474</v>
      </c>
      <c r="B474" s="100" t="s">
        <v>1236</v>
      </c>
      <c r="C474" s="100" t="s">
        <v>1237</v>
      </c>
      <c r="D474" s="100" t="s">
        <v>1195</v>
      </c>
      <c r="E474" s="100" t="s">
        <v>295</v>
      </c>
      <c r="F474" s="108">
        <v>0.88</v>
      </c>
      <c r="G474" s="81" t="s">
        <v>8</v>
      </c>
      <c r="I474" s="81" t="s">
        <v>579</v>
      </c>
      <c r="J474" s="81" t="str">
        <f t="shared" si="38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80">
        <f t="shared" si="39"/>
        <v>474</v>
      </c>
      <c r="L474" s="81" t="str">
        <f t="shared" si="40"/>
        <v>Update SC_Matieres set designation = '63 COUDE 90° PVC', Reference = 'C9063', fournisseur = 'SASKIT' where ligne = 474 ; Update SC_Matieres set Reference = 'C9063' where ligne = 474 and ifnull(Reference,'') = '' ;</v>
      </c>
      <c r="M474" s="81" t="str">
        <f t="shared" si="41"/>
        <v/>
      </c>
      <c r="P474" s="209">
        <v>0</v>
      </c>
      <c r="Q474" s="210" t="str">
        <f t="shared" si="42"/>
        <v>Update SC_Matieres set Obligatoire = 0 where ligne = 474 ;</v>
      </c>
    </row>
    <row r="475" spans="1:17" x14ac:dyDescent="0.3">
      <c r="A475" s="80">
        <v>475</v>
      </c>
      <c r="B475" s="100" t="s">
        <v>1238</v>
      </c>
      <c r="C475" s="100" t="s">
        <v>1239</v>
      </c>
      <c r="D475" s="100" t="s">
        <v>1195</v>
      </c>
      <c r="E475" s="100" t="s">
        <v>295</v>
      </c>
      <c r="F475" s="108">
        <v>0.6</v>
      </c>
      <c r="G475" s="81" t="s">
        <v>8</v>
      </c>
      <c r="I475" s="81" t="s">
        <v>579</v>
      </c>
      <c r="J475" s="81" t="str">
        <f t="shared" si="38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80">
        <f t="shared" si="39"/>
        <v>475</v>
      </c>
      <c r="L475" s="81" t="str">
        <f t="shared" si="40"/>
        <v>Update SC_Matieres set designation = '40 COUDE 45° PVC', Reference = 'C4540', fournisseur = 'SASKIT' where ligne = 475 ; Update SC_Matieres set Reference = 'C4540' where ligne = 475 and ifnull(Reference,'') = '' ;</v>
      </c>
      <c r="M475" s="81" t="str">
        <f t="shared" si="41"/>
        <v/>
      </c>
      <c r="P475" s="209">
        <v>0</v>
      </c>
      <c r="Q475" s="210" t="str">
        <f t="shared" si="42"/>
        <v>Update SC_Matieres set Obligatoire = 0 where ligne = 475 ;</v>
      </c>
    </row>
    <row r="476" spans="1:17" x14ac:dyDescent="0.3">
      <c r="A476" s="80">
        <v>476</v>
      </c>
      <c r="B476" s="100" t="s">
        <v>1240</v>
      </c>
      <c r="C476" s="100" t="s">
        <v>1241</v>
      </c>
      <c r="D476" s="100" t="s">
        <v>1195</v>
      </c>
      <c r="E476" s="100" t="s">
        <v>295</v>
      </c>
      <c r="F476" s="108">
        <v>0.61</v>
      </c>
      <c r="G476" s="81" t="s">
        <v>8</v>
      </c>
      <c r="I476" s="81" t="s">
        <v>579</v>
      </c>
      <c r="J476" s="81" t="str">
        <f t="shared" si="38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80">
        <f t="shared" si="39"/>
        <v>476</v>
      </c>
      <c r="L476" s="81" t="str">
        <f t="shared" si="40"/>
        <v>Update SC_Matieres set designation = '50 COUDE 45° PVC', Reference = 'C4550', fournisseur = 'SASKIT' where ligne = 476 ; Update SC_Matieres set Reference = 'C4550' where ligne = 476 and ifnull(Reference,'') = '' ;</v>
      </c>
      <c r="M476" s="81" t="str">
        <f t="shared" si="41"/>
        <v/>
      </c>
      <c r="P476" s="209">
        <v>0</v>
      </c>
      <c r="Q476" s="210" t="str">
        <f t="shared" si="42"/>
        <v>Update SC_Matieres set Obligatoire = 0 where ligne = 476 ;</v>
      </c>
    </row>
    <row r="477" spans="1:17" x14ac:dyDescent="0.3">
      <c r="A477" s="80">
        <v>477</v>
      </c>
      <c r="B477" s="100" t="s">
        <v>1242</v>
      </c>
      <c r="C477" s="100" t="s">
        <v>1243</v>
      </c>
      <c r="D477" s="100" t="s">
        <v>1195</v>
      </c>
      <c r="E477" s="100" t="s">
        <v>295</v>
      </c>
      <c r="F477" s="108">
        <v>0.4</v>
      </c>
      <c r="G477" s="81" t="s">
        <v>8</v>
      </c>
      <c r="I477" s="81" t="s">
        <v>579</v>
      </c>
      <c r="J477" s="81" t="str">
        <f t="shared" si="38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80">
        <f t="shared" si="39"/>
        <v>477</v>
      </c>
      <c r="L477" s="81" t="str">
        <f t="shared" si="40"/>
        <v>Update SC_Matieres set designation = '40 MANCHON EGAL', Reference = 'MMANCH40', fournisseur = 'SASKIT' where ligne = 477 ; Update SC_Matieres set Reference = 'MMANCH40' where ligne = 477 and ifnull(Reference,'') = '' ;</v>
      </c>
      <c r="M477" s="81" t="str">
        <f t="shared" si="41"/>
        <v/>
      </c>
      <c r="P477" s="209">
        <v>0</v>
      </c>
      <c r="Q477" s="210" t="str">
        <f t="shared" si="42"/>
        <v>Update SC_Matieres set Obligatoire = 0 where ligne = 477 ;</v>
      </c>
    </row>
    <row r="478" spans="1:17" x14ac:dyDescent="0.3">
      <c r="A478" s="80">
        <v>478</v>
      </c>
      <c r="B478" s="100" t="s">
        <v>1244</v>
      </c>
      <c r="C478" s="100" t="s">
        <v>1245</v>
      </c>
      <c r="D478" s="100" t="s">
        <v>1195</v>
      </c>
      <c r="E478" s="100" t="s">
        <v>295</v>
      </c>
      <c r="F478" s="108">
        <v>0.42</v>
      </c>
      <c r="G478" s="81" t="s">
        <v>8</v>
      </c>
      <c r="I478" s="81" t="s">
        <v>579</v>
      </c>
      <c r="J478" s="81" t="str">
        <f t="shared" si="38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80">
        <f t="shared" si="39"/>
        <v>478</v>
      </c>
      <c r="L478" s="81" t="str">
        <f t="shared" si="40"/>
        <v>Update SC_Matieres set designation = '50 MANCHON EGAL', Reference = 'MMANCH50', fournisseur = 'SASKIT' where ligne = 478 ; Update SC_Matieres set Reference = 'MMANCH50' where ligne = 478 and ifnull(Reference,'') = '' ;</v>
      </c>
      <c r="M478" s="81" t="str">
        <f t="shared" si="41"/>
        <v/>
      </c>
      <c r="P478" s="209">
        <v>0</v>
      </c>
      <c r="Q478" s="210" t="str">
        <f t="shared" si="42"/>
        <v>Update SC_Matieres set Obligatoire = 0 where ligne = 478 ;</v>
      </c>
    </row>
    <row r="479" spans="1:17" x14ac:dyDescent="0.3">
      <c r="A479" s="80">
        <v>479</v>
      </c>
      <c r="B479" s="100" t="s">
        <v>1246</v>
      </c>
      <c r="C479" s="100" t="s">
        <v>1247</v>
      </c>
      <c r="D479" s="100" t="s">
        <v>1195</v>
      </c>
      <c r="E479" s="100" t="s">
        <v>295</v>
      </c>
      <c r="F479" s="108">
        <v>0.74</v>
      </c>
      <c r="G479" s="81" t="s">
        <v>8</v>
      </c>
      <c r="I479" s="81" t="s">
        <v>579</v>
      </c>
      <c r="J479" s="81" t="str">
        <f t="shared" si="38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80">
        <f t="shared" si="39"/>
        <v>479</v>
      </c>
      <c r="L479" s="81" t="str">
        <f t="shared" si="40"/>
        <v>Update SC_Matieres set designation = '63 MANCHON EGAL', Reference = 'MMANCH63', fournisseur = 'SASKIT' where ligne = 479 ; Update SC_Matieres set Reference = 'MMANCH63' where ligne = 479 and ifnull(Reference,'') = '' ;</v>
      </c>
      <c r="M479" s="81" t="str">
        <f t="shared" si="41"/>
        <v/>
      </c>
      <c r="P479" s="209">
        <v>0</v>
      </c>
      <c r="Q479" s="210" t="str">
        <f t="shared" si="42"/>
        <v>Update SC_Matieres set Obligatoire = 0 where ligne = 479 ;</v>
      </c>
    </row>
    <row r="480" spans="1:17" x14ac:dyDescent="0.3">
      <c r="A480" s="80">
        <v>480</v>
      </c>
      <c r="B480" s="100" t="s">
        <v>1248</v>
      </c>
      <c r="C480" s="100" t="s">
        <v>1249</v>
      </c>
      <c r="D480" s="100" t="s">
        <v>1195</v>
      </c>
      <c r="E480" s="100" t="s">
        <v>295</v>
      </c>
      <c r="F480" s="108">
        <v>5.64</v>
      </c>
      <c r="G480" s="81" t="s">
        <v>8</v>
      </c>
      <c r="I480" s="81" t="s">
        <v>579</v>
      </c>
      <c r="J480" s="81" t="str">
        <f t="shared" si="38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80">
        <f t="shared" si="39"/>
        <v>480</v>
      </c>
      <c r="L480" s="81" t="str">
        <f t="shared" si="40"/>
        <v>Update SC_Matieres set designation = '40 MANCHON    COMPRESSION PE', Reference = 'UM40', fournisseur = 'SASKIT' where ligne = 480 ; Update SC_Matieres set Reference = 'UM40' where ligne = 480 and ifnull(Reference,'') = '' ;</v>
      </c>
      <c r="M480" s="81" t="str">
        <f t="shared" si="41"/>
        <v/>
      </c>
      <c r="P480" s="209">
        <v>0</v>
      </c>
      <c r="Q480" s="210" t="str">
        <f t="shared" si="42"/>
        <v>Update SC_Matieres set Obligatoire = 0 where ligne = 480 ;</v>
      </c>
    </row>
    <row r="481" spans="1:17" x14ac:dyDescent="0.3">
      <c r="A481" s="80">
        <v>481</v>
      </c>
      <c r="B481" s="100" t="s">
        <v>1250</v>
      </c>
      <c r="C481" s="100" t="s">
        <v>1251</v>
      </c>
      <c r="D481" s="100" t="s">
        <v>1195</v>
      </c>
      <c r="E481" s="100" t="s">
        <v>295</v>
      </c>
      <c r="F481" s="108">
        <v>7.98</v>
      </c>
      <c r="G481" s="81" t="s">
        <v>8</v>
      </c>
      <c r="I481" s="81" t="s">
        <v>579</v>
      </c>
      <c r="J481" s="81" t="str">
        <f t="shared" si="38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80">
        <f t="shared" si="39"/>
        <v>481</v>
      </c>
      <c r="L481" s="81" t="str">
        <f t="shared" si="40"/>
        <v>Update SC_Matieres set designation = '50 MANCHON    COMPRESSION PE', Reference = 'UM50', fournisseur = 'SASKIT' where ligne = 481 ; Update SC_Matieres set Reference = 'UM50' where ligne = 481 and ifnull(Reference,'') = '' ;</v>
      </c>
      <c r="M481" s="81" t="str">
        <f t="shared" si="41"/>
        <v/>
      </c>
      <c r="P481" s="209">
        <v>0</v>
      </c>
      <c r="Q481" s="210" t="str">
        <f t="shared" si="42"/>
        <v>Update SC_Matieres set Obligatoire = 0 where ligne = 481 ;</v>
      </c>
    </row>
    <row r="482" spans="1:17" x14ac:dyDescent="0.3">
      <c r="A482" s="80">
        <v>482</v>
      </c>
      <c r="B482" s="100" t="s">
        <v>1252</v>
      </c>
      <c r="C482" s="100" t="s">
        <v>1253</v>
      </c>
      <c r="D482" s="100" t="s">
        <v>1195</v>
      </c>
      <c r="E482" s="100" t="s">
        <v>295</v>
      </c>
      <c r="F482" s="108">
        <v>10.26</v>
      </c>
      <c r="G482" s="81" t="s">
        <v>8</v>
      </c>
      <c r="I482" s="81" t="s">
        <v>579</v>
      </c>
      <c r="J482" s="81" t="str">
        <f t="shared" si="38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80">
        <f t="shared" si="39"/>
        <v>482</v>
      </c>
      <c r="L482" s="81" t="str">
        <f t="shared" si="40"/>
        <v>Update SC_Matieres set designation = '63 MANCHON    COMPRESSION PE', Reference = 'UM63', fournisseur = 'SASKIT' where ligne = 482 ; Update SC_Matieres set Reference = 'UM63' where ligne = 482 and ifnull(Reference,'') = '' ;</v>
      </c>
      <c r="M482" s="81" t="str">
        <f t="shared" si="41"/>
        <v/>
      </c>
      <c r="P482" s="209">
        <v>0</v>
      </c>
      <c r="Q482" s="210" t="str">
        <f t="shared" si="42"/>
        <v>Update SC_Matieres set Obligatoire = 0 where ligne = 482 ;</v>
      </c>
    </row>
    <row r="483" spans="1:17" x14ac:dyDescent="0.3">
      <c r="A483" s="80">
        <v>483</v>
      </c>
      <c r="B483" s="100" t="s">
        <v>1254</v>
      </c>
      <c r="C483" s="100" t="s">
        <v>1255</v>
      </c>
      <c r="D483" s="100" t="s">
        <v>1256</v>
      </c>
      <c r="E483" s="100" t="s">
        <v>295</v>
      </c>
      <c r="F483" s="108">
        <v>24.38</v>
      </c>
      <c r="G483" s="81" t="s">
        <v>8</v>
      </c>
      <c r="I483" s="81" t="s">
        <v>579</v>
      </c>
      <c r="J483" s="81" t="str">
        <f t="shared" si="38"/>
        <v>Insert into SC_Matieres (ligne,typePresta,designation,categorie,fournisseur,unite,prix,detail,prixHorsTransport,Reference) values (483,'MATIERE','DEMI BARRE DE RENFORT','Accessoires bacs','SASKIT','pc',24.38,'',null,'MBAR118');</v>
      </c>
      <c r="K483" s="80">
        <f t="shared" si="39"/>
        <v>483</v>
      </c>
      <c r="L483" s="81" t="str">
        <f t="shared" si="40"/>
        <v>Update SC_Matieres set designation = 'DEMI BARRE DE RENFORT', Reference = 'MBAR118', fournisseur = 'SASKIT' where ligne = 483 ; Update SC_Matieres set Reference = 'MBAR118' where ligne = 483 and ifnull(Reference,'') = '' ;</v>
      </c>
      <c r="M483" s="81" t="str">
        <f t="shared" si="41"/>
        <v/>
      </c>
      <c r="P483" s="209">
        <v>0</v>
      </c>
      <c r="Q483" s="210" t="str">
        <f t="shared" si="42"/>
        <v>Update SC_Matieres set Obligatoire = 0 where ligne = 483 ;</v>
      </c>
    </row>
    <row r="484" spans="1:17" x14ac:dyDescent="0.3">
      <c r="A484" s="80">
        <v>484</v>
      </c>
      <c r="B484" s="100" t="s">
        <v>1257</v>
      </c>
      <c r="C484" s="100" t="s">
        <v>1258</v>
      </c>
      <c r="D484" s="100" t="s">
        <v>1195</v>
      </c>
      <c r="E484" s="100" t="s">
        <v>295</v>
      </c>
      <c r="F484" s="108">
        <v>1.48</v>
      </c>
      <c r="G484" s="81" t="s">
        <v>8</v>
      </c>
      <c r="I484" s="81" t="s">
        <v>579</v>
      </c>
      <c r="J484" s="81" t="str">
        <f t="shared" si="38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80">
        <f t="shared" si="39"/>
        <v>484</v>
      </c>
      <c r="L484" s="81" t="str">
        <f t="shared" si="40"/>
        <v>Update SC_Matieres set designation = 'COUDE D50    90°', Reference = 'MCOUDE90', fournisseur = 'SASKIT' where ligne = 484 ; Update SC_Matieres set Reference = 'MCOUDE90' where ligne = 484 and ifnull(Reference,'') = '' ;</v>
      </c>
      <c r="M484" s="81" t="str">
        <f t="shared" si="41"/>
        <v/>
      </c>
      <c r="P484" s="209">
        <v>0</v>
      </c>
      <c r="Q484" s="210" t="str">
        <f t="shared" si="42"/>
        <v>Update SC_Matieres set Obligatoire = 0 where ligne = 484 ;</v>
      </c>
    </row>
    <row r="485" spans="1:17" x14ac:dyDescent="0.3">
      <c r="A485" s="80">
        <v>485</v>
      </c>
      <c r="B485" s="100" t="s">
        <v>1259</v>
      </c>
      <c r="C485" s="100" t="s">
        <v>1260</v>
      </c>
      <c r="D485" s="100" t="s">
        <v>1195</v>
      </c>
      <c r="E485" s="100" t="s">
        <v>295</v>
      </c>
      <c r="F485" s="108">
        <v>5.1100000000000003</v>
      </c>
      <c r="G485" s="81" t="s">
        <v>8</v>
      </c>
      <c r="I485" s="81" t="s">
        <v>579</v>
      </c>
      <c r="J485" s="81" t="str">
        <f t="shared" si="38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80">
        <f t="shared" si="39"/>
        <v>485</v>
      </c>
      <c r="L485" s="81" t="str">
        <f t="shared" si="40"/>
        <v>Update SC_Matieres set designation = 'MANCHON DE DILATATION SIMPLE MF D50', Reference = 'MJ', fournisseur = 'SASKIT' where ligne = 485 ; Update SC_Matieres set Reference = 'MJ' where ligne = 485 and ifnull(Reference,'') = '' ;</v>
      </c>
      <c r="M485" s="81" t="str">
        <f t="shared" si="41"/>
        <v/>
      </c>
      <c r="P485" s="209">
        <v>0</v>
      </c>
      <c r="Q485" s="210" t="str">
        <f t="shared" si="42"/>
        <v>Update SC_Matieres set Obligatoire = 0 where ligne = 485 ;</v>
      </c>
    </row>
    <row r="486" spans="1:17" x14ac:dyDescent="0.3">
      <c r="A486" s="80">
        <v>486</v>
      </c>
      <c r="B486" s="100" t="s">
        <v>366</v>
      </c>
      <c r="C486" s="100" t="s">
        <v>1261</v>
      </c>
      <c r="D486" s="100" t="s">
        <v>1195</v>
      </c>
      <c r="E486" s="100" t="s">
        <v>295</v>
      </c>
      <c r="F486" s="108">
        <v>4.05</v>
      </c>
      <c r="G486" s="81" t="s">
        <v>8</v>
      </c>
      <c r="I486" s="81" t="s">
        <v>579</v>
      </c>
      <c r="J486" s="81" t="str">
        <f t="shared" si="38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80">
        <f t="shared" si="39"/>
        <v>486</v>
      </c>
      <c r="L486" s="81" t="str">
        <f t="shared" si="40"/>
        <v>Update SC_Matieres set designation = 'REDUCTION 100/50', Reference = 'T5', fournisseur = 'SASKIT' where ligne = 486 ; Update SC_Matieres set Reference = 'T5' where ligne = 486 and ifnull(Reference,'') = '' ;</v>
      </c>
      <c r="M486" s="81" t="str">
        <f t="shared" si="41"/>
        <v/>
      </c>
      <c r="P486" s="209">
        <v>0</v>
      </c>
      <c r="Q486" s="210" t="str">
        <f t="shared" si="42"/>
        <v>Update SC_Matieres set Obligatoire = 0 where ligne = 486 ;</v>
      </c>
    </row>
    <row r="487" spans="1:17" x14ac:dyDescent="0.3">
      <c r="A487" s="80">
        <v>487</v>
      </c>
      <c r="B487" s="100" t="s">
        <v>1262</v>
      </c>
      <c r="C487" s="100" t="s">
        <v>1263</v>
      </c>
      <c r="D487" s="100" t="s">
        <v>1195</v>
      </c>
      <c r="E487" s="100" t="s">
        <v>295</v>
      </c>
      <c r="F487" s="108">
        <v>4.49</v>
      </c>
      <c r="G487" s="81" t="s">
        <v>8</v>
      </c>
      <c r="I487" s="81" t="s">
        <v>579</v>
      </c>
      <c r="J487" s="81" t="str">
        <f t="shared" si="38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80">
        <f t="shared" si="39"/>
        <v>487</v>
      </c>
      <c r="L487" s="81" t="str">
        <f t="shared" si="40"/>
        <v>Update SC_Matieres set designation = 'REDUCTION 110  100', Reference = 'V10', fournisseur = 'SASKIT' where ligne = 487 ; Update SC_Matieres set Reference = 'V10' where ligne = 487 and ifnull(Reference,'') = '' ;</v>
      </c>
      <c r="M487" s="81" t="str">
        <f t="shared" si="41"/>
        <v/>
      </c>
      <c r="P487" s="209">
        <v>0</v>
      </c>
      <c r="Q487" s="210" t="str">
        <f t="shared" si="42"/>
        <v>Update SC_Matieres set Obligatoire = 0 where ligne = 487 ;</v>
      </c>
    </row>
    <row r="488" spans="1:17" x14ac:dyDescent="0.3">
      <c r="A488" s="80">
        <v>488</v>
      </c>
      <c r="B488" s="100" t="s">
        <v>1264</v>
      </c>
      <c r="C488" s="100" t="s">
        <v>1265</v>
      </c>
      <c r="D488" s="100" t="s">
        <v>1195</v>
      </c>
      <c r="E488" s="100" t="s">
        <v>295</v>
      </c>
      <c r="F488" s="108">
        <v>3.25</v>
      </c>
      <c r="G488" s="81" t="s">
        <v>8</v>
      </c>
      <c r="I488" s="81" t="s">
        <v>579</v>
      </c>
      <c r="J488" s="81" t="str">
        <f t="shared" si="38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80">
        <f t="shared" si="39"/>
        <v>488</v>
      </c>
      <c r="L488" s="81" t="str">
        <f t="shared" si="40"/>
        <v>Update SC_Matieres set designation = 'COUDE D50    45°', Reference = 'MCOUDE45', fournisseur = 'SASKIT' where ligne = 488 ; Update SC_Matieres set Reference = 'MCOUDE45' where ligne = 488 and ifnull(Reference,'') = '' ;</v>
      </c>
      <c r="M488" s="81" t="str">
        <f t="shared" si="41"/>
        <v/>
      </c>
      <c r="P488" s="209">
        <v>0</v>
      </c>
      <c r="Q488" s="210" t="str">
        <f t="shared" si="42"/>
        <v>Update SC_Matieres set Obligatoire = 0 where ligne = 488 ;</v>
      </c>
    </row>
    <row r="489" spans="1:17" x14ac:dyDescent="0.3">
      <c r="A489" s="80">
        <v>489</v>
      </c>
      <c r="B489" s="100" t="s">
        <v>361</v>
      </c>
      <c r="C489" s="100" t="s">
        <v>1266</v>
      </c>
      <c r="D489" s="100" t="s">
        <v>1195</v>
      </c>
      <c r="E489" s="100" t="s">
        <v>295</v>
      </c>
      <c r="F489" s="108">
        <v>6.11</v>
      </c>
      <c r="G489" s="81" t="s">
        <v>8</v>
      </c>
      <c r="I489" s="81" t="s">
        <v>579</v>
      </c>
      <c r="J489" s="81" t="str">
        <f t="shared" si="38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80">
        <f t="shared" si="39"/>
        <v>489</v>
      </c>
      <c r="L489" s="81" t="str">
        <f t="shared" si="40"/>
        <v>Update SC_Matieres set designation = 'TE DE PIED DE BICHE DIAM 50', Reference = 'TJ18', fournisseur = 'SASKIT' where ligne = 489 ; Update SC_Matieres set Reference = 'TJ18' where ligne = 489 and ifnull(Reference,'') = '' ;</v>
      </c>
      <c r="M489" s="81" t="str">
        <f t="shared" si="41"/>
        <v/>
      </c>
      <c r="P489" s="209">
        <v>0</v>
      </c>
      <c r="Q489" s="210" t="str">
        <f t="shared" si="42"/>
        <v>Update SC_Matieres set Obligatoire = 0 where ligne = 489 ;</v>
      </c>
    </row>
    <row r="490" spans="1:17" x14ac:dyDescent="0.3">
      <c r="A490" s="80">
        <v>490</v>
      </c>
      <c r="B490" s="100" t="s">
        <v>1267</v>
      </c>
      <c r="C490" s="100" t="s">
        <v>1268</v>
      </c>
      <c r="D490" s="258" t="s">
        <v>503</v>
      </c>
      <c r="E490" s="100" t="s">
        <v>295</v>
      </c>
      <c r="F490" s="108">
        <v>1.19</v>
      </c>
      <c r="G490" s="81" t="s">
        <v>8</v>
      </c>
      <c r="I490" s="81" t="s">
        <v>579</v>
      </c>
      <c r="J490" s="81" t="str">
        <f t="shared" si="38"/>
        <v>Insert into SC_Matieres (ligne,typePresta,designation,categorie,fournisseur,unite,prix,detail,prixHorsTransport,Reference) values (490,'MATIERE','CABLE ELECTRIQUE H07RNF 3G1,5','POSTES_DE_RELEVAGES','SASKIT','pc',1.19,'',null,'MCABLE1,5');</v>
      </c>
      <c r="K490" s="80">
        <f t="shared" si="39"/>
        <v>490</v>
      </c>
      <c r="L490" s="81" t="str">
        <f t="shared" si="40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81" t="str">
        <f t="shared" si="41"/>
        <v/>
      </c>
      <c r="P490" s="209">
        <v>0</v>
      </c>
      <c r="Q490" s="210" t="str">
        <f t="shared" si="42"/>
        <v>Update SC_Matieres set Obligatoire = 0 where ligne = 490 ;</v>
      </c>
    </row>
    <row r="491" spans="1:17" x14ac:dyDescent="0.3">
      <c r="A491" s="80">
        <v>491</v>
      </c>
      <c r="B491" s="100" t="s">
        <v>1269</v>
      </c>
      <c r="C491" s="100" t="s">
        <v>1270</v>
      </c>
      <c r="D491" s="100" t="s">
        <v>1195</v>
      </c>
      <c r="E491" s="100" t="s">
        <v>295</v>
      </c>
      <c r="F491" s="108">
        <v>0.76</v>
      </c>
      <c r="G491" s="81" t="s">
        <v>8</v>
      </c>
      <c r="I491" s="81" t="s">
        <v>579</v>
      </c>
      <c r="J491" s="81" t="str">
        <f t="shared" si="38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80">
        <f t="shared" si="39"/>
        <v>491</v>
      </c>
      <c r="L491" s="81" t="str">
        <f t="shared" si="40"/>
        <v>Update SC_Matieres set designation = '50 TE DE PRESSION PVC', Reference = 'T9050', fournisseur = 'SASKIT' where ligne = 491 ; Update SC_Matieres set Reference = 'T9050' where ligne = 491 and ifnull(Reference,'') = '' ;</v>
      </c>
      <c r="M491" s="81" t="str">
        <f t="shared" si="41"/>
        <v/>
      </c>
      <c r="P491" s="209">
        <v>0</v>
      </c>
      <c r="Q491" s="210" t="str">
        <f t="shared" si="42"/>
        <v>Update SC_Matieres set Obligatoire = 0 where ligne = 491 ;</v>
      </c>
    </row>
    <row r="492" spans="1:17" x14ac:dyDescent="0.3">
      <c r="A492" s="80">
        <v>492</v>
      </c>
      <c r="B492" s="100" t="s">
        <v>1271</v>
      </c>
      <c r="C492" s="100" t="s">
        <v>1272</v>
      </c>
      <c r="D492" s="100" t="s">
        <v>1195</v>
      </c>
      <c r="E492" s="100" t="s">
        <v>295</v>
      </c>
      <c r="F492" s="108">
        <v>1.23</v>
      </c>
      <c r="G492" s="81" t="s">
        <v>8</v>
      </c>
      <c r="I492" s="81" t="s">
        <v>579</v>
      </c>
      <c r="J492" s="81" t="str">
        <f t="shared" si="38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80">
        <f t="shared" si="39"/>
        <v>492</v>
      </c>
      <c r="L492" s="81" t="str">
        <f t="shared" si="40"/>
        <v>Update SC_Matieres set designation = '63 TE DE PRESSION PVC', Reference = 'T9063', fournisseur = 'SASKIT' where ligne = 492 ; Update SC_Matieres set Reference = 'T9063' where ligne = 492 and ifnull(Reference,'') = '' ;</v>
      </c>
      <c r="M492" s="81" t="str">
        <f t="shared" si="41"/>
        <v/>
      </c>
      <c r="P492" s="209">
        <v>0</v>
      </c>
      <c r="Q492" s="210" t="str">
        <f t="shared" si="42"/>
        <v>Update SC_Matieres set Obligatoire = 0 where ligne = 492 ;</v>
      </c>
    </row>
    <row r="493" spans="1:17" x14ac:dyDescent="0.3">
      <c r="A493" s="80">
        <v>493</v>
      </c>
      <c r="B493" s="100" t="s">
        <v>1273</v>
      </c>
      <c r="C493" s="100" t="s">
        <v>1274</v>
      </c>
      <c r="D493" s="100" t="s">
        <v>1275</v>
      </c>
      <c r="E493" s="100" t="s">
        <v>295</v>
      </c>
      <c r="F493" s="108">
        <v>71.62</v>
      </c>
      <c r="G493" s="81" t="s">
        <v>8</v>
      </c>
      <c r="I493" s="81" t="s">
        <v>579</v>
      </c>
      <c r="J493" s="81" t="str">
        <f t="shared" si="38"/>
        <v>Insert into SC_Matieres (ligne,typePresta,designation,categorie,fournisseur,unite,prix,detail,prixHorsTransport,Reference) values (493,'MATIERE','ECOLAT 14 X 25M','Bordures','SASKIT','pc',71.62,'',null,'ECOLAT14');</v>
      </c>
      <c r="K493" s="80">
        <f t="shared" si="39"/>
        <v>493</v>
      </c>
      <c r="L493" s="81" t="str">
        <f t="shared" si="40"/>
        <v>Update SC_Matieres set designation = 'ECOLAT 14 X 25M', Reference = 'ECOLAT14', fournisseur = 'SASKIT' where ligne = 493 ; Update SC_Matieres set Reference = 'ECOLAT14' where ligne = 493 and ifnull(Reference,'') = '' ;</v>
      </c>
      <c r="M493" s="81" t="str">
        <f t="shared" si="41"/>
        <v/>
      </c>
      <c r="P493" s="209">
        <v>0</v>
      </c>
      <c r="Q493" s="210" t="str">
        <f t="shared" si="42"/>
        <v>Update SC_Matieres set Obligatoire = 0 where ligne = 493 ;</v>
      </c>
    </row>
    <row r="494" spans="1:17" x14ac:dyDescent="0.3">
      <c r="A494" s="80">
        <v>494</v>
      </c>
      <c r="B494" s="100" t="s">
        <v>1276</v>
      </c>
      <c r="C494" s="100" t="s">
        <v>1277</v>
      </c>
      <c r="D494" s="100" t="s">
        <v>1275</v>
      </c>
      <c r="E494" s="100" t="s">
        <v>295</v>
      </c>
      <c r="F494" s="108">
        <v>91.2</v>
      </c>
      <c r="G494" s="81" t="s">
        <v>8</v>
      </c>
      <c r="I494" s="81" t="s">
        <v>579</v>
      </c>
      <c r="J494" s="81" t="str">
        <f t="shared" si="38"/>
        <v>Insert into SC_Matieres (ligne,typePresta,designation,categorie,fournisseur,unite,prix,detail,prixHorsTransport,Reference) values (494,'MATIERE','ECOLAT 19 X 25M','Bordures','SASKIT','pc',91.2,'',null,'ECOLAT19');</v>
      </c>
      <c r="K494" s="80">
        <f t="shared" si="39"/>
        <v>494</v>
      </c>
      <c r="L494" s="81" t="str">
        <f t="shared" si="40"/>
        <v>Update SC_Matieres set designation = 'ECOLAT 19 X 25M', Reference = 'ECOLAT19', fournisseur = 'SASKIT' where ligne = 494 ; Update SC_Matieres set Reference = 'ECOLAT19' where ligne = 494 and ifnull(Reference,'') = '' ;</v>
      </c>
      <c r="M494" s="81" t="str">
        <f t="shared" si="41"/>
        <v/>
      </c>
      <c r="P494" s="209">
        <v>0</v>
      </c>
      <c r="Q494" s="210" t="str">
        <f t="shared" si="42"/>
        <v>Update SC_Matieres set Obligatoire = 0 where ligne = 494 ;</v>
      </c>
    </row>
    <row r="495" spans="1:17" x14ac:dyDescent="0.3">
      <c r="A495" s="80">
        <v>495</v>
      </c>
      <c r="B495" s="100" t="s">
        <v>1278</v>
      </c>
      <c r="C495" s="100" t="s">
        <v>1279</v>
      </c>
      <c r="D495" s="100" t="s">
        <v>1275</v>
      </c>
      <c r="E495" s="100" t="s">
        <v>295</v>
      </c>
      <c r="F495" s="108">
        <v>2.12</v>
      </c>
      <c r="G495" s="81" t="s">
        <v>8</v>
      </c>
      <c r="I495" s="81" t="s">
        <v>579</v>
      </c>
      <c r="J495" s="81" t="str">
        <f t="shared" si="38"/>
        <v>Insert into SC_Matieres (ligne,typePresta,designation,categorie,fournisseur,unite,prix,detail,prixHorsTransport,Reference) values (495,'MATIERE','ECOPIC','Bordures','SASKIT','pc',2.12,'',null,'ECOPIC38');</v>
      </c>
      <c r="K495" s="80">
        <f t="shared" si="39"/>
        <v>495</v>
      </c>
      <c r="L495" s="81" t="str">
        <f t="shared" si="40"/>
        <v>Update SC_Matieres set designation = 'ECOPIC', Reference = 'ECOPIC38', fournisseur = 'SASKIT' where ligne = 495 ; Update SC_Matieres set Reference = 'ECOPIC38' where ligne = 495 and ifnull(Reference,'') = '' ;</v>
      </c>
      <c r="M495" s="81" t="str">
        <f t="shared" si="41"/>
        <v/>
      </c>
      <c r="P495" s="209">
        <v>0</v>
      </c>
      <c r="Q495" s="210" t="str">
        <f t="shared" si="42"/>
        <v>Update SC_Matieres set Obligatoire = 0 where ligne = 495 ;</v>
      </c>
    </row>
    <row r="496" spans="1:17" x14ac:dyDescent="0.3">
      <c r="A496" s="80">
        <v>496</v>
      </c>
      <c r="B496" s="100" t="s">
        <v>1280</v>
      </c>
      <c r="C496" s="100" t="s">
        <v>1281</v>
      </c>
      <c r="D496" s="100" t="s">
        <v>1195</v>
      </c>
      <c r="E496" s="100" t="s">
        <v>295</v>
      </c>
      <c r="F496" s="108">
        <v>31</v>
      </c>
      <c r="G496" s="81" t="s">
        <v>8</v>
      </c>
      <c r="I496" s="81" t="s">
        <v>579</v>
      </c>
      <c r="J496" s="81" t="str">
        <f t="shared" ref="J496:J502" si="43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80">
        <f t="shared" ref="K496:K502" si="44">A496</f>
        <v>496</v>
      </c>
      <c r="L496" s="81" t="str">
        <f t="shared" si="40"/>
        <v>Update SC_Matieres set designation = 'CULOTTE Y 45°MF 100', Reference = 'SPY45100', fournisseur = 'SASKIT' where ligne = 496 ; Update SC_Matieres set Reference = 'SPY45100' where ligne = 496 and ifnull(Reference,'') = '' ;</v>
      </c>
      <c r="M496" s="81" t="str">
        <f t="shared" si="41"/>
        <v/>
      </c>
      <c r="P496" s="209">
        <v>0</v>
      </c>
      <c r="Q496" s="210" t="str">
        <f t="shared" si="42"/>
        <v>Update SC_Matieres set Obligatoire = 0 where ligne = 496 ;</v>
      </c>
    </row>
    <row r="497" spans="1:17" x14ac:dyDescent="0.3">
      <c r="A497" s="80">
        <v>497</v>
      </c>
      <c r="B497" s="100" t="s">
        <v>1282</v>
      </c>
      <c r="C497" s="100" t="s">
        <v>1283</v>
      </c>
      <c r="D497" s="100" t="s">
        <v>1195</v>
      </c>
      <c r="E497" s="100" t="s">
        <v>295</v>
      </c>
      <c r="F497" s="108">
        <v>7.47</v>
      </c>
      <c r="G497" s="81" t="s">
        <v>8</v>
      </c>
      <c r="I497" s="81" t="s">
        <v>579</v>
      </c>
      <c r="J497" s="81" t="str">
        <f t="shared" si="43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80">
        <f t="shared" si="44"/>
        <v>497</v>
      </c>
      <c r="L497" s="81" t="str">
        <f t="shared" si="40"/>
        <v>Update SC_Matieres set designation = '50 TUBE PVC PRESSION', Reference = 'PVC5016', fournisseur = 'SASKIT' where ligne = 497 ; Update SC_Matieres set Reference = 'PVC5016' where ligne = 497 and ifnull(Reference,'') = '' ;</v>
      </c>
      <c r="M497" s="81" t="str">
        <f t="shared" si="41"/>
        <v/>
      </c>
      <c r="P497" s="209">
        <v>0</v>
      </c>
      <c r="Q497" s="210" t="str">
        <f t="shared" si="42"/>
        <v>Update SC_Matieres set Obligatoire = 0 where ligne = 497 ;</v>
      </c>
    </row>
    <row r="498" spans="1:17" x14ac:dyDescent="0.3">
      <c r="A498" s="80">
        <v>498</v>
      </c>
      <c r="B498" s="100" t="s">
        <v>1284</v>
      </c>
      <c r="C498" s="100" t="s">
        <v>1285</v>
      </c>
      <c r="D498" s="100" t="s">
        <v>1195</v>
      </c>
      <c r="E498" s="100" t="s">
        <v>295</v>
      </c>
      <c r="F498" s="108">
        <v>9.8699999999999992</v>
      </c>
      <c r="G498" s="81" t="s">
        <v>8</v>
      </c>
      <c r="I498" s="81" t="s">
        <v>579</v>
      </c>
      <c r="J498" s="81" t="str">
        <f t="shared" si="43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80">
        <f t="shared" si="44"/>
        <v>498</v>
      </c>
      <c r="L498" s="81" t="str">
        <f t="shared" si="40"/>
        <v>Update SC_Matieres set designation = '63 TUBE PVC PRESSION', Reference = 'PVC6316', fournisseur = 'SASKIT' where ligne = 498 ; Update SC_Matieres set Reference = 'PVC6316' where ligne = 498 and ifnull(Reference,'') = '' ;</v>
      </c>
      <c r="M498" s="81" t="str">
        <f t="shared" si="41"/>
        <v/>
      </c>
      <c r="P498" s="209">
        <v>0</v>
      </c>
      <c r="Q498" s="210" t="str">
        <f t="shared" si="42"/>
        <v>Update SC_Matieres set Obligatoire = 0 where ligne = 498 ;</v>
      </c>
    </row>
    <row r="499" spans="1:17" x14ac:dyDescent="0.3">
      <c r="A499" s="80">
        <v>499</v>
      </c>
      <c r="B499" s="100" t="s">
        <v>1244</v>
      </c>
      <c r="C499" s="100" t="s">
        <v>1286</v>
      </c>
      <c r="D499" s="100" t="s">
        <v>1195</v>
      </c>
      <c r="E499" s="100" t="s">
        <v>295</v>
      </c>
      <c r="F499" s="108">
        <v>0.42</v>
      </c>
      <c r="G499" s="81" t="s">
        <v>8</v>
      </c>
      <c r="I499" s="81" t="s">
        <v>579</v>
      </c>
      <c r="J499" s="81" t="str">
        <f t="shared" si="43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80">
        <f t="shared" si="44"/>
        <v>499</v>
      </c>
      <c r="L499" s="81" t="str">
        <f t="shared" si="40"/>
        <v>Update SC_Matieres set designation = '50 MANCHON EGAL', Reference = 'M50', fournisseur = 'SASKIT' where ligne = 499 ; Update SC_Matieres set Reference = 'M50' where ligne = 499 and ifnull(Reference,'') = '' ;</v>
      </c>
      <c r="M499" s="81" t="str">
        <f t="shared" si="41"/>
        <v/>
      </c>
      <c r="P499" s="209">
        <v>0</v>
      </c>
      <c r="Q499" s="210" t="str">
        <f t="shared" si="42"/>
        <v>Update SC_Matieres set Obligatoire = 0 where ligne = 499 ;</v>
      </c>
    </row>
    <row r="500" spans="1:17" x14ac:dyDescent="0.3">
      <c r="A500" s="80">
        <v>500</v>
      </c>
      <c r="B500" s="100" t="s">
        <v>1246</v>
      </c>
      <c r="C500" s="100" t="s">
        <v>1287</v>
      </c>
      <c r="D500" s="100" t="s">
        <v>1195</v>
      </c>
      <c r="E500" s="100" t="s">
        <v>295</v>
      </c>
      <c r="F500" s="108">
        <v>0.74</v>
      </c>
      <c r="G500" s="81" t="s">
        <v>8</v>
      </c>
      <c r="I500" s="81" t="s">
        <v>579</v>
      </c>
      <c r="J500" s="81" t="str">
        <f t="shared" si="43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80">
        <f t="shared" si="44"/>
        <v>500</v>
      </c>
      <c r="L500" s="81" t="str">
        <f t="shared" si="40"/>
        <v>Update SC_Matieres set designation = '63 MANCHON EGAL', Reference = 'M63', fournisseur = 'SASKIT' where ligne = 500 ; Update SC_Matieres set Reference = 'M63' where ligne = 500 and ifnull(Reference,'') = '' ;</v>
      </c>
      <c r="M500" s="81" t="str">
        <f t="shared" si="41"/>
        <v/>
      </c>
      <c r="P500" s="209">
        <v>0</v>
      </c>
      <c r="Q500" s="210" t="str">
        <f t="shared" si="42"/>
        <v>Update SC_Matieres set Obligatoire = 0 where ligne = 500 ;</v>
      </c>
    </row>
    <row r="501" spans="1:17" x14ac:dyDescent="0.3">
      <c r="A501" s="80">
        <v>501</v>
      </c>
      <c r="B501" s="100" t="s">
        <v>1288</v>
      </c>
      <c r="C501" s="100" t="s">
        <v>1289</v>
      </c>
      <c r="D501" s="100" t="s">
        <v>1195</v>
      </c>
      <c r="E501" s="100" t="s">
        <v>295</v>
      </c>
      <c r="F501" s="108">
        <v>7.84</v>
      </c>
      <c r="G501" s="81" t="s">
        <v>8</v>
      </c>
      <c r="I501" s="81" t="s">
        <v>579</v>
      </c>
      <c r="J501" s="81" t="str">
        <f t="shared" si="43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80">
        <f t="shared" si="44"/>
        <v>501</v>
      </c>
      <c r="L501" s="81" t="str">
        <f t="shared" si="40"/>
        <v>Update SC_Matieres set designation = 'CROIX PVC PRESSION', Reference = 'CROIX63', fournisseur = 'SASKIT' where ligne = 501 ; Update SC_Matieres set Reference = 'CROIX63' where ligne = 501 and ifnull(Reference,'') = '' ;</v>
      </c>
      <c r="M501" s="81" t="str">
        <f t="shared" si="41"/>
        <v/>
      </c>
      <c r="P501" s="209">
        <v>0</v>
      </c>
      <c r="Q501" s="210" t="str">
        <f t="shared" si="42"/>
        <v>Update SC_Matieres set Obligatoire = 0 where ligne = 501 ;</v>
      </c>
    </row>
    <row r="502" spans="1:17" x14ac:dyDescent="0.3">
      <c r="A502" s="80">
        <v>502</v>
      </c>
      <c r="B502" s="87" t="s">
        <v>1501</v>
      </c>
      <c r="C502" s="81" t="s">
        <v>1502</v>
      </c>
      <c r="D502" s="105" t="s">
        <v>1503</v>
      </c>
      <c r="E502" s="105" t="s">
        <v>295</v>
      </c>
      <c r="F502" s="109">
        <v>18</v>
      </c>
      <c r="G502" s="106" t="s">
        <v>8</v>
      </c>
      <c r="I502" s="81" t="s">
        <v>579</v>
      </c>
      <c r="J502" s="81" t="str">
        <f t="shared" si="43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80">
        <f t="shared" si="44"/>
        <v>502</v>
      </c>
      <c r="P502" s="209">
        <v>0</v>
      </c>
      <c r="Q502" s="210" t="str">
        <f t="shared" si="42"/>
        <v>Update SC_Matieres set Obligatoire = 0 where ligne = 502 ;</v>
      </c>
    </row>
    <row r="503" spans="1:17" s="258" customFormat="1" x14ac:dyDescent="0.3">
      <c r="A503" s="257">
        <v>503</v>
      </c>
      <c r="B503" s="261" t="s">
        <v>1504</v>
      </c>
      <c r="C503" s="261" t="s">
        <v>1884</v>
      </c>
      <c r="D503" s="261" t="s">
        <v>1520</v>
      </c>
      <c r="E503" s="261" t="s">
        <v>295</v>
      </c>
      <c r="F503" s="264">
        <v>785</v>
      </c>
      <c r="G503" s="258" t="s">
        <v>8</v>
      </c>
      <c r="I503" s="258" t="s">
        <v>579</v>
      </c>
      <c r="J503" s="258" t="str">
        <f t="shared" ref="J503" si="45">IF(C503="SASKIT",SUBSTITUTE(SUBSTITUTE(SUBSTITUTE(SUBSTITUTE(SUBSTITUTE(SUBSTITUTE(SUBSTITUTE(SUBSTITUTE(SUBSTITUTE($L$1,"#LIBELLE#",#REF!),"#CATEGORIE#",B503),"#FOURNISSEUR#",C503),"#UNITE#",E503),"#PRIX#",SUBSTITUTE(D503,",",".")),"#DETAIL#",SUBSTITUTE(F503,"'","\'")),"#LIGNE#",#REF!),"#TRANSPORT#",SUBSTITUTE(G503,",",".")),"#REFERENCE#",A503),"")</f>
        <v/>
      </c>
      <c r="K503" s="257">
        <f>A503</f>
        <v>503</v>
      </c>
      <c r="L503" s="258" t="str">
        <f t="shared" si="40"/>
        <v>Update SC_Matieres set designation = 'KIT COFFRAGE PVC 3 EH', Reference = 'PCR3EH', fournisseur = 'SASKIT' where ligne = 503 ; Update SC_Matieres set Reference = 'PCR3EH' where ligne = 503 and ifnull(Reference,'') = '' ;</v>
      </c>
      <c r="P503" s="271">
        <v>1</v>
      </c>
      <c r="Q503" s="258" t="str">
        <f t="shared" si="42"/>
        <v>Update SC_Matieres set Obligatoire = 1 where ligne = 503 ;</v>
      </c>
    </row>
    <row r="504" spans="1:17" s="258" customFormat="1" x14ac:dyDescent="0.3">
      <c r="A504" s="257">
        <v>504</v>
      </c>
      <c r="B504" s="261" t="s">
        <v>1505</v>
      </c>
      <c r="C504" s="261" t="s">
        <v>1885</v>
      </c>
      <c r="D504" s="261" t="s">
        <v>1520</v>
      </c>
      <c r="E504" s="261" t="s">
        <v>295</v>
      </c>
      <c r="F504" s="264">
        <v>896</v>
      </c>
      <c r="G504" s="258" t="s">
        <v>8</v>
      </c>
      <c r="I504" s="258" t="s">
        <v>579</v>
      </c>
      <c r="J504" s="258" t="str">
        <f t="shared" ref="J504" si="46">IF(C504="SASKIT",SUBSTITUTE(SUBSTITUTE(SUBSTITUTE(SUBSTITUTE(SUBSTITUTE(SUBSTITUTE(SUBSTITUTE(SUBSTITUTE(SUBSTITUTE($L$1,"#LIBELLE#",#REF!),"#CATEGORIE#",B504),"#FOURNISSEUR#",C504),"#UNITE#",E504),"#PRIX#",SUBSTITUTE(D504,",",".")),"#DETAIL#",SUBSTITUTE(F504,"'","\'")),"#LIGNE#",#REF!),"#TRANSPORT#",SUBSTITUTE(G504,",",".")),"#REFERENCE#",A504),"")</f>
        <v/>
      </c>
      <c r="K504" s="257">
        <f t="shared" ref="K504:K567" si="47">A504</f>
        <v>504</v>
      </c>
      <c r="L504" s="258" t="str">
        <f t="shared" si="40"/>
        <v>Update SC_Matieres set designation = 'KIT COFFRAGE PVC 4 EH', Reference = 'PCR4EH', fournisseur = 'SASKIT' where ligne = 504 ; Update SC_Matieres set Reference = 'PCR4EH' where ligne = 504 and ifnull(Reference,'') = '' ;</v>
      </c>
      <c r="P504" s="271">
        <v>1</v>
      </c>
      <c r="Q504" s="258" t="str">
        <f t="shared" si="42"/>
        <v>Update SC_Matieres set Obligatoire = 1 where ligne = 504 ;</v>
      </c>
    </row>
    <row r="505" spans="1:17" s="258" customFormat="1" x14ac:dyDescent="0.3">
      <c r="A505" s="257">
        <v>505</v>
      </c>
      <c r="B505" s="261" t="s">
        <v>1506</v>
      </c>
      <c r="C505" s="261" t="s">
        <v>1886</v>
      </c>
      <c r="D505" s="261" t="s">
        <v>1520</v>
      </c>
      <c r="E505" s="261" t="s">
        <v>295</v>
      </c>
      <c r="F505" s="264">
        <v>959</v>
      </c>
      <c r="G505" s="258" t="s">
        <v>8</v>
      </c>
      <c r="I505" s="258" t="s">
        <v>579</v>
      </c>
      <c r="J505" s="258" t="str">
        <f t="shared" ref="J505" si="48">IF(C505="SASKIT",SUBSTITUTE(SUBSTITUTE(SUBSTITUTE(SUBSTITUTE(SUBSTITUTE(SUBSTITUTE(SUBSTITUTE(SUBSTITUTE(SUBSTITUTE($L$1,"#LIBELLE#",#REF!),"#CATEGORIE#",B505),"#FOURNISSEUR#",C505),"#UNITE#",E505),"#PRIX#",SUBSTITUTE(D505,",",".")),"#DETAIL#",SUBSTITUTE(F505,"'","\'")),"#LIGNE#",#REF!),"#TRANSPORT#",SUBSTITUTE(G505,",",".")),"#REFERENCE#",A505),"")</f>
        <v/>
      </c>
      <c r="K505" s="257">
        <f t="shared" si="47"/>
        <v>505</v>
      </c>
      <c r="L505" s="258" t="str">
        <f t="shared" si="40"/>
        <v>Update SC_Matieres set designation = 'KIT COFFRAGE PVC 5 EH', Reference = 'PCR5EH', fournisseur = 'SASKIT' where ligne = 505 ; Update SC_Matieres set Reference = 'PCR5EH' where ligne = 505 and ifnull(Reference,'') = '' ;</v>
      </c>
      <c r="P505" s="271">
        <v>1</v>
      </c>
      <c r="Q505" s="258" t="str">
        <f t="shared" si="42"/>
        <v>Update SC_Matieres set Obligatoire = 1 where ligne = 505 ;</v>
      </c>
    </row>
    <row r="506" spans="1:17" s="258" customFormat="1" x14ac:dyDescent="0.3">
      <c r="A506" s="257">
        <v>506</v>
      </c>
      <c r="B506" s="261" t="s">
        <v>1507</v>
      </c>
      <c r="C506" s="261" t="s">
        <v>1892</v>
      </c>
      <c r="D506" s="261" t="s">
        <v>1520</v>
      </c>
      <c r="E506" s="261" t="s">
        <v>295</v>
      </c>
      <c r="F506" s="264">
        <v>1107</v>
      </c>
      <c r="G506" s="258" t="s">
        <v>8</v>
      </c>
      <c r="I506" s="258" t="s">
        <v>579</v>
      </c>
      <c r="J506" s="258" t="str">
        <f t="shared" ref="J506" si="49">IF(C506="SASKIT",SUBSTITUTE(SUBSTITUTE(SUBSTITUTE(SUBSTITUTE(SUBSTITUTE(SUBSTITUTE(SUBSTITUTE(SUBSTITUTE(SUBSTITUTE($L$1,"#LIBELLE#",#REF!),"#CATEGORIE#",B506),"#FOURNISSEUR#",C506),"#UNITE#",E506),"#PRIX#",SUBSTITUTE(D506,",",".")),"#DETAIL#",SUBSTITUTE(F506,"'","\'")),"#LIGNE#",#REF!),"#TRANSPORT#",SUBSTITUTE(G506,",",".")),"#REFERENCE#",A506),"")</f>
        <v/>
      </c>
      <c r="K506" s="257">
        <f t="shared" si="47"/>
        <v>506</v>
      </c>
      <c r="L506" s="258" t="str">
        <f t="shared" si="40"/>
        <v>Update SC_Matieres set designation = 'KIT COFFRAGE PVC 6 EH 4-3', Reference = 'PCR6EHA', fournisseur = 'SASKIT' where ligne = 506 ; Update SC_Matieres set Reference = 'PCR6EHA' where ligne = 506 and ifnull(Reference,'') = '' ;</v>
      </c>
      <c r="P506" s="271">
        <v>1</v>
      </c>
      <c r="Q506" s="258" t="str">
        <f t="shared" si="42"/>
        <v>Update SC_Matieres set Obligatoire = 1 where ligne = 506 ;</v>
      </c>
    </row>
    <row r="507" spans="1:17" s="258" customFormat="1" x14ac:dyDescent="0.3">
      <c r="A507" s="257">
        <v>507</v>
      </c>
      <c r="B507" s="261" t="s">
        <v>1508</v>
      </c>
      <c r="C507" s="261" t="s">
        <v>1893</v>
      </c>
      <c r="D507" s="261" t="s">
        <v>1520</v>
      </c>
      <c r="E507" s="261" t="s">
        <v>295</v>
      </c>
      <c r="F507" s="264">
        <v>1202</v>
      </c>
      <c r="G507" s="258" t="s">
        <v>8</v>
      </c>
      <c r="I507" s="258" t="s">
        <v>579</v>
      </c>
      <c r="J507" s="258" t="str">
        <f t="shared" ref="J507" si="50">IF(C507="SASKIT",SUBSTITUTE(SUBSTITUTE(SUBSTITUTE(SUBSTITUTE(SUBSTITUTE(SUBSTITUTE(SUBSTITUTE(SUBSTITUTE(SUBSTITUTE($L$1,"#LIBELLE#",#REF!),"#CATEGORIE#",B507),"#FOURNISSEUR#",C507),"#UNITE#",E507),"#PRIX#",SUBSTITUTE(D507,",",".")),"#DETAIL#",SUBSTITUTE(F507,"'","\'")),"#LIGNE#",#REF!),"#TRANSPORT#",SUBSTITUTE(G507,",",".")),"#REFERENCE#",A507),"")</f>
        <v/>
      </c>
      <c r="K507" s="257">
        <f t="shared" si="47"/>
        <v>507</v>
      </c>
      <c r="L507" s="258" t="str">
        <f t="shared" si="40"/>
        <v>Update SC_Matieres set designation = 'KIT COFFRAGE PVC 6 EH 6-2', Reference = 'PCR6EHB', fournisseur = 'SASKIT' where ligne = 507 ; Update SC_Matieres set Reference = 'PCR6EHB' where ligne = 507 and ifnull(Reference,'') = '' ;</v>
      </c>
      <c r="P507" s="271">
        <v>1</v>
      </c>
      <c r="Q507" s="258" t="str">
        <f t="shared" si="42"/>
        <v>Update SC_Matieres set Obligatoire = 1 where ligne = 507 ;</v>
      </c>
    </row>
    <row r="508" spans="1:17" s="258" customFormat="1" x14ac:dyDescent="0.3">
      <c r="A508" s="257">
        <v>508</v>
      </c>
      <c r="B508" s="261" t="s">
        <v>1509</v>
      </c>
      <c r="C508" s="261" t="s">
        <v>1887</v>
      </c>
      <c r="D508" s="261" t="s">
        <v>1520</v>
      </c>
      <c r="E508" s="261" t="s">
        <v>295</v>
      </c>
      <c r="F508" s="264">
        <v>1240</v>
      </c>
      <c r="G508" s="258" t="s">
        <v>8</v>
      </c>
      <c r="I508" s="258" t="s">
        <v>579</v>
      </c>
      <c r="J508" s="258" t="str">
        <f t="shared" ref="J508" si="51">IF(C508="SASKIT",SUBSTITUTE(SUBSTITUTE(SUBSTITUTE(SUBSTITUTE(SUBSTITUTE(SUBSTITUTE(SUBSTITUTE(SUBSTITUTE(SUBSTITUTE($L$1,"#LIBELLE#",#REF!),"#CATEGORIE#",B508),"#FOURNISSEUR#",C508),"#UNITE#",E508),"#PRIX#",SUBSTITUTE(D508,",",".")),"#DETAIL#",SUBSTITUTE(F508,"'","\'")),"#LIGNE#",#REF!),"#TRANSPORT#",SUBSTITUTE(G508,",",".")),"#REFERENCE#",A508),"")</f>
        <v/>
      </c>
      <c r="K508" s="257">
        <f t="shared" si="47"/>
        <v>508</v>
      </c>
      <c r="L508" s="258" t="str">
        <f t="shared" si="40"/>
        <v>Update SC_Matieres set designation = 'KIT COFFRAGE PVC 7 EH', Reference = 'PCR7EH', fournisseur = 'SASKIT' where ligne = 508 ; Update SC_Matieres set Reference = 'PCR7EH' where ligne = 508 and ifnull(Reference,'') = '' ;</v>
      </c>
      <c r="P508" s="271">
        <v>1</v>
      </c>
      <c r="Q508" s="258" t="str">
        <f t="shared" si="42"/>
        <v>Update SC_Matieres set Obligatoire = 1 where ligne = 508 ;</v>
      </c>
    </row>
    <row r="509" spans="1:17" s="258" customFormat="1" x14ac:dyDescent="0.3">
      <c r="A509" s="257">
        <v>509</v>
      </c>
      <c r="B509" s="261" t="s">
        <v>1510</v>
      </c>
      <c r="C509" s="261" t="s">
        <v>1888</v>
      </c>
      <c r="D509" s="261" t="s">
        <v>1520</v>
      </c>
      <c r="E509" s="261" t="s">
        <v>295</v>
      </c>
      <c r="F509" s="264">
        <v>1312</v>
      </c>
      <c r="G509" s="258" t="s">
        <v>8</v>
      </c>
      <c r="I509" s="258" t="s">
        <v>579</v>
      </c>
      <c r="J509" s="258" t="str">
        <f t="shared" ref="J509" si="52">IF(C509="SASKIT",SUBSTITUTE(SUBSTITUTE(SUBSTITUTE(SUBSTITUTE(SUBSTITUTE(SUBSTITUTE(SUBSTITUTE(SUBSTITUTE(SUBSTITUTE($L$1,"#LIBELLE#",#REF!),"#CATEGORIE#",B509),"#FOURNISSEUR#",C509),"#UNITE#",E509),"#PRIX#",SUBSTITUTE(D509,",",".")),"#DETAIL#",SUBSTITUTE(F509,"'","\'")),"#LIGNE#",#REF!),"#TRANSPORT#",SUBSTITUTE(G509,",",".")),"#REFERENCE#",A509),"")</f>
        <v/>
      </c>
      <c r="K509" s="257">
        <f t="shared" si="47"/>
        <v>509</v>
      </c>
      <c r="L509" s="258" t="str">
        <f t="shared" si="40"/>
        <v>Update SC_Matieres set designation = 'KIT COFFRAGE PVC 8 EH', Reference = 'PCR8EH', fournisseur = 'SASKIT' where ligne = 509 ; Update SC_Matieres set Reference = 'PCR8EH' where ligne = 509 and ifnull(Reference,'') = '' ;</v>
      </c>
      <c r="P509" s="271">
        <v>1</v>
      </c>
      <c r="Q509" s="258" t="str">
        <f t="shared" si="42"/>
        <v>Update SC_Matieres set Obligatoire = 1 where ligne = 509 ;</v>
      </c>
    </row>
    <row r="510" spans="1:17" s="258" customFormat="1" x14ac:dyDescent="0.3">
      <c r="A510" s="257">
        <v>510</v>
      </c>
      <c r="B510" s="261" t="s">
        <v>1511</v>
      </c>
      <c r="C510" s="261" t="s">
        <v>1889</v>
      </c>
      <c r="D510" s="261" t="s">
        <v>1520</v>
      </c>
      <c r="E510" s="261" t="s">
        <v>295</v>
      </c>
      <c r="F510" s="264">
        <v>1375</v>
      </c>
      <c r="G510" s="258" t="s">
        <v>8</v>
      </c>
      <c r="I510" s="258" t="s">
        <v>579</v>
      </c>
      <c r="J510" s="258" t="str">
        <f t="shared" ref="J510" si="53">IF(C510="SASKIT",SUBSTITUTE(SUBSTITUTE(SUBSTITUTE(SUBSTITUTE(SUBSTITUTE(SUBSTITUTE(SUBSTITUTE(SUBSTITUTE(SUBSTITUTE($L$1,"#LIBELLE#",#REF!),"#CATEGORIE#",B510),"#FOURNISSEUR#",C510),"#UNITE#",E510),"#PRIX#",SUBSTITUTE(D510,",",".")),"#DETAIL#",SUBSTITUTE(F510,"'","\'")),"#LIGNE#",#REF!),"#TRANSPORT#",SUBSTITUTE(G510,",",".")),"#REFERENCE#",A510),"")</f>
        <v/>
      </c>
      <c r="K510" s="257">
        <f t="shared" si="47"/>
        <v>510</v>
      </c>
      <c r="L510" s="258" t="str">
        <f t="shared" si="40"/>
        <v>Update SC_Matieres set designation = 'KIT COFFRAGE PVC 9 EH', Reference = 'PCR9EH', fournisseur = 'SASKIT' where ligne = 510 ; Update SC_Matieres set Reference = 'PCR9EH' where ligne = 510 and ifnull(Reference,'') = '' ;</v>
      </c>
      <c r="P510" s="271">
        <v>1</v>
      </c>
      <c r="Q510" s="258" t="str">
        <f t="shared" si="42"/>
        <v>Update SC_Matieres set Obligatoire = 1 where ligne = 510 ;</v>
      </c>
    </row>
    <row r="511" spans="1:17" s="258" customFormat="1" x14ac:dyDescent="0.3">
      <c r="A511" s="257">
        <v>511</v>
      </c>
      <c r="B511" s="259" t="s">
        <v>1512</v>
      </c>
      <c r="C511" s="258" t="s">
        <v>1890</v>
      </c>
      <c r="D511" s="262" t="s">
        <v>1520</v>
      </c>
      <c r="E511" s="262" t="s">
        <v>295</v>
      </c>
      <c r="F511" s="265">
        <v>1508</v>
      </c>
      <c r="G511" s="263" t="s">
        <v>8</v>
      </c>
      <c r="I511" s="258" t="s">
        <v>579</v>
      </c>
      <c r="J511" s="258" t="str">
        <f t="shared" ref="J511" si="54">IF(C511="SASKIT",SUBSTITUTE(SUBSTITUTE(SUBSTITUTE(SUBSTITUTE(SUBSTITUTE(SUBSTITUTE(SUBSTITUTE(SUBSTITUTE(SUBSTITUTE($L$1,"#LIBELLE#",#REF!),"#CATEGORIE#",B511),"#FOURNISSEUR#",C511),"#UNITE#",E511),"#PRIX#",SUBSTITUTE(D511,",",".")),"#DETAIL#",SUBSTITUTE(F511,"'","\'")),"#LIGNE#",#REF!),"#TRANSPORT#",SUBSTITUTE(G511,",",".")),"#REFERENCE#",A511),"")</f>
        <v/>
      </c>
      <c r="K511" s="257">
        <f t="shared" si="47"/>
        <v>511</v>
      </c>
      <c r="L511" s="258" t="str">
        <f t="shared" si="40"/>
        <v>Update SC_Matieres set designation = 'KIT COFFRAGE PVC 10 EH', Reference = 'PCR10EH', fournisseur = 'SASKIT' where ligne = 511 ; Update SC_Matieres set Reference = 'PCR10EH' where ligne = 511 and ifnull(Reference,'') = '' ;</v>
      </c>
      <c r="P511" s="271">
        <v>1</v>
      </c>
      <c r="Q511" s="258" t="str">
        <f t="shared" si="42"/>
        <v>Update SC_Matieres set Obligatoire = 1 where ligne = 511 ;</v>
      </c>
    </row>
    <row r="512" spans="1:17" s="258" customFormat="1" x14ac:dyDescent="0.3">
      <c r="A512" s="257">
        <v>512</v>
      </c>
      <c r="B512" s="261" t="s">
        <v>1513</v>
      </c>
      <c r="C512" s="261" t="s">
        <v>1894</v>
      </c>
      <c r="D512" s="261" t="s">
        <v>1520</v>
      </c>
      <c r="E512" s="261" t="s">
        <v>295</v>
      </c>
      <c r="F512" s="264">
        <v>1716</v>
      </c>
      <c r="G512" s="258" t="s">
        <v>8</v>
      </c>
      <c r="I512" s="258" t="s">
        <v>579</v>
      </c>
      <c r="J512" s="258" t="str">
        <f t="shared" ref="J512" si="55">IF(C512="SASKIT",SUBSTITUTE(SUBSTITUTE(SUBSTITUTE(SUBSTITUTE(SUBSTITUTE(SUBSTITUTE(SUBSTITUTE(SUBSTITUTE(SUBSTITUTE($L$1,"#LIBELLE#",#REF!),"#CATEGORIE#",B512),"#FOURNISSEUR#",C512),"#UNITE#",E512),"#PRIX#",SUBSTITUTE(D512,",",".")),"#DETAIL#",SUBSTITUTE(F512,"'","\'")),"#LIGNE#",#REF!),"#TRANSPORT#",SUBSTITUTE(G512,",",".")),"#REFERENCE#",A512),"")</f>
        <v/>
      </c>
      <c r="K512" s="257">
        <f t="shared" si="47"/>
        <v>512</v>
      </c>
      <c r="L512" s="258" t="str">
        <f t="shared" si="40"/>
        <v>Update SC_Matieres set designation = 'KIT COFFRAGE PVC 12 EH 6-4', Reference = 'PCR12EHA', fournisseur = 'SASKIT' where ligne = 512 ; Update SC_Matieres set Reference = 'PCR12EHA' where ligne = 512 and ifnull(Reference,'') = '' ;</v>
      </c>
      <c r="P512" s="271">
        <v>1</v>
      </c>
      <c r="Q512" s="258" t="str">
        <f t="shared" si="42"/>
        <v>Update SC_Matieres set Obligatoire = 1 where ligne = 512 ;</v>
      </c>
    </row>
    <row r="513" spans="1:17" s="258" customFormat="1" x14ac:dyDescent="0.3">
      <c r="A513" s="257">
        <v>513</v>
      </c>
      <c r="B513" s="261" t="s">
        <v>1514</v>
      </c>
      <c r="C513" s="261" t="s">
        <v>1895</v>
      </c>
      <c r="D513" s="261" t="s">
        <v>1520</v>
      </c>
      <c r="E513" s="261" t="s">
        <v>295</v>
      </c>
      <c r="F513" s="264">
        <v>1860</v>
      </c>
      <c r="G513" s="258" t="s">
        <v>8</v>
      </c>
      <c r="I513" s="258" t="s">
        <v>579</v>
      </c>
      <c r="J513" s="258" t="str">
        <f t="shared" ref="J513" si="56">IF(C513="SASKIT",SUBSTITUTE(SUBSTITUTE(SUBSTITUTE(SUBSTITUTE(SUBSTITUTE(SUBSTITUTE(SUBSTITUTE(SUBSTITUTE(SUBSTITUTE($L$1,"#LIBELLE#",#REF!),"#CATEGORIE#",B513),"#FOURNISSEUR#",C513),"#UNITE#",E513),"#PRIX#",SUBSTITUTE(D513,",",".")),"#DETAIL#",SUBSTITUTE(F513,"'","\'")),"#LIGNE#",#REF!),"#TRANSPORT#",SUBSTITUTE(G513,",",".")),"#REFERENCE#",A513),"")</f>
        <v/>
      </c>
      <c r="K513" s="257">
        <f t="shared" si="47"/>
        <v>513</v>
      </c>
      <c r="L513" s="258" t="str">
        <f t="shared" si="40"/>
        <v>Update SC_Matieres set designation = 'KIT COFFRAGE PVC 12 EH 8-3', Reference = 'PCR12EHB', fournisseur = 'SASKIT' where ligne = 513 ; Update SC_Matieres set Reference = 'PCR12EHB' where ligne = 513 and ifnull(Reference,'') = '' ;</v>
      </c>
      <c r="P513" s="271">
        <v>1</v>
      </c>
      <c r="Q513" s="258" t="str">
        <f t="shared" si="42"/>
        <v>Update SC_Matieres set Obligatoire = 1 where ligne = 513 ;</v>
      </c>
    </row>
    <row r="514" spans="1:17" s="258" customFormat="1" x14ac:dyDescent="0.3">
      <c r="A514" s="257">
        <v>514</v>
      </c>
      <c r="B514" s="261" t="s">
        <v>1515</v>
      </c>
      <c r="C514" s="261" t="s">
        <v>1896</v>
      </c>
      <c r="D514" s="261" t="s">
        <v>1520</v>
      </c>
      <c r="E514" s="261" t="s">
        <v>295</v>
      </c>
      <c r="F514" s="264">
        <v>1976</v>
      </c>
      <c r="G514" s="258" t="s">
        <v>8</v>
      </c>
      <c r="I514" s="258" t="s">
        <v>579</v>
      </c>
      <c r="J514" s="258" t="str">
        <f t="shared" ref="J514" si="57">IF(C514="SASKIT",SUBSTITUTE(SUBSTITUTE(SUBSTITUTE(SUBSTITUTE(SUBSTITUTE(SUBSTITUTE(SUBSTITUTE(SUBSTITUTE(SUBSTITUTE($L$1,"#LIBELLE#",#REF!),"#CATEGORIE#",B514),"#FOURNISSEUR#",C514),"#UNITE#",E514),"#PRIX#",SUBSTITUTE(D514,",",".")),"#DETAIL#",SUBSTITUTE(F514,"'","\'")),"#LIGNE#",#REF!),"#TRANSPORT#",SUBSTITUTE(G514,",",".")),"#REFERENCE#",A514),"")</f>
        <v/>
      </c>
      <c r="K514" s="257">
        <f t="shared" si="47"/>
        <v>514</v>
      </c>
      <c r="L514" s="258" t="str">
        <f t="shared" si="40"/>
        <v>Update SC_Matieres set designation = 'KIT COFFRAGE PVC 14 EH 8-3,5', Reference = 'PCR14EHA', fournisseur = 'SASKIT' where ligne = 514 ; Update SC_Matieres set Reference = 'PCR14EHA' where ligne = 514 and ifnull(Reference,'') = '' ;</v>
      </c>
      <c r="P514" s="271">
        <v>1</v>
      </c>
      <c r="Q514" s="258" t="str">
        <f t="shared" si="42"/>
        <v>Update SC_Matieres set Obligatoire = 1 where ligne = 514 ;</v>
      </c>
    </row>
    <row r="515" spans="1:17" s="258" customFormat="1" x14ac:dyDescent="0.3">
      <c r="A515" s="257">
        <v>515</v>
      </c>
      <c r="B515" s="261" t="s">
        <v>1516</v>
      </c>
      <c r="C515" s="261" t="s">
        <v>1897</v>
      </c>
      <c r="D515" s="261" t="s">
        <v>1520</v>
      </c>
      <c r="E515" s="261" t="s">
        <v>295</v>
      </c>
      <c r="F515" s="264">
        <v>1840</v>
      </c>
      <c r="G515" s="258" t="s">
        <v>8</v>
      </c>
      <c r="I515" s="258" t="s">
        <v>579</v>
      </c>
      <c r="J515" s="258" t="str">
        <f t="shared" ref="J515" si="58">IF(C515="SASKIT",SUBSTITUTE(SUBSTITUTE(SUBSTITUTE(SUBSTITUTE(SUBSTITUTE(SUBSTITUTE(SUBSTITUTE(SUBSTITUTE(SUBSTITUTE($L$1,"#LIBELLE#",#REF!),"#CATEGORIE#",B515),"#FOURNISSEUR#",C515),"#UNITE#",E515),"#PRIX#",SUBSTITUTE(D515,",",".")),"#DETAIL#",SUBSTITUTE(F515,"'","\'")),"#LIGNE#",#REF!),"#TRANSPORT#",SUBSTITUTE(G515,",",".")),"#REFERENCE#",A515),"")</f>
        <v/>
      </c>
      <c r="K515" s="257">
        <f t="shared" si="47"/>
        <v>515</v>
      </c>
      <c r="L515" s="258" t="str">
        <f t="shared" ref="L515:L518" si="59">IF(E515="SASKIT",SUBSTITUTE(SUBSTITUTE(SUBSTITUTE(SUBSTITUTE(SUBSTITUTE(SUBSTITUTE(SUBSTITUTE(SUBSTITUTE(SUBSTITUTE($L$1,"#LIBELLE#",B515),"#CATEGORIE#",D515),"#FOURNISSEUR#",E515),"#UNITE#",G515),"#PRIX#",SUBSTITUTE(F515,",",".")),"#DETAIL#",SUBSTITUTE(H515,"'","\'")),"#LIGNE#",A515),"#TRANSPORT#",SUBSTITUTE(I515,",",".")),"#REFERENCE#",C515),"")</f>
        <v>Update SC_Matieres set designation = 'KIT COFFRAGE PVC 14 EH 7-4', Reference = 'PCR14EHB', fournisseur = 'SASKIT' where ligne = 515 ; Update SC_Matieres set Reference = 'PCR14EHB' where ligne = 515 and ifnull(Reference,'') = '' ;</v>
      </c>
      <c r="P515" s="271">
        <v>1</v>
      </c>
      <c r="Q515" s="258" t="str">
        <f t="shared" ref="Q515:Q578" si="60">IF(E515="SASKIT",SUBSTITUTE(SUBSTITUTE($Q$1,"#OBLIGATOIRE#",P515),"#LIGNE#",A515),"")</f>
        <v>Update SC_Matieres set Obligatoire = 1 where ligne = 515 ;</v>
      </c>
    </row>
    <row r="516" spans="1:17" s="258" customFormat="1" x14ac:dyDescent="0.3">
      <c r="A516" s="257">
        <v>516</v>
      </c>
      <c r="B516" s="261" t="s">
        <v>1517</v>
      </c>
      <c r="C516" s="261" t="s">
        <v>1891</v>
      </c>
      <c r="D516" s="261" t="s">
        <v>1520</v>
      </c>
      <c r="E516" s="261" t="s">
        <v>295</v>
      </c>
      <c r="F516" s="264">
        <v>2251</v>
      </c>
      <c r="G516" s="258" t="s">
        <v>8</v>
      </c>
      <c r="I516" s="258" t="s">
        <v>579</v>
      </c>
      <c r="J516" s="258" t="str">
        <f t="shared" ref="J516" si="61">IF(C516="SASKIT",SUBSTITUTE(SUBSTITUTE(SUBSTITUTE(SUBSTITUTE(SUBSTITUTE(SUBSTITUTE(SUBSTITUTE(SUBSTITUTE(SUBSTITUTE($L$1,"#LIBELLE#",#REF!),"#CATEGORIE#",B516),"#FOURNISSEUR#",C516),"#UNITE#",E516),"#PRIX#",SUBSTITUTE(D516,",",".")),"#DETAIL#",SUBSTITUTE(F516,"'","\'")),"#LIGNE#",#REF!),"#TRANSPORT#",SUBSTITUTE(G516,",",".")),"#REFERENCE#",A516),"")</f>
        <v/>
      </c>
      <c r="K516" s="257">
        <f t="shared" si="47"/>
        <v>516</v>
      </c>
      <c r="L516" s="258" t="str">
        <f t="shared" si="59"/>
        <v>Update SC_Matieres set designation = 'KIT COFFRAGE PVC 16 EH', Reference = 'PCR16EH', fournisseur = 'SASKIT' where ligne = 516 ; Update SC_Matieres set Reference = 'PCR16EH' where ligne = 516 and ifnull(Reference,'') = '' ;</v>
      </c>
      <c r="P516" s="271">
        <v>1</v>
      </c>
      <c r="Q516" s="258" t="str">
        <f t="shared" si="60"/>
        <v>Update SC_Matieres set Obligatoire = 1 where ligne = 516 ;</v>
      </c>
    </row>
    <row r="517" spans="1:17" s="258" customFormat="1" x14ac:dyDescent="0.3">
      <c r="A517" s="257">
        <v>517</v>
      </c>
      <c r="B517" s="261" t="s">
        <v>1518</v>
      </c>
      <c r="C517" s="261" t="s">
        <v>1898</v>
      </c>
      <c r="D517" s="261" t="s">
        <v>1520</v>
      </c>
      <c r="E517" s="261" t="s">
        <v>295</v>
      </c>
      <c r="F517" s="264">
        <v>2328</v>
      </c>
      <c r="G517" s="258" t="s">
        <v>8</v>
      </c>
      <c r="I517" s="258" t="s">
        <v>579</v>
      </c>
      <c r="J517" s="258" t="str">
        <f t="shared" ref="J517" si="62">IF(C517="SASKIT",SUBSTITUTE(SUBSTITUTE(SUBSTITUTE(SUBSTITUTE(SUBSTITUTE(SUBSTITUTE(SUBSTITUTE(SUBSTITUTE(SUBSTITUTE($L$1,"#LIBELLE#",#REF!),"#CATEGORIE#",B517),"#FOURNISSEUR#",C517),"#UNITE#",E517),"#PRIX#",SUBSTITUTE(D517,",",".")),"#DETAIL#",SUBSTITUTE(F517,"'","\'")),"#LIGNE#",#REF!),"#TRANSPORT#",SUBSTITUTE(G517,",",".")),"#REFERENCE#",A517),"")</f>
        <v/>
      </c>
      <c r="K517" s="257">
        <f t="shared" si="47"/>
        <v>517</v>
      </c>
      <c r="L517" s="258" t="str">
        <f t="shared" si="59"/>
        <v>Update SC_Matieres set designation = 'KIT COFFRAGE PVC 18 EH 8-4,5', Reference = 'PCR18EHA', fournisseur = 'SASKIT' where ligne = 517 ; Update SC_Matieres set Reference = 'PCR18EHA' where ligne = 517 and ifnull(Reference,'') = '' ;</v>
      </c>
      <c r="P517" s="271">
        <v>1</v>
      </c>
      <c r="Q517" s="258" t="str">
        <f t="shared" si="60"/>
        <v>Update SC_Matieres set Obligatoire = 1 where ligne = 517 ;</v>
      </c>
    </row>
    <row r="518" spans="1:17" s="258" customFormat="1" x14ac:dyDescent="0.3">
      <c r="A518" s="257">
        <v>518</v>
      </c>
      <c r="B518" s="261" t="s">
        <v>1519</v>
      </c>
      <c r="C518" s="261" t="s">
        <v>1899</v>
      </c>
      <c r="D518" s="261" t="s">
        <v>1520</v>
      </c>
      <c r="E518" s="261" t="s">
        <v>295</v>
      </c>
      <c r="F518" s="264">
        <v>2425</v>
      </c>
      <c r="G518" s="258" t="s">
        <v>8</v>
      </c>
      <c r="I518" s="258" t="s">
        <v>579</v>
      </c>
      <c r="J518" s="258" t="str">
        <f t="shared" ref="J518" si="63">IF(C518="SASKIT",SUBSTITUTE(SUBSTITUTE(SUBSTITUTE(SUBSTITUTE(SUBSTITUTE(SUBSTITUTE(SUBSTITUTE(SUBSTITUTE(SUBSTITUTE($L$1,"#LIBELLE#",#REF!),"#CATEGORIE#",B518),"#FOURNISSEUR#",C518),"#UNITE#",E518),"#PRIX#",SUBSTITUTE(D518,",",".")),"#DETAIL#",SUBSTITUTE(F518,"'","\'")),"#LIGNE#",#REF!),"#TRANSPORT#",SUBSTITUTE(G518,",",".")),"#REFERENCE#",A518),"")</f>
        <v/>
      </c>
      <c r="K518" s="257">
        <f t="shared" si="47"/>
        <v>518</v>
      </c>
      <c r="L518" s="258" t="str">
        <f t="shared" si="59"/>
        <v>Update SC_Matieres set designation = 'KIT COFFRAGE PVC 20 EH', Reference = 'PCR20EHB', fournisseur = 'SASKIT' where ligne = 518 ; Update SC_Matieres set Reference = 'PCR20EHB' where ligne = 518 and ifnull(Reference,'') = '' ;</v>
      </c>
      <c r="P518" s="271">
        <v>1</v>
      </c>
      <c r="Q518" s="258" t="str">
        <f t="shared" si="60"/>
        <v>Update SC_Matieres set Obligatoire = 1 where ligne = 518 ;</v>
      </c>
    </row>
    <row r="519" spans="1:17" s="258" customFormat="1" x14ac:dyDescent="0.3">
      <c r="A519" s="257">
        <v>519</v>
      </c>
      <c r="B519" s="261" t="s">
        <v>1677</v>
      </c>
      <c r="C519" s="261" t="s">
        <v>1678</v>
      </c>
      <c r="D519" s="261" t="s">
        <v>1520</v>
      </c>
      <c r="E519" s="261" t="s">
        <v>295</v>
      </c>
      <c r="F519" s="264">
        <v>980</v>
      </c>
      <c r="G519" s="258" t="s">
        <v>8</v>
      </c>
      <c r="I519" s="258" t="s">
        <v>579</v>
      </c>
      <c r="J519" s="258" t="str">
        <f t="shared" ref="J519:J578" si="64">SUBSTITUTE(SUBSTITUTE(SUBSTITUTE(SUBSTITUTE(SUBSTITUTE(SUBSTITUTE(SUBSTITUTE(SUBSTITUTE(SUBSTITUTE($J$1,"#LIBELLE#",B519),"#CATEGORIE#",D519),"#FOURNISSEUR#",E519),"#UNITE#",G519),"#PRIX#",SUBSTITUTE(F519,",",",")),"#DETAIL#",SUBSTITUTE(H519,"'","\'")),"#LIGNE#",A519),"#TRANSPORT#",SUBSTITUTE(I519,",",",")),"#REFERENCE#",C519)</f>
        <v>Insert into SC_Matieres (ligne,typePresta,designation,categorie,fournisseur,unite,prix,detail,prixHorsTransport,Reference) values (519,'MATIERE','CHASSE A OBTURATEUR AIMANTE 35 à 200 L','COFFRAGE','SASKIT','pc',980,'',null,'CHASSECLAP');</v>
      </c>
      <c r="K519" s="257">
        <f t="shared" si="47"/>
        <v>519</v>
      </c>
      <c r="P519" s="271">
        <v>1</v>
      </c>
      <c r="Q519" s="258" t="str">
        <f t="shared" si="60"/>
        <v>Update SC_Matieres set Obligatoire = 1 where ligne = 519 ;</v>
      </c>
    </row>
    <row r="520" spans="1:17" s="258" customFormat="1" ht="18.75" customHeight="1" x14ac:dyDescent="0.3">
      <c r="A520" s="257">
        <v>520</v>
      </c>
      <c r="B520" s="259" t="s">
        <v>1679</v>
      </c>
      <c r="C520" s="258" t="s">
        <v>1680</v>
      </c>
      <c r="D520" s="262" t="s">
        <v>554</v>
      </c>
      <c r="E520" s="262" t="s">
        <v>295</v>
      </c>
      <c r="F520" s="265">
        <v>828</v>
      </c>
      <c r="G520" s="263" t="s">
        <v>8</v>
      </c>
      <c r="I520" s="258" t="s">
        <v>579</v>
      </c>
      <c r="J520" s="258" t="str">
        <f t="shared" si="64"/>
        <v>Insert into SC_Matieres (ligne,typePresta,designation,categorie,fournisseur,unite,prix,detail,prixHorsTransport,Reference) values (520,'MATIERE','POSTE DE RELEVAGE H900 CUVE Ø700 VOX 75 + BOITIER ELECTRIQUE','RELEVAGE','SASKIT','pc',828,'',null,'SPR900V75');</v>
      </c>
      <c r="K520" s="257">
        <f t="shared" si="47"/>
        <v>520</v>
      </c>
      <c r="M520" s="258" t="s">
        <v>1680</v>
      </c>
      <c r="N520" s="258" t="s">
        <v>1721</v>
      </c>
      <c r="O520" s="258">
        <v>828</v>
      </c>
      <c r="P520" s="271">
        <v>1</v>
      </c>
      <c r="Q520" s="258" t="str">
        <f t="shared" si="60"/>
        <v>Update SC_Matieres set Obligatoire = 1 where ligne = 520 ;</v>
      </c>
    </row>
    <row r="521" spans="1:17" x14ac:dyDescent="0.3">
      <c r="A521" s="257">
        <v>521</v>
      </c>
      <c r="B521" s="114" t="s">
        <v>1681</v>
      </c>
      <c r="C521" s="89" t="s">
        <v>1682</v>
      </c>
      <c r="D521" s="89" t="s">
        <v>554</v>
      </c>
      <c r="E521" s="89" t="s">
        <v>295</v>
      </c>
      <c r="F521" s="76">
        <v>848</v>
      </c>
      <c r="G521" s="106" t="s">
        <v>8</v>
      </c>
      <c r="H521" s="89"/>
      <c r="I521" s="81" t="s">
        <v>579</v>
      </c>
      <c r="J521" s="89" t="str">
        <f t="shared" si="64"/>
        <v>Insert into SC_Matieres (ligne,typePresta,designation,categorie,fournisseur,unite,prix,detail,prixHorsTransport,Reference) values (521,'MATIERE','POSTE DE RELEVAGE H1200 CUVE Ø700 VOX 75 + BOITIER ELECTRIQUE','RELEVAGE','SASKIT','pc',848,'',null,'SPR1200V75');</v>
      </c>
      <c r="K521" s="89">
        <f t="shared" si="47"/>
        <v>521</v>
      </c>
      <c r="M521" s="76" t="s">
        <v>1688</v>
      </c>
      <c r="N521" s="76" t="s">
        <v>1722</v>
      </c>
      <c r="O521" s="76">
        <v>938</v>
      </c>
      <c r="P521" s="209">
        <v>1</v>
      </c>
      <c r="Q521" s="210" t="str">
        <f t="shared" si="60"/>
        <v>Update SC_Matieres set Obligatoire = 1 where ligne = 521 ;</v>
      </c>
    </row>
    <row r="522" spans="1:17" x14ac:dyDescent="0.3">
      <c r="A522" s="257">
        <v>522</v>
      </c>
      <c r="B522" s="114" t="s">
        <v>1683</v>
      </c>
      <c r="C522" s="89" t="s">
        <v>1684</v>
      </c>
      <c r="D522" s="89" t="s">
        <v>554</v>
      </c>
      <c r="E522" s="89" t="s">
        <v>295</v>
      </c>
      <c r="F522" s="76">
        <v>898</v>
      </c>
      <c r="G522" s="106" t="s">
        <v>8</v>
      </c>
      <c r="H522" s="89"/>
      <c r="I522" s="81" t="s">
        <v>579</v>
      </c>
      <c r="J522" s="89" t="str">
        <f t="shared" si="64"/>
        <v>Insert into SC_Matieres (ligne,typePresta,designation,categorie,fournisseur,unite,prix,detail,prixHorsTransport,Reference) values (522,'MATIERE','POSTE DE RELEVAGE H1500 CUVE Ø700 VOX 75 + BOITIER ELECTRIQUE','RELEVAGE','SASKIT','pc',898,'',null,'SPR1500V75');</v>
      </c>
      <c r="K522" s="89">
        <f t="shared" si="47"/>
        <v>522</v>
      </c>
      <c r="M522" s="76" t="s">
        <v>1682</v>
      </c>
      <c r="N522" s="76" t="s">
        <v>1723</v>
      </c>
      <c r="O522" s="76">
        <v>848</v>
      </c>
      <c r="P522" s="209">
        <v>1</v>
      </c>
      <c r="Q522" s="210" t="str">
        <f t="shared" si="60"/>
        <v>Update SC_Matieres set Obligatoire = 1 where ligne = 522 ;</v>
      </c>
    </row>
    <row r="523" spans="1:17" x14ac:dyDescent="0.3">
      <c r="A523" s="257">
        <v>523</v>
      </c>
      <c r="B523" s="114" t="s">
        <v>1685</v>
      </c>
      <c r="C523" s="89" t="s">
        <v>1686</v>
      </c>
      <c r="D523" s="89" t="s">
        <v>554</v>
      </c>
      <c r="E523" s="89" t="s">
        <v>295</v>
      </c>
      <c r="F523" s="76">
        <v>1198</v>
      </c>
      <c r="G523" s="106" t="s">
        <v>8</v>
      </c>
      <c r="H523" s="89"/>
      <c r="I523" s="81" t="s">
        <v>579</v>
      </c>
      <c r="J523" s="89" t="str">
        <f t="shared" si="64"/>
        <v>Insert into SC_Matieres (ligne,typePresta,designation,categorie,fournisseur,unite,prix,detail,prixHorsTransport,Reference) values (523,'MATIERE','POSTE DE RELEVAGE AVEC BARRES DE GUIDAGE H1900 CUVE Ø700 VOX 75 + BOITIER ELECTRIQUE','RELEVAGE','SASKIT','pc',1198,'',null,'SPR1900V75BG');</v>
      </c>
      <c r="K523" s="89">
        <f t="shared" si="47"/>
        <v>523</v>
      </c>
      <c r="M523" s="76" t="s">
        <v>1690</v>
      </c>
      <c r="N523" s="76" t="s">
        <v>1724</v>
      </c>
      <c r="O523" s="76">
        <v>958</v>
      </c>
      <c r="P523" s="209">
        <v>1</v>
      </c>
      <c r="Q523" s="210" t="str">
        <f t="shared" si="60"/>
        <v>Update SC_Matieres set Obligatoire = 1 where ligne = 523 ;</v>
      </c>
    </row>
    <row r="524" spans="1:17" x14ac:dyDescent="0.3">
      <c r="A524" s="257">
        <v>524</v>
      </c>
      <c r="B524" s="114" t="s">
        <v>1687</v>
      </c>
      <c r="C524" s="89" t="s">
        <v>1688</v>
      </c>
      <c r="D524" s="89" t="s">
        <v>554</v>
      </c>
      <c r="E524" s="89" t="s">
        <v>295</v>
      </c>
      <c r="F524" s="76">
        <v>938</v>
      </c>
      <c r="G524" s="106" t="s">
        <v>8</v>
      </c>
      <c r="H524" s="89"/>
      <c r="I524" s="81" t="s">
        <v>579</v>
      </c>
      <c r="J524" s="89" t="str">
        <f t="shared" si="64"/>
        <v>Insert into SC_Matieres (ligne,typePresta,designation,categorie,fournisseur,unite,prix,detail,prixHorsTransport,Reference) values (524,'MATIERE','POSTE DE RELEVAGE AVEC BARRES DE GUIDAGE H900 CUVE Ø700 VOX 75 + BOITIER ELECTRIQUE','RELEVAGE','SASKIT','pc',938,'',null,'SPR900V75BG');</v>
      </c>
      <c r="K524" s="89">
        <f t="shared" si="47"/>
        <v>524</v>
      </c>
      <c r="M524" s="76" t="s">
        <v>1684</v>
      </c>
      <c r="N524" s="76" t="s">
        <v>1725</v>
      </c>
      <c r="O524" s="76">
        <v>898</v>
      </c>
      <c r="P524" s="209">
        <v>1</v>
      </c>
      <c r="Q524" s="210" t="str">
        <f t="shared" si="60"/>
        <v>Update SC_Matieres set Obligatoire = 1 where ligne = 524 ;</v>
      </c>
    </row>
    <row r="525" spans="1:17" x14ac:dyDescent="0.3">
      <c r="A525" s="257">
        <v>525</v>
      </c>
      <c r="B525" s="114" t="s">
        <v>1689</v>
      </c>
      <c r="C525" s="89" t="s">
        <v>1690</v>
      </c>
      <c r="D525" s="89" t="s">
        <v>554</v>
      </c>
      <c r="E525" s="89" t="s">
        <v>295</v>
      </c>
      <c r="F525" s="76">
        <v>958</v>
      </c>
      <c r="G525" s="106" t="s">
        <v>8</v>
      </c>
      <c r="H525" s="89"/>
      <c r="I525" s="81" t="s">
        <v>579</v>
      </c>
      <c r="J525" s="89" t="str">
        <f t="shared" si="64"/>
        <v>Insert into SC_Matieres (ligne,typePresta,designation,categorie,fournisseur,unite,prix,detail,prixHorsTransport,Reference) values (525,'MATIERE','POSTE DE RELEVAGE AVEC BARRES DE GUIDAGE H1200 CUVE Ø700 VOX 75 + BOITIER ELECTRIQUE','RELEVAGE','SASKIT','pc',958,'',null,'SPR1200V75BG');</v>
      </c>
      <c r="K525" s="89">
        <f t="shared" si="47"/>
        <v>525</v>
      </c>
      <c r="M525" s="76" t="s">
        <v>1692</v>
      </c>
      <c r="N525" s="76" t="s">
        <v>1726</v>
      </c>
      <c r="O525" s="76">
        <v>998</v>
      </c>
      <c r="P525" s="209">
        <v>1</v>
      </c>
      <c r="Q525" s="210" t="str">
        <f t="shared" si="60"/>
        <v>Update SC_Matieres set Obligatoire = 1 where ligne = 525 ;</v>
      </c>
    </row>
    <row r="526" spans="1:17" x14ac:dyDescent="0.3">
      <c r="A526" s="257">
        <v>526</v>
      </c>
      <c r="B526" s="114" t="s">
        <v>1691</v>
      </c>
      <c r="C526" s="89" t="s">
        <v>1692</v>
      </c>
      <c r="D526" s="89" t="s">
        <v>554</v>
      </c>
      <c r="E526" s="89" t="s">
        <v>295</v>
      </c>
      <c r="F526" s="76">
        <v>998</v>
      </c>
      <c r="G526" s="106" t="s">
        <v>8</v>
      </c>
      <c r="H526" s="89"/>
      <c r="I526" s="81" t="s">
        <v>579</v>
      </c>
      <c r="J526" s="89" t="str">
        <f t="shared" si="64"/>
        <v>Insert into SC_Matieres (ligne,typePresta,designation,categorie,fournisseur,unite,prix,detail,prixHorsTransport,Reference) values (526,'MATIERE','POSTE DE RELEVAGE AVEC BARRES DE GUIDAGE H1500 CUVE Ø700 VOX 75 + BOITIER ELECTRIQUE','RELEVAGE','SASKIT','pc',998,'',null,'SPR1500V75BG');</v>
      </c>
      <c r="K526" s="89">
        <f t="shared" si="47"/>
        <v>526</v>
      </c>
      <c r="M526" s="76" t="s">
        <v>1694</v>
      </c>
      <c r="N526" s="76" t="s">
        <v>1727</v>
      </c>
      <c r="O526" s="76">
        <v>928</v>
      </c>
      <c r="P526" s="209">
        <v>1</v>
      </c>
      <c r="Q526" s="210" t="str">
        <f t="shared" si="60"/>
        <v>Update SC_Matieres set Obligatoire = 1 where ligne = 526 ;</v>
      </c>
    </row>
    <row r="527" spans="1:17" x14ac:dyDescent="0.3">
      <c r="A527" s="257">
        <v>527</v>
      </c>
      <c r="B527" s="114" t="s">
        <v>1693</v>
      </c>
      <c r="C527" s="89" t="s">
        <v>1694</v>
      </c>
      <c r="D527" s="89" t="s">
        <v>554</v>
      </c>
      <c r="E527" s="89" t="s">
        <v>295</v>
      </c>
      <c r="F527" s="76">
        <v>928</v>
      </c>
      <c r="G527" s="106" t="s">
        <v>8</v>
      </c>
      <c r="H527" s="89"/>
      <c r="I527" s="81" t="s">
        <v>579</v>
      </c>
      <c r="J527" s="89" t="str">
        <f t="shared" si="64"/>
        <v>Insert into SC_Matieres (ligne,typePresta,designation,categorie,fournisseur,unite,prix,detail,prixHorsTransport,Reference) values (527,'MATIERE','POSTE DE RELEVAGE H900 CUVE Ø700 VOX 100 + BOITIER ELECTRIQUE','RELEVAGE','SASKIT','pc',928,'',null,'SPR900V100');</v>
      </c>
      <c r="K527" s="89">
        <f t="shared" si="47"/>
        <v>527</v>
      </c>
      <c r="M527" s="76" t="s">
        <v>1702</v>
      </c>
      <c r="N527" s="76" t="s">
        <v>1728</v>
      </c>
      <c r="O527" s="76">
        <v>1038</v>
      </c>
      <c r="P527" s="209">
        <v>1</v>
      </c>
      <c r="Q527" s="210" t="str">
        <f t="shared" si="60"/>
        <v>Update SC_Matieres set Obligatoire = 1 where ligne = 527 ;</v>
      </c>
    </row>
    <row r="528" spans="1:17" x14ac:dyDescent="0.3">
      <c r="A528" s="257">
        <v>528</v>
      </c>
      <c r="B528" s="114" t="s">
        <v>1695</v>
      </c>
      <c r="C528" s="89" t="s">
        <v>1696</v>
      </c>
      <c r="D528" s="89" t="s">
        <v>554</v>
      </c>
      <c r="E528" s="89" t="s">
        <v>295</v>
      </c>
      <c r="F528" s="76">
        <v>948</v>
      </c>
      <c r="G528" s="106" t="s">
        <v>8</v>
      </c>
      <c r="H528" s="89"/>
      <c r="I528" s="81" t="s">
        <v>579</v>
      </c>
      <c r="J528" s="89" t="str">
        <f t="shared" si="64"/>
        <v>Insert into SC_Matieres (ligne,typePresta,designation,categorie,fournisseur,unite,prix,detail,prixHorsTransport,Reference) values (528,'MATIERE','POSTE DE RELEVAGE H1200 CUVE Ø700 VOX 100 + BOITIER ELECTRIQUE','RELEVAGE','SASKIT','pc',948,'',null,'SPR1200V100');</v>
      </c>
      <c r="K528" s="89">
        <f t="shared" si="47"/>
        <v>528</v>
      </c>
      <c r="M528" s="76" t="s">
        <v>1696</v>
      </c>
      <c r="N528" s="76" t="s">
        <v>1729</v>
      </c>
      <c r="O528" s="76">
        <v>948</v>
      </c>
      <c r="P528" s="209">
        <v>0</v>
      </c>
      <c r="Q528" s="210" t="str">
        <f t="shared" si="60"/>
        <v>Update SC_Matieres set Obligatoire = 0 where ligne = 528 ;</v>
      </c>
    </row>
    <row r="529" spans="1:17" x14ac:dyDescent="0.3">
      <c r="A529" s="257">
        <v>529</v>
      </c>
      <c r="B529" s="114" t="s">
        <v>1697</v>
      </c>
      <c r="C529" s="89" t="s">
        <v>1698</v>
      </c>
      <c r="D529" s="89" t="s">
        <v>554</v>
      </c>
      <c r="E529" s="89" t="s">
        <v>295</v>
      </c>
      <c r="F529" s="76">
        <v>998</v>
      </c>
      <c r="G529" s="106" t="s">
        <v>8</v>
      </c>
      <c r="H529" s="89"/>
      <c r="I529" s="81" t="s">
        <v>579</v>
      </c>
      <c r="J529" s="89" t="str">
        <f t="shared" si="64"/>
        <v>Insert into SC_Matieres (ligne,typePresta,designation,categorie,fournisseur,unite,prix,detail,prixHorsTransport,Reference) values (529,'MATIERE','POSTE DE RELEVAGE H1500 CUVE Ø700 VOX 100 + BOITIER ELECTRIQUE','RELEVAGE','SASKIT','pc',998,'',null,'SPR1500V100');</v>
      </c>
      <c r="K529" s="89">
        <f t="shared" si="47"/>
        <v>529</v>
      </c>
      <c r="M529" s="76" t="s">
        <v>1704</v>
      </c>
      <c r="N529" s="76" t="s">
        <v>1730</v>
      </c>
      <c r="O529" s="76">
        <v>1058</v>
      </c>
      <c r="P529" s="209">
        <v>1</v>
      </c>
      <c r="Q529" s="210" t="str">
        <f t="shared" si="60"/>
        <v>Update SC_Matieres set Obligatoire = 1 where ligne = 529 ;</v>
      </c>
    </row>
    <row r="530" spans="1:17" x14ac:dyDescent="0.3">
      <c r="A530" s="257">
        <v>530</v>
      </c>
      <c r="B530" s="114" t="s">
        <v>1699</v>
      </c>
      <c r="C530" s="89" t="s">
        <v>1700</v>
      </c>
      <c r="D530" s="89" t="s">
        <v>554</v>
      </c>
      <c r="E530" s="89" t="s">
        <v>295</v>
      </c>
      <c r="F530" s="76">
        <v>1298</v>
      </c>
      <c r="G530" s="106" t="s">
        <v>8</v>
      </c>
      <c r="H530" s="89"/>
      <c r="I530" s="81" t="s">
        <v>579</v>
      </c>
      <c r="J530" s="89" t="str">
        <f t="shared" si="64"/>
        <v>Insert into SC_Matieres (ligne,typePresta,designation,categorie,fournisseur,unite,prix,detail,prixHorsTransport,Reference) values (530,'MATIERE','POSTE DE RELEVAGE AVEC BARRES DE GUIDAGE H1900 CUVE Ø700 VOX 100 + BOITIER ELECTRIQUE','RELEVAGE','SASKIT','pc',1298,'',null,'SPR1900V100BG');</v>
      </c>
      <c r="K530" s="89">
        <f t="shared" si="47"/>
        <v>530</v>
      </c>
      <c r="M530" s="76" t="s">
        <v>1698</v>
      </c>
      <c r="N530" s="76" t="s">
        <v>1731</v>
      </c>
      <c r="O530" s="76">
        <v>998</v>
      </c>
      <c r="P530" s="209">
        <v>1</v>
      </c>
      <c r="Q530" s="210" t="str">
        <f t="shared" si="60"/>
        <v>Update SC_Matieres set Obligatoire = 1 where ligne = 530 ;</v>
      </c>
    </row>
    <row r="531" spans="1:17" x14ac:dyDescent="0.3">
      <c r="A531" s="257">
        <v>531</v>
      </c>
      <c r="B531" s="114" t="s">
        <v>1701</v>
      </c>
      <c r="C531" s="89" t="s">
        <v>1702</v>
      </c>
      <c r="D531" s="89" t="s">
        <v>554</v>
      </c>
      <c r="E531" s="89" t="s">
        <v>295</v>
      </c>
      <c r="F531" s="76">
        <v>1038</v>
      </c>
      <c r="G531" s="106" t="s">
        <v>8</v>
      </c>
      <c r="H531" s="89"/>
      <c r="I531" s="81" t="s">
        <v>579</v>
      </c>
      <c r="J531" s="89" t="str">
        <f t="shared" si="64"/>
        <v>Insert into SC_Matieres (ligne,typePresta,designation,categorie,fournisseur,unite,prix,detail,prixHorsTransport,Reference) values (531,'MATIERE','POSTE DE RELEVAGE AVEC BARRES DE GUIDAGE H900 CUVE Ø700 VOX 100 + BOITIER ELECTRIQUE','RELEVAGE','SASKIT','pc',1038,'',null,'SPR900V100BG');</v>
      </c>
      <c r="K531" s="89">
        <f t="shared" si="47"/>
        <v>531</v>
      </c>
      <c r="M531" s="76" t="s">
        <v>1706</v>
      </c>
      <c r="N531" s="76" t="s">
        <v>1732</v>
      </c>
      <c r="O531" s="76">
        <v>1098</v>
      </c>
      <c r="P531" s="209">
        <v>1</v>
      </c>
      <c r="Q531" s="210" t="str">
        <f t="shared" si="60"/>
        <v>Update SC_Matieres set Obligatoire = 1 where ligne = 531 ;</v>
      </c>
    </row>
    <row r="532" spans="1:17" x14ac:dyDescent="0.3">
      <c r="A532" s="257">
        <v>532</v>
      </c>
      <c r="B532" s="114" t="s">
        <v>1703</v>
      </c>
      <c r="C532" s="89" t="s">
        <v>1704</v>
      </c>
      <c r="D532" s="89" t="s">
        <v>554</v>
      </c>
      <c r="E532" s="89" t="s">
        <v>295</v>
      </c>
      <c r="F532" s="76">
        <v>1058</v>
      </c>
      <c r="G532" s="106" t="s">
        <v>8</v>
      </c>
      <c r="H532" s="89"/>
      <c r="I532" s="81" t="s">
        <v>579</v>
      </c>
      <c r="J532" s="89" t="str">
        <f t="shared" si="64"/>
        <v>Insert into SC_Matieres (ligne,typePresta,designation,categorie,fournisseur,unite,prix,detail,prixHorsTransport,Reference) values (532,'MATIERE','POSTE DE RELEVAGE AVEC BARRES DE GUIDAGE H1200 CUVE Ø700 VOX 100 + BOITIER ELECTRIQUE','RELEVAGE','SASKIT','pc',1058,'',null,'SPR1200V100BG');</v>
      </c>
      <c r="K532" s="89">
        <f t="shared" si="47"/>
        <v>532</v>
      </c>
      <c r="M532" s="76" t="s">
        <v>1708</v>
      </c>
      <c r="N532" s="76" t="s">
        <v>1733</v>
      </c>
      <c r="O532" s="76">
        <v>938</v>
      </c>
      <c r="P532" s="209">
        <v>1</v>
      </c>
      <c r="Q532" s="210" t="str">
        <f t="shared" si="60"/>
        <v>Update SC_Matieres set Obligatoire = 1 where ligne = 532 ;</v>
      </c>
    </row>
    <row r="533" spans="1:17" x14ac:dyDescent="0.3">
      <c r="A533" s="257">
        <v>533</v>
      </c>
      <c r="B533" s="114" t="s">
        <v>1705</v>
      </c>
      <c r="C533" s="89" t="s">
        <v>1706</v>
      </c>
      <c r="D533" s="89" t="s">
        <v>554</v>
      </c>
      <c r="E533" s="89" t="s">
        <v>295</v>
      </c>
      <c r="F533" s="76">
        <v>1098</v>
      </c>
      <c r="G533" s="106" t="s">
        <v>8</v>
      </c>
      <c r="H533" s="89"/>
      <c r="I533" s="81" t="s">
        <v>579</v>
      </c>
      <c r="J533" s="89" t="str">
        <f t="shared" si="64"/>
        <v>Insert into SC_Matieres (ligne,typePresta,designation,categorie,fournisseur,unite,prix,detail,prixHorsTransport,Reference) values (533,'MATIERE','POSTE DE RELEVAGE AVEC BARRES DE GUIDAGE H1500 CUVE Ø700 VOX 100 + BOITIER ELECTRIQUE','RELEVAGE','SASKIT','pc',1098,'',null,'SPR1500V100BG');</v>
      </c>
      <c r="K533" s="89">
        <f t="shared" si="47"/>
        <v>533</v>
      </c>
      <c r="M533" s="76" t="s">
        <v>1716</v>
      </c>
      <c r="N533" s="76" t="s">
        <v>1734</v>
      </c>
      <c r="O533" s="76">
        <v>1048</v>
      </c>
      <c r="P533" s="209">
        <v>1</v>
      </c>
      <c r="Q533" s="210" t="str">
        <f t="shared" si="60"/>
        <v>Update SC_Matieres set Obligatoire = 1 where ligne = 533 ;</v>
      </c>
    </row>
    <row r="534" spans="1:17" x14ac:dyDescent="0.3">
      <c r="A534" s="257">
        <v>534</v>
      </c>
      <c r="B534" s="114" t="s">
        <v>1707</v>
      </c>
      <c r="C534" s="89" t="s">
        <v>1708</v>
      </c>
      <c r="D534" s="89" t="s">
        <v>554</v>
      </c>
      <c r="E534" s="89" t="s">
        <v>295</v>
      </c>
      <c r="F534" s="76">
        <v>938</v>
      </c>
      <c r="G534" s="106" t="s">
        <v>8</v>
      </c>
      <c r="H534" s="89"/>
      <c r="I534" s="81" t="s">
        <v>579</v>
      </c>
      <c r="J534" s="89" t="str">
        <f t="shared" si="64"/>
        <v>Insert into SC_Matieres (ligne,typePresta,designation,categorie,fournisseur,unite,prix,detail,prixHorsTransport,Reference) values (534,'MATIERE','POSTE DE RELEVAGE H900 CUVE Ø700 VOX 150 + BOITIER ELECTRIQUE','RELEVAGE','SASKIT','pc',938,'',null,'SPR900V150');</v>
      </c>
      <c r="K534" s="89">
        <f t="shared" si="47"/>
        <v>534</v>
      </c>
      <c r="M534" s="76" t="s">
        <v>1710</v>
      </c>
      <c r="N534" s="76" t="s">
        <v>1735</v>
      </c>
      <c r="O534" s="76">
        <v>958</v>
      </c>
      <c r="P534" s="209">
        <v>1</v>
      </c>
      <c r="Q534" s="210" t="str">
        <f t="shared" si="60"/>
        <v>Update SC_Matieres set Obligatoire = 1 where ligne = 534 ;</v>
      </c>
    </row>
    <row r="535" spans="1:17" x14ac:dyDescent="0.3">
      <c r="A535" s="257">
        <v>535</v>
      </c>
      <c r="B535" s="114" t="s">
        <v>1709</v>
      </c>
      <c r="C535" s="89" t="s">
        <v>1710</v>
      </c>
      <c r="D535" s="89" t="s">
        <v>554</v>
      </c>
      <c r="E535" s="89" t="s">
        <v>295</v>
      </c>
      <c r="F535" s="76">
        <v>958</v>
      </c>
      <c r="G535" s="106" t="s">
        <v>8</v>
      </c>
      <c r="H535" s="89"/>
      <c r="I535" s="81" t="s">
        <v>579</v>
      </c>
      <c r="J535" s="89" t="str">
        <f t="shared" si="64"/>
        <v>Insert into SC_Matieres (ligne,typePresta,designation,categorie,fournisseur,unite,prix,detail,prixHorsTransport,Reference) values (535,'MATIERE','POSTE DE RELEVAGE H1200 CUVE Ø700 VOX 150 + BOITIER ELECTRIQUE','RELEVAGE','SASKIT','pc',958,'',null,'SPR1200V150');</v>
      </c>
      <c r="K535" s="89">
        <f t="shared" si="47"/>
        <v>535</v>
      </c>
      <c r="M535" s="76" t="s">
        <v>1718</v>
      </c>
      <c r="N535" s="76" t="s">
        <v>1736</v>
      </c>
      <c r="O535" s="76">
        <v>1068</v>
      </c>
      <c r="P535" s="209">
        <v>1</v>
      </c>
      <c r="Q535" s="210" t="str">
        <f t="shared" si="60"/>
        <v>Update SC_Matieres set Obligatoire = 1 where ligne = 535 ;</v>
      </c>
    </row>
    <row r="536" spans="1:17" x14ac:dyDescent="0.3">
      <c r="A536" s="257">
        <v>536</v>
      </c>
      <c r="B536" s="114" t="s">
        <v>1711</v>
      </c>
      <c r="C536" s="89" t="s">
        <v>1712</v>
      </c>
      <c r="D536" s="89" t="s">
        <v>554</v>
      </c>
      <c r="E536" s="89" t="s">
        <v>295</v>
      </c>
      <c r="F536" s="76">
        <v>1008</v>
      </c>
      <c r="G536" s="106" t="s">
        <v>8</v>
      </c>
      <c r="H536" s="89"/>
      <c r="I536" s="81" t="s">
        <v>579</v>
      </c>
      <c r="J536" s="89" t="str">
        <f t="shared" si="64"/>
        <v>Insert into SC_Matieres (ligne,typePresta,designation,categorie,fournisseur,unite,prix,detail,prixHorsTransport,Reference) values (536,'MATIERE','POSTE DE RELEVAGE H1500 CUVE Ø700 VOX 150 + BOITIER ELECTRIQUE','RELEVAGE','SASKIT','pc',1008,'',null,'SPR1500V150');</v>
      </c>
      <c r="K536" s="89">
        <f t="shared" si="47"/>
        <v>536</v>
      </c>
      <c r="M536" s="76" t="s">
        <v>1712</v>
      </c>
      <c r="N536" s="76" t="s">
        <v>1737</v>
      </c>
      <c r="O536" s="76">
        <v>1008</v>
      </c>
      <c r="P536" s="209">
        <v>1</v>
      </c>
      <c r="Q536" s="210" t="str">
        <f t="shared" si="60"/>
        <v>Update SC_Matieres set Obligatoire = 1 where ligne = 536 ;</v>
      </c>
    </row>
    <row r="537" spans="1:17" x14ac:dyDescent="0.3">
      <c r="A537" s="257">
        <v>537</v>
      </c>
      <c r="B537" s="114" t="s">
        <v>1713</v>
      </c>
      <c r="C537" s="89" t="s">
        <v>1714</v>
      </c>
      <c r="D537" s="89" t="s">
        <v>554</v>
      </c>
      <c r="E537" s="89" t="s">
        <v>295</v>
      </c>
      <c r="F537" s="76">
        <v>1308</v>
      </c>
      <c r="G537" s="106" t="s">
        <v>8</v>
      </c>
      <c r="H537" s="89"/>
      <c r="I537" s="81" t="s">
        <v>579</v>
      </c>
      <c r="J537" s="89" t="str">
        <f t="shared" si="64"/>
        <v>Insert into SC_Matieres (ligne,typePresta,designation,categorie,fournisseur,unite,prix,detail,prixHorsTransport,Reference) values (537,'MATIERE','POSTE DE RELEVAGE AVEC BARRES DE GUIDAGE H1900 CUVE Ø700 VOX 150 + BOITIER ELECTRIQUE','RELEVAGE','SASKIT','pc',1308,'',null,'SPR1900V150BG');</v>
      </c>
      <c r="K537" s="89">
        <f t="shared" si="47"/>
        <v>537</v>
      </c>
      <c r="M537" s="76" t="s">
        <v>1720</v>
      </c>
      <c r="N537" s="76" t="s">
        <v>1738</v>
      </c>
      <c r="O537" s="76">
        <v>1108</v>
      </c>
      <c r="P537" s="209">
        <v>1</v>
      </c>
      <c r="Q537" s="210" t="str">
        <f t="shared" si="60"/>
        <v>Update SC_Matieres set Obligatoire = 1 where ligne = 537 ;</v>
      </c>
    </row>
    <row r="538" spans="1:17" x14ac:dyDescent="0.3">
      <c r="A538" s="257">
        <v>538</v>
      </c>
      <c r="B538" s="114" t="s">
        <v>1715</v>
      </c>
      <c r="C538" s="89" t="s">
        <v>1716</v>
      </c>
      <c r="D538" s="89" t="s">
        <v>554</v>
      </c>
      <c r="E538" s="89" t="s">
        <v>295</v>
      </c>
      <c r="F538" s="76">
        <v>1048</v>
      </c>
      <c r="G538" s="106" t="s">
        <v>8</v>
      </c>
      <c r="H538" s="89"/>
      <c r="I538" s="81" t="s">
        <v>579</v>
      </c>
      <c r="J538" s="89" t="str">
        <f t="shared" si="64"/>
        <v>Insert into SC_Matieres (ligne,typePresta,designation,categorie,fournisseur,unite,prix,detail,prixHorsTransport,Reference) values (538,'MATIERE','POSTE DE RELEVAGE AVEC BARRES DE GUIDAGE H900 CUVE Ø700 VOX 150 + BOITIER ELECTRIQUE','RELEVAGE','SASKIT','pc',1048,'',null,'SPR900V150BG');</v>
      </c>
      <c r="K538" s="89">
        <f t="shared" si="47"/>
        <v>538</v>
      </c>
      <c r="M538" s="76" t="s">
        <v>1686</v>
      </c>
      <c r="N538" s="76" t="s">
        <v>1739</v>
      </c>
      <c r="O538" s="76">
        <v>1198</v>
      </c>
      <c r="P538" s="209">
        <v>1</v>
      </c>
      <c r="Q538" s="210" t="str">
        <f t="shared" si="60"/>
        <v>Update SC_Matieres set Obligatoire = 1 where ligne = 538 ;</v>
      </c>
    </row>
    <row r="539" spans="1:17" x14ac:dyDescent="0.3">
      <c r="A539" s="257">
        <v>539</v>
      </c>
      <c r="B539" s="114" t="s">
        <v>1717</v>
      </c>
      <c r="C539" s="89" t="s">
        <v>1718</v>
      </c>
      <c r="D539" s="89" t="s">
        <v>554</v>
      </c>
      <c r="E539" s="89" t="s">
        <v>295</v>
      </c>
      <c r="F539" s="76">
        <v>1068</v>
      </c>
      <c r="G539" s="106" t="s">
        <v>8</v>
      </c>
      <c r="H539" s="89"/>
      <c r="I539" s="81" t="s">
        <v>579</v>
      </c>
      <c r="J539" s="89" t="str">
        <f t="shared" si="64"/>
        <v>Insert into SC_Matieres (ligne,typePresta,designation,categorie,fournisseur,unite,prix,detail,prixHorsTransport,Reference) values (539,'MATIERE','POSTE DE RELEVAGE AVEC BARRES DE GUIDAGE H1200 CUVE Ø700 VOX 150 + BOITIER ELECTRIQUE','RELEVAGE','SASKIT','pc',1068,'',null,'SPR1200V150BG');</v>
      </c>
      <c r="K539" s="89">
        <f t="shared" si="47"/>
        <v>539</v>
      </c>
      <c r="M539" s="76" t="s">
        <v>1700</v>
      </c>
      <c r="N539" s="76" t="s">
        <v>1740</v>
      </c>
      <c r="O539" s="76">
        <v>1298</v>
      </c>
      <c r="P539" s="209">
        <v>1</v>
      </c>
      <c r="Q539" s="210" t="str">
        <f t="shared" si="60"/>
        <v>Update SC_Matieres set Obligatoire = 1 where ligne = 539 ;</v>
      </c>
    </row>
    <row r="540" spans="1:17" x14ac:dyDescent="0.3">
      <c r="A540" s="257">
        <v>540</v>
      </c>
      <c r="B540" s="114" t="s">
        <v>1719</v>
      </c>
      <c r="C540" s="89" t="s">
        <v>1720</v>
      </c>
      <c r="D540" s="89" t="s">
        <v>554</v>
      </c>
      <c r="E540" s="89" t="s">
        <v>295</v>
      </c>
      <c r="F540" s="76">
        <v>1108</v>
      </c>
      <c r="G540" s="106" t="s">
        <v>8</v>
      </c>
      <c r="H540" s="89"/>
      <c r="I540" s="81" t="s">
        <v>579</v>
      </c>
      <c r="J540" s="89" t="str">
        <f t="shared" si="64"/>
        <v>Insert into SC_Matieres (ligne,typePresta,designation,categorie,fournisseur,unite,prix,detail,prixHorsTransport,Reference) values (540,'MATIERE','POSTE DE RELEVAGE AVEC BARRES DE GUIDAGE H1500 CUVE Ø700 VOX 150 + BOITIER ELECTRIQUE','RELEVAGE','SASKIT','pc',1108,'',null,'SPR1500V150BG');</v>
      </c>
      <c r="K540" s="89">
        <f t="shared" si="47"/>
        <v>540</v>
      </c>
      <c r="M540" s="76" t="s">
        <v>1714</v>
      </c>
      <c r="N540" s="76" t="s">
        <v>1741</v>
      </c>
      <c r="O540" s="76">
        <v>1308</v>
      </c>
      <c r="P540" s="209">
        <v>1</v>
      </c>
      <c r="Q540" s="210" t="str">
        <f t="shared" si="60"/>
        <v>Update SC_Matieres set Obligatoire = 1 where ligne = 540 ;</v>
      </c>
    </row>
    <row r="541" spans="1:17" s="258" customFormat="1" x14ac:dyDescent="0.3">
      <c r="A541" s="257">
        <v>541</v>
      </c>
      <c r="B541" s="266" t="s">
        <v>1977</v>
      </c>
      <c r="C541" s="261"/>
      <c r="D541" s="261" t="s">
        <v>1772</v>
      </c>
      <c r="E541" s="261" t="s">
        <v>353</v>
      </c>
      <c r="F541" s="258" t="s">
        <v>1838</v>
      </c>
      <c r="G541" s="263" t="s">
        <v>8</v>
      </c>
      <c r="I541" s="258" t="s">
        <v>579</v>
      </c>
      <c r="J541" s="260" t="str">
        <f t="shared" si="64"/>
        <v>Insert into SC_Matieres (ligne,typePresta,designation,categorie,fournisseur,unite,prix,detail,prixHorsTransport,Reference) values (541,'MATIERE','TUBE PVC PRESSION DIAMETRE 40 PN12 - BARRE DE 3 m','PRESSION_DIA_40','PUM','pc',2.8,'',null,'');</v>
      </c>
      <c r="K541" s="260">
        <f t="shared" si="47"/>
        <v>541</v>
      </c>
      <c r="P541" s="258">
        <v>0</v>
      </c>
      <c r="Q541" s="258" t="str">
        <f t="shared" si="60"/>
        <v/>
      </c>
    </row>
    <row r="542" spans="1:17" s="258" customFormat="1" x14ac:dyDescent="0.3">
      <c r="A542" s="257">
        <v>542</v>
      </c>
      <c r="B542" s="261" t="s">
        <v>1773</v>
      </c>
      <c r="C542" s="256" t="s">
        <v>1774</v>
      </c>
      <c r="D542" s="261" t="s">
        <v>1520</v>
      </c>
      <c r="E542" s="261" t="s">
        <v>295</v>
      </c>
      <c r="F542" s="280" t="s">
        <v>1839</v>
      </c>
      <c r="G542" s="263" t="s">
        <v>8</v>
      </c>
      <c r="I542" s="258" t="s">
        <v>579</v>
      </c>
      <c r="J542" s="260" t="str">
        <f t="shared" si="64"/>
        <v>Insert into SC_Matieres (ligne,typePresta,designation,categorie,fournisseur,unite,prix,detail,prixHorsTransport,Reference) values (542,'MATIERE','KIT COFFRAGE PVC 1,25 m 3 EH','COFFRAGE','SASKIT','pc',928,'',null,'PCG3EH');</v>
      </c>
      <c r="K542" s="260">
        <f t="shared" si="47"/>
        <v>542</v>
      </c>
      <c r="P542" s="258">
        <v>1</v>
      </c>
      <c r="Q542" s="258" t="str">
        <f t="shared" si="60"/>
        <v>Update SC_Matieres set Obligatoire = 1 where ligne = 542 ;</v>
      </c>
    </row>
    <row r="543" spans="1:17" s="258" customFormat="1" x14ac:dyDescent="0.3">
      <c r="A543" s="257">
        <v>543</v>
      </c>
      <c r="B543" s="261" t="s">
        <v>1775</v>
      </c>
      <c r="C543" s="256" t="s">
        <v>1776</v>
      </c>
      <c r="D543" s="261" t="s">
        <v>1520</v>
      </c>
      <c r="E543" s="261" t="s">
        <v>295</v>
      </c>
      <c r="F543" s="280" t="s">
        <v>1842</v>
      </c>
      <c r="G543" s="263" t="s">
        <v>8</v>
      </c>
      <c r="I543" s="258" t="s">
        <v>579</v>
      </c>
      <c r="J543" s="260" t="str">
        <f t="shared" si="64"/>
        <v>Insert into SC_Matieres (ligne,typePresta,designation,categorie,fournisseur,unite,prix,detail,prixHorsTransport,Reference) values (543,'MATIERE','KIT COFFRAGE PVC 1,25 m 4 EH','COFFRAGE','SASKIT','pc',1060.40,'',null,'PCG4EH');</v>
      </c>
      <c r="K543" s="260">
        <f t="shared" si="47"/>
        <v>543</v>
      </c>
      <c r="P543" s="258">
        <v>1</v>
      </c>
      <c r="Q543" s="258" t="str">
        <f t="shared" si="60"/>
        <v>Update SC_Matieres set Obligatoire = 1 where ligne = 543 ;</v>
      </c>
    </row>
    <row r="544" spans="1:17" s="258" customFormat="1" x14ac:dyDescent="0.3">
      <c r="A544" s="257">
        <v>544</v>
      </c>
      <c r="B544" s="261" t="s">
        <v>1777</v>
      </c>
      <c r="C544" s="256" t="s">
        <v>1778</v>
      </c>
      <c r="D544" s="261" t="s">
        <v>1520</v>
      </c>
      <c r="E544" s="261" t="s">
        <v>295</v>
      </c>
      <c r="F544" s="280" t="s">
        <v>1843</v>
      </c>
      <c r="G544" s="263" t="s">
        <v>8</v>
      </c>
      <c r="I544" s="258" t="s">
        <v>579</v>
      </c>
      <c r="J544" s="260" t="str">
        <f t="shared" si="64"/>
        <v>Insert into SC_Matieres (ligne,typePresta,designation,categorie,fournisseur,unite,prix,detail,prixHorsTransport,Reference) values (544,'MATIERE','KIT COFFRAGE PVC 1,25 m 5 EH','COFFRAGE','SASKIT','pc',1139.42,'',null,'PCG5EH');</v>
      </c>
      <c r="K544" s="260">
        <f t="shared" si="47"/>
        <v>544</v>
      </c>
      <c r="P544" s="258">
        <v>1</v>
      </c>
      <c r="Q544" s="258" t="str">
        <f t="shared" si="60"/>
        <v>Update SC_Matieres set Obligatoire = 1 where ligne = 544 ;</v>
      </c>
    </row>
    <row r="545" spans="1:17" s="258" customFormat="1" x14ac:dyDescent="0.3">
      <c r="A545" s="257">
        <v>545</v>
      </c>
      <c r="B545" s="261" t="s">
        <v>1779</v>
      </c>
      <c r="C545" s="256" t="s">
        <v>1870</v>
      </c>
      <c r="D545" s="261" t="s">
        <v>1520</v>
      </c>
      <c r="E545" s="261" t="s">
        <v>295</v>
      </c>
      <c r="F545" s="280" t="s">
        <v>1844</v>
      </c>
      <c r="G545" s="263" t="s">
        <v>8</v>
      </c>
      <c r="I545" s="258" t="s">
        <v>579</v>
      </c>
      <c r="J545" s="260" t="str">
        <f t="shared" si="64"/>
        <v>Insert into SC_Matieres (ligne,typePresta,designation,categorie,fournisseur,unite,prix,detail,prixHorsTransport,Reference) values (545,'MATIERE','KIT COFFRAGE PVC 1,25 m 6 EH 4-3','COFFRAGE','SASKIT','pc',1248.16,'',null,'PCG6EHA');</v>
      </c>
      <c r="K545" s="260">
        <f t="shared" si="47"/>
        <v>545</v>
      </c>
      <c r="P545" s="258">
        <v>1</v>
      </c>
      <c r="Q545" s="258" t="str">
        <f t="shared" si="60"/>
        <v>Update SC_Matieres set Obligatoire = 1 where ligne = 545 ;</v>
      </c>
    </row>
    <row r="546" spans="1:17" s="258" customFormat="1" x14ac:dyDescent="0.3">
      <c r="A546" s="257">
        <v>546</v>
      </c>
      <c r="B546" s="261" t="s">
        <v>1780</v>
      </c>
      <c r="C546" s="256" t="s">
        <v>1871</v>
      </c>
      <c r="D546" s="261" t="s">
        <v>1520</v>
      </c>
      <c r="E546" s="261" t="s">
        <v>295</v>
      </c>
      <c r="F546" s="280" t="s">
        <v>1845</v>
      </c>
      <c r="G546" s="263" t="s">
        <v>8</v>
      </c>
      <c r="I546" s="258" t="s">
        <v>579</v>
      </c>
      <c r="J546" s="260" t="str">
        <f t="shared" si="64"/>
        <v>Insert into SC_Matieres (ligne,typePresta,designation,categorie,fournisseur,unite,prix,detail,prixHorsTransport,Reference) values (546,'MATIERE','KIT COFFRAGE PVC 1,25 m 6 EH 6-2','COFFRAGE','SASKIT','pc',1372.98,'',null,'PCG6EHB');</v>
      </c>
      <c r="K546" s="260">
        <f t="shared" si="47"/>
        <v>546</v>
      </c>
      <c r="P546" s="258">
        <v>1</v>
      </c>
      <c r="Q546" s="258" t="str">
        <f t="shared" si="60"/>
        <v>Update SC_Matieres set Obligatoire = 1 where ligne = 546 ;</v>
      </c>
    </row>
    <row r="547" spans="1:17" s="258" customFormat="1" x14ac:dyDescent="0.3">
      <c r="A547" s="257">
        <v>547</v>
      </c>
      <c r="B547" s="261" t="s">
        <v>1781</v>
      </c>
      <c r="C547" s="256" t="s">
        <v>1782</v>
      </c>
      <c r="D547" s="261" t="s">
        <v>1520</v>
      </c>
      <c r="E547" s="261" t="s">
        <v>295</v>
      </c>
      <c r="F547" s="280" t="s">
        <v>1846</v>
      </c>
      <c r="G547" s="263" t="s">
        <v>8</v>
      </c>
      <c r="I547" s="258" t="s">
        <v>579</v>
      </c>
      <c r="J547" s="260" t="str">
        <f t="shared" si="64"/>
        <v>Insert into SC_Matieres (ligne,typePresta,designation,categorie,fournisseur,unite,prix,detail,prixHorsTransport,Reference) values (547,'MATIERE','KIT COFFRAGE PVC 1,25 m 7 EH','COFFRAGE','SASKIT','pc',1398.24,'',null,'PCG7EH');</v>
      </c>
      <c r="K547" s="260">
        <f t="shared" si="47"/>
        <v>547</v>
      </c>
      <c r="P547" s="258">
        <v>1</v>
      </c>
      <c r="Q547" s="258" t="str">
        <f t="shared" si="60"/>
        <v>Update SC_Matieres set Obligatoire = 1 where ligne = 547 ;</v>
      </c>
    </row>
    <row r="548" spans="1:17" s="258" customFormat="1" x14ac:dyDescent="0.3">
      <c r="A548" s="257">
        <v>548</v>
      </c>
      <c r="B548" s="261" t="s">
        <v>1783</v>
      </c>
      <c r="C548" s="256" t="s">
        <v>1784</v>
      </c>
      <c r="D548" s="261" t="s">
        <v>1520</v>
      </c>
      <c r="E548" s="261" t="s">
        <v>295</v>
      </c>
      <c r="F548" s="280" t="s">
        <v>1847</v>
      </c>
      <c r="G548" s="263" t="s">
        <v>8</v>
      </c>
      <c r="I548" s="258" t="s">
        <v>579</v>
      </c>
      <c r="J548" s="260" t="str">
        <f t="shared" si="64"/>
        <v>Insert into SC_Matieres (ligne,typePresta,designation,categorie,fournisseur,unite,prix,detail,prixHorsTransport,Reference) values (548,'MATIERE','KIT COFFRAGE PVC 1,25 m 8 EH','COFFRAGE','SASKIT','pc',1487.92,'',null,'PCG8EH');</v>
      </c>
      <c r="K548" s="260">
        <f t="shared" si="47"/>
        <v>548</v>
      </c>
      <c r="P548" s="258">
        <v>1</v>
      </c>
      <c r="Q548" s="258" t="str">
        <f t="shared" si="60"/>
        <v>Update SC_Matieres set Obligatoire = 1 where ligne = 548 ;</v>
      </c>
    </row>
    <row r="549" spans="1:17" s="258" customFormat="1" x14ac:dyDescent="0.3">
      <c r="A549" s="257">
        <v>549</v>
      </c>
      <c r="B549" s="261" t="s">
        <v>1785</v>
      </c>
      <c r="C549" s="256" t="s">
        <v>1786</v>
      </c>
      <c r="D549" s="261" t="s">
        <v>1520</v>
      </c>
      <c r="E549" s="261" t="s">
        <v>295</v>
      </c>
      <c r="F549" s="280" t="s">
        <v>1848</v>
      </c>
      <c r="G549" s="263" t="s">
        <v>8</v>
      </c>
      <c r="I549" s="258" t="s">
        <v>579</v>
      </c>
      <c r="J549" s="260" t="str">
        <f t="shared" si="64"/>
        <v>Insert into SC_Matieres (ligne,typePresta,designation,categorie,fournisseur,unite,prix,detail,prixHorsTransport,Reference) values (549,'MATIERE','KIT COFFRAGE PVC 1,25 m 9 EH','COFFRAGE','SASKIT','pc',1553.82,'',null,'PCG9EH');</v>
      </c>
      <c r="K549" s="260">
        <f t="shared" si="47"/>
        <v>549</v>
      </c>
      <c r="P549" s="258">
        <v>1</v>
      </c>
      <c r="Q549" s="258" t="str">
        <f t="shared" si="60"/>
        <v>Update SC_Matieres set Obligatoire = 1 where ligne = 549 ;</v>
      </c>
    </row>
    <row r="550" spans="1:17" s="258" customFormat="1" x14ac:dyDescent="0.3">
      <c r="A550" s="257">
        <v>550</v>
      </c>
      <c r="B550" s="261" t="s">
        <v>1787</v>
      </c>
      <c r="C550" s="256" t="s">
        <v>1788</v>
      </c>
      <c r="D550" s="261" t="s">
        <v>1520</v>
      </c>
      <c r="E550" s="261" t="s">
        <v>295</v>
      </c>
      <c r="F550" s="280" t="s">
        <v>1849</v>
      </c>
      <c r="G550" s="263" t="s">
        <v>8</v>
      </c>
      <c r="I550" s="258" t="s">
        <v>579</v>
      </c>
      <c r="J550" s="260" t="str">
        <f t="shared" si="64"/>
        <v>Insert into SC_Matieres (ligne,typePresta,designation,categorie,fournisseur,unite,prix,detail,prixHorsTransport,Reference) values (550,'MATIERE','KIT COFFRAGE PVC 1,25 m 10 EH','COFFRAGE','SASKIT','pc',1706.9,'',null,'PCG10EH');</v>
      </c>
      <c r="K550" s="260">
        <f t="shared" si="47"/>
        <v>550</v>
      </c>
      <c r="P550" s="258">
        <v>1</v>
      </c>
      <c r="Q550" s="258" t="str">
        <f t="shared" si="60"/>
        <v>Update SC_Matieres set Obligatoire = 1 where ligne = 550 ;</v>
      </c>
    </row>
    <row r="551" spans="1:17" s="258" customFormat="1" x14ac:dyDescent="0.3">
      <c r="A551" s="257">
        <v>551</v>
      </c>
      <c r="B551" s="261" t="s">
        <v>1789</v>
      </c>
      <c r="C551" s="256" t="s">
        <v>1872</v>
      </c>
      <c r="D551" s="261" t="s">
        <v>1520</v>
      </c>
      <c r="E551" s="261" t="s">
        <v>295</v>
      </c>
      <c r="F551" s="280" t="s">
        <v>1850</v>
      </c>
      <c r="G551" s="263" t="s">
        <v>8</v>
      </c>
      <c r="I551" s="258" t="s">
        <v>579</v>
      </c>
      <c r="J551" s="260" t="str">
        <f t="shared" si="64"/>
        <v>Insert into SC_Matieres (ligne,typePresta,designation,categorie,fournisseur,unite,prix,detail,prixHorsTransport,Reference) values (551,'MATIERE','KIT COFFRAGE PVC 1,25 m 12 EH 6-4','COFFRAGE','SASKIT','pc',1893.06,'',null,'PCG12EHA');</v>
      </c>
      <c r="K551" s="260">
        <f t="shared" si="47"/>
        <v>551</v>
      </c>
      <c r="P551" s="258">
        <v>1</v>
      </c>
      <c r="Q551" s="258" t="str">
        <f t="shared" si="60"/>
        <v>Update SC_Matieres set Obligatoire = 1 where ligne = 551 ;</v>
      </c>
    </row>
    <row r="552" spans="1:17" s="258" customFormat="1" x14ac:dyDescent="0.3">
      <c r="A552" s="257">
        <v>552</v>
      </c>
      <c r="B552" s="261" t="s">
        <v>1790</v>
      </c>
      <c r="C552" s="256" t="s">
        <v>1873</v>
      </c>
      <c r="D552" s="261" t="s">
        <v>1520</v>
      </c>
      <c r="E552" s="261" t="s">
        <v>295</v>
      </c>
      <c r="F552" s="280" t="s">
        <v>1851</v>
      </c>
      <c r="G552" s="263" t="s">
        <v>8</v>
      </c>
      <c r="I552" s="258" t="s">
        <v>579</v>
      </c>
      <c r="J552" s="260" t="str">
        <f t="shared" si="64"/>
        <v>Insert into SC_Matieres (ligne,typePresta,designation,categorie,fournisseur,unite,prix,detail,prixHorsTransport,Reference) values (552,'MATIERE','KIT COFFRAGE PVC 1,25 m 12 EH 8-3','COFFRAGE','SASKIT','pc',2006.73,'',null,'PCG12EHB');</v>
      </c>
      <c r="K552" s="260">
        <f t="shared" si="47"/>
        <v>552</v>
      </c>
      <c r="P552" s="258">
        <v>1</v>
      </c>
      <c r="Q552" s="258" t="str">
        <f t="shared" si="60"/>
        <v>Update SC_Matieres set Obligatoire = 1 where ligne = 552 ;</v>
      </c>
    </row>
    <row r="553" spans="1:17" s="258" customFormat="1" x14ac:dyDescent="0.3">
      <c r="A553" s="257">
        <v>553</v>
      </c>
      <c r="B553" s="261" t="s">
        <v>1791</v>
      </c>
      <c r="C553" s="256" t="s">
        <v>1874</v>
      </c>
      <c r="D553" s="261" t="s">
        <v>1520</v>
      </c>
      <c r="E553" s="261" t="s">
        <v>295</v>
      </c>
      <c r="F553" s="280" t="s">
        <v>1852</v>
      </c>
      <c r="G553" s="263" t="s">
        <v>8</v>
      </c>
      <c r="I553" s="258" t="s">
        <v>579</v>
      </c>
      <c r="J553" s="260" t="str">
        <f t="shared" si="64"/>
        <v>Insert into SC_Matieres (ligne,typePresta,designation,categorie,fournisseur,unite,prix,detail,prixHorsTransport,Reference) values (553,'MATIERE','KIT COFFRAGE PVC 1,25 m 14 EH 8-3,5','COFFRAGE','SASKIT','pc',2143.3,'',null,'PCG14EHA');</v>
      </c>
      <c r="K553" s="260">
        <f t="shared" si="47"/>
        <v>553</v>
      </c>
      <c r="P553" s="258">
        <v>1</v>
      </c>
      <c r="Q553" s="258" t="str">
        <f t="shared" si="60"/>
        <v>Update SC_Matieres set Obligatoire = 1 where ligne = 553 ;</v>
      </c>
    </row>
    <row r="554" spans="1:17" s="258" customFormat="1" x14ac:dyDescent="0.3">
      <c r="A554" s="257">
        <v>554</v>
      </c>
      <c r="B554" s="261" t="s">
        <v>1792</v>
      </c>
      <c r="C554" s="256" t="s">
        <v>1875</v>
      </c>
      <c r="D554" s="261" t="s">
        <v>1520</v>
      </c>
      <c r="E554" s="261" t="s">
        <v>295</v>
      </c>
      <c r="F554" s="280" t="s">
        <v>1853</v>
      </c>
      <c r="G554" s="263" t="s">
        <v>8</v>
      </c>
      <c r="I554" s="258" t="s">
        <v>579</v>
      </c>
      <c r="J554" s="260" t="str">
        <f t="shared" si="64"/>
        <v>Insert into SC_Matieres (ligne,typePresta,designation,categorie,fournisseur,unite,prix,detail,prixHorsTransport,Reference) values (554,'MATIERE','KIT COFFRAGE PVC 1,25 m 14 EH 7-4','COFFRAGE','SASKIT','pc',2034.8,'',null,'PCG14EHB');</v>
      </c>
      <c r="K554" s="260">
        <f t="shared" si="47"/>
        <v>554</v>
      </c>
      <c r="P554" s="258">
        <v>1</v>
      </c>
      <c r="Q554" s="258" t="str">
        <f t="shared" si="60"/>
        <v>Update SC_Matieres set Obligatoire = 1 where ligne = 554 ;</v>
      </c>
    </row>
    <row r="555" spans="1:17" s="258" customFormat="1" x14ac:dyDescent="0.3">
      <c r="A555" s="257">
        <v>555</v>
      </c>
      <c r="B555" s="261" t="s">
        <v>1793</v>
      </c>
      <c r="C555" s="256" t="s">
        <v>1794</v>
      </c>
      <c r="D555" s="261" t="s">
        <v>1520</v>
      </c>
      <c r="E555" s="261" t="s">
        <v>295</v>
      </c>
      <c r="F555" s="280" t="s">
        <v>1854</v>
      </c>
      <c r="G555" s="263" t="s">
        <v>8</v>
      </c>
      <c r="I555" s="258" t="s">
        <v>579</v>
      </c>
      <c r="J555" s="260" t="str">
        <f t="shared" si="64"/>
        <v>Insert into SC_Matieres (ligne,typePresta,designation,categorie,fournisseur,unite,prix,detail,prixHorsTransport,Reference) values (555,'MATIERE','KIT COFFRAGE PVC 1,25 m 16 EH','COFFRAGE','SASKIT','pc',2424.9,'',null,'PCG16EH');</v>
      </c>
      <c r="K555" s="260">
        <f t="shared" si="47"/>
        <v>555</v>
      </c>
      <c r="P555" s="258">
        <v>1</v>
      </c>
      <c r="Q555" s="258" t="str">
        <f t="shared" si="60"/>
        <v>Update SC_Matieres set Obligatoire = 1 where ligne = 555 ;</v>
      </c>
    </row>
    <row r="556" spans="1:17" s="258" customFormat="1" x14ac:dyDescent="0.3">
      <c r="A556" s="257">
        <v>556</v>
      </c>
      <c r="B556" s="261" t="s">
        <v>1795</v>
      </c>
      <c r="C556" s="256" t="s">
        <v>1876</v>
      </c>
      <c r="D556" s="261" t="s">
        <v>1520</v>
      </c>
      <c r="E556" s="261" t="s">
        <v>295</v>
      </c>
      <c r="F556" s="280" t="s">
        <v>1855</v>
      </c>
      <c r="G556" s="263" t="s">
        <v>8</v>
      </c>
      <c r="I556" s="258" t="s">
        <v>579</v>
      </c>
      <c r="J556" s="260" t="str">
        <f t="shared" si="64"/>
        <v>Insert into SC_Matieres (ligne,typePresta,designation,categorie,fournisseur,unite,prix,detail,prixHorsTransport,Reference) values (556,'MATIERE','KIT COFFRAGE PVC 1,25 m 18 EH 8-4,5','COFFRAGE','SASKIT','pc',2516.1,'',null,'PCG18EHA');</v>
      </c>
      <c r="K556" s="260">
        <f t="shared" si="47"/>
        <v>556</v>
      </c>
      <c r="P556" s="258">
        <v>1</v>
      </c>
      <c r="Q556" s="258" t="str">
        <f t="shared" si="60"/>
        <v>Update SC_Matieres set Obligatoire = 1 where ligne = 556 ;</v>
      </c>
    </row>
    <row r="557" spans="1:17" s="258" customFormat="1" x14ac:dyDescent="0.3">
      <c r="A557" s="257">
        <v>557</v>
      </c>
      <c r="B557" s="261" t="s">
        <v>1796</v>
      </c>
      <c r="C557" s="256" t="s">
        <v>1877</v>
      </c>
      <c r="D557" s="261" t="s">
        <v>1520</v>
      </c>
      <c r="E557" s="261" t="s">
        <v>295</v>
      </c>
      <c r="F557" s="280" t="s">
        <v>1856</v>
      </c>
      <c r="G557" s="263" t="s">
        <v>8</v>
      </c>
      <c r="I557" s="258" t="s">
        <v>579</v>
      </c>
      <c r="J557" s="260" t="str">
        <f t="shared" si="64"/>
        <v>Insert into SC_Matieres (ligne,typePresta,designation,categorie,fournisseur,unite,prix,detail,prixHorsTransport,Reference) values (557,'MATIERE','KIT COFFRAGE PVC 1,25 m 20 EH','COFFRAGE','SASKIT','pc',2634.3,'',null,'PCG20EHB');</v>
      </c>
      <c r="K557" s="260">
        <f t="shared" si="47"/>
        <v>557</v>
      </c>
      <c r="P557" s="258">
        <v>1</v>
      </c>
      <c r="Q557" s="258" t="str">
        <f t="shared" si="60"/>
        <v>Update SC_Matieres set Obligatoire = 1 where ligne = 557 ;</v>
      </c>
    </row>
    <row r="558" spans="1:17" s="258" customFormat="1" x14ac:dyDescent="0.3">
      <c r="A558" s="257">
        <v>558</v>
      </c>
      <c r="B558" s="261" t="s">
        <v>1797</v>
      </c>
      <c r="C558" s="256" t="s">
        <v>1821</v>
      </c>
      <c r="D558" s="261" t="s">
        <v>1520</v>
      </c>
      <c r="E558" s="261" t="s">
        <v>295</v>
      </c>
      <c r="F558" s="280" t="s">
        <v>1857</v>
      </c>
      <c r="G558" s="263" t="s">
        <v>8</v>
      </c>
      <c r="I558" s="258" t="s">
        <v>579</v>
      </c>
      <c r="J558" s="260" t="str">
        <f t="shared" si="64"/>
        <v>Insert into SC_Matieres (ligne,typePresta,designation,categorie,fournisseur,unite,prix,detail,prixHorsTransport,Reference) values (558,'MATIERE','KIT CLOISON CENTRALE 3 EH','COFFRAGE','SASKIT','pc',46.99,'',null,'PCLC3EH');</v>
      </c>
      <c r="K558" s="260">
        <f t="shared" si="47"/>
        <v>558</v>
      </c>
      <c r="P558" s="258">
        <v>0</v>
      </c>
      <c r="Q558" s="258" t="str">
        <f t="shared" si="60"/>
        <v>Update SC_Matieres set Obligatoire = 0 where ligne = 558 ;</v>
      </c>
    </row>
    <row r="559" spans="1:17" s="258" customFormat="1" x14ac:dyDescent="0.3">
      <c r="A559" s="257">
        <v>559</v>
      </c>
      <c r="B559" s="261" t="s">
        <v>1798</v>
      </c>
      <c r="C559" s="256" t="s">
        <v>1822</v>
      </c>
      <c r="D559" s="261" t="s">
        <v>1520</v>
      </c>
      <c r="E559" s="261" t="s">
        <v>295</v>
      </c>
      <c r="F559" s="280" t="s">
        <v>1857</v>
      </c>
      <c r="G559" s="263" t="s">
        <v>8</v>
      </c>
      <c r="I559" s="258" t="s">
        <v>579</v>
      </c>
      <c r="J559" s="260" t="str">
        <f t="shared" si="64"/>
        <v>Insert into SC_Matieres (ligne,typePresta,designation,categorie,fournisseur,unite,prix,detail,prixHorsTransport,Reference) values (559,'MATIERE','KIT CLOISON CENTRALE 4 EH','COFFRAGE','SASKIT','pc',46.99,'',null,'PCLC4EH');</v>
      </c>
      <c r="K559" s="260">
        <f t="shared" si="47"/>
        <v>559</v>
      </c>
      <c r="P559" s="258">
        <v>0</v>
      </c>
      <c r="Q559" s="258" t="str">
        <f t="shared" si="60"/>
        <v>Update SC_Matieres set Obligatoire = 0 where ligne = 559 ;</v>
      </c>
    </row>
    <row r="560" spans="1:17" s="258" customFormat="1" x14ac:dyDescent="0.3">
      <c r="A560" s="257">
        <v>560</v>
      </c>
      <c r="B560" s="261" t="s">
        <v>1799</v>
      </c>
      <c r="C560" s="256" t="s">
        <v>1823</v>
      </c>
      <c r="D560" s="261" t="s">
        <v>1520</v>
      </c>
      <c r="E560" s="261" t="s">
        <v>295</v>
      </c>
      <c r="F560" s="280" t="s">
        <v>1858</v>
      </c>
      <c r="G560" s="263" t="s">
        <v>8</v>
      </c>
      <c r="I560" s="258" t="s">
        <v>579</v>
      </c>
      <c r="J560" s="260" t="str">
        <f t="shared" si="64"/>
        <v>Insert into SC_Matieres (ligne,typePresta,designation,categorie,fournisseur,unite,prix,detail,prixHorsTransport,Reference) values (560,'MATIERE','KIT CLOISON CENTRALE 5 EH','COFFRAGE','SASKIT','pc',54.24,'',null,'PCLC5EH');</v>
      </c>
      <c r="K560" s="260">
        <f t="shared" si="47"/>
        <v>560</v>
      </c>
      <c r="P560" s="258">
        <v>0</v>
      </c>
      <c r="Q560" s="258" t="str">
        <f t="shared" si="60"/>
        <v>Update SC_Matieres set Obligatoire = 0 where ligne = 560 ;</v>
      </c>
    </row>
    <row r="561" spans="1:17" s="258" customFormat="1" x14ac:dyDescent="0.3">
      <c r="A561" s="257">
        <v>561</v>
      </c>
      <c r="B561" s="261" t="s">
        <v>1800</v>
      </c>
      <c r="C561" s="256" t="s">
        <v>1824</v>
      </c>
      <c r="D561" s="261" t="s">
        <v>1520</v>
      </c>
      <c r="E561" s="261" t="s">
        <v>295</v>
      </c>
      <c r="F561" s="280" t="s">
        <v>1859</v>
      </c>
      <c r="G561" s="263" t="s">
        <v>8</v>
      </c>
      <c r="I561" s="258" t="s">
        <v>579</v>
      </c>
      <c r="J561" s="260" t="str">
        <f t="shared" si="64"/>
        <v>Insert into SC_Matieres (ligne,typePresta,designation,categorie,fournisseur,unite,prix,detail,prixHorsTransport,Reference) values (561,'MATIERE','KIT CLOISON CENTRALE 6 EH 4-3','COFFRAGE','SASKIT','pc',77.5,'',null,'PCLC6EHA');</v>
      </c>
      <c r="K561" s="260">
        <f t="shared" si="47"/>
        <v>561</v>
      </c>
      <c r="P561" s="258">
        <v>0</v>
      </c>
      <c r="Q561" s="258" t="str">
        <f t="shared" si="60"/>
        <v>Update SC_Matieres set Obligatoire = 0 where ligne = 561 ;</v>
      </c>
    </row>
    <row r="562" spans="1:17" s="258" customFormat="1" x14ac:dyDescent="0.3">
      <c r="A562" s="257">
        <v>562</v>
      </c>
      <c r="B562" s="261" t="s">
        <v>1801</v>
      </c>
      <c r="C562" s="256" t="s">
        <v>1825</v>
      </c>
      <c r="D562" s="261" t="s">
        <v>1520</v>
      </c>
      <c r="E562" s="261" t="s">
        <v>295</v>
      </c>
      <c r="F562" s="280" t="s">
        <v>1860</v>
      </c>
      <c r="G562" s="263" t="s">
        <v>8</v>
      </c>
      <c r="I562" s="258" t="s">
        <v>579</v>
      </c>
      <c r="J562" s="260" t="str">
        <f t="shared" si="64"/>
        <v>Insert into SC_Matieres (ligne,typePresta,designation,categorie,fournisseur,unite,prix,detail,prixHorsTransport,Reference) values (562,'MATIERE','KIT CLOISON CENTRALE 6 EH 6-2','COFFRAGE','SASKIT','pc',62.37,'',null,'PCLC6EHB');</v>
      </c>
      <c r="K562" s="260">
        <f t="shared" si="47"/>
        <v>562</v>
      </c>
      <c r="P562" s="258">
        <v>0</v>
      </c>
      <c r="Q562" s="258" t="str">
        <f t="shared" si="60"/>
        <v>Update SC_Matieres set Obligatoire = 0 where ligne = 562 ;</v>
      </c>
    </row>
    <row r="563" spans="1:17" s="258" customFormat="1" x14ac:dyDescent="0.3">
      <c r="A563" s="257">
        <v>563</v>
      </c>
      <c r="B563" s="261" t="s">
        <v>1802</v>
      </c>
      <c r="C563" s="256" t="s">
        <v>1830</v>
      </c>
      <c r="D563" s="261" t="s">
        <v>1520</v>
      </c>
      <c r="E563" s="261" t="s">
        <v>295</v>
      </c>
      <c r="F563" s="280" t="s">
        <v>1861</v>
      </c>
      <c r="G563" s="263" t="s">
        <v>8</v>
      </c>
      <c r="I563" s="258" t="s">
        <v>579</v>
      </c>
      <c r="J563" s="260" t="str">
        <f t="shared" si="64"/>
        <v>Insert into SC_Matieres (ligne,typePresta,designation,categorie,fournisseur,unite,prix,detail,prixHorsTransport,Reference) values (563,'MATIERE','KIT CLOISON CENTRALE 7 EH','COFFRAGE','SASKIT','pc',85.75,'',null,'PCLC7EH');</v>
      </c>
      <c r="K563" s="260">
        <f t="shared" si="47"/>
        <v>563</v>
      </c>
      <c r="P563" s="258">
        <v>0</v>
      </c>
      <c r="Q563" s="258" t="str">
        <f t="shared" si="60"/>
        <v>Update SC_Matieres set Obligatoire = 0 where ligne = 563 ;</v>
      </c>
    </row>
    <row r="564" spans="1:17" s="258" customFormat="1" x14ac:dyDescent="0.3">
      <c r="A564" s="257">
        <v>564</v>
      </c>
      <c r="B564" s="261" t="s">
        <v>1803</v>
      </c>
      <c r="C564" s="256" t="s">
        <v>1831</v>
      </c>
      <c r="D564" s="261" t="s">
        <v>1520</v>
      </c>
      <c r="E564" s="261" t="s">
        <v>295</v>
      </c>
      <c r="F564" s="280" t="s">
        <v>1862</v>
      </c>
      <c r="G564" s="263" t="s">
        <v>8</v>
      </c>
      <c r="I564" s="258" t="s">
        <v>579</v>
      </c>
      <c r="J564" s="260" t="str">
        <f t="shared" si="64"/>
        <v>Insert into SC_Matieres (ligne,typePresta,designation,categorie,fournisseur,unite,prix,detail,prixHorsTransport,Reference) values (564,'MATIERE','KIT CLOISON CENTRALE 8 EH','COFFRAGE','SASKIT','pc',93.1,'',null,'PCLC8EH');</v>
      </c>
      <c r="K564" s="260">
        <f t="shared" si="47"/>
        <v>564</v>
      </c>
      <c r="P564" s="258">
        <v>0</v>
      </c>
      <c r="Q564" s="258" t="str">
        <f t="shared" si="60"/>
        <v>Update SC_Matieres set Obligatoire = 0 where ligne = 564 ;</v>
      </c>
    </row>
    <row r="565" spans="1:17" s="258" customFormat="1" x14ac:dyDescent="0.3">
      <c r="A565" s="257">
        <v>565</v>
      </c>
      <c r="B565" s="261" t="s">
        <v>1804</v>
      </c>
      <c r="C565" s="256" t="s">
        <v>1832</v>
      </c>
      <c r="D565" s="261" t="s">
        <v>1520</v>
      </c>
      <c r="E565" s="261" t="s">
        <v>295</v>
      </c>
      <c r="F565" s="280" t="s">
        <v>1863</v>
      </c>
      <c r="G565" s="263" t="s">
        <v>8</v>
      </c>
      <c r="I565" s="258" t="s">
        <v>579</v>
      </c>
      <c r="J565" s="260" t="str">
        <f t="shared" si="64"/>
        <v>Insert into SC_Matieres (ligne,typePresta,designation,categorie,fournisseur,unite,prix,detail,prixHorsTransport,Reference) values (565,'MATIERE','KIT CLOISON CENTRALE 9 EH','COFFRAGE','SASKIT','pc',100.2,'',null,'PCLC9EH');</v>
      </c>
      <c r="K565" s="260">
        <f t="shared" si="47"/>
        <v>565</v>
      </c>
      <c r="P565" s="258">
        <v>0</v>
      </c>
      <c r="Q565" s="258" t="str">
        <f t="shared" si="60"/>
        <v>Update SC_Matieres set Obligatoire = 0 where ligne = 565 ;</v>
      </c>
    </row>
    <row r="566" spans="1:17" s="258" customFormat="1" x14ac:dyDescent="0.3">
      <c r="A566" s="257">
        <v>566</v>
      </c>
      <c r="B566" s="261" t="s">
        <v>1805</v>
      </c>
      <c r="C566" s="256" t="s">
        <v>1833</v>
      </c>
      <c r="D566" s="261" t="s">
        <v>1520</v>
      </c>
      <c r="E566" s="261" t="s">
        <v>295</v>
      </c>
      <c r="F566" s="280" t="s">
        <v>1864</v>
      </c>
      <c r="G566" s="263" t="s">
        <v>8</v>
      </c>
      <c r="I566" s="258" t="s">
        <v>579</v>
      </c>
      <c r="J566" s="260" t="str">
        <f t="shared" si="64"/>
        <v>Insert into SC_Matieres (ligne,typePresta,designation,categorie,fournisseur,unite,prix,detail,prixHorsTransport,Reference) values (566,'MATIERE','KIT CLOISON CENTRALE 10 EH','COFFRAGE','SASKIT','pc',108.4,'',null,'PCLC10EH');</v>
      </c>
      <c r="K566" s="260">
        <f t="shared" si="47"/>
        <v>566</v>
      </c>
      <c r="P566" s="258">
        <v>0</v>
      </c>
      <c r="Q566" s="258" t="str">
        <f t="shared" si="60"/>
        <v>Update SC_Matieres set Obligatoire = 0 where ligne = 566 ;</v>
      </c>
    </row>
    <row r="567" spans="1:17" s="258" customFormat="1" x14ac:dyDescent="0.3">
      <c r="A567" s="257">
        <v>567</v>
      </c>
      <c r="B567" s="261" t="s">
        <v>1806</v>
      </c>
      <c r="C567" s="256" t="s">
        <v>1826</v>
      </c>
      <c r="D567" s="261" t="s">
        <v>1520</v>
      </c>
      <c r="E567" s="261" t="s">
        <v>295</v>
      </c>
      <c r="F567" s="280" t="s">
        <v>1865</v>
      </c>
      <c r="G567" s="263" t="s">
        <v>8</v>
      </c>
      <c r="I567" s="258" t="s">
        <v>579</v>
      </c>
      <c r="J567" s="260" t="str">
        <f t="shared" si="64"/>
        <v>Insert into SC_Matieres (ligne,typePresta,designation,categorie,fournisseur,unite,prix,detail,prixHorsTransport,Reference) values (567,'MATIERE','KIT CLOISON CENTRALE 12 EH 6-4','COFFRAGE','SASKIT','pc',123.7,'',null,'PCLC12EHA');</v>
      </c>
      <c r="K567" s="260">
        <f t="shared" si="47"/>
        <v>567</v>
      </c>
      <c r="P567" s="258">
        <v>0</v>
      </c>
      <c r="Q567" s="258" t="str">
        <f t="shared" si="60"/>
        <v>Update SC_Matieres set Obligatoire = 0 where ligne = 567 ;</v>
      </c>
    </row>
    <row r="568" spans="1:17" s="258" customFormat="1" x14ac:dyDescent="0.3">
      <c r="A568" s="257">
        <v>568</v>
      </c>
      <c r="B568" s="261" t="s">
        <v>1807</v>
      </c>
      <c r="C568" s="256" t="s">
        <v>1827</v>
      </c>
      <c r="D568" s="261" t="s">
        <v>1520</v>
      </c>
      <c r="E568" s="261" t="s">
        <v>295</v>
      </c>
      <c r="F568" s="280" t="s">
        <v>1866</v>
      </c>
      <c r="G568" s="263" t="s">
        <v>8</v>
      </c>
      <c r="I568" s="258" t="s">
        <v>579</v>
      </c>
      <c r="J568" s="260" t="str">
        <f t="shared" si="64"/>
        <v>Insert into SC_Matieres (ligne,typePresta,designation,categorie,fournisseur,unite,prix,detail,prixHorsTransport,Reference) values (568,'MATIERE','KIT CLOISON CENTRALE 12 EH 8-3','COFFRAGE','SASKIT','pc',61.1,'',null,'PCLC12EHB');</v>
      </c>
      <c r="K568" s="260">
        <f t="shared" ref="K568:K579" si="65">A568</f>
        <v>568</v>
      </c>
      <c r="P568" s="258">
        <v>0</v>
      </c>
      <c r="Q568" s="258" t="str">
        <f t="shared" si="60"/>
        <v>Update SC_Matieres set Obligatoire = 0 where ligne = 568 ;</v>
      </c>
    </row>
    <row r="569" spans="1:17" s="258" customFormat="1" x14ac:dyDescent="0.3">
      <c r="A569" s="257">
        <v>569</v>
      </c>
      <c r="B569" s="261" t="s">
        <v>1808</v>
      </c>
      <c r="C569" s="256" t="s">
        <v>1828</v>
      </c>
      <c r="D569" s="261" t="s">
        <v>1520</v>
      </c>
      <c r="E569" s="261" t="s">
        <v>295</v>
      </c>
      <c r="F569" s="280" t="s">
        <v>1867</v>
      </c>
      <c r="G569" s="263" t="s">
        <v>8</v>
      </c>
      <c r="I569" s="258" t="s">
        <v>579</v>
      </c>
      <c r="J569" s="260" t="str">
        <f t="shared" si="64"/>
        <v>Insert into SC_Matieres (ligne,typePresta,designation,categorie,fournisseur,unite,prix,detail,prixHorsTransport,Reference) values (569,'MATIERE','KIT CLOISON CENTRALE 14 EH 8-3,5','COFFRAGE','SASKIT','pc',116.5,'',null,'PCLC14EHA');</v>
      </c>
      <c r="K569" s="260">
        <f t="shared" si="65"/>
        <v>569</v>
      </c>
      <c r="P569" s="258">
        <v>0</v>
      </c>
      <c r="Q569" s="258" t="str">
        <f t="shared" si="60"/>
        <v>Update SC_Matieres set Obligatoire = 0 where ligne = 569 ;</v>
      </c>
    </row>
    <row r="570" spans="1:17" s="258" customFormat="1" x14ac:dyDescent="0.3">
      <c r="A570" s="257">
        <v>570</v>
      </c>
      <c r="B570" s="261" t="s">
        <v>1809</v>
      </c>
      <c r="C570" s="256" t="s">
        <v>1829</v>
      </c>
      <c r="D570" s="261" t="s">
        <v>1520</v>
      </c>
      <c r="E570" s="261" t="s">
        <v>295</v>
      </c>
      <c r="F570" s="280" t="s">
        <v>1865</v>
      </c>
      <c r="G570" s="263" t="s">
        <v>8</v>
      </c>
      <c r="I570" s="258" t="s">
        <v>579</v>
      </c>
      <c r="J570" s="260" t="str">
        <f t="shared" si="64"/>
        <v>Insert into SC_Matieres (ligne,typePresta,designation,categorie,fournisseur,unite,prix,detail,prixHorsTransport,Reference) values (570,'MATIERE','KIT CLOISON CENTRALE 14 EH 7-4','COFFRAGE','SASKIT','pc',123.7,'',null,'PCLC14EHB');</v>
      </c>
      <c r="K570" s="260">
        <f t="shared" si="65"/>
        <v>570</v>
      </c>
      <c r="P570" s="258">
        <v>0</v>
      </c>
      <c r="Q570" s="258" t="str">
        <f t="shared" si="60"/>
        <v>Update SC_Matieres set Obligatoire = 0 where ligne = 570 ;</v>
      </c>
    </row>
    <row r="571" spans="1:17" s="258" customFormat="1" x14ac:dyDescent="0.3">
      <c r="A571" s="257">
        <v>571</v>
      </c>
      <c r="B571" s="261" t="s">
        <v>1810</v>
      </c>
      <c r="C571" s="256" t="s">
        <v>1834</v>
      </c>
      <c r="D571" s="261" t="s">
        <v>1520</v>
      </c>
      <c r="E571" s="261" t="s">
        <v>295</v>
      </c>
      <c r="F571" s="280" t="s">
        <v>1865</v>
      </c>
      <c r="G571" s="263" t="s">
        <v>8</v>
      </c>
      <c r="I571" s="258" t="s">
        <v>579</v>
      </c>
      <c r="J571" s="260" t="str">
        <f t="shared" si="64"/>
        <v>Insert into SC_Matieres (ligne,typePresta,designation,categorie,fournisseur,unite,prix,detail,prixHorsTransport,Reference) values (571,'MATIERE','KIT CLOISON CENTRALE 16 EH','COFFRAGE','SASKIT','pc',123.7,'',null,'PCLC16EH');</v>
      </c>
      <c r="K571" s="260">
        <f t="shared" si="65"/>
        <v>571</v>
      </c>
      <c r="P571" s="258">
        <v>0</v>
      </c>
      <c r="Q571" s="258" t="str">
        <f t="shared" si="60"/>
        <v>Update SC_Matieres set Obligatoire = 0 where ligne = 571 ;</v>
      </c>
    </row>
    <row r="572" spans="1:17" s="258" customFormat="1" x14ac:dyDescent="0.3">
      <c r="A572" s="257">
        <v>572</v>
      </c>
      <c r="B572" s="261" t="s">
        <v>1811</v>
      </c>
      <c r="C572" s="256" t="s">
        <v>1835</v>
      </c>
      <c r="D572" s="261" t="s">
        <v>1520</v>
      </c>
      <c r="E572" s="261" t="s">
        <v>295</v>
      </c>
      <c r="F572" s="280" t="s">
        <v>1868</v>
      </c>
      <c r="G572" s="263" t="s">
        <v>8</v>
      </c>
      <c r="I572" s="258" t="s">
        <v>579</v>
      </c>
      <c r="J572" s="260" t="str">
        <f t="shared" si="64"/>
        <v>Insert into SC_Matieres (ligne,typePresta,designation,categorie,fournisseur,unite,prix,detail,prixHorsTransport,Reference) values (572,'MATIERE','KIT CLOISON CENTRALE 18 EH 8-4,5','COFFRAGE','SASKIT','pc',131.01,'',null,'PCLC18EHA');</v>
      </c>
      <c r="K572" s="260">
        <f t="shared" si="65"/>
        <v>572</v>
      </c>
      <c r="P572" s="258">
        <v>0</v>
      </c>
      <c r="Q572" s="258" t="str">
        <f t="shared" si="60"/>
        <v>Update SC_Matieres set Obligatoire = 0 where ligne = 572 ;</v>
      </c>
    </row>
    <row r="573" spans="1:17" s="258" customFormat="1" x14ac:dyDescent="0.3">
      <c r="A573" s="257">
        <v>573</v>
      </c>
      <c r="B573" s="261" t="s">
        <v>1812</v>
      </c>
      <c r="C573" s="256" t="s">
        <v>1836</v>
      </c>
      <c r="D573" s="261" t="s">
        <v>1520</v>
      </c>
      <c r="E573" s="261" t="s">
        <v>295</v>
      </c>
      <c r="F573" s="280" t="s">
        <v>1869</v>
      </c>
      <c r="G573" s="263" t="s">
        <v>8</v>
      </c>
      <c r="I573" s="258" t="s">
        <v>579</v>
      </c>
      <c r="J573" s="260" t="str">
        <f t="shared" si="64"/>
        <v>Insert into SC_Matieres (ligne,typePresta,designation,categorie,fournisseur,unite,prix,detail,prixHorsTransport,Reference) values (573,'MATIERE','KIT CLOISON CENTRALE 20 EH','COFFRAGE','SASKIT','pc',154.29,'',null,'PCLC20EHB');</v>
      </c>
      <c r="K573" s="260">
        <f t="shared" si="65"/>
        <v>573</v>
      </c>
      <c r="P573" s="258">
        <v>0</v>
      </c>
      <c r="Q573" s="258" t="str">
        <f t="shared" si="60"/>
        <v>Update SC_Matieres set Obligatoire = 0 where ligne = 573 ;</v>
      </c>
    </row>
    <row r="574" spans="1:17" s="258" customFormat="1" x14ac:dyDescent="0.3">
      <c r="A574" s="257">
        <v>574</v>
      </c>
      <c r="B574" s="258" t="s">
        <v>1813</v>
      </c>
      <c r="C574" s="256" t="s">
        <v>1814</v>
      </c>
      <c r="D574" s="258" t="s">
        <v>387</v>
      </c>
      <c r="E574" s="258" t="s">
        <v>295</v>
      </c>
      <c r="F574" s="258" t="s">
        <v>1840</v>
      </c>
      <c r="G574" s="263" t="s">
        <v>8</v>
      </c>
      <c r="I574" s="258" t="s">
        <v>579</v>
      </c>
      <c r="J574" s="260" t="str">
        <f t="shared" si="64"/>
        <v>Insert into SC_Matieres (ligne,typePresta,designation,categorie,fournisseur,unite,prix,detail,prixHorsTransport,Reference) values (574,'MATIERE','ECOPLANC 2,5 m','BORDURES','SASKIT','pc',0,'',null,'ECOP2.5');</v>
      </c>
      <c r="K574" s="260">
        <f t="shared" si="65"/>
        <v>574</v>
      </c>
      <c r="P574" s="258">
        <v>0</v>
      </c>
      <c r="Q574" s="258" t="str">
        <f t="shared" si="60"/>
        <v>Update SC_Matieres set Obligatoire = 0 where ligne = 574 ;</v>
      </c>
    </row>
    <row r="575" spans="1:17" s="258" customFormat="1" x14ac:dyDescent="0.3">
      <c r="A575" s="257">
        <v>575</v>
      </c>
      <c r="B575" s="258" t="s">
        <v>1815</v>
      </c>
      <c r="C575" s="256" t="s">
        <v>1816</v>
      </c>
      <c r="D575" s="258" t="s">
        <v>387</v>
      </c>
      <c r="E575" s="258" t="s">
        <v>295</v>
      </c>
      <c r="F575" s="258" t="s">
        <v>1840</v>
      </c>
      <c r="G575" s="263" t="s">
        <v>8</v>
      </c>
      <c r="I575" s="258" t="s">
        <v>579</v>
      </c>
      <c r="J575" s="260" t="str">
        <f t="shared" si="64"/>
        <v>Insert into SC_Matieres (ligne,typePresta,designation,categorie,fournisseur,unite,prix,detail,prixHorsTransport,Reference) values (575,'MATIERE','ECOPLANC 2 m','BORDURES','SASKIT','pc',0,'',null,'ECOP2');</v>
      </c>
      <c r="K575" s="260">
        <f t="shared" si="65"/>
        <v>575</v>
      </c>
      <c r="P575" s="258">
        <v>0</v>
      </c>
      <c r="Q575" s="258" t="str">
        <f t="shared" si="60"/>
        <v>Update SC_Matieres set Obligatoire = 0 where ligne = 575 ;</v>
      </c>
    </row>
    <row r="576" spans="1:17" s="258" customFormat="1" x14ac:dyDescent="0.3">
      <c r="A576" s="257">
        <v>576</v>
      </c>
      <c r="B576" s="258" t="s">
        <v>1817</v>
      </c>
      <c r="C576" s="258" t="s">
        <v>1837</v>
      </c>
      <c r="D576" s="261" t="s">
        <v>1520</v>
      </c>
      <c r="E576" s="258" t="s">
        <v>295</v>
      </c>
      <c r="F576" s="258" t="s">
        <v>1841</v>
      </c>
      <c r="G576" s="263" t="s">
        <v>8</v>
      </c>
      <c r="I576" s="258" t="s">
        <v>579</v>
      </c>
      <c r="J576" s="260" t="str">
        <f t="shared" si="64"/>
        <v>Insert into SC_Matieres (ligne,typePresta,designation,categorie,fournisseur,unite,prix,detail,prixHorsTransport,Reference) values (576,'MATIERE','KIT CLOISON BAC 3 EH','COFFRAGE','SASKIT','pc',50,'',null,'PCLCB3EH');</v>
      </c>
      <c r="K576" s="260">
        <f t="shared" si="65"/>
        <v>576</v>
      </c>
      <c r="P576" s="258">
        <v>0</v>
      </c>
      <c r="Q576" s="258" t="str">
        <f t="shared" si="60"/>
        <v>Update SC_Matieres set Obligatoire = 0 where ligne = 576 ;</v>
      </c>
    </row>
    <row r="577" spans="1:17" s="258" customFormat="1" x14ac:dyDescent="0.3">
      <c r="A577" s="257">
        <v>577</v>
      </c>
      <c r="B577" s="261" t="s">
        <v>1818</v>
      </c>
      <c r="C577" s="256" t="s">
        <v>1819</v>
      </c>
      <c r="D577" s="261" t="s">
        <v>387</v>
      </c>
      <c r="E577" s="258" t="s">
        <v>295</v>
      </c>
      <c r="F577" s="258" t="s">
        <v>1840</v>
      </c>
      <c r="G577" s="263" t="s">
        <v>8</v>
      </c>
      <c r="I577" s="258" t="s">
        <v>579</v>
      </c>
      <c r="J577" s="260" t="str">
        <f t="shared" si="64"/>
        <v>Insert into SC_Matieres (ligne,typePresta,designation,categorie,fournisseur,unite,prix,detail,prixHorsTransport,Reference) values (577,'MATIERE','CHEVRON 70X70 L 1.80M','BORDURES','SASKIT','pc',0,'',null,'C70701800');</v>
      </c>
      <c r="K577" s="260">
        <f t="shared" si="65"/>
        <v>577</v>
      </c>
      <c r="P577" s="258">
        <v>0</v>
      </c>
      <c r="Q577" s="258" t="str">
        <f t="shared" si="60"/>
        <v>Update SC_Matieres set Obligatoire = 0 where ligne = 577 ;</v>
      </c>
    </row>
    <row r="578" spans="1:17" s="258" customFormat="1" x14ac:dyDescent="0.3">
      <c r="A578" s="257">
        <v>578</v>
      </c>
      <c r="B578" s="261" t="s">
        <v>1820</v>
      </c>
      <c r="C578" s="256"/>
      <c r="D578" s="261" t="s">
        <v>530</v>
      </c>
      <c r="F578" s="258" t="s">
        <v>1925</v>
      </c>
      <c r="G578" s="263" t="s">
        <v>8</v>
      </c>
      <c r="I578" s="258" t="s">
        <v>579</v>
      </c>
      <c r="J578" s="260" t="str">
        <f t="shared" si="64"/>
        <v>Insert into SC_Matieres (ligne,typePresta,designation,categorie,fournisseur,unite,prix,detail,prixHorsTransport,Reference) values (578,'MATIERE','VIS CHARPENTE 6*80','QUINCAILLERIE','','pc',0.3,'',null,'');</v>
      </c>
      <c r="K578" s="260">
        <f t="shared" si="65"/>
        <v>578</v>
      </c>
      <c r="P578" s="258">
        <v>0</v>
      </c>
      <c r="Q578" s="258" t="str">
        <f t="shared" si="60"/>
        <v/>
      </c>
    </row>
    <row r="579" spans="1:17" s="258" customFormat="1" ht="15.6" x14ac:dyDescent="0.3">
      <c r="A579" s="257">
        <v>579</v>
      </c>
      <c r="B579" s="281" t="s">
        <v>1926</v>
      </c>
      <c r="C579" s="256" t="s">
        <v>1927</v>
      </c>
      <c r="D579" s="258" t="s">
        <v>1152</v>
      </c>
      <c r="E579" s="261" t="s">
        <v>295</v>
      </c>
      <c r="F579" s="258" t="s">
        <v>1928</v>
      </c>
      <c r="G579" s="258" t="s">
        <v>8</v>
      </c>
      <c r="I579" s="258" t="s">
        <v>579</v>
      </c>
      <c r="J579" s="260" t="str">
        <f t="shared" ref="J579:J582" si="66">SUBSTITUTE(SUBSTITUTE(SUBSTITUTE(SUBSTITUTE(SUBSTITUTE(SUBSTITUTE(SUBSTITUTE(SUBSTITUTE(SUBSTITUTE($J$1,"#LIBELLE#",B579),"#CATEGORIE#",D579),"#FOURNISSEUR#",E579),"#UNITE#",G579),"#PRIX#",SUBSTITUTE(F579,",",",")),"#DETAIL#",SUBSTITUTE(H579,"'","\'")),"#LIGNE#",A579),"#TRANSPORT#",SUBSTITUTE(I579,",",",")),"#REFERENCE#",C579)</f>
        <v>Insert into SC_Matieres (ligne,typePresta,designation,categorie,fournisseur,unite,prix,detail,prixHorsTransport,Reference) values (579,'MATIERE','KIT RELEVAGE DIR02 3 VOIES DIAM 63','Distribution relevage','SASKIT','pc',218.0,'',null,'DIR023V63');</v>
      </c>
      <c r="K579" s="260">
        <f t="shared" si="65"/>
        <v>579</v>
      </c>
      <c r="P579" s="258">
        <v>1</v>
      </c>
      <c r="Q579" s="258" t="str">
        <f t="shared" ref="Q579:Q582" si="67">IF(E579="SASKIT",SUBSTITUTE(SUBSTITUTE($Q$1,"#OBLIGATOIRE#",P579),"#LIGNE#",A579),"")</f>
        <v>Update SC_Matieres set Obligatoire = 1 where ligne = 579 ;</v>
      </c>
    </row>
    <row r="580" spans="1:17" s="258" customFormat="1" ht="15.6" x14ac:dyDescent="0.3">
      <c r="A580" s="257">
        <v>580</v>
      </c>
      <c r="B580" s="282" t="s">
        <v>1934</v>
      </c>
      <c r="C580" s="258" t="s">
        <v>1935</v>
      </c>
      <c r="D580" s="261" t="s">
        <v>2131</v>
      </c>
      <c r="E580" s="261" t="s">
        <v>295</v>
      </c>
      <c r="F580" s="263" t="s">
        <v>1940</v>
      </c>
      <c r="G580" s="258" t="s">
        <v>8</v>
      </c>
      <c r="H580" s="256"/>
      <c r="I580" s="258" t="s">
        <v>579</v>
      </c>
      <c r="J580" s="260" t="str">
        <f t="shared" si="66"/>
        <v>Insert into SC_Matieres (ligne,typePresta,designation,categorie,fournisseur,unite,prix,detail,prixHorsTransport,Reference) values (580,'MATIERE','CABLE ELECTRIQUE 3G1.5 BOBINE 25 M','ELECTRICITE','SASKIT','pc',29.75,'',null,'MCABLE1.5-2-25');</v>
      </c>
      <c r="K580" s="260">
        <v>580</v>
      </c>
      <c r="M580" s="256"/>
      <c r="N580" s="256"/>
      <c r="O580" s="256"/>
      <c r="P580" s="258">
        <v>0</v>
      </c>
      <c r="Q580" s="258" t="str">
        <f t="shared" si="67"/>
        <v>Update SC_Matieres set Obligatoire = 0 where ligne = 580 ;</v>
      </c>
    </row>
    <row r="581" spans="1:17" s="258" customFormat="1" ht="15.6" x14ac:dyDescent="0.3">
      <c r="A581" s="257">
        <v>581</v>
      </c>
      <c r="B581" s="282" t="s">
        <v>1936</v>
      </c>
      <c r="C581" s="258" t="s">
        <v>1937</v>
      </c>
      <c r="D581" s="261" t="s">
        <v>2131</v>
      </c>
      <c r="E581" s="261" t="s">
        <v>295</v>
      </c>
      <c r="F581" s="263" t="s">
        <v>1941</v>
      </c>
      <c r="G581" s="258" t="s">
        <v>8</v>
      </c>
      <c r="H581" s="256"/>
      <c r="I581" s="258" t="s">
        <v>579</v>
      </c>
      <c r="J581" s="260" t="str">
        <f t="shared" si="66"/>
        <v>Insert into SC_Matieres (ligne,typePresta,designation,categorie,fournisseur,unite,prix,detail,prixHorsTransport,Reference) values (581,'MATIERE','CABLE ELECTRIQUE 3G1.5 BOBINE 50 M','ELECTRICITE','SASKIT','pc',57.5,'',null,'MCABLE1.5-2-50');</v>
      </c>
      <c r="K581" s="260">
        <v>581</v>
      </c>
      <c r="M581" s="256"/>
      <c r="N581" s="256"/>
      <c r="O581" s="256"/>
      <c r="P581" s="258">
        <v>0</v>
      </c>
      <c r="Q581" s="258" t="str">
        <f t="shared" si="67"/>
        <v>Update SC_Matieres set Obligatoire = 0 where ligne = 581 ;</v>
      </c>
    </row>
    <row r="582" spans="1:17" s="258" customFormat="1" ht="15.6" x14ac:dyDescent="0.3">
      <c r="A582" s="257">
        <v>582</v>
      </c>
      <c r="B582" s="282" t="s">
        <v>1938</v>
      </c>
      <c r="C582" s="258" t="s">
        <v>1939</v>
      </c>
      <c r="D582" s="261" t="s">
        <v>2131</v>
      </c>
      <c r="E582" s="261" t="s">
        <v>295</v>
      </c>
      <c r="F582" s="256">
        <v>110</v>
      </c>
      <c r="G582" s="258" t="s">
        <v>8</v>
      </c>
      <c r="H582" s="256"/>
      <c r="I582" s="258" t="s">
        <v>579</v>
      </c>
      <c r="J582" s="260" t="str">
        <f t="shared" si="66"/>
        <v>Insert into SC_Matieres (ligne,typePresta,designation,categorie,fournisseur,unite,prix,detail,prixHorsTransport,Reference) values (582,'MATIERE','CABLE ELECTRIQUE 3G1.5 BOBINE 100 M','ELECTRICITE','SASKIT','pc',110,'',null,'MCABLE1.5-2-100');</v>
      </c>
      <c r="K582" s="260">
        <v>582</v>
      </c>
      <c r="M582" s="256"/>
      <c r="N582" s="256"/>
      <c r="O582" s="256"/>
      <c r="P582" s="258">
        <v>0</v>
      </c>
      <c r="Q582" s="258" t="str">
        <f t="shared" si="67"/>
        <v>Update SC_Matieres set Obligatoire = 0 where ligne = 582 ;</v>
      </c>
    </row>
    <row r="583" spans="1:17" s="258" customFormat="1" x14ac:dyDescent="0.3">
      <c r="A583" s="257">
        <v>583</v>
      </c>
      <c r="B583" s="256" t="s">
        <v>1976</v>
      </c>
      <c r="D583" s="261" t="s">
        <v>1195</v>
      </c>
      <c r="E583" s="258" t="s">
        <v>353</v>
      </c>
      <c r="F583" s="258" t="s">
        <v>1981</v>
      </c>
      <c r="G583" s="258" t="s">
        <v>42</v>
      </c>
      <c r="I583" s="258" t="s">
        <v>579</v>
      </c>
      <c r="J583" s="260" t="str">
        <f t="shared" ref="J583:J589" si="68">SUBSTITUTE(SUBSTITUTE(SUBSTITUTE(SUBSTITUTE(SUBSTITUTE(SUBSTITUTE(SUBSTITUTE(SUBSTITUTE(SUBSTITUTE($J$1,"#LIBELLE#",B583),"#CATEGORIE#",D583),"#FOURNISSEUR#",E583),"#UNITE#",G583),"#PRIX#",SUBSTITUTE(F583,",",",")),"#DETAIL#",SUBSTITUTE(H583,"'","\'")),"#LIGNE#",A583),"#TRANSPORT#",SUBSTITUTE(I583,",",",")),"#REFERENCE#",C583)</f>
        <v>Insert into SC_Matieres (ligne,typePresta,designation,categorie,fournisseur,unite,prix,detail,prixHorsTransport,Reference) values (583,'MATIERE','TUYAU PE PRESSION DIAMETRE 50 PN12','PVC Evacuation - Ventilation','PUM','ml',3.75,'',null,'');</v>
      </c>
      <c r="K583" s="260">
        <f t="shared" ref="K583:K589" si="69">A583</f>
        <v>583</v>
      </c>
      <c r="P583" s="258">
        <v>0</v>
      </c>
    </row>
    <row r="584" spans="1:17" s="258" customFormat="1" x14ac:dyDescent="0.3">
      <c r="A584" s="257">
        <v>584</v>
      </c>
      <c r="B584" s="256" t="s">
        <v>1771</v>
      </c>
      <c r="D584" s="261" t="s">
        <v>1195</v>
      </c>
      <c r="E584" s="258" t="s">
        <v>353</v>
      </c>
      <c r="F584" s="258" t="s">
        <v>1982</v>
      </c>
      <c r="G584" s="258" t="s">
        <v>42</v>
      </c>
      <c r="I584" s="258" t="s">
        <v>579</v>
      </c>
      <c r="J584" s="260" t="str">
        <f t="shared" si="68"/>
        <v>Insert into SC_Matieres (ligne,typePresta,designation,categorie,fournisseur,unite,prix,detail,prixHorsTransport,Reference) values (584,'MATIERE','TUYAU PE PRESSION DIAMETRE 40 PN12','PVC Evacuation - Ventilation','PUM','ml',3.46,'',null,'');</v>
      </c>
      <c r="K584" s="260">
        <f t="shared" si="69"/>
        <v>584</v>
      </c>
      <c r="P584" s="258">
        <v>0</v>
      </c>
    </row>
    <row r="585" spans="1:17" s="258" customFormat="1" x14ac:dyDescent="0.3">
      <c r="A585" s="257">
        <v>585</v>
      </c>
      <c r="B585" s="256" t="s">
        <v>1983</v>
      </c>
      <c r="D585" s="261" t="s">
        <v>1195</v>
      </c>
      <c r="E585" s="258" t="s">
        <v>353</v>
      </c>
      <c r="F585" s="258" t="s">
        <v>1988</v>
      </c>
      <c r="G585" s="258" t="s">
        <v>42</v>
      </c>
      <c r="I585" s="258" t="s">
        <v>579</v>
      </c>
      <c r="J585" s="260" t="str">
        <f t="shared" si="68"/>
        <v>Insert into SC_Matieres (ligne,typePresta,designation,categorie,fournisseur,unite,prix,detail,prixHorsTransport,Reference) values (585,'MATIERE','TUBE PVC DIAMETRE 100 SN8 A JOINT','PVC Evacuation - Ventilation','PUM','ml',2.74,'',null,'');</v>
      </c>
      <c r="K585" s="260">
        <f t="shared" si="69"/>
        <v>585</v>
      </c>
      <c r="P585" s="258">
        <v>0</v>
      </c>
    </row>
    <row r="586" spans="1:17" s="258" customFormat="1" x14ac:dyDescent="0.3">
      <c r="A586" s="257">
        <v>586</v>
      </c>
      <c r="B586" s="256" t="s">
        <v>1984</v>
      </c>
      <c r="D586" s="261" t="s">
        <v>1195</v>
      </c>
      <c r="E586" s="258" t="s">
        <v>353</v>
      </c>
      <c r="F586" s="258" t="s">
        <v>1989</v>
      </c>
      <c r="G586" s="258" t="s">
        <v>8</v>
      </c>
      <c r="I586" s="258" t="s">
        <v>579</v>
      </c>
      <c r="J586" s="260" t="str">
        <f t="shared" si="68"/>
        <v>Insert into SC_Matieres (ligne,typePresta,designation,categorie,fournisseur,unite,prix,detail,prixHorsTransport,Reference) values (586,'MATIERE','COUDE PVC EVAC 22°30 MF D100 SN8 A JOINT','PVC Evacuation - Ventilation','PUM','pc',2.3,'',null,'');</v>
      </c>
      <c r="K586" s="260">
        <f t="shared" si="69"/>
        <v>586</v>
      </c>
      <c r="P586" s="258">
        <v>0</v>
      </c>
    </row>
    <row r="587" spans="1:17" s="258" customFormat="1" x14ac:dyDescent="0.3">
      <c r="A587" s="257">
        <v>587</v>
      </c>
      <c r="B587" s="256" t="s">
        <v>1985</v>
      </c>
      <c r="D587" s="261" t="s">
        <v>1195</v>
      </c>
      <c r="E587" s="258" t="s">
        <v>353</v>
      </c>
      <c r="F587" s="258" t="s">
        <v>1989</v>
      </c>
      <c r="G587" s="258" t="s">
        <v>8</v>
      </c>
      <c r="I587" s="258" t="s">
        <v>579</v>
      </c>
      <c r="J587" s="260" t="str">
        <f t="shared" si="68"/>
        <v>Insert into SC_Matieres (ligne,typePresta,designation,categorie,fournisseur,unite,prix,detail,prixHorsTransport,Reference) values (587,'MATIERE','COUDE PVC EVAC 30°MF D100 SN8 A JOINT','PVC Evacuation - Ventilation','PUM','pc',2.3,'',null,'');</v>
      </c>
      <c r="K587" s="260">
        <f t="shared" si="69"/>
        <v>587</v>
      </c>
      <c r="P587" s="258">
        <v>0</v>
      </c>
    </row>
    <row r="588" spans="1:17" s="258" customFormat="1" x14ac:dyDescent="0.3">
      <c r="A588" s="257">
        <v>588</v>
      </c>
      <c r="B588" s="256" t="s">
        <v>1986</v>
      </c>
      <c r="D588" s="261" t="s">
        <v>1195</v>
      </c>
      <c r="E588" s="258" t="s">
        <v>353</v>
      </c>
      <c r="F588" s="258" t="s">
        <v>1989</v>
      </c>
      <c r="G588" s="258" t="s">
        <v>8</v>
      </c>
      <c r="I588" s="258" t="s">
        <v>579</v>
      </c>
      <c r="J588" s="260" t="str">
        <f t="shared" si="68"/>
        <v>Insert into SC_Matieres (ligne,typePresta,designation,categorie,fournisseur,unite,prix,detail,prixHorsTransport,Reference) values (588,'MATIERE','COUDE PVC EVAC 45° MF D100 SN8 A JOINT','PVC Evacuation - Ventilation','PUM','pc',2.3,'',null,'');</v>
      </c>
      <c r="K588" s="260">
        <f t="shared" si="69"/>
        <v>588</v>
      </c>
      <c r="P588" s="258">
        <v>0</v>
      </c>
    </row>
    <row r="589" spans="1:17" s="258" customFormat="1" x14ac:dyDescent="0.3">
      <c r="A589" s="257">
        <v>589</v>
      </c>
      <c r="B589" s="258" t="s">
        <v>1987</v>
      </c>
      <c r="D589" s="261" t="s">
        <v>1195</v>
      </c>
      <c r="E589" s="258" t="s">
        <v>353</v>
      </c>
      <c r="F589" s="258" t="s">
        <v>1990</v>
      </c>
      <c r="G589" s="258" t="s">
        <v>8</v>
      </c>
      <c r="I589" s="258" t="s">
        <v>579</v>
      </c>
      <c r="J589" s="260" t="str">
        <f t="shared" si="68"/>
        <v>Insert into SC_Matieres (ligne,typePresta,designation,categorie,fournisseur,unite,prix,detail,prixHorsTransport,Reference) values (589,'MATIERE','CULOTTE Y  87°30 MF D100 SN8 A JOINT','PVC Evacuation - Ventilation','PUM','pc',4.18,'',null,'');</v>
      </c>
      <c r="K589" s="260">
        <f t="shared" si="69"/>
        <v>589</v>
      </c>
      <c r="P589" s="258">
        <v>0</v>
      </c>
    </row>
    <row r="590" spans="1:17" x14ac:dyDescent="0.3">
      <c r="P590" s="209">
        <v>0</v>
      </c>
    </row>
    <row r="591" spans="1:17" x14ac:dyDescent="0.3">
      <c r="P591" s="209">
        <v>0</v>
      </c>
    </row>
    <row r="592" spans="1:17" x14ac:dyDescent="0.3">
      <c r="P592" s="209">
        <v>0</v>
      </c>
    </row>
    <row r="593" spans="16:16" x14ac:dyDescent="0.3">
      <c r="P593" s="209">
        <v>0</v>
      </c>
    </row>
    <row r="594" spans="16:16" x14ac:dyDescent="0.3">
      <c r="P594" s="209">
        <v>0</v>
      </c>
    </row>
    <row r="595" spans="16:16" x14ac:dyDescent="0.3">
      <c r="P595" s="209">
        <v>0</v>
      </c>
    </row>
    <row r="596" spans="16:16" x14ac:dyDescent="0.3">
      <c r="P596" s="209">
        <v>0</v>
      </c>
    </row>
    <row r="597" spans="16:16" x14ac:dyDescent="0.3">
      <c r="P597" s="209">
        <v>0</v>
      </c>
    </row>
    <row r="598" spans="16:16" x14ac:dyDescent="0.3">
      <c r="P598" s="209">
        <v>0</v>
      </c>
    </row>
    <row r="599" spans="16:16" x14ac:dyDescent="0.3">
      <c r="P599" s="209">
        <v>0</v>
      </c>
    </row>
    <row r="600" spans="16:16" x14ac:dyDescent="0.3">
      <c r="P600" s="209">
        <v>0</v>
      </c>
    </row>
    <row r="601" spans="16:16" x14ac:dyDescent="0.3">
      <c r="P601" s="209">
        <v>0</v>
      </c>
    </row>
    <row r="602" spans="16:16" x14ac:dyDescent="0.3">
      <c r="P602" s="209">
        <v>0</v>
      </c>
    </row>
    <row r="603" spans="16:16" x14ac:dyDescent="0.3">
      <c r="P603" s="209">
        <v>0</v>
      </c>
    </row>
    <row r="604" spans="16:16" x14ac:dyDescent="0.3">
      <c r="P604" s="209">
        <v>0</v>
      </c>
    </row>
    <row r="605" spans="16:16" x14ac:dyDescent="0.3">
      <c r="P605" s="209">
        <v>0</v>
      </c>
    </row>
    <row r="606" spans="16:16" x14ac:dyDescent="0.3">
      <c r="P606" s="209">
        <v>0</v>
      </c>
    </row>
    <row r="607" spans="16:16" x14ac:dyDescent="0.3">
      <c r="P607" s="209">
        <v>0</v>
      </c>
    </row>
    <row r="608" spans="16:16" x14ac:dyDescent="0.3">
      <c r="P608" s="209">
        <v>0</v>
      </c>
    </row>
    <row r="609" spans="16:16" x14ac:dyDescent="0.3">
      <c r="P609" s="209">
        <v>0</v>
      </c>
    </row>
    <row r="610" spans="16:16" x14ac:dyDescent="0.3">
      <c r="P610" s="209">
        <v>0</v>
      </c>
    </row>
    <row r="611" spans="16:16" x14ac:dyDescent="0.3">
      <c r="P611" s="209">
        <v>0</v>
      </c>
    </row>
    <row r="612" spans="16:16" x14ac:dyDescent="0.3">
      <c r="P612" s="209">
        <v>0</v>
      </c>
    </row>
    <row r="613" spans="16:16" x14ac:dyDescent="0.3">
      <c r="P613" s="209">
        <v>0</v>
      </c>
    </row>
    <row r="614" spans="16:16" x14ac:dyDescent="0.3">
      <c r="P614" s="209">
        <v>0</v>
      </c>
    </row>
    <row r="615" spans="16:16" x14ac:dyDescent="0.3">
      <c r="P615" s="209">
        <v>0</v>
      </c>
    </row>
    <row r="616" spans="16:16" x14ac:dyDescent="0.3">
      <c r="P616" s="209">
        <v>0</v>
      </c>
    </row>
    <row r="617" spans="16:16" x14ac:dyDescent="0.3">
      <c r="P617" s="209">
        <v>0</v>
      </c>
    </row>
    <row r="618" spans="16:16" x14ac:dyDescent="0.3">
      <c r="P618" s="209">
        <v>0</v>
      </c>
    </row>
    <row r="619" spans="16:16" x14ac:dyDescent="0.3">
      <c r="P619" s="209">
        <v>0</v>
      </c>
    </row>
    <row r="620" spans="16:16" x14ac:dyDescent="0.3">
      <c r="P620" s="209">
        <v>0</v>
      </c>
    </row>
    <row r="621" spans="16:16" x14ac:dyDescent="0.3">
      <c r="P621" s="209">
        <v>0</v>
      </c>
    </row>
  </sheetData>
  <dataValidations count="2">
    <dataValidation type="list" allowBlank="1" showInputMessage="1" showErrorMessage="1" promptTitle="MATIERES" prompt="choisir le produit" sqref="B363" xr:uid="{00000000-0002-0000-0200-000000000000}">
      <formula1>INDIRECT(A363)</formula1>
    </dataValidation>
    <dataValidation allowBlank="1" showInputMessage="1" showErrorMessage="1" promptTitle="MATIERES" prompt="choisir le produit" sqref="B541 B577:B578 B583:B589" xr:uid="{00000000-0002-0000-0200-000001000000}"/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5"/>
  <dimension ref="A1:DH42"/>
  <sheetViews>
    <sheetView topLeftCell="BA1" workbookViewId="0">
      <selection activeCell="DF42" sqref="BG4:DF42"/>
    </sheetView>
  </sheetViews>
  <sheetFormatPr baseColWidth="10" defaultRowHeight="14.4" x14ac:dyDescent="0.3"/>
  <cols>
    <col min="1" max="1" width="7.109375" style="75" customWidth="1"/>
    <col min="5" max="5" width="9.44140625" customWidth="1"/>
    <col min="6" max="7" width="26.33203125" style="75" customWidth="1"/>
    <col min="8" max="8" width="6.6640625" customWidth="1"/>
    <col min="9" max="10" width="6.6640625" style="75" customWidth="1"/>
    <col min="11" max="11" width="6.6640625" customWidth="1"/>
    <col min="12" max="13" width="6.6640625" style="75" customWidth="1"/>
    <col min="14" max="14" width="6.6640625" customWidth="1"/>
    <col min="15" max="16" width="6.6640625" style="75" customWidth="1"/>
    <col min="17" max="17" width="6.6640625" customWidth="1"/>
    <col min="18" max="19" width="6.6640625" style="75" customWidth="1"/>
    <col min="20" max="20" width="6.6640625" customWidth="1"/>
    <col min="21" max="22" width="6.6640625" style="75" customWidth="1"/>
    <col min="23" max="23" width="6.6640625" customWidth="1"/>
    <col min="24" max="25" width="6.6640625" style="75" customWidth="1"/>
    <col min="26" max="26" width="6.6640625" customWidth="1"/>
    <col min="27" max="28" width="6.6640625" style="75" customWidth="1"/>
    <col min="29" max="29" width="6.6640625" customWidth="1"/>
    <col min="30" max="31" width="6.6640625" style="75" customWidth="1"/>
    <col min="32" max="32" width="6.6640625" customWidth="1"/>
    <col min="33" max="34" width="6.6640625" style="75" customWidth="1"/>
    <col min="35" max="35" width="6.6640625" customWidth="1"/>
    <col min="36" max="37" width="6.6640625" style="75" customWidth="1"/>
    <col min="38" max="38" width="6.6640625" customWidth="1"/>
    <col min="39" max="40" width="6.6640625" style="75" customWidth="1"/>
    <col min="41" max="41" width="6.6640625" customWidth="1"/>
    <col min="42" max="43" width="6.6640625" style="75" customWidth="1"/>
    <col min="44" max="44" width="6.6640625" customWidth="1"/>
    <col min="45" max="46" width="6.6640625" style="75" customWidth="1"/>
    <col min="47" max="47" width="6.6640625" customWidth="1"/>
    <col min="48" max="49" width="6.6640625" style="75" customWidth="1"/>
    <col min="50" max="50" width="6.6640625" customWidth="1"/>
    <col min="51" max="52" width="6.6640625" style="75" customWidth="1"/>
    <col min="53" max="53" width="6.6640625" customWidth="1"/>
    <col min="54" max="55" width="6.6640625" style="75" customWidth="1"/>
    <col min="56" max="56" width="6.6640625" customWidth="1"/>
    <col min="57" max="58" width="6.6640625" style="75" customWidth="1"/>
    <col min="59" max="59" width="3.33203125" customWidth="1"/>
    <col min="60" max="61" width="3.33203125" style="75" customWidth="1"/>
    <col min="62" max="62" width="3.33203125" customWidth="1"/>
    <col min="63" max="64" width="3.33203125" style="75" customWidth="1"/>
    <col min="65" max="65" width="3.33203125" customWidth="1"/>
    <col min="66" max="67" width="3.33203125" style="75" customWidth="1"/>
    <col min="68" max="68" width="3.33203125" customWidth="1"/>
    <col min="69" max="70" width="3.33203125" style="75" customWidth="1"/>
    <col min="71" max="71" width="3.33203125" customWidth="1"/>
    <col min="72" max="73" width="3.33203125" style="75" customWidth="1"/>
    <col min="74" max="74" width="3.33203125" customWidth="1"/>
    <col min="75" max="76" width="3.33203125" style="75" customWidth="1"/>
    <col min="77" max="77" width="3.33203125" customWidth="1"/>
    <col min="78" max="79" width="3.33203125" style="75" customWidth="1"/>
    <col min="80" max="80" width="3.33203125" customWidth="1"/>
    <col min="81" max="82" width="3.33203125" style="75" customWidth="1"/>
    <col min="83" max="83" width="3.33203125" customWidth="1"/>
    <col min="84" max="85" width="3.33203125" style="75" customWidth="1"/>
    <col min="86" max="86" width="3.33203125" customWidth="1"/>
    <col min="87" max="88" width="3.33203125" style="75" customWidth="1"/>
    <col min="89" max="89" width="3.33203125" customWidth="1"/>
    <col min="90" max="91" width="3.33203125" style="75" customWidth="1"/>
    <col min="92" max="92" width="3.33203125" customWidth="1"/>
    <col min="93" max="94" width="3.33203125" style="75" customWidth="1"/>
    <col min="95" max="95" width="3.33203125" customWidth="1"/>
    <col min="96" max="97" width="3.33203125" style="75" customWidth="1"/>
    <col min="98" max="98" width="3.33203125" customWidth="1"/>
    <col min="99" max="100" width="3.33203125" style="75" customWidth="1"/>
    <col min="101" max="101" width="3.33203125" customWidth="1"/>
    <col min="102" max="103" width="3.33203125" style="75" customWidth="1"/>
    <col min="104" max="104" width="3.33203125" customWidth="1"/>
    <col min="105" max="106" width="3.33203125" style="75" customWidth="1"/>
    <col min="107" max="107" width="3.33203125" customWidth="1"/>
    <col min="108" max="109" width="3.33203125" style="75" customWidth="1"/>
    <col min="110" max="110" width="3.33203125" customWidth="1"/>
    <col min="111" max="112" width="3.33203125" style="75" customWidth="1"/>
  </cols>
  <sheetData>
    <row r="1" spans="1:112" x14ac:dyDescent="0.3">
      <c r="A1" s="75" t="s">
        <v>680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57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57">
        <v>2</v>
      </c>
      <c r="BJ2" s="57">
        <v>3</v>
      </c>
      <c r="BM2" s="57">
        <v>4</v>
      </c>
      <c r="BP2" s="57">
        <v>5</v>
      </c>
      <c r="BS2" s="57">
        <v>6</v>
      </c>
      <c r="BV2" s="57">
        <v>7</v>
      </c>
      <c r="BY2" s="57">
        <v>8</v>
      </c>
      <c r="CB2" s="57">
        <v>9</v>
      </c>
      <c r="CE2" s="57">
        <v>10</v>
      </c>
      <c r="CH2" s="57">
        <v>12</v>
      </c>
      <c r="CK2" s="57">
        <v>12</v>
      </c>
      <c r="CN2" s="57">
        <v>14</v>
      </c>
      <c r="CQ2" s="57">
        <v>14</v>
      </c>
      <c r="CT2" s="57">
        <v>16</v>
      </c>
      <c r="CW2" s="57">
        <v>18</v>
      </c>
      <c r="CZ2" s="57">
        <v>18</v>
      </c>
      <c r="DC2" s="57">
        <v>20</v>
      </c>
      <c r="DF2" s="57">
        <v>20</v>
      </c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  <c r="BG3" s="57"/>
    </row>
    <row r="4" spans="1:112" s="19" customFormat="1" x14ac:dyDescent="0.3">
      <c r="A4" s="84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76" t="s">
        <v>294</v>
      </c>
      <c r="C4" s="77" t="s">
        <v>1504</v>
      </c>
      <c r="D4" s="76" t="str">
        <f>IF(B4="MATIERE",VLOOKUP($C4,MATIERE!$B$2:$K$601,6,0),IF(B4="MOA",VLOOKUP($C4,ATELIER!$B$2:$K$291,3,0),IF(B4="MOC",VLOOKUP($C4,CHANTIER!$B$2:$K$291,3,0),IF(B4="MP",VLOOKUP($C4,MINIPELLE!$B$2:$K$291,3,0),""))))</f>
        <v>pc</v>
      </c>
      <c r="E4" s="76"/>
      <c r="F4" s="75"/>
      <c r="G4" s="75"/>
      <c r="I4" s="60" t="s">
        <v>1900</v>
      </c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57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74"/>
      <c r="BI4" s="74"/>
      <c r="BJ4" s="74" t="str">
        <f t="shared" ref="BJ4:DC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(2,'FV9','MATIERE',503,null,'PR1_OK+CHASSE_GRAV_NAVES+CHASSE_GRAV_INAUTECH+CHASSE_GRAV_AQUATIRIS+CHASSE_GRAV_CLAPET+CHASSE_GRAV_BROYEUR',null,now());
</v>
      </c>
      <c r="BK4" s="74"/>
      <c r="BL4" s="74"/>
      <c r="BM4" s="74" t="str">
        <f t="shared" si="0"/>
        <v/>
      </c>
      <c r="BN4" s="74"/>
      <c r="BO4" s="74"/>
      <c r="BP4" s="74" t="str">
        <f t="shared" si="0"/>
        <v/>
      </c>
      <c r="BQ4" s="74"/>
      <c r="BR4" s="74"/>
      <c r="BS4" s="74" t="str">
        <f t="shared" si="0"/>
        <v/>
      </c>
      <c r="BT4" s="74"/>
      <c r="BU4" s="74"/>
      <c r="BV4" s="74" t="str">
        <f t="shared" si="0"/>
        <v/>
      </c>
      <c r="BW4" s="74"/>
      <c r="BX4" s="74"/>
      <c r="BY4" s="74" t="str">
        <f t="shared" si="0"/>
        <v/>
      </c>
      <c r="BZ4" s="74"/>
      <c r="CA4" s="74"/>
      <c r="CB4" s="74" t="str">
        <f t="shared" si="0"/>
        <v/>
      </c>
      <c r="CC4" s="74"/>
      <c r="CD4" s="74"/>
      <c r="CE4" s="74" t="str">
        <f t="shared" si="0"/>
        <v/>
      </c>
      <c r="CF4" s="74"/>
      <c r="CG4" s="74"/>
      <c r="CH4" s="74" t="str">
        <f t="shared" si="0"/>
        <v/>
      </c>
      <c r="CI4" s="74"/>
      <c r="CJ4" s="74"/>
      <c r="CK4" s="74" t="str">
        <f t="shared" si="0"/>
        <v/>
      </c>
      <c r="CL4" s="74"/>
      <c r="CM4" s="74"/>
      <c r="CN4" s="74" t="str">
        <f t="shared" si="0"/>
        <v/>
      </c>
      <c r="CO4" s="74"/>
      <c r="CP4" s="74"/>
      <c r="CQ4" s="74" t="str">
        <f t="shared" si="0"/>
        <v/>
      </c>
      <c r="CR4" s="74"/>
      <c r="CS4" s="74"/>
      <c r="CT4" s="74" t="str">
        <f t="shared" si="0"/>
        <v/>
      </c>
      <c r="CU4" s="74"/>
      <c r="CV4" s="74"/>
      <c r="CW4" s="74" t="str">
        <f t="shared" si="0"/>
        <v/>
      </c>
      <c r="CX4" s="74"/>
      <c r="CY4" s="74"/>
      <c r="CZ4" s="74" t="str">
        <f t="shared" si="0"/>
        <v/>
      </c>
      <c r="DA4" s="74"/>
      <c r="DB4" s="74"/>
      <c r="DC4" s="74" t="str">
        <f t="shared" si="0"/>
        <v/>
      </c>
      <c r="DD4" s="74"/>
      <c r="DE4" s="74"/>
      <c r="DF4" s="74" t="str">
        <f t="shared" ref="DF4" si="1">IF(AND(BD4="",BE4=""),"",SUBSTITUTE(SUBSTITUTE(SUBSTITUTE(SUBSTITUTE(SUBSTITUTE(SUBSTITUTE(SUBSTITUTE($BG$1,"#SYSTEME#",$A$1),"#DIM#",BD$1),"#TYPE#",$B4),"#LIGNE#",$A4),"#Q#",IF(BE4="",SUBSTITUTE(BD4,",","."),"null")),"#FORMULE#",IF(BE4="","null",CONCATENATE("'",BE4,"'"))),"#CTE#",IF(BF4="","null",CONCATENATE("'",BF4,"'"))))</f>
        <v/>
      </c>
      <c r="DG4" s="75"/>
      <c r="DH4" s="75"/>
    </row>
    <row r="5" spans="1:112" x14ac:dyDescent="0.3">
      <c r="A5" s="84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76" t="s">
        <v>294</v>
      </c>
      <c r="C5" s="77" t="s">
        <v>1505</v>
      </c>
      <c r="D5" s="76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76"/>
      <c r="H5" s="60"/>
      <c r="I5" s="60"/>
      <c r="J5" s="60"/>
      <c r="L5" s="60" t="s">
        <v>1900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74" t="str">
        <f t="shared" ref="BG5:BG42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 s="74"/>
      <c r="BI5" s="74"/>
      <c r="BJ5" s="74" t="str">
        <f t="shared" ref="BJ5:BJ42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 s="74"/>
      <c r="BL5" s="74"/>
      <c r="BM5" s="74" t="str">
        <f t="shared" ref="BM5:BM42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(3,'FV9','MATIERE',504,null,'PR1_OK+CHASSE_GRAV_NAVES+CHASSE_GRAV_INAUTECH+CHASSE_GRAV_AQUATIRIS+CHASSE_GRAV_CLAPET+CHASSE_GRAV_BROYEUR',null,now());
</v>
      </c>
      <c r="BN5" s="74"/>
      <c r="BO5" s="74"/>
      <c r="BP5" s="74" t="str">
        <f t="shared" ref="BP5:BP42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74"/>
      <c r="BR5" s="74"/>
      <c r="BS5" s="74" t="str">
        <f t="shared" ref="BS5:BS42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74"/>
      <c r="BU5" s="74"/>
      <c r="BV5" s="74" t="str">
        <f t="shared" ref="BV5:BV42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74"/>
      <c r="BX5" s="74"/>
      <c r="BY5" s="74" t="str">
        <f t="shared" ref="BY5:BY42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74"/>
      <c r="CA5" s="74"/>
      <c r="CB5" s="74" t="str">
        <f t="shared" ref="CB5:CB42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74"/>
      <c r="CD5" s="74"/>
      <c r="CE5" s="74" t="str">
        <f t="shared" ref="CE5:CE42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74"/>
      <c r="CG5" s="74"/>
      <c r="CH5" s="74" t="str">
        <f t="shared" ref="CH5:CH42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74"/>
      <c r="CJ5" s="74"/>
      <c r="CK5" s="74" t="str">
        <f t="shared" ref="CK5:CK42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74"/>
      <c r="CM5" s="74"/>
      <c r="CN5" s="74" t="str">
        <f t="shared" ref="CN5:CN42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74"/>
      <c r="CP5" s="74"/>
      <c r="CQ5" s="74" t="str">
        <f t="shared" ref="CQ5:CQ42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74"/>
      <c r="CS5" s="74"/>
      <c r="CT5" s="74" t="str">
        <f t="shared" ref="CT5:CT42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74"/>
      <c r="CV5" s="74"/>
      <c r="CW5" s="74" t="str">
        <f t="shared" ref="CW5:CW42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74"/>
      <c r="CY5" s="74"/>
      <c r="CZ5" s="74" t="str">
        <f t="shared" ref="CZ5:CZ42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74"/>
      <c r="DB5" s="74"/>
      <c r="DC5" s="74" t="str">
        <f t="shared" ref="DC5:DC42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74"/>
      <c r="DE5" s="74"/>
      <c r="DF5" s="74" t="str">
        <f t="shared" ref="DF5:DF42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3">
      <c r="A6" s="84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76" t="s">
        <v>294</v>
      </c>
      <c r="C6" s="77" t="s">
        <v>1506</v>
      </c>
      <c r="D6" s="76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76"/>
      <c r="H6" s="60"/>
      <c r="I6" s="60"/>
      <c r="J6" s="60"/>
      <c r="K6" s="60"/>
      <c r="L6" s="60"/>
      <c r="M6" s="60"/>
      <c r="O6" s="60" t="s">
        <v>1900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74" t="str">
        <f t="shared" si="2"/>
        <v/>
      </c>
      <c r="BH6" s="74"/>
      <c r="BI6" s="74"/>
      <c r="BJ6" s="74" t="str">
        <f t="shared" si="3"/>
        <v/>
      </c>
      <c r="BK6" s="74"/>
      <c r="BL6" s="74"/>
      <c r="BM6" s="74" t="str">
        <f t="shared" si="4"/>
        <v/>
      </c>
      <c r="BN6" s="74"/>
      <c r="BO6" s="74"/>
      <c r="BP6" s="74" t="str">
        <f t="shared" si="5"/>
        <v xml:space="preserve">INSERT INTO SC_SystemeProduits(RefDimension,NomSysteme,typePresta,ligne,Quantite,formule,cte1,DateModif) values (4,'FV9','MATIERE',505,null,'PR1_OK+CHASSE_GRAV_NAVES+CHASSE_GRAV_INAUTECH+CHASSE_GRAV_AQUATIRIS+CHASSE_GRAV_CLAPET+CHASSE_GRAV_BROYEUR',null,now());
</v>
      </c>
      <c r="BQ6" s="74"/>
      <c r="BR6" s="74"/>
      <c r="BS6" s="74" t="str">
        <f t="shared" si="6"/>
        <v/>
      </c>
      <c r="BT6" s="74"/>
      <c r="BU6" s="74"/>
      <c r="BV6" s="74" t="str">
        <f t="shared" si="7"/>
        <v/>
      </c>
      <c r="BW6" s="74"/>
      <c r="BX6" s="74"/>
      <c r="BY6" s="74" t="str">
        <f t="shared" si="8"/>
        <v/>
      </c>
      <c r="BZ6" s="74"/>
      <c r="CA6" s="74"/>
      <c r="CB6" s="74" t="str">
        <f t="shared" si="9"/>
        <v/>
      </c>
      <c r="CC6" s="74"/>
      <c r="CD6" s="74"/>
      <c r="CE6" s="74" t="str">
        <f t="shared" si="10"/>
        <v/>
      </c>
      <c r="CF6" s="74"/>
      <c r="CG6" s="74"/>
      <c r="CH6" s="74" t="str">
        <f t="shared" si="11"/>
        <v/>
      </c>
      <c r="CI6" s="74"/>
      <c r="CJ6" s="74"/>
      <c r="CK6" s="74" t="str">
        <f t="shared" si="12"/>
        <v/>
      </c>
      <c r="CL6" s="74"/>
      <c r="CM6" s="74"/>
      <c r="CN6" s="74" t="str">
        <f t="shared" si="13"/>
        <v/>
      </c>
      <c r="CO6" s="74"/>
      <c r="CP6" s="74"/>
      <c r="CQ6" s="74" t="str">
        <f t="shared" si="14"/>
        <v/>
      </c>
      <c r="CR6" s="74"/>
      <c r="CS6" s="74"/>
      <c r="CT6" s="74" t="str">
        <f t="shared" si="15"/>
        <v/>
      </c>
      <c r="CU6" s="74"/>
      <c r="CV6" s="74"/>
      <c r="CW6" s="74" t="str">
        <f t="shared" si="16"/>
        <v/>
      </c>
      <c r="CX6" s="74"/>
      <c r="CY6" s="74"/>
      <c r="CZ6" s="74" t="str">
        <f t="shared" si="17"/>
        <v/>
      </c>
      <c r="DA6" s="74"/>
      <c r="DB6" s="74"/>
      <c r="DC6" s="74" t="str">
        <f t="shared" si="18"/>
        <v/>
      </c>
      <c r="DD6" s="74"/>
      <c r="DE6" s="74"/>
      <c r="DF6" s="74" t="str">
        <f t="shared" si="19"/>
        <v/>
      </c>
    </row>
    <row r="7" spans="1:112" x14ac:dyDescent="0.3">
      <c r="A7" s="84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76" t="s">
        <v>294</v>
      </c>
      <c r="C7" s="77" t="s">
        <v>1507</v>
      </c>
      <c r="D7" s="76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76"/>
      <c r="H7" s="60"/>
      <c r="I7" s="60"/>
      <c r="J7" s="60"/>
      <c r="K7" s="60"/>
      <c r="L7" s="60"/>
      <c r="M7" s="60"/>
      <c r="N7" s="60"/>
      <c r="O7" s="60"/>
      <c r="P7" s="60"/>
      <c r="R7" s="60" t="s">
        <v>1900</v>
      </c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74" t="str">
        <f t="shared" si="2"/>
        <v/>
      </c>
      <c r="BH7" s="74"/>
      <c r="BI7" s="74"/>
      <c r="BJ7" s="74" t="str">
        <f t="shared" si="3"/>
        <v/>
      </c>
      <c r="BK7" s="74"/>
      <c r="BL7" s="74"/>
      <c r="BM7" s="74" t="str">
        <f t="shared" si="4"/>
        <v/>
      </c>
      <c r="BN7" s="74"/>
      <c r="BO7" s="74"/>
      <c r="BP7" s="74" t="str">
        <f t="shared" si="5"/>
        <v/>
      </c>
      <c r="BQ7" s="74"/>
      <c r="BR7" s="74"/>
      <c r="BS7" s="74" t="str">
        <f t="shared" si="6"/>
        <v xml:space="preserve">INSERT INTO SC_SystemeProduits(RefDimension,NomSysteme,typePresta,ligne,Quantite,formule,cte1,DateModif) values (5,'FV9','MATIERE',506,null,'PR1_OK+CHASSE_GRAV_NAVES+CHASSE_GRAV_INAUTECH+CHASSE_GRAV_AQUATIRIS+CHASSE_GRAV_CLAPET+CHASSE_GRAV_BROYEUR',null,now());
</v>
      </c>
      <c r="BT7" s="74"/>
      <c r="BU7" s="74"/>
      <c r="BV7" s="74" t="str">
        <f t="shared" si="7"/>
        <v/>
      </c>
      <c r="BW7" s="74"/>
      <c r="BX7" s="74"/>
      <c r="BY7" s="74" t="str">
        <f t="shared" si="8"/>
        <v/>
      </c>
      <c r="BZ7" s="74"/>
      <c r="CA7" s="74"/>
      <c r="CB7" s="74" t="str">
        <f t="shared" si="9"/>
        <v/>
      </c>
      <c r="CC7" s="74"/>
      <c r="CD7" s="74"/>
      <c r="CE7" s="74" t="str">
        <f t="shared" si="10"/>
        <v/>
      </c>
      <c r="CF7" s="74"/>
      <c r="CG7" s="74"/>
      <c r="CH7" s="74" t="str">
        <f t="shared" si="11"/>
        <v/>
      </c>
      <c r="CI7" s="74"/>
      <c r="CJ7" s="74"/>
      <c r="CK7" s="74" t="str">
        <f t="shared" si="12"/>
        <v/>
      </c>
      <c r="CL7" s="74"/>
      <c r="CM7" s="74"/>
      <c r="CN7" s="74" t="str">
        <f t="shared" si="13"/>
        <v/>
      </c>
      <c r="CO7" s="74"/>
      <c r="CP7" s="74"/>
      <c r="CQ7" s="74" t="str">
        <f t="shared" si="14"/>
        <v/>
      </c>
      <c r="CR7" s="74"/>
      <c r="CS7" s="74"/>
      <c r="CT7" s="74" t="str">
        <f t="shared" si="15"/>
        <v/>
      </c>
      <c r="CU7" s="74"/>
      <c r="CV7" s="74"/>
      <c r="CW7" s="74" t="str">
        <f t="shared" si="16"/>
        <v/>
      </c>
      <c r="CX7" s="74"/>
      <c r="CY7" s="74"/>
      <c r="CZ7" s="74" t="str">
        <f t="shared" si="17"/>
        <v/>
      </c>
      <c r="DA7" s="74"/>
      <c r="DB7" s="74"/>
      <c r="DC7" s="74" t="str">
        <f t="shared" si="18"/>
        <v/>
      </c>
      <c r="DD7" s="74"/>
      <c r="DE7" s="74"/>
      <c r="DF7" s="74" t="str">
        <f t="shared" si="19"/>
        <v/>
      </c>
    </row>
    <row r="8" spans="1:112" s="76" customFormat="1" x14ac:dyDescent="0.3">
      <c r="A8" s="85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76" t="s">
        <v>294</v>
      </c>
      <c r="C8" s="77" t="s">
        <v>1509</v>
      </c>
      <c r="D8" s="76" t="str">
        <f>IF(B8="MATIERE",VLOOKUP($C8,MATIERE!$B$2:$K$601,6,0),IF(B8="MOA",VLOOKUP($C8,ATELIER!$B$2:$K$291,3,0),IF(B8="MOC",VLOOKUP($C8,CHANTIER!$B$2:$K$291,3,0),IF(B8="MP",VLOOKUP($C8,MINIPELLE!$B$2:$K$291,3,0),""))))</f>
        <v>pc</v>
      </c>
      <c r="F8" s="75"/>
      <c r="G8" s="75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U8" s="60" t="s">
        <v>1900</v>
      </c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74" t="str">
        <f t="shared" si="2"/>
        <v/>
      </c>
      <c r="BH8" s="74"/>
      <c r="BI8" s="74"/>
      <c r="BJ8" s="74" t="str">
        <f t="shared" si="3"/>
        <v/>
      </c>
      <c r="BK8" s="74"/>
      <c r="BL8" s="74"/>
      <c r="BM8" s="74" t="str">
        <f t="shared" si="4"/>
        <v/>
      </c>
      <c r="BN8" s="74"/>
      <c r="BO8" s="74"/>
      <c r="BP8" s="74" t="str">
        <f t="shared" si="5"/>
        <v/>
      </c>
      <c r="BQ8" s="74"/>
      <c r="BR8" s="74"/>
      <c r="BS8" s="74" t="str">
        <f t="shared" si="6"/>
        <v/>
      </c>
      <c r="BT8" s="74"/>
      <c r="BU8" s="74"/>
      <c r="BV8" s="74" t="str">
        <f t="shared" si="7"/>
        <v xml:space="preserve">INSERT INTO SC_SystemeProduits(RefDimension,NomSysteme,typePresta,ligne,Quantite,formule,cte1,DateModif) values (6,'FV9','MATIERE',508,null,'PR1_OK+CHASSE_GRAV_NAVES+CHASSE_GRAV_INAUTECH+CHASSE_GRAV_AQUATIRIS+CHASSE_GRAV_CLAPET+CHASSE_GRAV_BROYEUR',null,now());
</v>
      </c>
      <c r="BW8" s="74"/>
      <c r="BX8" s="74"/>
      <c r="BY8" s="74" t="str">
        <f t="shared" si="8"/>
        <v/>
      </c>
      <c r="BZ8" s="74"/>
      <c r="CA8" s="74"/>
      <c r="CB8" s="74" t="str">
        <f t="shared" si="9"/>
        <v/>
      </c>
      <c r="CC8" s="74"/>
      <c r="CD8" s="74"/>
      <c r="CE8" s="74" t="str">
        <f t="shared" si="10"/>
        <v/>
      </c>
      <c r="CF8" s="74"/>
      <c r="CG8" s="74"/>
      <c r="CH8" s="74" t="str">
        <f t="shared" si="11"/>
        <v/>
      </c>
      <c r="CI8" s="74"/>
      <c r="CJ8" s="74"/>
      <c r="CK8" s="74" t="str">
        <f t="shared" si="12"/>
        <v/>
      </c>
      <c r="CL8" s="74"/>
      <c r="CM8" s="74"/>
      <c r="CN8" s="74" t="str">
        <f t="shared" si="13"/>
        <v/>
      </c>
      <c r="CO8" s="74"/>
      <c r="CP8" s="74"/>
      <c r="CQ8" s="74" t="str">
        <f t="shared" si="14"/>
        <v/>
      </c>
      <c r="CR8" s="74"/>
      <c r="CS8" s="74"/>
      <c r="CT8" s="74" t="str">
        <f t="shared" si="15"/>
        <v/>
      </c>
      <c r="CU8" s="74"/>
      <c r="CV8" s="74"/>
      <c r="CW8" s="74" t="str">
        <f t="shared" si="16"/>
        <v/>
      </c>
      <c r="CX8" s="74"/>
      <c r="CY8" s="74"/>
      <c r="CZ8" s="74" t="str">
        <f t="shared" si="17"/>
        <v/>
      </c>
      <c r="DA8" s="74"/>
      <c r="DB8" s="74"/>
      <c r="DC8" s="74" t="str">
        <f t="shared" si="18"/>
        <v/>
      </c>
      <c r="DD8" s="74"/>
      <c r="DE8" s="74"/>
      <c r="DF8" s="74" t="str">
        <f t="shared" si="19"/>
        <v/>
      </c>
      <c r="DG8" s="75"/>
      <c r="DH8" s="75"/>
    </row>
    <row r="9" spans="1:112" s="76" customFormat="1" x14ac:dyDescent="0.3">
      <c r="A9" s="85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76" t="s">
        <v>294</v>
      </c>
      <c r="C9" s="77" t="s">
        <v>1510</v>
      </c>
      <c r="D9" s="76" t="str">
        <f>IF(B9="MATIERE",VLOOKUP($C9,MATIERE!$B$2:$K$601,6,0),IF(B9="MOA",VLOOKUP($C9,ATELIER!$B$2:$K$291,3,0),IF(B9="MOC",VLOOKUP($C9,CHANTIER!$B$2:$K$291,3,0),IF(B9="MP",VLOOKUP($C9,MINIPELLE!$B$2:$K$291,3,0),""))))</f>
        <v>pc</v>
      </c>
      <c r="F9" s="75"/>
      <c r="G9" s="75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X9" s="60" t="s">
        <v>1900</v>
      </c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74" t="str">
        <f t="shared" si="2"/>
        <v/>
      </c>
      <c r="BH9" s="74"/>
      <c r="BI9" s="74"/>
      <c r="BJ9" s="74" t="str">
        <f t="shared" si="3"/>
        <v/>
      </c>
      <c r="BK9" s="74"/>
      <c r="BL9" s="74"/>
      <c r="BM9" s="74" t="str">
        <f t="shared" si="4"/>
        <v/>
      </c>
      <c r="BN9" s="74"/>
      <c r="BO9" s="74"/>
      <c r="BP9" s="74" t="str">
        <f t="shared" si="5"/>
        <v/>
      </c>
      <c r="BQ9" s="74"/>
      <c r="BR9" s="74"/>
      <c r="BS9" s="74" t="str">
        <f t="shared" si="6"/>
        <v/>
      </c>
      <c r="BT9" s="74"/>
      <c r="BU9" s="74"/>
      <c r="BV9" s="74" t="str">
        <f t="shared" si="7"/>
        <v/>
      </c>
      <c r="BW9" s="74"/>
      <c r="BX9" s="74"/>
      <c r="BY9" s="74" t="str">
        <f t="shared" si="8"/>
        <v xml:space="preserve">INSERT INTO SC_SystemeProduits(RefDimension,NomSysteme,typePresta,ligne,Quantite,formule,cte1,DateModif) values (7,'FV9','MATIERE',509,null,'PR1_OK+CHASSE_GRAV_NAVES+CHASSE_GRAV_INAUTECH+CHASSE_GRAV_AQUATIRIS+CHASSE_GRAV_CLAPET+CHASSE_GRAV_BROYEUR',null,now());
</v>
      </c>
      <c r="BZ9" s="74"/>
      <c r="CA9" s="74"/>
      <c r="CB9" s="74" t="str">
        <f t="shared" si="9"/>
        <v/>
      </c>
      <c r="CC9" s="74"/>
      <c r="CD9" s="74"/>
      <c r="CE9" s="74" t="str">
        <f t="shared" si="10"/>
        <v/>
      </c>
      <c r="CF9" s="74"/>
      <c r="CG9" s="74"/>
      <c r="CH9" s="74" t="str">
        <f t="shared" si="11"/>
        <v/>
      </c>
      <c r="CI9" s="74"/>
      <c r="CJ9" s="74"/>
      <c r="CK9" s="74" t="str">
        <f t="shared" si="12"/>
        <v/>
      </c>
      <c r="CL9" s="74"/>
      <c r="CM9" s="74"/>
      <c r="CN9" s="74" t="str">
        <f t="shared" si="13"/>
        <v/>
      </c>
      <c r="CO9" s="74"/>
      <c r="CP9" s="74"/>
      <c r="CQ9" s="74" t="str">
        <f t="shared" si="14"/>
        <v/>
      </c>
      <c r="CR9" s="74"/>
      <c r="CS9" s="74"/>
      <c r="CT9" s="74" t="str">
        <f t="shared" si="15"/>
        <v/>
      </c>
      <c r="CU9" s="74"/>
      <c r="CV9" s="74"/>
      <c r="CW9" s="74" t="str">
        <f t="shared" si="16"/>
        <v/>
      </c>
      <c r="CX9" s="74"/>
      <c r="CY9" s="74"/>
      <c r="CZ9" s="74" t="str">
        <f t="shared" si="17"/>
        <v/>
      </c>
      <c r="DA9" s="74"/>
      <c r="DB9" s="74"/>
      <c r="DC9" s="74" t="str">
        <f t="shared" si="18"/>
        <v/>
      </c>
      <c r="DD9" s="74"/>
      <c r="DE9" s="74"/>
      <c r="DF9" s="74" t="str">
        <f t="shared" si="19"/>
        <v/>
      </c>
      <c r="DG9" s="75"/>
      <c r="DH9" s="75"/>
    </row>
    <row r="10" spans="1:112" s="76" customFormat="1" x14ac:dyDescent="0.3">
      <c r="A10" s="85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76" t="s">
        <v>294</v>
      </c>
      <c r="C10" s="77" t="s">
        <v>1511</v>
      </c>
      <c r="D10" s="76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F10" s="75"/>
      <c r="G10" s="7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60" t="s">
        <v>1900</v>
      </c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74" t="str">
        <f t="shared" si="2"/>
        <v/>
      </c>
      <c r="BH10" s="74"/>
      <c r="BI10" s="74"/>
      <c r="BJ10" s="74" t="str">
        <f t="shared" si="3"/>
        <v/>
      </c>
      <c r="BK10" s="74"/>
      <c r="BL10" s="74"/>
      <c r="BM10" s="74" t="str">
        <f t="shared" si="4"/>
        <v/>
      </c>
      <c r="BN10" s="74"/>
      <c r="BO10" s="74"/>
      <c r="BP10" s="74" t="str">
        <f t="shared" si="5"/>
        <v/>
      </c>
      <c r="BQ10" s="74"/>
      <c r="BR10" s="74"/>
      <c r="BS10" s="74" t="str">
        <f t="shared" si="6"/>
        <v/>
      </c>
      <c r="BT10" s="74"/>
      <c r="BU10" s="74"/>
      <c r="BV10" s="74" t="str">
        <f t="shared" si="7"/>
        <v/>
      </c>
      <c r="BW10" s="74"/>
      <c r="BX10" s="74"/>
      <c r="BY10" s="74" t="str">
        <f t="shared" si="8"/>
        <v/>
      </c>
      <c r="BZ10" s="74"/>
      <c r="CA10" s="74"/>
      <c r="CB10" s="74" t="str">
        <f t="shared" si="9"/>
        <v xml:space="preserve">INSERT INTO SC_SystemeProduits(RefDimension,NomSysteme,typePresta,ligne,Quantite,formule,cte1,DateModif) values (8,'FV9','MATIERE',510,null,'PR1_OK+CHASSE_GRAV_NAVES+CHASSE_GRAV_INAUTECH+CHASSE_GRAV_AQUATIRIS+CHASSE_GRAV_CLAPET+CHASSE_GRAV_BROYEUR',null,now());
</v>
      </c>
      <c r="CC10" s="74"/>
      <c r="CD10" s="74"/>
      <c r="CE10" s="74" t="str">
        <f t="shared" si="10"/>
        <v/>
      </c>
      <c r="CF10" s="74"/>
      <c r="CG10" s="74"/>
      <c r="CH10" s="74" t="str">
        <f t="shared" si="11"/>
        <v/>
      </c>
      <c r="CI10" s="74"/>
      <c r="CJ10" s="74"/>
      <c r="CK10" s="74" t="str">
        <f t="shared" si="12"/>
        <v/>
      </c>
      <c r="CL10" s="74"/>
      <c r="CM10" s="74"/>
      <c r="CN10" s="74" t="str">
        <f t="shared" si="13"/>
        <v/>
      </c>
      <c r="CO10" s="74"/>
      <c r="CP10" s="74"/>
      <c r="CQ10" s="74" t="str">
        <f t="shared" si="14"/>
        <v/>
      </c>
      <c r="CR10" s="74"/>
      <c r="CS10" s="74"/>
      <c r="CT10" s="74" t="str">
        <f t="shared" si="15"/>
        <v/>
      </c>
      <c r="CU10" s="74"/>
      <c r="CV10" s="74"/>
      <c r="CW10" s="74" t="str">
        <f t="shared" si="16"/>
        <v/>
      </c>
      <c r="CX10" s="74"/>
      <c r="CY10" s="74"/>
      <c r="CZ10" s="74" t="str">
        <f t="shared" si="17"/>
        <v/>
      </c>
      <c r="DA10" s="74"/>
      <c r="DB10" s="74"/>
      <c r="DC10" s="74" t="str">
        <f t="shared" si="18"/>
        <v/>
      </c>
      <c r="DD10" s="74"/>
      <c r="DE10" s="74"/>
      <c r="DF10" s="74" t="str">
        <f t="shared" si="19"/>
        <v/>
      </c>
      <c r="DG10" s="75"/>
      <c r="DH10" s="75"/>
    </row>
    <row r="11" spans="1:112" s="76" customFormat="1" x14ac:dyDescent="0.3">
      <c r="A11" s="85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76" t="s">
        <v>294</v>
      </c>
      <c r="C11" s="77" t="s">
        <v>1512</v>
      </c>
      <c r="D11" s="76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F11" s="75"/>
      <c r="G11" s="75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D11" s="60" t="s">
        <v>1900</v>
      </c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74" t="str">
        <f t="shared" si="2"/>
        <v/>
      </c>
      <c r="BH11" s="74"/>
      <c r="BI11" s="74"/>
      <c r="BJ11" s="74" t="str">
        <f t="shared" si="3"/>
        <v/>
      </c>
      <c r="BK11" s="74"/>
      <c r="BL11" s="74"/>
      <c r="BM11" s="74" t="str">
        <f t="shared" si="4"/>
        <v/>
      </c>
      <c r="BN11" s="74"/>
      <c r="BO11" s="74"/>
      <c r="BP11" s="74" t="str">
        <f t="shared" si="5"/>
        <v/>
      </c>
      <c r="BQ11" s="74"/>
      <c r="BR11" s="74"/>
      <c r="BS11" s="74" t="str">
        <f t="shared" si="6"/>
        <v/>
      </c>
      <c r="BT11" s="74"/>
      <c r="BU11" s="74"/>
      <c r="BV11" s="74" t="str">
        <f t="shared" si="7"/>
        <v/>
      </c>
      <c r="BW11" s="74"/>
      <c r="BX11" s="74"/>
      <c r="BY11" s="74" t="str">
        <f t="shared" si="8"/>
        <v/>
      </c>
      <c r="BZ11" s="74"/>
      <c r="CA11" s="74"/>
      <c r="CB11" s="74" t="str">
        <f t="shared" si="9"/>
        <v/>
      </c>
      <c r="CC11" s="74"/>
      <c r="CD11" s="74"/>
      <c r="CE11" s="74" t="str">
        <f t="shared" si="10"/>
        <v xml:space="preserve">INSERT INTO SC_SystemeProduits(RefDimension,NomSysteme,typePresta,ligne,Quantite,formule,cte1,DateModif) values (9,'FV9','MATIERE',511,null,'PR1_OK+CHASSE_GRAV_NAVES+CHASSE_GRAV_INAUTECH+CHASSE_GRAV_AQUATIRIS+CHASSE_GRAV_CLAPET+CHASSE_GRAV_BROYEUR',null,now());
</v>
      </c>
      <c r="CF11" s="74"/>
      <c r="CG11" s="74"/>
      <c r="CH11" s="74" t="str">
        <f t="shared" si="11"/>
        <v/>
      </c>
      <c r="CI11" s="74"/>
      <c r="CJ11" s="74"/>
      <c r="CK11" s="74" t="str">
        <f t="shared" si="12"/>
        <v/>
      </c>
      <c r="CL11" s="74"/>
      <c r="CM11" s="74"/>
      <c r="CN11" s="74" t="str">
        <f t="shared" si="13"/>
        <v/>
      </c>
      <c r="CO11" s="74"/>
      <c r="CP11" s="74"/>
      <c r="CQ11" s="74" t="str">
        <f t="shared" si="14"/>
        <v/>
      </c>
      <c r="CR11" s="74"/>
      <c r="CS11" s="74"/>
      <c r="CT11" s="74" t="str">
        <f t="shared" si="15"/>
        <v/>
      </c>
      <c r="CU11" s="74"/>
      <c r="CV11" s="74"/>
      <c r="CW11" s="74" t="str">
        <f t="shared" si="16"/>
        <v/>
      </c>
      <c r="CX11" s="74"/>
      <c r="CY11" s="74"/>
      <c r="CZ11" s="74" t="str">
        <f t="shared" si="17"/>
        <v/>
      </c>
      <c r="DA11" s="74"/>
      <c r="DB11" s="74"/>
      <c r="DC11" s="74" t="str">
        <f t="shared" si="18"/>
        <v/>
      </c>
      <c r="DD11" s="74"/>
      <c r="DE11" s="74"/>
      <c r="DF11" s="74" t="str">
        <f t="shared" si="19"/>
        <v/>
      </c>
      <c r="DG11" s="75"/>
      <c r="DH11" s="75"/>
    </row>
    <row r="12" spans="1:112" s="76" customFormat="1" x14ac:dyDescent="0.3">
      <c r="A12" s="85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76" t="s">
        <v>294</v>
      </c>
      <c r="C12" s="76" t="s">
        <v>1513</v>
      </c>
      <c r="D12" s="76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F12" s="75"/>
      <c r="G12" s="75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G12" s="60" t="s">
        <v>1900</v>
      </c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74" t="str">
        <f t="shared" si="2"/>
        <v/>
      </c>
      <c r="BH12" s="74"/>
      <c r="BI12" s="74"/>
      <c r="BJ12" s="74" t="str">
        <f t="shared" si="3"/>
        <v/>
      </c>
      <c r="BK12" s="74"/>
      <c r="BL12" s="74"/>
      <c r="BM12" s="74" t="str">
        <f t="shared" si="4"/>
        <v/>
      </c>
      <c r="BN12" s="74"/>
      <c r="BO12" s="74"/>
      <c r="BP12" s="74" t="str">
        <f t="shared" si="5"/>
        <v/>
      </c>
      <c r="BQ12" s="74"/>
      <c r="BR12" s="74"/>
      <c r="BS12" s="74" t="str">
        <f t="shared" si="6"/>
        <v/>
      </c>
      <c r="BT12" s="74"/>
      <c r="BU12" s="74"/>
      <c r="BV12" s="74" t="str">
        <f t="shared" si="7"/>
        <v/>
      </c>
      <c r="BW12" s="74"/>
      <c r="BX12" s="74"/>
      <c r="BY12" s="74" t="str">
        <f t="shared" si="8"/>
        <v/>
      </c>
      <c r="BZ12" s="74"/>
      <c r="CA12" s="74"/>
      <c r="CB12" s="74" t="str">
        <f t="shared" si="9"/>
        <v/>
      </c>
      <c r="CC12" s="74"/>
      <c r="CD12" s="74"/>
      <c r="CE12" s="74" t="str">
        <f t="shared" si="10"/>
        <v/>
      </c>
      <c r="CF12" s="74"/>
      <c r="CG12" s="74"/>
      <c r="CH12" s="74" t="str">
        <f t="shared" si="11"/>
        <v xml:space="preserve">INSERT INTO SC_SystemeProduits(RefDimension,NomSysteme,typePresta,ligne,Quantite,formule,cte1,DateModif) values (10,'FV9','MATIERE',512,null,'PR1_OK+CHASSE_GRAV_NAVES+CHASSE_GRAV_INAUTECH+CHASSE_GRAV_AQUATIRIS+CHASSE_GRAV_CLAPET+CHASSE_GRAV_BROYEUR',null,now());
</v>
      </c>
      <c r="CI12" s="74"/>
      <c r="CJ12" s="74"/>
      <c r="CK12" s="74" t="str">
        <f t="shared" si="12"/>
        <v/>
      </c>
      <c r="CL12" s="74"/>
      <c r="CM12" s="74"/>
      <c r="CN12" s="74" t="str">
        <f t="shared" si="13"/>
        <v/>
      </c>
      <c r="CO12" s="74"/>
      <c r="CP12" s="74"/>
      <c r="CQ12" s="74" t="str">
        <f t="shared" si="14"/>
        <v/>
      </c>
      <c r="CR12" s="74"/>
      <c r="CS12" s="74"/>
      <c r="CT12" s="74" t="str">
        <f t="shared" si="15"/>
        <v/>
      </c>
      <c r="CU12" s="74"/>
      <c r="CV12" s="74"/>
      <c r="CW12" s="74" t="str">
        <f t="shared" si="16"/>
        <v/>
      </c>
      <c r="CX12" s="74"/>
      <c r="CY12" s="74"/>
      <c r="CZ12" s="74" t="str">
        <f t="shared" si="17"/>
        <v/>
      </c>
      <c r="DA12" s="74"/>
      <c r="DB12" s="74"/>
      <c r="DC12" s="74" t="str">
        <f t="shared" si="18"/>
        <v/>
      </c>
      <c r="DD12" s="74"/>
      <c r="DE12" s="74"/>
      <c r="DF12" s="74" t="str">
        <f t="shared" si="19"/>
        <v/>
      </c>
      <c r="DG12" s="75"/>
      <c r="DH12" s="75"/>
    </row>
    <row r="13" spans="1:112" s="76" customFormat="1" x14ac:dyDescent="0.3">
      <c r="A13" s="85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76" t="s">
        <v>294</v>
      </c>
      <c r="C13" s="76" t="s">
        <v>1514</v>
      </c>
      <c r="D13" s="76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F13" s="75"/>
      <c r="G13" s="75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J13" s="60" t="s">
        <v>1900</v>
      </c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74" t="str">
        <f t="shared" si="2"/>
        <v/>
      </c>
      <c r="BH13" s="74"/>
      <c r="BI13" s="74"/>
      <c r="BJ13" s="74" t="str">
        <f t="shared" si="3"/>
        <v/>
      </c>
      <c r="BK13" s="74"/>
      <c r="BL13" s="74"/>
      <c r="BM13" s="74" t="str">
        <f t="shared" si="4"/>
        <v/>
      </c>
      <c r="BN13" s="74"/>
      <c r="BO13" s="74"/>
      <c r="BP13" s="74" t="str">
        <f t="shared" si="5"/>
        <v/>
      </c>
      <c r="BQ13" s="74"/>
      <c r="BR13" s="74"/>
      <c r="BS13" s="74" t="str">
        <f t="shared" si="6"/>
        <v/>
      </c>
      <c r="BT13" s="74"/>
      <c r="BU13" s="74"/>
      <c r="BV13" s="74" t="str">
        <f t="shared" si="7"/>
        <v/>
      </c>
      <c r="BW13" s="74"/>
      <c r="BX13" s="74"/>
      <c r="BY13" s="74" t="str">
        <f t="shared" si="8"/>
        <v/>
      </c>
      <c r="BZ13" s="74"/>
      <c r="CA13" s="74"/>
      <c r="CB13" s="74" t="str">
        <f t="shared" si="9"/>
        <v/>
      </c>
      <c r="CC13" s="74"/>
      <c r="CD13" s="74"/>
      <c r="CE13" s="74" t="str">
        <f t="shared" si="10"/>
        <v/>
      </c>
      <c r="CF13" s="74"/>
      <c r="CG13" s="74"/>
      <c r="CH13" s="74" t="str">
        <f t="shared" si="11"/>
        <v/>
      </c>
      <c r="CI13" s="74"/>
      <c r="CJ13" s="74"/>
      <c r="CK13" s="74" t="str">
        <f t="shared" si="12"/>
        <v xml:space="preserve">INSERT INTO SC_SystemeProduits(RefDimension,NomSysteme,typePresta,ligne,Quantite,formule,cte1,DateModif) values (11,'FV9','MATIERE',513,null,'PR1_OK+CHASSE_GRAV_NAVES+CHASSE_GRAV_INAUTECH+CHASSE_GRAV_AQUATIRIS+CHASSE_GRAV_CLAPET+CHASSE_GRAV_BROYEUR',null,now());
</v>
      </c>
      <c r="CL13" s="74"/>
      <c r="CM13" s="74"/>
      <c r="CN13" s="74" t="str">
        <f t="shared" si="13"/>
        <v/>
      </c>
      <c r="CO13" s="74"/>
      <c r="CP13" s="74"/>
      <c r="CQ13" s="74" t="str">
        <f t="shared" si="14"/>
        <v/>
      </c>
      <c r="CR13" s="74"/>
      <c r="CS13" s="74"/>
      <c r="CT13" s="74" t="str">
        <f t="shared" si="15"/>
        <v/>
      </c>
      <c r="CU13" s="74"/>
      <c r="CV13" s="74"/>
      <c r="CW13" s="74" t="str">
        <f t="shared" si="16"/>
        <v/>
      </c>
      <c r="CX13" s="74"/>
      <c r="CY13" s="74"/>
      <c r="CZ13" s="74" t="str">
        <f t="shared" si="17"/>
        <v/>
      </c>
      <c r="DA13" s="74"/>
      <c r="DB13" s="74"/>
      <c r="DC13" s="74" t="str">
        <f t="shared" si="18"/>
        <v/>
      </c>
      <c r="DD13" s="74"/>
      <c r="DE13" s="74"/>
      <c r="DF13" s="74" t="str">
        <f t="shared" si="19"/>
        <v/>
      </c>
      <c r="DG13" s="75"/>
      <c r="DH13" s="75"/>
    </row>
    <row r="14" spans="1:112" s="76" customFormat="1" x14ac:dyDescent="0.3">
      <c r="A14" s="85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76" t="s">
        <v>294</v>
      </c>
      <c r="C14" s="76" t="s">
        <v>1515</v>
      </c>
      <c r="D14" s="76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F14" s="75"/>
      <c r="G14" s="75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M14" s="60" t="s">
        <v>1900</v>
      </c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74" t="str">
        <f t="shared" si="2"/>
        <v/>
      </c>
      <c r="BH14" s="74"/>
      <c r="BI14" s="74"/>
      <c r="BJ14" s="74" t="str">
        <f t="shared" si="3"/>
        <v/>
      </c>
      <c r="BK14" s="74"/>
      <c r="BL14" s="74"/>
      <c r="BM14" s="74" t="str">
        <f t="shared" si="4"/>
        <v/>
      </c>
      <c r="BN14" s="74"/>
      <c r="BO14" s="74"/>
      <c r="BP14" s="74" t="str">
        <f t="shared" si="5"/>
        <v/>
      </c>
      <c r="BQ14" s="74"/>
      <c r="BR14" s="74"/>
      <c r="BS14" s="74" t="str">
        <f t="shared" si="6"/>
        <v/>
      </c>
      <c r="BT14" s="74"/>
      <c r="BU14" s="74"/>
      <c r="BV14" s="74" t="str">
        <f t="shared" si="7"/>
        <v/>
      </c>
      <c r="BW14" s="74"/>
      <c r="BX14" s="74"/>
      <c r="BY14" s="74" t="str">
        <f t="shared" si="8"/>
        <v/>
      </c>
      <c r="BZ14" s="74"/>
      <c r="CA14" s="74"/>
      <c r="CB14" s="74" t="str">
        <f t="shared" si="9"/>
        <v/>
      </c>
      <c r="CC14" s="74"/>
      <c r="CD14" s="74"/>
      <c r="CE14" s="74" t="str">
        <f t="shared" si="10"/>
        <v/>
      </c>
      <c r="CF14" s="74"/>
      <c r="CG14" s="74"/>
      <c r="CH14" s="74" t="str">
        <f t="shared" si="11"/>
        <v/>
      </c>
      <c r="CI14" s="74"/>
      <c r="CJ14" s="74"/>
      <c r="CK14" s="74" t="str">
        <f t="shared" si="12"/>
        <v/>
      </c>
      <c r="CL14" s="74"/>
      <c r="CM14" s="74"/>
      <c r="CN14" s="74" t="str">
        <f t="shared" si="13"/>
        <v xml:space="preserve">INSERT INTO SC_SystemeProduits(RefDimension,NomSysteme,typePresta,ligne,Quantite,formule,cte1,DateModif) values (12,'FV9','MATIERE',514,null,'PR1_OK+CHASSE_GRAV_NAVES+CHASSE_GRAV_INAUTECH+CHASSE_GRAV_AQUATIRIS+CHASSE_GRAV_CLAPET+CHASSE_GRAV_BROYEUR',null,now());
</v>
      </c>
      <c r="CO14" s="74"/>
      <c r="CP14" s="74"/>
      <c r="CQ14" s="74" t="str">
        <f t="shared" si="14"/>
        <v/>
      </c>
      <c r="CR14" s="74"/>
      <c r="CS14" s="74"/>
      <c r="CT14" s="74" t="str">
        <f t="shared" si="15"/>
        <v/>
      </c>
      <c r="CU14" s="74"/>
      <c r="CV14" s="74"/>
      <c r="CW14" s="74" t="str">
        <f t="shared" si="16"/>
        <v/>
      </c>
      <c r="CX14" s="74"/>
      <c r="CY14" s="74"/>
      <c r="CZ14" s="74" t="str">
        <f t="shared" si="17"/>
        <v/>
      </c>
      <c r="DA14" s="74"/>
      <c r="DB14" s="74"/>
      <c r="DC14" s="74" t="str">
        <f t="shared" si="18"/>
        <v/>
      </c>
      <c r="DD14" s="74"/>
      <c r="DE14" s="74"/>
      <c r="DF14" s="74" t="str">
        <f t="shared" si="19"/>
        <v/>
      </c>
      <c r="DG14" s="75"/>
      <c r="DH14" s="75"/>
    </row>
    <row r="15" spans="1:112" s="76" customFormat="1" x14ac:dyDescent="0.3">
      <c r="A15" s="85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76" t="s">
        <v>294</v>
      </c>
      <c r="C15" s="76" t="s">
        <v>1516</v>
      </c>
      <c r="D15" s="76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F15" s="75"/>
      <c r="G15" s="75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P15" s="60" t="s">
        <v>1900</v>
      </c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74" t="str">
        <f t="shared" si="2"/>
        <v/>
      </c>
      <c r="BH15" s="74"/>
      <c r="BI15" s="74"/>
      <c r="BJ15" s="74" t="str">
        <f t="shared" si="3"/>
        <v/>
      </c>
      <c r="BK15" s="74"/>
      <c r="BL15" s="74"/>
      <c r="BM15" s="74" t="str">
        <f t="shared" si="4"/>
        <v/>
      </c>
      <c r="BN15" s="74"/>
      <c r="BO15" s="74"/>
      <c r="BP15" s="74" t="str">
        <f t="shared" si="5"/>
        <v/>
      </c>
      <c r="BQ15" s="74"/>
      <c r="BR15" s="74"/>
      <c r="BS15" s="74" t="str">
        <f t="shared" si="6"/>
        <v/>
      </c>
      <c r="BT15" s="74"/>
      <c r="BU15" s="74"/>
      <c r="BV15" s="74" t="str">
        <f t="shared" si="7"/>
        <v/>
      </c>
      <c r="BW15" s="74"/>
      <c r="BX15" s="74"/>
      <c r="BY15" s="74" t="str">
        <f t="shared" si="8"/>
        <v/>
      </c>
      <c r="BZ15" s="74"/>
      <c r="CA15" s="74"/>
      <c r="CB15" s="74" t="str">
        <f t="shared" si="9"/>
        <v/>
      </c>
      <c r="CC15" s="74"/>
      <c r="CD15" s="74"/>
      <c r="CE15" s="74" t="str">
        <f t="shared" si="10"/>
        <v/>
      </c>
      <c r="CF15" s="74"/>
      <c r="CG15" s="74"/>
      <c r="CH15" s="74" t="str">
        <f t="shared" si="11"/>
        <v/>
      </c>
      <c r="CI15" s="74"/>
      <c r="CJ15" s="74"/>
      <c r="CK15" s="74" t="str">
        <f t="shared" si="12"/>
        <v/>
      </c>
      <c r="CL15" s="74"/>
      <c r="CM15" s="74"/>
      <c r="CN15" s="74" t="str">
        <f t="shared" si="13"/>
        <v/>
      </c>
      <c r="CO15" s="74"/>
      <c r="CP15" s="74"/>
      <c r="CQ15" s="74" t="str">
        <f t="shared" si="14"/>
        <v xml:space="preserve">INSERT INTO SC_SystemeProduits(RefDimension,NomSysteme,typePresta,ligne,Quantite,formule,cte1,DateModif) values (13,'FV9','MATIERE',515,null,'PR1_OK+CHASSE_GRAV_NAVES+CHASSE_GRAV_INAUTECH+CHASSE_GRAV_AQUATIRIS+CHASSE_GRAV_CLAPET+CHASSE_GRAV_BROYEUR',null,now());
</v>
      </c>
      <c r="CR15" s="74"/>
      <c r="CS15" s="74"/>
      <c r="CT15" s="74" t="str">
        <f t="shared" si="15"/>
        <v/>
      </c>
      <c r="CU15" s="74"/>
      <c r="CV15" s="74"/>
      <c r="CW15" s="74" t="str">
        <f t="shared" si="16"/>
        <v/>
      </c>
      <c r="CX15" s="74"/>
      <c r="CY15" s="74"/>
      <c r="CZ15" s="74" t="str">
        <f t="shared" si="17"/>
        <v/>
      </c>
      <c r="DA15" s="74"/>
      <c r="DB15" s="74"/>
      <c r="DC15" s="74" t="str">
        <f t="shared" si="18"/>
        <v/>
      </c>
      <c r="DD15" s="74"/>
      <c r="DE15" s="74"/>
      <c r="DF15" s="74" t="str">
        <f t="shared" si="19"/>
        <v/>
      </c>
      <c r="DG15" s="75"/>
      <c r="DH15" s="75"/>
    </row>
    <row r="16" spans="1:112" s="76" customFormat="1" x14ac:dyDescent="0.3">
      <c r="A16" s="85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76" t="s">
        <v>294</v>
      </c>
      <c r="C16" s="76" t="s">
        <v>1517</v>
      </c>
      <c r="D16" s="76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F16" s="75"/>
      <c r="G16" s="75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S16" s="60" t="s">
        <v>1900</v>
      </c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74" t="str">
        <f t="shared" si="2"/>
        <v/>
      </c>
      <c r="BH16" s="74"/>
      <c r="BI16" s="74"/>
      <c r="BJ16" s="74" t="str">
        <f t="shared" si="3"/>
        <v/>
      </c>
      <c r="BK16" s="74"/>
      <c r="BL16" s="74"/>
      <c r="BM16" s="74" t="str">
        <f t="shared" si="4"/>
        <v/>
      </c>
      <c r="BN16" s="74"/>
      <c r="BO16" s="74"/>
      <c r="BP16" s="74" t="str">
        <f t="shared" si="5"/>
        <v/>
      </c>
      <c r="BQ16" s="74"/>
      <c r="BR16" s="74"/>
      <c r="BS16" s="74" t="str">
        <f t="shared" si="6"/>
        <v/>
      </c>
      <c r="BT16" s="74"/>
      <c r="BU16" s="74"/>
      <c r="BV16" s="74" t="str">
        <f t="shared" si="7"/>
        <v/>
      </c>
      <c r="BW16" s="74"/>
      <c r="BX16" s="74"/>
      <c r="BY16" s="74" t="str">
        <f t="shared" si="8"/>
        <v/>
      </c>
      <c r="BZ16" s="74"/>
      <c r="CA16" s="74"/>
      <c r="CB16" s="74" t="str">
        <f t="shared" si="9"/>
        <v/>
      </c>
      <c r="CC16" s="74"/>
      <c r="CD16" s="74"/>
      <c r="CE16" s="74" t="str">
        <f t="shared" si="10"/>
        <v/>
      </c>
      <c r="CF16" s="74"/>
      <c r="CG16" s="74"/>
      <c r="CH16" s="74" t="str">
        <f t="shared" si="11"/>
        <v/>
      </c>
      <c r="CI16" s="74"/>
      <c r="CJ16" s="74"/>
      <c r="CK16" s="74" t="str">
        <f t="shared" si="12"/>
        <v/>
      </c>
      <c r="CL16" s="74"/>
      <c r="CM16" s="74"/>
      <c r="CN16" s="74" t="str">
        <f t="shared" si="13"/>
        <v/>
      </c>
      <c r="CO16" s="74"/>
      <c r="CP16" s="74"/>
      <c r="CQ16" s="74" t="str">
        <f t="shared" si="14"/>
        <v/>
      </c>
      <c r="CR16" s="74"/>
      <c r="CS16" s="74"/>
      <c r="CT16" s="74" t="str">
        <f t="shared" si="15"/>
        <v xml:space="preserve">INSERT INTO SC_SystemeProduits(RefDimension,NomSysteme,typePresta,ligne,Quantite,formule,cte1,DateModif) values (14,'FV9','MATIERE',516,null,'PR1_OK+CHASSE_GRAV_NAVES+CHASSE_GRAV_INAUTECH+CHASSE_GRAV_AQUATIRIS+CHASSE_GRAV_CLAPET+CHASSE_GRAV_BROYEUR',null,now());
</v>
      </c>
      <c r="CU16" s="74"/>
      <c r="CV16" s="74"/>
      <c r="CW16" s="74" t="str">
        <f t="shared" si="16"/>
        <v/>
      </c>
      <c r="CX16" s="74"/>
      <c r="CY16" s="74"/>
      <c r="CZ16" s="74" t="str">
        <f t="shared" si="17"/>
        <v/>
      </c>
      <c r="DA16" s="74"/>
      <c r="DB16" s="74"/>
      <c r="DC16" s="74" t="str">
        <f t="shared" si="18"/>
        <v/>
      </c>
      <c r="DD16" s="74"/>
      <c r="DE16" s="74"/>
      <c r="DF16" s="74" t="str">
        <f t="shared" si="19"/>
        <v/>
      </c>
      <c r="DG16" s="75"/>
      <c r="DH16" s="75"/>
    </row>
    <row r="17" spans="1:112" s="76" customFormat="1" x14ac:dyDescent="0.3">
      <c r="A17" s="85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76" t="s">
        <v>294</v>
      </c>
      <c r="C17" s="76" t="s">
        <v>1518</v>
      </c>
      <c r="D17" s="76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F17" s="75"/>
      <c r="G17" s="75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V17" s="60" t="s">
        <v>1900</v>
      </c>
      <c r="AW17" s="60"/>
      <c r="AY17" s="60" t="s">
        <v>1900</v>
      </c>
      <c r="AZ17" s="60"/>
      <c r="BA17" s="60"/>
      <c r="BB17" s="60"/>
      <c r="BC17" s="60"/>
      <c r="BD17" s="60"/>
      <c r="BE17" s="60"/>
      <c r="BF17" s="60"/>
      <c r="BG17" s="74" t="str">
        <f t="shared" si="2"/>
        <v/>
      </c>
      <c r="BH17" s="74"/>
      <c r="BI17" s="74"/>
      <c r="BJ17" s="74" t="str">
        <f t="shared" si="3"/>
        <v/>
      </c>
      <c r="BK17" s="74"/>
      <c r="BL17" s="74"/>
      <c r="BM17" s="74" t="str">
        <f t="shared" si="4"/>
        <v/>
      </c>
      <c r="BN17" s="74"/>
      <c r="BO17" s="74"/>
      <c r="BP17" s="74" t="str">
        <f t="shared" si="5"/>
        <v/>
      </c>
      <c r="BQ17" s="74"/>
      <c r="BR17" s="74"/>
      <c r="BS17" s="74" t="str">
        <f t="shared" si="6"/>
        <v/>
      </c>
      <c r="BT17" s="74"/>
      <c r="BU17" s="74"/>
      <c r="BV17" s="74" t="str">
        <f t="shared" si="7"/>
        <v/>
      </c>
      <c r="BW17" s="74"/>
      <c r="BX17" s="74"/>
      <c r="BY17" s="74" t="str">
        <f t="shared" si="8"/>
        <v/>
      </c>
      <c r="BZ17" s="74"/>
      <c r="CA17" s="74"/>
      <c r="CB17" s="74" t="str">
        <f t="shared" si="9"/>
        <v/>
      </c>
      <c r="CC17" s="74"/>
      <c r="CD17" s="74"/>
      <c r="CE17" s="74" t="str">
        <f t="shared" si="10"/>
        <v/>
      </c>
      <c r="CF17" s="74"/>
      <c r="CG17" s="74"/>
      <c r="CH17" s="74" t="str">
        <f t="shared" si="11"/>
        <v/>
      </c>
      <c r="CI17" s="74"/>
      <c r="CJ17" s="74"/>
      <c r="CK17" s="74" t="str">
        <f t="shared" si="12"/>
        <v/>
      </c>
      <c r="CL17" s="74"/>
      <c r="CM17" s="74"/>
      <c r="CN17" s="74" t="str">
        <f t="shared" si="13"/>
        <v/>
      </c>
      <c r="CO17" s="74"/>
      <c r="CP17" s="74"/>
      <c r="CQ17" s="74" t="str">
        <f t="shared" si="14"/>
        <v/>
      </c>
      <c r="CR17" s="74"/>
      <c r="CS17" s="74"/>
      <c r="CT17" s="74" t="str">
        <f t="shared" si="15"/>
        <v/>
      </c>
      <c r="CU17" s="74"/>
      <c r="CV17" s="74"/>
      <c r="CW17" s="74" t="str">
        <f t="shared" si="16"/>
        <v xml:space="preserve">INSERT INTO SC_SystemeProduits(RefDimension,NomSysteme,typePresta,ligne,Quantite,formule,cte1,DateModif) values (15,'FV9','MATIERE',517,null,'PR1_OK+CHASSE_GRAV_NAVES+CHASSE_GRAV_INAUTECH+CHASSE_GRAV_AQUATIRIS+CHASSE_GRAV_CLAPET+CHASSE_GRAV_BROYEUR',null,now());
</v>
      </c>
      <c r="CX17" s="74"/>
      <c r="CY17" s="74"/>
      <c r="CZ17" s="74" t="str">
        <f t="shared" si="17"/>
        <v xml:space="preserve">INSERT INTO SC_SystemeProduits(RefDimension,NomSysteme,typePresta,ligne,Quantite,formule,cte1,DateModif) values (16,'FV9','MATIERE',517,null,'PR1_OK+CHASSE_GRAV_NAVES+CHASSE_GRAV_INAUTECH+CHASSE_GRAV_AQUATIRIS+CHASSE_GRAV_CLAPET+CHASSE_GRAV_BROYEUR',null,now());
</v>
      </c>
      <c r="DA17" s="74"/>
      <c r="DB17" s="74"/>
      <c r="DC17" s="74" t="str">
        <f t="shared" si="18"/>
        <v/>
      </c>
      <c r="DD17" s="74"/>
      <c r="DE17" s="74"/>
      <c r="DF17" s="74" t="str">
        <f t="shared" si="19"/>
        <v/>
      </c>
      <c r="DG17" s="75"/>
      <c r="DH17" s="75"/>
    </row>
    <row r="18" spans="1:112" s="76" customFormat="1" x14ac:dyDescent="0.3">
      <c r="A18" s="85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76" t="s">
        <v>294</v>
      </c>
      <c r="C18" s="76" t="s">
        <v>1519</v>
      </c>
      <c r="D18" s="76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F18" s="75"/>
      <c r="G18" s="75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B18" s="60" t="s">
        <v>1900</v>
      </c>
      <c r="BC18" s="60"/>
      <c r="BE18" s="60" t="s">
        <v>1900</v>
      </c>
      <c r="BF18" s="60"/>
      <c r="BG18" s="74" t="str">
        <f t="shared" si="2"/>
        <v/>
      </c>
      <c r="BH18" s="74"/>
      <c r="BI18" s="74"/>
      <c r="BJ18" s="74" t="str">
        <f t="shared" si="3"/>
        <v/>
      </c>
      <c r="BK18" s="74"/>
      <c r="BL18" s="74"/>
      <c r="BM18" s="74" t="str">
        <f t="shared" si="4"/>
        <v/>
      </c>
      <c r="BN18" s="74"/>
      <c r="BO18" s="74"/>
      <c r="BP18" s="74" t="str">
        <f t="shared" si="5"/>
        <v/>
      </c>
      <c r="BQ18" s="74"/>
      <c r="BR18" s="74"/>
      <c r="BS18" s="74" t="str">
        <f t="shared" si="6"/>
        <v/>
      </c>
      <c r="BT18" s="74"/>
      <c r="BU18" s="74"/>
      <c r="BV18" s="74" t="str">
        <f t="shared" si="7"/>
        <v/>
      </c>
      <c r="BW18" s="74"/>
      <c r="BX18" s="74"/>
      <c r="BY18" s="74" t="str">
        <f t="shared" si="8"/>
        <v/>
      </c>
      <c r="BZ18" s="74"/>
      <c r="CA18" s="74"/>
      <c r="CB18" s="74" t="str">
        <f t="shared" si="9"/>
        <v/>
      </c>
      <c r="CC18" s="74"/>
      <c r="CD18" s="74"/>
      <c r="CE18" s="74" t="str">
        <f t="shared" si="10"/>
        <v/>
      </c>
      <c r="CF18" s="74"/>
      <c r="CG18" s="74"/>
      <c r="CH18" s="74" t="str">
        <f t="shared" si="11"/>
        <v/>
      </c>
      <c r="CI18" s="74"/>
      <c r="CJ18" s="74"/>
      <c r="CK18" s="74" t="str">
        <f t="shared" si="12"/>
        <v/>
      </c>
      <c r="CL18" s="74"/>
      <c r="CM18" s="74"/>
      <c r="CN18" s="74" t="str">
        <f t="shared" si="13"/>
        <v/>
      </c>
      <c r="CO18" s="74"/>
      <c r="CP18" s="74"/>
      <c r="CQ18" s="74" t="str">
        <f t="shared" si="14"/>
        <v/>
      </c>
      <c r="CR18" s="74"/>
      <c r="CS18" s="74"/>
      <c r="CT18" s="74" t="str">
        <f t="shared" si="15"/>
        <v/>
      </c>
      <c r="CU18" s="74"/>
      <c r="CV18" s="74"/>
      <c r="CW18" s="74" t="str">
        <f t="shared" si="16"/>
        <v/>
      </c>
      <c r="CX18" s="74"/>
      <c r="CY18" s="74"/>
      <c r="CZ18" s="74" t="str">
        <f t="shared" si="17"/>
        <v/>
      </c>
      <c r="DA18" s="74"/>
      <c r="DB18" s="74"/>
      <c r="DC18" s="74" t="str">
        <f t="shared" si="18"/>
        <v xml:space="preserve">INSERT INTO SC_SystemeProduits(RefDimension,NomSysteme,typePresta,ligne,Quantite,formule,cte1,DateModif) values (17,'FV9','MATIERE',518,null,'PR1_OK+CHASSE_GRAV_NAVES+CHASSE_GRAV_INAUTECH+CHASSE_GRAV_AQUATIRIS+CHASSE_GRAV_CLAPET+CHASSE_GRAV_BROYEUR',null,now());
</v>
      </c>
      <c r="DD18" s="74"/>
      <c r="DE18" s="74"/>
      <c r="DF18" s="74" t="str">
        <f t="shared" si="19"/>
        <v xml:space="preserve">INSERT INTO SC_SystemeProduits(RefDimension,NomSysteme,typePresta,ligne,Quantite,formule,cte1,DateModif) values (18,'FV9','MATIERE',518,null,'PR1_OK+CHASSE_GRAV_NAVES+CHASSE_GRAV_INAUTECH+CHASSE_GRAV_AQUATIRIS+CHASSE_GRAV_CLAPET+CHASSE_GRAV_BROYEUR',null,now());
</v>
      </c>
      <c r="DG18" s="75"/>
      <c r="DH18" s="75"/>
    </row>
    <row r="19" spans="1:112" s="76" customFormat="1" x14ac:dyDescent="0.3">
      <c r="A19" s="85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D19" s="76" t="str">
        <f>IF(B19="MATIERE",VLOOKUP($C19,MATIERE!$B$2:$K$601,6,0),IF(B19="MOA",VLOOKUP($C19,ATELIER!$B$2:$K$291,3,0),IF(B19="MOC",VLOOKUP($C19,CHANTIER!$B$2:$K$291,3,0),IF(B19="MP",VLOOKUP($C19,MINIPELLE!$B$2:$K$291,3,0),""))))</f>
        <v/>
      </c>
      <c r="F19" s="75"/>
      <c r="G19" s="7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74" t="str">
        <f t="shared" si="2"/>
        <v/>
      </c>
      <c r="BH19" s="74"/>
      <c r="BI19" s="74"/>
      <c r="BJ19" s="74" t="str">
        <f t="shared" si="3"/>
        <v/>
      </c>
      <c r="BK19" s="74"/>
      <c r="BL19" s="74"/>
      <c r="BM19" s="74" t="str">
        <f t="shared" si="4"/>
        <v/>
      </c>
      <c r="BN19" s="74"/>
      <c r="BO19" s="74"/>
      <c r="BP19" s="74" t="str">
        <f t="shared" si="5"/>
        <v/>
      </c>
      <c r="BQ19" s="74"/>
      <c r="BR19" s="74"/>
      <c r="BS19" s="74" t="str">
        <f t="shared" si="6"/>
        <v/>
      </c>
      <c r="BT19" s="74"/>
      <c r="BU19" s="74"/>
      <c r="BV19" s="74" t="str">
        <f t="shared" si="7"/>
        <v/>
      </c>
      <c r="BW19" s="74"/>
      <c r="BX19" s="74"/>
      <c r="BY19" s="74" t="str">
        <f t="shared" si="8"/>
        <v/>
      </c>
      <c r="BZ19" s="74"/>
      <c r="CA19" s="74"/>
      <c r="CB19" s="74" t="str">
        <f t="shared" si="9"/>
        <v/>
      </c>
      <c r="CC19" s="74"/>
      <c r="CD19" s="74"/>
      <c r="CE19" s="74" t="str">
        <f t="shared" si="10"/>
        <v/>
      </c>
      <c r="CF19" s="74"/>
      <c r="CG19" s="74"/>
      <c r="CH19" s="74" t="str">
        <f t="shared" si="11"/>
        <v/>
      </c>
      <c r="CI19" s="74"/>
      <c r="CJ19" s="74"/>
      <c r="CK19" s="74" t="str">
        <f t="shared" si="12"/>
        <v/>
      </c>
      <c r="CL19" s="74"/>
      <c r="CM19" s="74"/>
      <c r="CN19" s="74" t="str">
        <f t="shared" si="13"/>
        <v/>
      </c>
      <c r="CO19" s="74"/>
      <c r="CP19" s="74"/>
      <c r="CQ19" s="74" t="str">
        <f t="shared" si="14"/>
        <v/>
      </c>
      <c r="CR19" s="74"/>
      <c r="CS19" s="74"/>
      <c r="CT19" s="74" t="str">
        <f t="shared" si="15"/>
        <v/>
      </c>
      <c r="CU19" s="74"/>
      <c r="CV19" s="74"/>
      <c r="CW19" s="74" t="str">
        <f t="shared" si="16"/>
        <v/>
      </c>
      <c r="CX19" s="74"/>
      <c r="CY19" s="74"/>
      <c r="CZ19" s="74" t="str">
        <f t="shared" si="17"/>
        <v/>
      </c>
      <c r="DA19" s="74"/>
      <c r="DB19" s="74"/>
      <c r="DC19" s="74" t="str">
        <f t="shared" si="18"/>
        <v/>
      </c>
      <c r="DD19" s="74"/>
      <c r="DE19" s="74"/>
      <c r="DF19" s="74" t="str">
        <f t="shared" si="19"/>
        <v/>
      </c>
      <c r="DG19" s="75"/>
      <c r="DH19" s="75"/>
    </row>
    <row r="20" spans="1:112" s="82" customFormat="1" x14ac:dyDescent="0.3">
      <c r="A20" s="86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s="76" t="s">
        <v>294</v>
      </c>
      <c r="C20" s="115" t="s">
        <v>1773</v>
      </c>
      <c r="D20" s="76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76"/>
      <c r="F20" s="75"/>
      <c r="G20" s="75"/>
      <c r="I20" s="60" t="s">
        <v>1901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74" t="str">
        <f t="shared" si="2"/>
        <v/>
      </c>
      <c r="BH20" s="74"/>
      <c r="BI20" s="74"/>
      <c r="BJ20" s="74" t="str">
        <f t="shared" si="3"/>
        <v xml:space="preserve">INSERT INTO SC_SystemeProduits(RefDimension,NomSysteme,typePresta,ligne,Quantite,formule,cte1,DateModif) values (2,'FV9','MATIERE',542,null,'1-(PR1_OK+CHASSE_GRAV_NAVES+CHASSE_GRAV_INAUTECH+CHASSE_GRAV_AQUATIRIS+CHASSE_GRAV_CLAPET+CHASSE_GRAV_BROYEUR)',null,now());
</v>
      </c>
      <c r="BK20" s="74"/>
      <c r="BL20" s="74"/>
      <c r="BM20" s="74" t="str">
        <f t="shared" si="4"/>
        <v/>
      </c>
      <c r="BN20" s="74"/>
      <c r="BO20" s="74"/>
      <c r="BP20" s="74" t="str">
        <f t="shared" si="5"/>
        <v/>
      </c>
      <c r="BQ20" s="74"/>
      <c r="BR20" s="74"/>
      <c r="BS20" s="74" t="str">
        <f t="shared" si="6"/>
        <v/>
      </c>
      <c r="BT20" s="74"/>
      <c r="BU20" s="74"/>
      <c r="BV20" s="74" t="str">
        <f t="shared" si="7"/>
        <v/>
      </c>
      <c r="BW20" s="74"/>
      <c r="BX20" s="74"/>
      <c r="BY20" s="74" t="str">
        <f t="shared" si="8"/>
        <v/>
      </c>
      <c r="BZ20" s="74"/>
      <c r="CA20" s="74"/>
      <c r="CB20" s="74" t="str">
        <f t="shared" si="9"/>
        <v/>
      </c>
      <c r="CC20" s="74"/>
      <c r="CD20" s="74"/>
      <c r="CE20" s="74" t="str">
        <f t="shared" si="10"/>
        <v/>
      </c>
      <c r="CF20" s="74"/>
      <c r="CG20" s="74"/>
      <c r="CH20" s="74" t="str">
        <f t="shared" si="11"/>
        <v/>
      </c>
      <c r="CI20" s="74"/>
      <c r="CJ20" s="74"/>
      <c r="CK20" s="74" t="str">
        <f t="shared" si="12"/>
        <v/>
      </c>
      <c r="CL20" s="74"/>
      <c r="CM20" s="74"/>
      <c r="CN20" s="74" t="str">
        <f t="shared" si="13"/>
        <v/>
      </c>
      <c r="CO20" s="74"/>
      <c r="CP20" s="74"/>
      <c r="CQ20" s="74" t="str">
        <f t="shared" si="14"/>
        <v/>
      </c>
      <c r="CR20" s="74"/>
      <c r="CS20" s="74"/>
      <c r="CT20" s="74" t="str">
        <f t="shared" si="15"/>
        <v/>
      </c>
      <c r="CU20" s="74"/>
      <c r="CV20" s="74"/>
      <c r="CW20" s="74" t="str">
        <f t="shared" si="16"/>
        <v/>
      </c>
      <c r="CX20" s="74"/>
      <c r="CY20" s="74"/>
      <c r="CZ20" s="74" t="str">
        <f t="shared" si="17"/>
        <v/>
      </c>
      <c r="DA20" s="74"/>
      <c r="DB20" s="74"/>
      <c r="DC20" s="74" t="str">
        <f t="shared" si="18"/>
        <v/>
      </c>
      <c r="DD20" s="74"/>
      <c r="DE20" s="74"/>
      <c r="DF20" s="74" t="str">
        <f t="shared" si="19"/>
        <v/>
      </c>
      <c r="DG20" s="83"/>
      <c r="DH20" s="83"/>
    </row>
    <row r="21" spans="1:112" s="82" customFormat="1" x14ac:dyDescent="0.3">
      <c r="A21" s="86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s="76" t="s">
        <v>294</v>
      </c>
      <c r="C21" s="115" t="s">
        <v>1775</v>
      </c>
      <c r="D21" s="76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76"/>
      <c r="F21" s="75"/>
      <c r="G21" s="75"/>
      <c r="H21" s="60"/>
      <c r="I21" s="60"/>
      <c r="J21" s="60"/>
      <c r="L21" s="60" t="s">
        <v>1901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74" t="str">
        <f t="shared" si="2"/>
        <v/>
      </c>
      <c r="BH21" s="74"/>
      <c r="BI21" s="74"/>
      <c r="BJ21" s="74" t="str">
        <f t="shared" si="3"/>
        <v/>
      </c>
      <c r="BK21" s="74"/>
      <c r="BL21" s="74"/>
      <c r="BM21" s="74" t="str">
        <f t="shared" si="4"/>
        <v xml:space="preserve">INSERT INTO SC_SystemeProduits(RefDimension,NomSysteme,typePresta,ligne,Quantite,formule,cte1,DateModif) values (3,'FV9','MATIERE',543,null,'1-(PR1_OK+CHASSE_GRAV_NAVES+CHASSE_GRAV_INAUTECH+CHASSE_GRAV_AQUATIRIS+CHASSE_GRAV_CLAPET+CHASSE_GRAV_BROYEUR)',null,now());
</v>
      </c>
      <c r="BN21" s="74"/>
      <c r="BO21" s="74"/>
      <c r="BP21" s="74" t="str">
        <f t="shared" si="5"/>
        <v/>
      </c>
      <c r="BQ21" s="74"/>
      <c r="BR21" s="74"/>
      <c r="BS21" s="74" t="str">
        <f t="shared" si="6"/>
        <v/>
      </c>
      <c r="BT21" s="74"/>
      <c r="BU21" s="74"/>
      <c r="BV21" s="74" t="str">
        <f t="shared" si="7"/>
        <v/>
      </c>
      <c r="BW21" s="74"/>
      <c r="BX21" s="74"/>
      <c r="BY21" s="74" t="str">
        <f t="shared" si="8"/>
        <v/>
      </c>
      <c r="BZ21" s="74"/>
      <c r="CA21" s="74"/>
      <c r="CB21" s="74" t="str">
        <f t="shared" si="9"/>
        <v/>
      </c>
      <c r="CC21" s="74"/>
      <c r="CD21" s="74"/>
      <c r="CE21" s="74" t="str">
        <f t="shared" si="10"/>
        <v/>
      </c>
      <c r="CF21" s="74"/>
      <c r="CG21" s="74"/>
      <c r="CH21" s="74" t="str">
        <f t="shared" si="11"/>
        <v/>
      </c>
      <c r="CI21" s="74"/>
      <c r="CJ21" s="74"/>
      <c r="CK21" s="74" t="str">
        <f t="shared" si="12"/>
        <v/>
      </c>
      <c r="CL21" s="74"/>
      <c r="CM21" s="74"/>
      <c r="CN21" s="74" t="str">
        <f t="shared" si="13"/>
        <v/>
      </c>
      <c r="CO21" s="74"/>
      <c r="CP21" s="74"/>
      <c r="CQ21" s="74" t="str">
        <f t="shared" si="14"/>
        <v/>
      </c>
      <c r="CR21" s="74"/>
      <c r="CS21" s="74"/>
      <c r="CT21" s="74" t="str">
        <f t="shared" si="15"/>
        <v/>
      </c>
      <c r="CU21" s="74"/>
      <c r="CV21" s="74"/>
      <c r="CW21" s="74" t="str">
        <f t="shared" si="16"/>
        <v/>
      </c>
      <c r="CX21" s="74"/>
      <c r="CY21" s="74"/>
      <c r="CZ21" s="74" t="str">
        <f t="shared" si="17"/>
        <v/>
      </c>
      <c r="DA21" s="74"/>
      <c r="DB21" s="74"/>
      <c r="DC21" s="74" t="str">
        <f t="shared" si="18"/>
        <v/>
      </c>
      <c r="DD21" s="74"/>
      <c r="DE21" s="74"/>
      <c r="DF21" s="74" t="str">
        <f t="shared" si="19"/>
        <v/>
      </c>
      <c r="DG21" s="83"/>
      <c r="DH21" s="83"/>
    </row>
    <row r="22" spans="1:112" s="82" customFormat="1" x14ac:dyDescent="0.3">
      <c r="A22" s="86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s="76" t="s">
        <v>294</v>
      </c>
      <c r="C22" s="115" t="s">
        <v>1777</v>
      </c>
      <c r="D22" s="76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76"/>
      <c r="F22" s="75"/>
      <c r="G22" s="75"/>
      <c r="H22" s="60"/>
      <c r="I22" s="60"/>
      <c r="J22" s="60"/>
      <c r="K22" s="60"/>
      <c r="L22" s="60"/>
      <c r="M22" s="60"/>
      <c r="O22" s="60" t="s">
        <v>1901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74" t="str">
        <f t="shared" si="2"/>
        <v/>
      </c>
      <c r="BH22" s="74"/>
      <c r="BI22" s="74"/>
      <c r="BJ22" s="74" t="str">
        <f t="shared" si="3"/>
        <v/>
      </c>
      <c r="BK22" s="74"/>
      <c r="BL22" s="74"/>
      <c r="BM22" s="74" t="str">
        <f t="shared" si="4"/>
        <v/>
      </c>
      <c r="BN22" s="74"/>
      <c r="BO22" s="74"/>
      <c r="BP22" s="74" t="str">
        <f t="shared" si="5"/>
        <v xml:space="preserve">INSERT INTO SC_SystemeProduits(RefDimension,NomSysteme,typePresta,ligne,Quantite,formule,cte1,DateModif) values (4,'FV9','MATIERE',544,null,'1-(PR1_OK+CHASSE_GRAV_NAVES+CHASSE_GRAV_INAUTECH+CHASSE_GRAV_AQUATIRIS+CHASSE_GRAV_CLAPET+CHASSE_GRAV_BROYEUR)',null,now());
</v>
      </c>
      <c r="BQ22" s="74"/>
      <c r="BR22" s="74"/>
      <c r="BS22" s="74" t="str">
        <f t="shared" si="6"/>
        <v/>
      </c>
      <c r="BT22" s="74"/>
      <c r="BU22" s="74"/>
      <c r="BV22" s="74" t="str">
        <f t="shared" si="7"/>
        <v/>
      </c>
      <c r="BW22" s="74"/>
      <c r="BX22" s="74"/>
      <c r="BY22" s="74" t="str">
        <f t="shared" si="8"/>
        <v/>
      </c>
      <c r="BZ22" s="74"/>
      <c r="CA22" s="74"/>
      <c r="CB22" s="74" t="str">
        <f t="shared" si="9"/>
        <v/>
      </c>
      <c r="CC22" s="74"/>
      <c r="CD22" s="74"/>
      <c r="CE22" s="74" t="str">
        <f t="shared" si="10"/>
        <v/>
      </c>
      <c r="CF22" s="74"/>
      <c r="CG22" s="74"/>
      <c r="CH22" s="74" t="str">
        <f t="shared" si="11"/>
        <v/>
      </c>
      <c r="CI22" s="74"/>
      <c r="CJ22" s="74"/>
      <c r="CK22" s="74" t="str">
        <f t="shared" si="12"/>
        <v/>
      </c>
      <c r="CL22" s="74"/>
      <c r="CM22" s="74"/>
      <c r="CN22" s="74" t="str">
        <f t="shared" si="13"/>
        <v/>
      </c>
      <c r="CO22" s="74"/>
      <c r="CP22" s="74"/>
      <c r="CQ22" s="74" t="str">
        <f t="shared" si="14"/>
        <v/>
      </c>
      <c r="CR22" s="74"/>
      <c r="CS22" s="74"/>
      <c r="CT22" s="74" t="str">
        <f t="shared" si="15"/>
        <v/>
      </c>
      <c r="CU22" s="74"/>
      <c r="CV22" s="74"/>
      <c r="CW22" s="74" t="str">
        <f t="shared" si="16"/>
        <v/>
      </c>
      <c r="CX22" s="74"/>
      <c r="CY22" s="74"/>
      <c r="CZ22" s="74" t="str">
        <f t="shared" si="17"/>
        <v/>
      </c>
      <c r="DA22" s="74"/>
      <c r="DB22" s="74"/>
      <c r="DC22" s="74" t="str">
        <f t="shared" si="18"/>
        <v/>
      </c>
      <c r="DD22" s="74"/>
      <c r="DE22" s="74"/>
      <c r="DF22" s="74" t="str">
        <f t="shared" si="19"/>
        <v/>
      </c>
      <c r="DG22" s="83"/>
      <c r="DH22" s="83"/>
    </row>
    <row r="23" spans="1:112" s="82" customFormat="1" x14ac:dyDescent="0.3">
      <c r="A23" s="86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s="76" t="s">
        <v>294</v>
      </c>
      <c r="C23" s="115" t="s">
        <v>1779</v>
      </c>
      <c r="D23" s="76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76"/>
      <c r="F23" s="75"/>
      <c r="G23" s="75"/>
      <c r="H23" s="60"/>
      <c r="I23" s="60"/>
      <c r="J23" s="60"/>
      <c r="K23" s="60"/>
      <c r="L23" s="60"/>
      <c r="M23" s="60"/>
      <c r="N23" s="60"/>
      <c r="O23" s="60"/>
      <c r="P23" s="60"/>
      <c r="R23" s="60" t="s">
        <v>1901</v>
      </c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74" t="str">
        <f t="shared" si="2"/>
        <v/>
      </c>
      <c r="BH23" s="74"/>
      <c r="BI23" s="74"/>
      <c r="BJ23" s="74" t="str">
        <f t="shared" si="3"/>
        <v/>
      </c>
      <c r="BK23" s="74"/>
      <c r="BL23" s="74"/>
      <c r="BM23" s="74" t="str">
        <f t="shared" si="4"/>
        <v/>
      </c>
      <c r="BN23" s="74"/>
      <c r="BO23" s="74"/>
      <c r="BP23" s="74" t="str">
        <f t="shared" si="5"/>
        <v/>
      </c>
      <c r="BQ23" s="74"/>
      <c r="BR23" s="74"/>
      <c r="BS23" s="74" t="str">
        <f t="shared" si="6"/>
        <v xml:space="preserve">INSERT INTO SC_SystemeProduits(RefDimension,NomSysteme,typePresta,ligne,Quantite,formule,cte1,DateModif) values (5,'FV9','MATIERE',545,null,'1-(PR1_OK+CHASSE_GRAV_NAVES+CHASSE_GRAV_INAUTECH+CHASSE_GRAV_AQUATIRIS+CHASSE_GRAV_CLAPET+CHASSE_GRAV_BROYEUR)',null,now());
</v>
      </c>
      <c r="BT23" s="74"/>
      <c r="BU23" s="74"/>
      <c r="BV23" s="74" t="str">
        <f t="shared" si="7"/>
        <v/>
      </c>
      <c r="BW23" s="74"/>
      <c r="BX23" s="74"/>
      <c r="BY23" s="74" t="str">
        <f t="shared" si="8"/>
        <v/>
      </c>
      <c r="BZ23" s="74"/>
      <c r="CA23" s="74"/>
      <c r="CB23" s="74" t="str">
        <f t="shared" si="9"/>
        <v/>
      </c>
      <c r="CC23" s="74"/>
      <c r="CD23" s="74"/>
      <c r="CE23" s="74" t="str">
        <f t="shared" si="10"/>
        <v/>
      </c>
      <c r="CF23" s="74"/>
      <c r="CG23" s="74"/>
      <c r="CH23" s="74" t="str">
        <f t="shared" si="11"/>
        <v/>
      </c>
      <c r="CI23" s="74"/>
      <c r="CJ23" s="74"/>
      <c r="CK23" s="74" t="str">
        <f t="shared" si="12"/>
        <v/>
      </c>
      <c r="CL23" s="74"/>
      <c r="CM23" s="74"/>
      <c r="CN23" s="74" t="str">
        <f t="shared" si="13"/>
        <v/>
      </c>
      <c r="CO23" s="74"/>
      <c r="CP23" s="74"/>
      <c r="CQ23" s="74" t="str">
        <f t="shared" si="14"/>
        <v/>
      </c>
      <c r="CR23" s="74"/>
      <c r="CS23" s="74"/>
      <c r="CT23" s="74" t="str">
        <f t="shared" si="15"/>
        <v/>
      </c>
      <c r="CU23" s="74"/>
      <c r="CV23" s="74"/>
      <c r="CW23" s="74" t="str">
        <f t="shared" si="16"/>
        <v/>
      </c>
      <c r="CX23" s="74"/>
      <c r="CY23" s="74"/>
      <c r="CZ23" s="74" t="str">
        <f t="shared" si="17"/>
        <v/>
      </c>
      <c r="DA23" s="74"/>
      <c r="DB23" s="74"/>
      <c r="DC23" s="74" t="str">
        <f t="shared" si="18"/>
        <v/>
      </c>
      <c r="DD23" s="74"/>
      <c r="DE23" s="74"/>
      <c r="DF23" s="74" t="str">
        <f t="shared" si="19"/>
        <v/>
      </c>
      <c r="DG23" s="83"/>
      <c r="DH23" s="83"/>
    </row>
    <row r="24" spans="1:112" s="82" customFormat="1" x14ac:dyDescent="0.3">
      <c r="A24" s="86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s="76" t="s">
        <v>294</v>
      </c>
      <c r="C24" s="115" t="s">
        <v>1781</v>
      </c>
      <c r="D24" s="76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76"/>
      <c r="F24" s="75"/>
      <c r="G24" s="75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U24" s="60" t="s">
        <v>1901</v>
      </c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74" t="str">
        <f t="shared" si="2"/>
        <v/>
      </c>
      <c r="BH24" s="74"/>
      <c r="BI24" s="74"/>
      <c r="BJ24" s="74" t="str">
        <f t="shared" si="3"/>
        <v/>
      </c>
      <c r="BK24" s="74"/>
      <c r="BL24" s="74"/>
      <c r="BM24" s="74" t="str">
        <f t="shared" si="4"/>
        <v/>
      </c>
      <c r="BN24" s="74"/>
      <c r="BO24" s="74"/>
      <c r="BP24" s="74" t="str">
        <f t="shared" si="5"/>
        <v/>
      </c>
      <c r="BQ24" s="74"/>
      <c r="BR24" s="74"/>
      <c r="BS24" s="74" t="str">
        <f t="shared" si="6"/>
        <v/>
      </c>
      <c r="BT24" s="74"/>
      <c r="BU24" s="74"/>
      <c r="BV24" s="74" t="str">
        <f t="shared" si="7"/>
        <v xml:space="preserve">INSERT INTO SC_SystemeProduits(RefDimension,NomSysteme,typePresta,ligne,Quantite,formule,cte1,DateModif) values (6,'FV9','MATIERE',547,null,'1-(PR1_OK+CHASSE_GRAV_NAVES+CHASSE_GRAV_INAUTECH+CHASSE_GRAV_AQUATIRIS+CHASSE_GRAV_CLAPET+CHASSE_GRAV_BROYEUR)',null,now());
</v>
      </c>
      <c r="BW24" s="74"/>
      <c r="BX24" s="74"/>
      <c r="BY24" s="74" t="str">
        <f t="shared" si="8"/>
        <v/>
      </c>
      <c r="BZ24" s="74"/>
      <c r="CA24" s="74"/>
      <c r="CB24" s="74" t="str">
        <f t="shared" si="9"/>
        <v/>
      </c>
      <c r="CC24" s="74"/>
      <c r="CD24" s="74"/>
      <c r="CE24" s="74" t="str">
        <f t="shared" si="10"/>
        <v/>
      </c>
      <c r="CF24" s="74"/>
      <c r="CG24" s="74"/>
      <c r="CH24" s="74" t="str">
        <f t="shared" si="11"/>
        <v/>
      </c>
      <c r="CI24" s="74"/>
      <c r="CJ24" s="74"/>
      <c r="CK24" s="74" t="str">
        <f t="shared" si="12"/>
        <v/>
      </c>
      <c r="CL24" s="74"/>
      <c r="CM24" s="74"/>
      <c r="CN24" s="74" t="str">
        <f t="shared" si="13"/>
        <v/>
      </c>
      <c r="CO24" s="74"/>
      <c r="CP24" s="74"/>
      <c r="CQ24" s="74" t="str">
        <f t="shared" si="14"/>
        <v/>
      </c>
      <c r="CR24" s="74"/>
      <c r="CS24" s="74"/>
      <c r="CT24" s="74" t="str">
        <f t="shared" si="15"/>
        <v/>
      </c>
      <c r="CU24" s="74"/>
      <c r="CV24" s="74"/>
      <c r="CW24" s="74" t="str">
        <f t="shared" si="16"/>
        <v/>
      </c>
      <c r="CX24" s="74"/>
      <c r="CY24" s="74"/>
      <c r="CZ24" s="74" t="str">
        <f t="shared" si="17"/>
        <v/>
      </c>
      <c r="DA24" s="74"/>
      <c r="DB24" s="74"/>
      <c r="DC24" s="74" t="str">
        <f t="shared" si="18"/>
        <v/>
      </c>
      <c r="DD24" s="74"/>
      <c r="DE24" s="74"/>
      <c r="DF24" s="74" t="str">
        <f t="shared" si="19"/>
        <v/>
      </c>
      <c r="DG24" s="83"/>
      <c r="DH24" s="83"/>
    </row>
    <row r="25" spans="1:112" s="82" customFormat="1" x14ac:dyDescent="0.3">
      <c r="A25" s="86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s="76" t="s">
        <v>294</v>
      </c>
      <c r="C25" s="115" t="s">
        <v>1783</v>
      </c>
      <c r="D25" s="76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76"/>
      <c r="F25" s="75"/>
      <c r="G25" s="75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X25" s="60" t="s">
        <v>1901</v>
      </c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74" t="str">
        <f t="shared" si="2"/>
        <v/>
      </c>
      <c r="BH25" s="74"/>
      <c r="BI25" s="74"/>
      <c r="BJ25" s="74" t="str">
        <f t="shared" si="3"/>
        <v/>
      </c>
      <c r="BK25" s="74"/>
      <c r="BL25" s="74"/>
      <c r="BM25" s="74" t="str">
        <f t="shared" si="4"/>
        <v/>
      </c>
      <c r="BN25" s="74"/>
      <c r="BO25" s="74"/>
      <c r="BP25" s="74" t="str">
        <f t="shared" si="5"/>
        <v/>
      </c>
      <c r="BQ25" s="74"/>
      <c r="BR25" s="74"/>
      <c r="BS25" s="74" t="str">
        <f t="shared" si="6"/>
        <v/>
      </c>
      <c r="BT25" s="74"/>
      <c r="BU25" s="74"/>
      <c r="BV25" s="74" t="str">
        <f t="shared" si="7"/>
        <v/>
      </c>
      <c r="BW25" s="74"/>
      <c r="BX25" s="74"/>
      <c r="BY25" s="74" t="str">
        <f t="shared" si="8"/>
        <v xml:space="preserve">INSERT INTO SC_SystemeProduits(RefDimension,NomSysteme,typePresta,ligne,Quantite,formule,cte1,DateModif) values (7,'FV9','MATIERE',548,null,'1-(PR1_OK+CHASSE_GRAV_NAVES+CHASSE_GRAV_INAUTECH+CHASSE_GRAV_AQUATIRIS+CHASSE_GRAV_CLAPET+CHASSE_GRAV_BROYEUR)',null,now());
</v>
      </c>
      <c r="BZ25" s="74"/>
      <c r="CA25" s="74"/>
      <c r="CB25" s="74" t="str">
        <f t="shared" si="9"/>
        <v/>
      </c>
      <c r="CC25" s="74"/>
      <c r="CD25" s="74"/>
      <c r="CE25" s="74" t="str">
        <f t="shared" si="10"/>
        <v/>
      </c>
      <c r="CF25" s="74"/>
      <c r="CG25" s="74"/>
      <c r="CH25" s="74" t="str">
        <f t="shared" si="11"/>
        <v/>
      </c>
      <c r="CI25" s="74"/>
      <c r="CJ25" s="74"/>
      <c r="CK25" s="74" t="str">
        <f t="shared" si="12"/>
        <v/>
      </c>
      <c r="CL25" s="74"/>
      <c r="CM25" s="74"/>
      <c r="CN25" s="74" t="str">
        <f t="shared" si="13"/>
        <v/>
      </c>
      <c r="CO25" s="74"/>
      <c r="CP25" s="74"/>
      <c r="CQ25" s="74" t="str">
        <f t="shared" si="14"/>
        <v/>
      </c>
      <c r="CR25" s="74"/>
      <c r="CS25" s="74"/>
      <c r="CT25" s="74" t="str">
        <f t="shared" si="15"/>
        <v/>
      </c>
      <c r="CU25" s="74"/>
      <c r="CV25" s="74"/>
      <c r="CW25" s="74" t="str">
        <f t="shared" si="16"/>
        <v/>
      </c>
      <c r="CX25" s="74"/>
      <c r="CY25" s="74"/>
      <c r="CZ25" s="74" t="str">
        <f t="shared" si="17"/>
        <v/>
      </c>
      <c r="DA25" s="74"/>
      <c r="DB25" s="74"/>
      <c r="DC25" s="74" t="str">
        <f t="shared" si="18"/>
        <v/>
      </c>
      <c r="DD25" s="74"/>
      <c r="DE25" s="74"/>
      <c r="DF25" s="74" t="str">
        <f t="shared" si="19"/>
        <v/>
      </c>
      <c r="DG25" s="83"/>
      <c r="DH25" s="83"/>
    </row>
    <row r="26" spans="1:112" s="82" customFormat="1" x14ac:dyDescent="0.3">
      <c r="A26" s="86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s="76" t="s">
        <v>294</v>
      </c>
      <c r="C26" s="115" t="s">
        <v>1785</v>
      </c>
      <c r="D26" s="76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76"/>
      <c r="F26" s="75"/>
      <c r="G26" s="75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 t="s">
        <v>1901</v>
      </c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74" t="str">
        <f t="shared" si="2"/>
        <v/>
      </c>
      <c r="BH26" s="74"/>
      <c r="BI26" s="74"/>
      <c r="BJ26" s="74" t="str">
        <f t="shared" si="3"/>
        <v/>
      </c>
      <c r="BK26" s="74"/>
      <c r="BL26" s="74"/>
      <c r="BM26" s="74" t="str">
        <f t="shared" si="4"/>
        <v/>
      </c>
      <c r="BN26" s="74"/>
      <c r="BO26" s="74"/>
      <c r="BP26" s="74" t="str">
        <f t="shared" si="5"/>
        <v/>
      </c>
      <c r="BQ26" s="74"/>
      <c r="BR26" s="74"/>
      <c r="BS26" s="74" t="str">
        <f t="shared" si="6"/>
        <v/>
      </c>
      <c r="BT26" s="74"/>
      <c r="BU26" s="74"/>
      <c r="BV26" s="74" t="str">
        <f t="shared" si="7"/>
        <v/>
      </c>
      <c r="BW26" s="74"/>
      <c r="BX26" s="74"/>
      <c r="BY26" s="74" t="str">
        <f t="shared" si="8"/>
        <v/>
      </c>
      <c r="BZ26" s="74"/>
      <c r="CA26" s="74"/>
      <c r="CB26" s="74" t="str">
        <f t="shared" si="9"/>
        <v xml:space="preserve">INSERT INTO SC_SystemeProduits(RefDimension,NomSysteme,typePresta,ligne,Quantite,formule,cte1,DateModif) values (8,'FV9','MATIERE',549,null,'1-(PR1_OK+CHASSE_GRAV_NAVES+CHASSE_GRAV_INAUTECH+CHASSE_GRAV_AQUATIRIS+CHASSE_GRAV_CLAPET+CHASSE_GRAV_BROYEUR)',null,now());
</v>
      </c>
      <c r="CC26" s="74"/>
      <c r="CD26" s="74"/>
      <c r="CE26" s="74" t="str">
        <f t="shared" si="10"/>
        <v/>
      </c>
      <c r="CF26" s="74"/>
      <c r="CG26" s="74"/>
      <c r="CH26" s="74" t="str">
        <f t="shared" si="11"/>
        <v/>
      </c>
      <c r="CI26" s="74"/>
      <c r="CJ26" s="74"/>
      <c r="CK26" s="74" t="str">
        <f t="shared" si="12"/>
        <v/>
      </c>
      <c r="CL26" s="74"/>
      <c r="CM26" s="74"/>
      <c r="CN26" s="74" t="str">
        <f t="shared" si="13"/>
        <v/>
      </c>
      <c r="CO26" s="74"/>
      <c r="CP26" s="74"/>
      <c r="CQ26" s="74" t="str">
        <f t="shared" si="14"/>
        <v/>
      </c>
      <c r="CR26" s="74"/>
      <c r="CS26" s="74"/>
      <c r="CT26" s="74" t="str">
        <f t="shared" si="15"/>
        <v/>
      </c>
      <c r="CU26" s="74"/>
      <c r="CV26" s="74"/>
      <c r="CW26" s="74" t="str">
        <f t="shared" si="16"/>
        <v/>
      </c>
      <c r="CX26" s="74"/>
      <c r="CY26" s="74"/>
      <c r="CZ26" s="74" t="str">
        <f t="shared" si="17"/>
        <v/>
      </c>
      <c r="DA26" s="74"/>
      <c r="DB26" s="74"/>
      <c r="DC26" s="74" t="str">
        <f t="shared" si="18"/>
        <v/>
      </c>
      <c r="DD26" s="74"/>
      <c r="DE26" s="74"/>
      <c r="DF26" s="74" t="str">
        <f t="shared" si="19"/>
        <v/>
      </c>
      <c r="DG26" s="83"/>
      <c r="DH26" s="83"/>
    </row>
    <row r="27" spans="1:112" x14ac:dyDescent="0.3">
      <c r="A27" s="86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s="76" t="s">
        <v>294</v>
      </c>
      <c r="C27" s="115" t="s">
        <v>1787</v>
      </c>
      <c r="D27" s="76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76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D27" s="60" t="s">
        <v>1901</v>
      </c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74" t="str">
        <f t="shared" si="2"/>
        <v/>
      </c>
      <c r="BH27" s="74"/>
      <c r="BI27" s="74"/>
      <c r="BJ27" s="74" t="str">
        <f t="shared" si="3"/>
        <v/>
      </c>
      <c r="BK27" s="74"/>
      <c r="BL27" s="74"/>
      <c r="BM27" s="74" t="str">
        <f t="shared" si="4"/>
        <v/>
      </c>
      <c r="BN27" s="74"/>
      <c r="BO27" s="74"/>
      <c r="BP27" s="74" t="str">
        <f t="shared" si="5"/>
        <v/>
      </c>
      <c r="BQ27" s="74"/>
      <c r="BR27" s="74"/>
      <c r="BS27" s="74" t="str">
        <f t="shared" si="6"/>
        <v/>
      </c>
      <c r="BT27" s="74"/>
      <c r="BU27" s="74"/>
      <c r="BV27" s="74" t="str">
        <f t="shared" si="7"/>
        <v/>
      </c>
      <c r="BW27" s="74"/>
      <c r="BX27" s="74"/>
      <c r="BY27" s="74" t="str">
        <f t="shared" si="8"/>
        <v/>
      </c>
      <c r="BZ27" s="74"/>
      <c r="CA27" s="74"/>
      <c r="CB27" s="74" t="str">
        <f t="shared" si="9"/>
        <v/>
      </c>
      <c r="CC27" s="74"/>
      <c r="CD27" s="74"/>
      <c r="CE27" s="74" t="str">
        <f t="shared" si="10"/>
        <v xml:space="preserve">INSERT INTO SC_SystemeProduits(RefDimension,NomSysteme,typePresta,ligne,Quantite,formule,cte1,DateModif) values (9,'FV9','MATIERE',550,null,'1-(PR1_OK+CHASSE_GRAV_NAVES+CHASSE_GRAV_INAUTECH+CHASSE_GRAV_AQUATIRIS+CHASSE_GRAV_CLAPET+CHASSE_GRAV_BROYEUR)',null,now());
</v>
      </c>
      <c r="CF27" s="74"/>
      <c r="CG27" s="74"/>
      <c r="CH27" s="74" t="str">
        <f t="shared" si="11"/>
        <v/>
      </c>
      <c r="CI27" s="74"/>
      <c r="CJ27" s="74"/>
      <c r="CK27" s="74" t="str">
        <f t="shared" si="12"/>
        <v/>
      </c>
      <c r="CL27" s="74"/>
      <c r="CM27" s="74"/>
      <c r="CN27" s="74" t="str">
        <f t="shared" si="13"/>
        <v/>
      </c>
      <c r="CO27" s="74"/>
      <c r="CP27" s="74"/>
      <c r="CQ27" s="74" t="str">
        <f t="shared" si="14"/>
        <v/>
      </c>
      <c r="CR27" s="74"/>
      <c r="CS27" s="74"/>
      <c r="CT27" s="74" t="str">
        <f t="shared" si="15"/>
        <v/>
      </c>
      <c r="CU27" s="74"/>
      <c r="CV27" s="74"/>
      <c r="CW27" s="74" t="str">
        <f t="shared" si="16"/>
        <v/>
      </c>
      <c r="CX27" s="74"/>
      <c r="CY27" s="74"/>
      <c r="CZ27" s="74" t="str">
        <f t="shared" si="17"/>
        <v/>
      </c>
      <c r="DA27" s="74"/>
      <c r="DB27" s="74"/>
      <c r="DC27" s="74" t="str">
        <f t="shared" si="18"/>
        <v/>
      </c>
      <c r="DD27" s="74"/>
      <c r="DE27" s="74"/>
      <c r="DF27" s="74" t="str">
        <f t="shared" si="19"/>
        <v/>
      </c>
    </row>
    <row r="28" spans="1:112" x14ac:dyDescent="0.3">
      <c r="A28" s="86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s="76" t="s">
        <v>294</v>
      </c>
      <c r="C28" s="115" t="s">
        <v>1789</v>
      </c>
      <c r="D28" s="76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76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G28" s="60" t="s">
        <v>1901</v>
      </c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74" t="str">
        <f t="shared" si="2"/>
        <v/>
      </c>
      <c r="BH28" s="74"/>
      <c r="BI28" s="74"/>
      <c r="BJ28" s="74" t="str">
        <f t="shared" si="3"/>
        <v/>
      </c>
      <c r="BK28" s="74"/>
      <c r="BL28" s="74"/>
      <c r="BM28" s="74" t="str">
        <f t="shared" si="4"/>
        <v/>
      </c>
      <c r="BN28" s="74"/>
      <c r="BO28" s="74"/>
      <c r="BP28" s="74" t="str">
        <f t="shared" si="5"/>
        <v/>
      </c>
      <c r="BQ28" s="74"/>
      <c r="BR28" s="74"/>
      <c r="BS28" s="74" t="str">
        <f t="shared" si="6"/>
        <v/>
      </c>
      <c r="BT28" s="74"/>
      <c r="BU28" s="74"/>
      <c r="BV28" s="74" t="str">
        <f t="shared" si="7"/>
        <v/>
      </c>
      <c r="BW28" s="74"/>
      <c r="BX28" s="74"/>
      <c r="BY28" s="74" t="str">
        <f t="shared" si="8"/>
        <v/>
      </c>
      <c r="BZ28" s="74"/>
      <c r="CA28" s="74"/>
      <c r="CB28" s="74" t="str">
        <f t="shared" si="9"/>
        <v/>
      </c>
      <c r="CC28" s="74"/>
      <c r="CD28" s="74"/>
      <c r="CE28" s="74" t="str">
        <f t="shared" si="10"/>
        <v/>
      </c>
      <c r="CF28" s="74"/>
      <c r="CG28" s="74"/>
      <c r="CH28" s="74" t="str">
        <f t="shared" si="11"/>
        <v xml:space="preserve">INSERT INTO SC_SystemeProduits(RefDimension,NomSysteme,typePresta,ligne,Quantite,formule,cte1,DateModif) values (10,'FV9','MATIERE',551,null,'1-(PR1_OK+CHASSE_GRAV_NAVES+CHASSE_GRAV_INAUTECH+CHASSE_GRAV_AQUATIRIS+CHASSE_GRAV_CLAPET+CHASSE_GRAV_BROYEUR)',null,now());
</v>
      </c>
      <c r="CI28" s="74"/>
      <c r="CJ28" s="74"/>
      <c r="CK28" s="74" t="str">
        <f t="shared" si="12"/>
        <v/>
      </c>
      <c r="CL28" s="74"/>
      <c r="CM28" s="74"/>
      <c r="CN28" s="74" t="str">
        <f t="shared" si="13"/>
        <v/>
      </c>
      <c r="CO28" s="74"/>
      <c r="CP28" s="74"/>
      <c r="CQ28" s="74" t="str">
        <f t="shared" si="14"/>
        <v/>
      </c>
      <c r="CR28" s="74"/>
      <c r="CS28" s="74"/>
      <c r="CT28" s="74" t="str">
        <f t="shared" si="15"/>
        <v/>
      </c>
      <c r="CU28" s="74"/>
      <c r="CV28" s="74"/>
      <c r="CW28" s="74" t="str">
        <f t="shared" si="16"/>
        <v/>
      </c>
      <c r="CX28" s="74"/>
      <c r="CY28" s="74"/>
      <c r="CZ28" s="74" t="str">
        <f t="shared" si="17"/>
        <v/>
      </c>
      <c r="DA28" s="74"/>
      <c r="DB28" s="74"/>
      <c r="DC28" s="74" t="str">
        <f t="shared" si="18"/>
        <v/>
      </c>
      <c r="DD28" s="74"/>
      <c r="DE28" s="74"/>
      <c r="DF28" s="74" t="str">
        <f t="shared" si="19"/>
        <v/>
      </c>
    </row>
    <row r="29" spans="1:112" x14ac:dyDescent="0.3">
      <c r="A29" s="86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s="76" t="s">
        <v>294</v>
      </c>
      <c r="C29" s="115" t="s">
        <v>1790</v>
      </c>
      <c r="D29" s="76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76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J29" s="60" t="s">
        <v>1901</v>
      </c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74" t="str">
        <f t="shared" si="2"/>
        <v/>
      </c>
      <c r="BH29" s="74"/>
      <c r="BI29" s="74"/>
      <c r="BJ29" s="74" t="str">
        <f t="shared" si="3"/>
        <v/>
      </c>
      <c r="BK29" s="74"/>
      <c r="BL29" s="74"/>
      <c r="BM29" s="74" t="str">
        <f t="shared" si="4"/>
        <v/>
      </c>
      <c r="BN29" s="74"/>
      <c r="BO29" s="74"/>
      <c r="BP29" s="74" t="str">
        <f t="shared" si="5"/>
        <v/>
      </c>
      <c r="BQ29" s="74"/>
      <c r="BR29" s="74"/>
      <c r="BS29" s="74" t="str">
        <f t="shared" si="6"/>
        <v/>
      </c>
      <c r="BT29" s="74"/>
      <c r="BU29" s="74"/>
      <c r="BV29" s="74" t="str">
        <f t="shared" si="7"/>
        <v/>
      </c>
      <c r="BW29" s="74"/>
      <c r="BX29" s="74"/>
      <c r="BY29" s="74" t="str">
        <f t="shared" si="8"/>
        <v/>
      </c>
      <c r="BZ29" s="74"/>
      <c r="CA29" s="74"/>
      <c r="CB29" s="74" t="str">
        <f t="shared" si="9"/>
        <v/>
      </c>
      <c r="CC29" s="74"/>
      <c r="CD29" s="74"/>
      <c r="CE29" s="74" t="str">
        <f t="shared" si="10"/>
        <v/>
      </c>
      <c r="CF29" s="74"/>
      <c r="CG29" s="74"/>
      <c r="CH29" s="74" t="str">
        <f t="shared" si="11"/>
        <v/>
      </c>
      <c r="CI29" s="74"/>
      <c r="CJ29" s="74"/>
      <c r="CK29" s="74" t="str">
        <f t="shared" si="12"/>
        <v xml:space="preserve">INSERT INTO SC_SystemeProduits(RefDimension,NomSysteme,typePresta,ligne,Quantite,formule,cte1,DateModif) values (11,'FV9','MATIERE',552,null,'1-(PR1_OK+CHASSE_GRAV_NAVES+CHASSE_GRAV_INAUTECH+CHASSE_GRAV_AQUATIRIS+CHASSE_GRAV_CLAPET+CHASSE_GRAV_BROYEUR)',null,now());
</v>
      </c>
      <c r="CL29" s="74"/>
      <c r="CM29" s="74"/>
      <c r="CN29" s="74" t="str">
        <f t="shared" si="13"/>
        <v/>
      </c>
      <c r="CO29" s="74"/>
      <c r="CP29" s="74"/>
      <c r="CQ29" s="74" t="str">
        <f t="shared" si="14"/>
        <v/>
      </c>
      <c r="CR29" s="74"/>
      <c r="CS29" s="74"/>
      <c r="CT29" s="74" t="str">
        <f t="shared" si="15"/>
        <v/>
      </c>
      <c r="CU29" s="74"/>
      <c r="CV29" s="74"/>
      <c r="CW29" s="74" t="str">
        <f t="shared" si="16"/>
        <v/>
      </c>
      <c r="CX29" s="74"/>
      <c r="CY29" s="74"/>
      <c r="CZ29" s="74" t="str">
        <f t="shared" si="17"/>
        <v/>
      </c>
      <c r="DA29" s="74"/>
      <c r="DB29" s="74"/>
      <c r="DC29" s="74" t="str">
        <f t="shared" si="18"/>
        <v/>
      </c>
      <c r="DD29" s="74"/>
      <c r="DE29" s="74"/>
      <c r="DF29" s="74" t="str">
        <f t="shared" si="19"/>
        <v/>
      </c>
    </row>
    <row r="30" spans="1:112" x14ac:dyDescent="0.3">
      <c r="A30" s="86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s="76" t="s">
        <v>294</v>
      </c>
      <c r="C30" s="115" t="s">
        <v>1791</v>
      </c>
      <c r="D30" s="76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76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M30" s="60" t="s">
        <v>1901</v>
      </c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74" t="str">
        <f t="shared" si="2"/>
        <v/>
      </c>
      <c r="BH30" s="74"/>
      <c r="BI30" s="74"/>
      <c r="BJ30" s="74" t="str">
        <f t="shared" si="3"/>
        <v/>
      </c>
      <c r="BK30" s="74"/>
      <c r="BL30" s="74"/>
      <c r="BM30" s="74" t="str">
        <f t="shared" si="4"/>
        <v/>
      </c>
      <c r="BN30" s="74"/>
      <c r="BO30" s="74"/>
      <c r="BP30" s="74" t="str">
        <f t="shared" si="5"/>
        <v/>
      </c>
      <c r="BQ30" s="74"/>
      <c r="BR30" s="74"/>
      <c r="BS30" s="74" t="str">
        <f t="shared" si="6"/>
        <v/>
      </c>
      <c r="BT30" s="74"/>
      <c r="BU30" s="74"/>
      <c r="BV30" s="74" t="str">
        <f t="shared" si="7"/>
        <v/>
      </c>
      <c r="BW30" s="74"/>
      <c r="BX30" s="74"/>
      <c r="BY30" s="74" t="str">
        <f t="shared" si="8"/>
        <v/>
      </c>
      <c r="BZ30" s="74"/>
      <c r="CA30" s="74"/>
      <c r="CB30" s="74" t="str">
        <f t="shared" si="9"/>
        <v/>
      </c>
      <c r="CC30" s="74"/>
      <c r="CD30" s="74"/>
      <c r="CE30" s="74" t="str">
        <f t="shared" si="10"/>
        <v/>
      </c>
      <c r="CF30" s="74"/>
      <c r="CG30" s="74"/>
      <c r="CH30" s="74" t="str">
        <f t="shared" si="11"/>
        <v/>
      </c>
      <c r="CI30" s="74"/>
      <c r="CJ30" s="74"/>
      <c r="CK30" s="74" t="str">
        <f t="shared" si="12"/>
        <v/>
      </c>
      <c r="CL30" s="74"/>
      <c r="CM30" s="74"/>
      <c r="CN30" s="74" t="str">
        <f t="shared" si="13"/>
        <v xml:space="preserve">INSERT INTO SC_SystemeProduits(RefDimension,NomSysteme,typePresta,ligne,Quantite,formule,cte1,DateModif) values (12,'FV9','MATIERE',553,null,'1-(PR1_OK+CHASSE_GRAV_NAVES+CHASSE_GRAV_INAUTECH+CHASSE_GRAV_AQUATIRIS+CHASSE_GRAV_CLAPET+CHASSE_GRAV_BROYEUR)',null,now());
</v>
      </c>
      <c r="CO30" s="74"/>
      <c r="CP30" s="74"/>
      <c r="CQ30" s="74" t="str">
        <f t="shared" si="14"/>
        <v/>
      </c>
      <c r="CR30" s="74"/>
      <c r="CS30" s="74"/>
      <c r="CT30" s="74" t="str">
        <f t="shared" si="15"/>
        <v/>
      </c>
      <c r="CU30" s="74"/>
      <c r="CV30" s="74"/>
      <c r="CW30" s="74" t="str">
        <f t="shared" si="16"/>
        <v/>
      </c>
      <c r="CX30" s="74"/>
      <c r="CY30" s="74"/>
      <c r="CZ30" s="74" t="str">
        <f t="shared" si="17"/>
        <v/>
      </c>
      <c r="DA30" s="74"/>
      <c r="DB30" s="74"/>
      <c r="DC30" s="74" t="str">
        <f t="shared" si="18"/>
        <v/>
      </c>
      <c r="DD30" s="74"/>
      <c r="DE30" s="74"/>
      <c r="DF30" s="74" t="str">
        <f t="shared" si="19"/>
        <v/>
      </c>
    </row>
    <row r="31" spans="1:112" x14ac:dyDescent="0.3">
      <c r="A31" s="86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s="76" t="s">
        <v>294</v>
      </c>
      <c r="C31" s="115" t="s">
        <v>1792</v>
      </c>
      <c r="D31" s="76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76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 t="s">
        <v>1901</v>
      </c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74" t="str">
        <f t="shared" si="2"/>
        <v/>
      </c>
      <c r="BH31" s="74"/>
      <c r="BI31" s="74"/>
      <c r="BJ31" s="74" t="str">
        <f t="shared" si="3"/>
        <v/>
      </c>
      <c r="BK31" s="74"/>
      <c r="BL31" s="74"/>
      <c r="BM31" s="74" t="str">
        <f t="shared" si="4"/>
        <v/>
      </c>
      <c r="BN31" s="74"/>
      <c r="BO31" s="74"/>
      <c r="BP31" s="74" t="str">
        <f t="shared" si="5"/>
        <v/>
      </c>
      <c r="BQ31" s="74"/>
      <c r="BR31" s="74"/>
      <c r="BS31" s="74" t="str">
        <f t="shared" si="6"/>
        <v/>
      </c>
      <c r="BT31" s="74"/>
      <c r="BU31" s="74"/>
      <c r="BV31" s="74" t="str">
        <f t="shared" si="7"/>
        <v/>
      </c>
      <c r="BW31" s="74"/>
      <c r="BX31" s="74"/>
      <c r="BY31" s="74" t="str">
        <f t="shared" si="8"/>
        <v/>
      </c>
      <c r="BZ31" s="74"/>
      <c r="CA31" s="74"/>
      <c r="CB31" s="74" t="str">
        <f t="shared" si="9"/>
        <v/>
      </c>
      <c r="CC31" s="74"/>
      <c r="CD31" s="74"/>
      <c r="CE31" s="74" t="str">
        <f t="shared" si="10"/>
        <v/>
      </c>
      <c r="CF31" s="74"/>
      <c r="CG31" s="74"/>
      <c r="CH31" s="74" t="str">
        <f t="shared" si="11"/>
        <v/>
      </c>
      <c r="CI31" s="74"/>
      <c r="CJ31" s="74"/>
      <c r="CK31" s="74" t="str">
        <f t="shared" si="12"/>
        <v/>
      </c>
      <c r="CL31" s="74"/>
      <c r="CM31" s="74"/>
      <c r="CN31" s="74" t="str">
        <f t="shared" si="13"/>
        <v/>
      </c>
      <c r="CO31" s="74"/>
      <c r="CP31" s="74"/>
      <c r="CQ31" s="74" t="str">
        <f t="shared" si="14"/>
        <v xml:space="preserve">INSERT INTO SC_SystemeProduits(RefDimension,NomSysteme,typePresta,ligne,Quantite,formule,cte1,DateModif) values (13,'FV9','MATIERE',554,null,'1-(PR1_OK+CHASSE_GRAV_NAVES+CHASSE_GRAV_INAUTECH+CHASSE_GRAV_AQUATIRIS+CHASSE_GRAV_CLAPET+CHASSE_GRAV_BROYEUR)',null,now());
</v>
      </c>
      <c r="CR31" s="74"/>
      <c r="CS31" s="74"/>
      <c r="CT31" s="74" t="str">
        <f t="shared" si="15"/>
        <v/>
      </c>
      <c r="CU31" s="74"/>
      <c r="CV31" s="74"/>
      <c r="CW31" s="74" t="str">
        <f t="shared" si="16"/>
        <v/>
      </c>
      <c r="CX31" s="74"/>
      <c r="CY31" s="74"/>
      <c r="CZ31" s="74" t="str">
        <f t="shared" si="17"/>
        <v/>
      </c>
      <c r="DA31" s="74"/>
      <c r="DB31" s="74"/>
      <c r="DC31" s="74" t="str">
        <f t="shared" si="18"/>
        <v/>
      </c>
      <c r="DD31" s="74"/>
      <c r="DE31" s="74"/>
      <c r="DF31" s="74" t="str">
        <f t="shared" si="19"/>
        <v/>
      </c>
    </row>
    <row r="32" spans="1:112" x14ac:dyDescent="0.3">
      <c r="A32" s="86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s="76" t="s">
        <v>294</v>
      </c>
      <c r="C32" s="115" t="s">
        <v>1793</v>
      </c>
      <c r="D32" s="76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76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S32" s="60" t="s">
        <v>1901</v>
      </c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74" t="str">
        <f t="shared" si="2"/>
        <v/>
      </c>
      <c r="BH32" s="74"/>
      <c r="BI32" s="74"/>
      <c r="BJ32" s="74" t="str">
        <f t="shared" si="3"/>
        <v/>
      </c>
      <c r="BK32" s="74"/>
      <c r="BL32" s="74"/>
      <c r="BM32" s="74" t="str">
        <f t="shared" si="4"/>
        <v/>
      </c>
      <c r="BN32" s="74"/>
      <c r="BO32" s="74"/>
      <c r="BP32" s="74" t="str">
        <f t="shared" si="5"/>
        <v/>
      </c>
      <c r="BQ32" s="74"/>
      <c r="BR32" s="74"/>
      <c r="BS32" s="74" t="str">
        <f t="shared" si="6"/>
        <v/>
      </c>
      <c r="BT32" s="74"/>
      <c r="BU32" s="74"/>
      <c r="BV32" s="74" t="str">
        <f t="shared" si="7"/>
        <v/>
      </c>
      <c r="BW32" s="74"/>
      <c r="BX32" s="74"/>
      <c r="BY32" s="74" t="str">
        <f t="shared" si="8"/>
        <v/>
      </c>
      <c r="BZ32" s="74"/>
      <c r="CA32" s="74"/>
      <c r="CB32" s="74" t="str">
        <f t="shared" si="9"/>
        <v/>
      </c>
      <c r="CC32" s="74"/>
      <c r="CD32" s="74"/>
      <c r="CE32" s="74" t="str">
        <f t="shared" si="10"/>
        <v/>
      </c>
      <c r="CF32" s="74"/>
      <c r="CG32" s="74"/>
      <c r="CH32" s="74" t="str">
        <f t="shared" si="11"/>
        <v/>
      </c>
      <c r="CI32" s="74"/>
      <c r="CJ32" s="74"/>
      <c r="CK32" s="74" t="str">
        <f t="shared" si="12"/>
        <v/>
      </c>
      <c r="CL32" s="74"/>
      <c r="CM32" s="74"/>
      <c r="CN32" s="74" t="str">
        <f t="shared" si="13"/>
        <v/>
      </c>
      <c r="CO32" s="74"/>
      <c r="CP32" s="74"/>
      <c r="CQ32" s="74" t="str">
        <f t="shared" si="14"/>
        <v/>
      </c>
      <c r="CR32" s="74"/>
      <c r="CS32" s="74"/>
      <c r="CT32" s="74" t="str">
        <f t="shared" si="15"/>
        <v xml:space="preserve">INSERT INTO SC_SystemeProduits(RefDimension,NomSysteme,typePresta,ligne,Quantite,formule,cte1,DateModif) values (14,'FV9','MATIERE',555,null,'1-(PR1_OK+CHASSE_GRAV_NAVES+CHASSE_GRAV_INAUTECH+CHASSE_GRAV_AQUATIRIS+CHASSE_GRAV_CLAPET+CHASSE_GRAV_BROYEUR)',null,now());
</v>
      </c>
      <c r="CU32" s="74"/>
      <c r="CV32" s="74"/>
      <c r="CW32" s="74" t="str">
        <f t="shared" si="16"/>
        <v/>
      </c>
      <c r="CX32" s="74"/>
      <c r="CY32" s="74"/>
      <c r="CZ32" s="74" t="str">
        <f t="shared" si="17"/>
        <v/>
      </c>
      <c r="DA32" s="74"/>
      <c r="DB32" s="74"/>
      <c r="DC32" s="74" t="str">
        <f t="shared" si="18"/>
        <v/>
      </c>
      <c r="DD32" s="74"/>
      <c r="DE32" s="74"/>
      <c r="DF32" s="74" t="str">
        <f t="shared" si="19"/>
        <v/>
      </c>
    </row>
    <row r="33" spans="1:110" x14ac:dyDescent="0.3">
      <c r="A33" s="86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s="76" t="s">
        <v>294</v>
      </c>
      <c r="C33" s="115" t="s">
        <v>1795</v>
      </c>
      <c r="D33" s="76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76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V33" s="60" t="s">
        <v>1901</v>
      </c>
      <c r="AW33" s="60"/>
      <c r="AY33" s="60" t="s">
        <v>1901</v>
      </c>
      <c r="AZ33" s="60"/>
      <c r="BA33" s="60"/>
      <c r="BB33" s="60"/>
      <c r="BC33" s="60"/>
      <c r="BD33" s="60"/>
      <c r="BE33" s="60"/>
      <c r="BF33" s="60"/>
      <c r="BG33" s="74" t="str">
        <f t="shared" si="2"/>
        <v/>
      </c>
      <c r="BH33" s="74"/>
      <c r="BI33" s="74"/>
      <c r="BJ33" s="74" t="str">
        <f t="shared" si="3"/>
        <v/>
      </c>
      <c r="BK33" s="74"/>
      <c r="BL33" s="74"/>
      <c r="BM33" s="74" t="str">
        <f t="shared" si="4"/>
        <v/>
      </c>
      <c r="BN33" s="74"/>
      <c r="BO33" s="74"/>
      <c r="BP33" s="74" t="str">
        <f t="shared" si="5"/>
        <v/>
      </c>
      <c r="BQ33" s="74"/>
      <c r="BR33" s="74"/>
      <c r="BS33" s="74" t="str">
        <f t="shared" si="6"/>
        <v/>
      </c>
      <c r="BT33" s="74"/>
      <c r="BU33" s="74"/>
      <c r="BV33" s="74" t="str">
        <f t="shared" si="7"/>
        <v/>
      </c>
      <c r="BW33" s="74"/>
      <c r="BX33" s="74"/>
      <c r="BY33" s="74" t="str">
        <f t="shared" si="8"/>
        <v/>
      </c>
      <c r="BZ33" s="74"/>
      <c r="CA33" s="74"/>
      <c r="CB33" s="74" t="str">
        <f t="shared" si="9"/>
        <v/>
      </c>
      <c r="CC33" s="74"/>
      <c r="CD33" s="74"/>
      <c r="CE33" s="74" t="str">
        <f t="shared" si="10"/>
        <v/>
      </c>
      <c r="CF33" s="74"/>
      <c r="CG33" s="74"/>
      <c r="CH33" s="74" t="str">
        <f t="shared" si="11"/>
        <v/>
      </c>
      <c r="CI33" s="74"/>
      <c r="CJ33" s="74"/>
      <c r="CK33" s="74" t="str">
        <f t="shared" si="12"/>
        <v/>
      </c>
      <c r="CL33" s="74"/>
      <c r="CM33" s="74"/>
      <c r="CN33" s="74" t="str">
        <f t="shared" si="13"/>
        <v/>
      </c>
      <c r="CO33" s="74"/>
      <c r="CP33" s="74"/>
      <c r="CQ33" s="74" t="str">
        <f t="shared" si="14"/>
        <v/>
      </c>
      <c r="CR33" s="74"/>
      <c r="CS33" s="74"/>
      <c r="CT33" s="74" t="str">
        <f t="shared" si="15"/>
        <v/>
      </c>
      <c r="CU33" s="74"/>
      <c r="CV33" s="74"/>
      <c r="CW33" s="74" t="str">
        <f t="shared" si="16"/>
        <v xml:space="preserve">INSERT INTO SC_SystemeProduits(RefDimension,NomSysteme,typePresta,ligne,Quantite,formule,cte1,DateModif) values (15,'FV9','MATIERE',556,null,'1-(PR1_OK+CHASSE_GRAV_NAVES+CHASSE_GRAV_INAUTECH+CHASSE_GRAV_AQUATIRIS+CHASSE_GRAV_CLAPET+CHASSE_GRAV_BROYEUR)',null,now());
</v>
      </c>
      <c r="CX33" s="74"/>
      <c r="CY33" s="74"/>
      <c r="CZ33" s="74" t="str">
        <f t="shared" si="17"/>
        <v xml:space="preserve">INSERT INTO SC_SystemeProduits(RefDimension,NomSysteme,typePresta,ligne,Quantite,formule,cte1,DateModif) values (16,'FV9','MATIERE',556,null,'1-(PR1_OK+CHASSE_GRAV_NAVES+CHASSE_GRAV_INAUTECH+CHASSE_GRAV_AQUATIRIS+CHASSE_GRAV_CLAPET+CHASSE_GRAV_BROYEUR)',null,now());
</v>
      </c>
      <c r="DA33" s="74"/>
      <c r="DB33" s="74"/>
      <c r="DC33" s="74" t="str">
        <f t="shared" si="18"/>
        <v/>
      </c>
      <c r="DD33" s="74"/>
      <c r="DE33" s="74"/>
      <c r="DF33" s="74" t="str">
        <f t="shared" si="19"/>
        <v/>
      </c>
    </row>
    <row r="34" spans="1:110" x14ac:dyDescent="0.3">
      <c r="A34" s="86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s="76" t="s">
        <v>294</v>
      </c>
      <c r="C34" s="115" t="s">
        <v>1796</v>
      </c>
      <c r="D34" s="76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76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B34" s="60" t="s">
        <v>1901</v>
      </c>
      <c r="BC34" s="60"/>
      <c r="BE34" s="60" t="s">
        <v>1901</v>
      </c>
      <c r="BF34" s="60"/>
      <c r="BG34" s="74" t="str">
        <f t="shared" si="2"/>
        <v/>
      </c>
      <c r="BH34" s="74"/>
      <c r="BI34" s="74"/>
      <c r="BJ34" s="74" t="str">
        <f t="shared" si="3"/>
        <v/>
      </c>
      <c r="BK34" s="74"/>
      <c r="BL34" s="74"/>
      <c r="BM34" s="74" t="str">
        <f t="shared" si="4"/>
        <v/>
      </c>
      <c r="BN34" s="74"/>
      <c r="BO34" s="74"/>
      <c r="BP34" s="74" t="str">
        <f t="shared" si="5"/>
        <v/>
      </c>
      <c r="BQ34" s="74"/>
      <c r="BR34" s="74"/>
      <c r="BS34" s="74" t="str">
        <f t="shared" si="6"/>
        <v/>
      </c>
      <c r="BT34" s="74"/>
      <c r="BU34" s="74"/>
      <c r="BV34" s="74" t="str">
        <f t="shared" si="7"/>
        <v/>
      </c>
      <c r="BW34" s="74"/>
      <c r="BX34" s="74"/>
      <c r="BY34" s="74" t="str">
        <f t="shared" si="8"/>
        <v/>
      </c>
      <c r="BZ34" s="74"/>
      <c r="CA34" s="74"/>
      <c r="CB34" s="74" t="str">
        <f t="shared" si="9"/>
        <v/>
      </c>
      <c r="CC34" s="74"/>
      <c r="CD34" s="74"/>
      <c r="CE34" s="74" t="str">
        <f t="shared" si="10"/>
        <v/>
      </c>
      <c r="CF34" s="74"/>
      <c r="CG34" s="74"/>
      <c r="CH34" s="74" t="str">
        <f t="shared" si="11"/>
        <v/>
      </c>
      <c r="CI34" s="74"/>
      <c r="CJ34" s="74"/>
      <c r="CK34" s="74" t="str">
        <f t="shared" si="12"/>
        <v/>
      </c>
      <c r="CL34" s="74"/>
      <c r="CM34" s="74"/>
      <c r="CN34" s="74" t="str">
        <f t="shared" si="13"/>
        <v/>
      </c>
      <c r="CO34" s="74"/>
      <c r="CP34" s="74"/>
      <c r="CQ34" s="74" t="str">
        <f t="shared" si="14"/>
        <v/>
      </c>
      <c r="CR34" s="74"/>
      <c r="CS34" s="74"/>
      <c r="CT34" s="74" t="str">
        <f t="shared" si="15"/>
        <v/>
      </c>
      <c r="CU34" s="74"/>
      <c r="CV34" s="74"/>
      <c r="CW34" s="74" t="str">
        <f t="shared" si="16"/>
        <v/>
      </c>
      <c r="CX34" s="74"/>
      <c r="CY34" s="74"/>
      <c r="CZ34" s="74" t="str">
        <f t="shared" si="17"/>
        <v/>
      </c>
      <c r="DA34" s="74"/>
      <c r="DB34" s="74"/>
      <c r="DC34" s="74" t="str">
        <f t="shared" si="18"/>
        <v xml:space="preserve">INSERT INTO SC_SystemeProduits(RefDimension,NomSysteme,typePresta,ligne,Quantite,formule,cte1,DateModif) values (17,'FV9','MATIERE',557,null,'1-(PR1_OK+CHASSE_GRAV_NAVES+CHASSE_GRAV_INAUTECH+CHASSE_GRAV_AQUATIRIS+CHASSE_GRAV_CLAPET+CHASSE_GRAV_BROYEUR)',null,now());
</v>
      </c>
      <c r="DD34" s="74"/>
      <c r="DE34" s="74"/>
      <c r="DF34" s="74" t="str">
        <f t="shared" si="19"/>
        <v xml:space="preserve">INSERT INTO SC_SystemeProduits(RefDimension,NomSysteme,typePresta,ligne,Quantite,formule,cte1,DateModif) values (18,'FV9','MATIERE',557,null,'1-(PR1_OK+CHASSE_GRAV_NAVES+CHASSE_GRAV_INAUTECH+CHASSE_GRAV_AQUATIRIS+CHASSE_GRAV_CLAPET+CHASSE_GRAV_BROYEUR)',null,now());
</v>
      </c>
    </row>
    <row r="35" spans="1:110" x14ac:dyDescent="0.3">
      <c r="A35" s="86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35" s="76"/>
      <c r="C35" s="156"/>
      <c r="D35" s="76" t="str">
        <f>IF(B35="MATIERE",VLOOKUP($C35,MATIERE!$B$2:$K$601,6,0),IF(B35="MOA",VLOOKUP($C35,ATELIER!$B$2:$K$291,3,0),IF(B35="MOC",VLOOKUP($C35,CHANTIER!$B$2:$K$291,3,0),IF(B35="MP",VLOOKUP($C35,MINIPELLE!$B$2:$K$291,3,0),""))))</f>
        <v/>
      </c>
      <c r="E35" s="76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74" t="str">
        <f t="shared" si="2"/>
        <v/>
      </c>
      <c r="BH35" s="74"/>
      <c r="BI35" s="74"/>
      <c r="BJ35" s="74" t="str">
        <f t="shared" si="3"/>
        <v/>
      </c>
      <c r="BK35" s="74"/>
      <c r="BL35" s="74"/>
      <c r="BM35" s="74" t="str">
        <f t="shared" si="4"/>
        <v/>
      </c>
      <c r="BN35" s="74"/>
      <c r="BO35" s="74"/>
      <c r="BP35" s="74" t="str">
        <f t="shared" si="5"/>
        <v/>
      </c>
      <c r="BQ35" s="74"/>
      <c r="BR35" s="74"/>
      <c r="BS35" s="74" t="str">
        <f t="shared" si="6"/>
        <v/>
      </c>
      <c r="BT35" s="74"/>
      <c r="BU35" s="74"/>
      <c r="BV35" s="74" t="str">
        <f t="shared" si="7"/>
        <v/>
      </c>
      <c r="BW35" s="74"/>
      <c r="BX35" s="74"/>
      <c r="BY35" s="74" t="str">
        <f t="shared" si="8"/>
        <v/>
      </c>
      <c r="BZ35" s="74"/>
      <c r="CA35" s="74"/>
      <c r="CB35" s="74" t="str">
        <f t="shared" si="9"/>
        <v/>
      </c>
      <c r="CC35" s="74"/>
      <c r="CD35" s="74"/>
      <c r="CE35" s="74" t="str">
        <f t="shared" si="10"/>
        <v/>
      </c>
      <c r="CF35" s="74"/>
      <c r="CG35" s="74"/>
      <c r="CH35" s="74" t="str">
        <f t="shared" si="11"/>
        <v/>
      </c>
      <c r="CI35" s="74"/>
      <c r="CJ35" s="74"/>
      <c r="CK35" s="74" t="str">
        <f t="shared" si="12"/>
        <v/>
      </c>
      <c r="CL35" s="74"/>
      <c r="CM35" s="74"/>
      <c r="CN35" s="74" t="str">
        <f t="shared" si="13"/>
        <v/>
      </c>
      <c r="CO35" s="74"/>
      <c r="CP35" s="74"/>
      <c r="CQ35" s="74" t="str">
        <f t="shared" si="14"/>
        <v/>
      </c>
      <c r="CR35" s="74"/>
      <c r="CS35" s="74"/>
      <c r="CT35" s="74" t="str">
        <f t="shared" si="15"/>
        <v/>
      </c>
      <c r="CU35" s="74"/>
      <c r="CV35" s="74"/>
      <c r="CW35" s="74" t="str">
        <f t="shared" si="16"/>
        <v/>
      </c>
      <c r="CX35" s="74"/>
      <c r="CY35" s="74"/>
      <c r="CZ35" s="74" t="str">
        <f t="shared" si="17"/>
        <v/>
      </c>
      <c r="DA35" s="74"/>
      <c r="DB35" s="74"/>
      <c r="DC35" s="74" t="str">
        <f t="shared" si="18"/>
        <v/>
      </c>
      <c r="DD35" s="74"/>
      <c r="DE35" s="74"/>
      <c r="DF35" s="74" t="str">
        <f t="shared" si="19"/>
        <v/>
      </c>
    </row>
    <row r="36" spans="1:110" x14ac:dyDescent="0.3">
      <c r="A36" s="86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82" t="s">
        <v>298</v>
      </c>
      <c r="C36" s="82" t="s">
        <v>1031</v>
      </c>
      <c r="D36" s="76" t="str">
        <f>IF(B36="MATIERE",VLOOKUP($C36,MATIERE!$B$2:$K$601,6,0),IF(B36="MOA",VLOOKUP($C36,ATELIER!$B$2:$K$291,3,0),IF(B36="MOC",VLOOKUP($C36,CHANTIER!$B$2:$K$291,3,0),IF(B36="MP",VLOOKUP($C36,MINIPELLE!$B$2:$K$291,3,0),""))))</f>
        <v>ml</v>
      </c>
      <c r="E36" s="82"/>
      <c r="F36" s="83" t="s">
        <v>1038</v>
      </c>
      <c r="G36" s="83" t="s">
        <v>629</v>
      </c>
      <c r="H36" s="82"/>
      <c r="I36" s="83" t="s">
        <v>1038</v>
      </c>
      <c r="J36" s="83" t="s">
        <v>629</v>
      </c>
      <c r="K36" s="82"/>
      <c r="L36" s="83" t="s">
        <v>1038</v>
      </c>
      <c r="M36" s="83" t="s">
        <v>629</v>
      </c>
      <c r="N36" s="82"/>
      <c r="O36" s="83" t="s">
        <v>1038</v>
      </c>
      <c r="P36" s="83" t="s">
        <v>629</v>
      </c>
      <c r="Q36" s="82"/>
      <c r="R36" s="83" t="s">
        <v>1038</v>
      </c>
      <c r="S36" s="83" t="s">
        <v>629</v>
      </c>
      <c r="T36" s="82"/>
      <c r="U36" s="83" t="s">
        <v>1038</v>
      </c>
      <c r="V36" s="83" t="s">
        <v>629</v>
      </c>
      <c r="W36" s="82"/>
      <c r="X36" s="83" t="s">
        <v>1038</v>
      </c>
      <c r="Y36" s="83" t="s">
        <v>629</v>
      </c>
      <c r="Z36" s="82"/>
      <c r="AA36" s="83" t="s">
        <v>1038</v>
      </c>
      <c r="AB36" s="83" t="s">
        <v>629</v>
      </c>
      <c r="AC36" s="82"/>
      <c r="AD36" s="83" t="s">
        <v>1038</v>
      </c>
      <c r="AE36" s="83" t="s">
        <v>629</v>
      </c>
      <c r="AF36" s="82"/>
      <c r="AG36" s="83" t="s">
        <v>1038</v>
      </c>
      <c r="AH36" s="83" t="s">
        <v>629</v>
      </c>
      <c r="AI36" s="82"/>
      <c r="AJ36" s="83" t="s">
        <v>1038</v>
      </c>
      <c r="AK36" s="83" t="s">
        <v>629</v>
      </c>
      <c r="AL36" s="82"/>
      <c r="AM36" s="83" t="s">
        <v>1038</v>
      </c>
      <c r="AN36" s="83" t="s">
        <v>629</v>
      </c>
      <c r="AO36" s="82"/>
      <c r="AP36" s="83" t="s">
        <v>1038</v>
      </c>
      <c r="AQ36" s="83" t="s">
        <v>629</v>
      </c>
      <c r="AR36" s="82"/>
      <c r="AS36" s="83" t="s">
        <v>1038</v>
      </c>
      <c r="AT36" s="83" t="s">
        <v>629</v>
      </c>
      <c r="AU36" s="82"/>
      <c r="AV36" s="83" t="s">
        <v>1038</v>
      </c>
      <c r="AW36" s="83" t="s">
        <v>629</v>
      </c>
      <c r="AX36" s="82"/>
      <c r="AY36" s="83" t="s">
        <v>1038</v>
      </c>
      <c r="AZ36" s="83" t="s">
        <v>629</v>
      </c>
      <c r="BA36" s="82"/>
      <c r="BB36" s="83" t="s">
        <v>1038</v>
      </c>
      <c r="BC36" s="83" t="s">
        <v>629</v>
      </c>
      <c r="BD36" s="82"/>
      <c r="BE36" s="83" t="s">
        <v>1038</v>
      </c>
      <c r="BF36" s="83" t="s">
        <v>629</v>
      </c>
      <c r="BG36" s="74" t="str">
        <f t="shared" si="2"/>
        <v xml:space="preserve">INSERT INTO SC_SystemeProduits(RefDimension,NomSysteme,typePresta,ligne,Quantite,formule,cte1,DateModif) values (1,'FV9','MOC',87,null,'1.2*CTE1','PERIMETRE',now());
</v>
      </c>
      <c r="BH36" s="74"/>
      <c r="BI36" s="74"/>
      <c r="BJ36" s="74" t="str">
        <f t="shared" si="3"/>
        <v xml:space="preserve">INSERT INTO SC_SystemeProduits(RefDimension,NomSysteme,typePresta,ligne,Quantite,formule,cte1,DateModif) values (2,'FV9','MOC',87,null,'1.2*CTE1','PERIMETRE',now());
</v>
      </c>
      <c r="BK36" s="74"/>
      <c r="BL36" s="74"/>
      <c r="BM36" s="74" t="str">
        <f t="shared" si="4"/>
        <v xml:space="preserve">INSERT INTO SC_SystemeProduits(RefDimension,NomSysteme,typePresta,ligne,Quantite,formule,cte1,DateModif) values (3,'FV9','MOC',87,null,'1.2*CTE1','PERIMETRE',now());
</v>
      </c>
      <c r="BN36" s="74"/>
      <c r="BO36" s="74"/>
      <c r="BP36" s="74" t="str">
        <f t="shared" si="5"/>
        <v xml:space="preserve">INSERT INTO SC_SystemeProduits(RefDimension,NomSysteme,typePresta,ligne,Quantite,formule,cte1,DateModif) values (4,'FV9','MOC',87,null,'1.2*CTE1','PERIMETRE',now());
</v>
      </c>
      <c r="BQ36" s="74"/>
      <c r="BR36" s="74"/>
      <c r="BS36" s="74" t="str">
        <f t="shared" si="6"/>
        <v xml:space="preserve">INSERT INTO SC_SystemeProduits(RefDimension,NomSysteme,typePresta,ligne,Quantite,formule,cte1,DateModif) values (5,'FV9','MOC',87,null,'1.2*CTE1','PERIMETRE',now());
</v>
      </c>
      <c r="BT36" s="74"/>
      <c r="BU36" s="74"/>
      <c r="BV36" s="74" t="str">
        <f t="shared" si="7"/>
        <v xml:space="preserve">INSERT INTO SC_SystemeProduits(RefDimension,NomSysteme,typePresta,ligne,Quantite,formule,cte1,DateModif) values (6,'FV9','MOC',87,null,'1.2*CTE1','PERIMETRE',now());
</v>
      </c>
      <c r="BW36" s="74"/>
      <c r="BX36" s="74"/>
      <c r="BY36" s="74" t="str">
        <f t="shared" si="8"/>
        <v xml:space="preserve">INSERT INTO SC_SystemeProduits(RefDimension,NomSysteme,typePresta,ligne,Quantite,formule,cte1,DateModif) values (7,'FV9','MOC',87,null,'1.2*CTE1','PERIMETRE',now());
</v>
      </c>
      <c r="BZ36" s="74"/>
      <c r="CA36" s="74"/>
      <c r="CB36" s="74" t="str">
        <f t="shared" si="9"/>
        <v xml:space="preserve">INSERT INTO SC_SystemeProduits(RefDimension,NomSysteme,typePresta,ligne,Quantite,formule,cte1,DateModif) values (8,'FV9','MOC',87,null,'1.2*CTE1','PERIMETRE',now());
</v>
      </c>
      <c r="CC36" s="74"/>
      <c r="CD36" s="74"/>
      <c r="CE36" s="74" t="str">
        <f t="shared" si="10"/>
        <v xml:space="preserve">INSERT INTO SC_SystemeProduits(RefDimension,NomSysteme,typePresta,ligne,Quantite,formule,cte1,DateModif) values (9,'FV9','MOC',87,null,'1.2*CTE1','PERIMETRE',now());
</v>
      </c>
      <c r="CF36" s="74"/>
      <c r="CG36" s="74"/>
      <c r="CH36" s="74" t="str">
        <f t="shared" si="11"/>
        <v xml:space="preserve">INSERT INTO SC_SystemeProduits(RefDimension,NomSysteme,typePresta,ligne,Quantite,formule,cte1,DateModif) values (10,'FV9','MOC',87,null,'1.2*CTE1','PERIMETRE',now());
</v>
      </c>
      <c r="CI36" s="74"/>
      <c r="CJ36" s="74"/>
      <c r="CK36" s="74" t="str">
        <f t="shared" si="12"/>
        <v xml:space="preserve">INSERT INTO SC_SystemeProduits(RefDimension,NomSysteme,typePresta,ligne,Quantite,formule,cte1,DateModif) values (11,'FV9','MOC',87,null,'1.2*CTE1','PERIMETRE',now());
</v>
      </c>
      <c r="CL36" s="74"/>
      <c r="CM36" s="74"/>
      <c r="CN36" s="74" t="str">
        <f t="shared" si="13"/>
        <v xml:space="preserve">INSERT INTO SC_SystemeProduits(RefDimension,NomSysteme,typePresta,ligne,Quantite,formule,cte1,DateModif) values (12,'FV9','MOC',87,null,'1.2*CTE1','PERIMETRE',now());
</v>
      </c>
      <c r="CO36" s="74"/>
      <c r="CP36" s="74"/>
      <c r="CQ36" s="74" t="str">
        <f t="shared" si="14"/>
        <v xml:space="preserve">INSERT INTO SC_SystemeProduits(RefDimension,NomSysteme,typePresta,ligne,Quantite,formule,cte1,DateModif) values (13,'FV9','MOC',87,null,'1.2*CTE1','PERIMETRE',now());
</v>
      </c>
      <c r="CR36" s="74"/>
      <c r="CS36" s="74"/>
      <c r="CT36" s="74" t="str">
        <f t="shared" si="15"/>
        <v xml:space="preserve">INSERT INTO SC_SystemeProduits(RefDimension,NomSysteme,typePresta,ligne,Quantite,formule,cte1,DateModif) values (14,'FV9','MOC',87,null,'1.2*CTE1','PERIMETRE',now());
</v>
      </c>
      <c r="CU36" s="74"/>
      <c r="CV36" s="74"/>
      <c r="CW36" s="74" t="str">
        <f t="shared" si="16"/>
        <v xml:space="preserve">INSERT INTO SC_SystemeProduits(RefDimension,NomSysteme,typePresta,ligne,Quantite,formule,cte1,DateModif) values (15,'FV9','MOC',87,null,'1.2*CTE1','PERIMETRE',now());
</v>
      </c>
      <c r="CX36" s="74"/>
      <c r="CY36" s="74"/>
      <c r="CZ36" s="74" t="str">
        <f t="shared" si="17"/>
        <v xml:space="preserve">INSERT INTO SC_SystemeProduits(RefDimension,NomSysteme,typePresta,ligne,Quantite,formule,cte1,DateModif) values (16,'FV9','MOC',87,null,'1.2*CTE1','PERIMETRE',now());
</v>
      </c>
      <c r="DA36" s="74"/>
      <c r="DB36" s="74"/>
      <c r="DC36" s="74" t="str">
        <f t="shared" si="18"/>
        <v xml:space="preserve">INSERT INTO SC_SystemeProduits(RefDimension,NomSysteme,typePresta,ligne,Quantite,formule,cte1,DateModif) values (17,'FV9','MOC',87,null,'1.2*CTE1','PERIMETRE',now());
</v>
      </c>
      <c r="DD36" s="74"/>
      <c r="DE36" s="74"/>
      <c r="DF36" s="74" t="str">
        <f t="shared" si="19"/>
        <v xml:space="preserve">INSERT INTO SC_SystemeProduits(RefDimension,NomSysteme,typePresta,ligne,Quantite,formule,cte1,DateModif) values (18,'FV9','MOC',87,null,'1.2*CTE1','PERIMETRE',now());
</v>
      </c>
    </row>
    <row r="37" spans="1:110" x14ac:dyDescent="0.3">
      <c r="A37" s="86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82" t="s">
        <v>298</v>
      </c>
      <c r="C37" s="82" t="s">
        <v>1028</v>
      </c>
      <c r="D37" s="76" t="str">
        <f>IF(B37="MATIERE",VLOOKUP($C37,MATIERE!$B$2:$K$601,6,0),IF(B37="MOA",VLOOKUP($C37,ATELIER!$B$2:$K$291,3,0),IF(B37="MOC",VLOOKUP($C37,CHANTIER!$B$2:$K$291,3,0),IF(B37="MP",VLOOKUP($C37,MINIPELLE!$B$2:$K$291,3,0),""))))</f>
        <v>ml</v>
      </c>
      <c r="E37" s="82"/>
      <c r="F37" s="83" t="s">
        <v>686</v>
      </c>
      <c r="G37" s="83" t="s">
        <v>1037</v>
      </c>
      <c r="H37" s="82"/>
      <c r="I37" s="83" t="s">
        <v>686</v>
      </c>
      <c r="J37" s="83" t="s">
        <v>1037</v>
      </c>
      <c r="K37" s="82"/>
      <c r="L37" s="83" t="s">
        <v>686</v>
      </c>
      <c r="M37" s="83" t="s">
        <v>1037</v>
      </c>
      <c r="N37" s="82"/>
      <c r="O37" s="83" t="s">
        <v>686</v>
      </c>
      <c r="P37" s="83" t="s">
        <v>1037</v>
      </c>
      <c r="Q37" s="82"/>
      <c r="R37" s="83" t="s">
        <v>686</v>
      </c>
      <c r="S37" s="83" t="s">
        <v>1037</v>
      </c>
      <c r="T37" s="82"/>
      <c r="U37" s="83" t="s">
        <v>686</v>
      </c>
      <c r="V37" s="83" t="s">
        <v>1037</v>
      </c>
      <c r="W37" s="82"/>
      <c r="X37" s="83" t="s">
        <v>686</v>
      </c>
      <c r="Y37" s="83" t="s">
        <v>1037</v>
      </c>
      <c r="Z37" s="82"/>
      <c r="AA37" s="83" t="s">
        <v>686</v>
      </c>
      <c r="AB37" s="83" t="s">
        <v>1037</v>
      </c>
      <c r="AC37" s="82"/>
      <c r="AD37" s="83" t="s">
        <v>686</v>
      </c>
      <c r="AE37" s="83" t="s">
        <v>1037</v>
      </c>
      <c r="AF37" s="82"/>
      <c r="AG37" s="83" t="s">
        <v>686</v>
      </c>
      <c r="AH37" s="83" t="s">
        <v>1037</v>
      </c>
      <c r="AI37" s="82"/>
      <c r="AJ37" s="83" t="s">
        <v>686</v>
      </c>
      <c r="AK37" s="83" t="s">
        <v>1037</v>
      </c>
      <c r="AL37" s="82"/>
      <c r="AM37" s="83" t="s">
        <v>686</v>
      </c>
      <c r="AN37" s="83" t="s">
        <v>1037</v>
      </c>
      <c r="AO37" s="82"/>
      <c r="AP37" s="83" t="s">
        <v>686</v>
      </c>
      <c r="AQ37" s="83" t="s">
        <v>1037</v>
      </c>
      <c r="AR37" s="82"/>
      <c r="AS37" s="83" t="s">
        <v>686</v>
      </c>
      <c r="AT37" s="83" t="s">
        <v>1037</v>
      </c>
      <c r="AU37" s="82"/>
      <c r="AV37" s="83" t="s">
        <v>686</v>
      </c>
      <c r="AW37" s="83" t="s">
        <v>1037</v>
      </c>
      <c r="AX37" s="82"/>
      <c r="AY37" s="83" t="s">
        <v>686</v>
      </c>
      <c r="AZ37" s="83" t="s">
        <v>1037</v>
      </c>
      <c r="BA37" s="82"/>
      <c r="BB37" s="83" t="s">
        <v>686</v>
      </c>
      <c r="BC37" s="83" t="s">
        <v>1037</v>
      </c>
      <c r="BD37" s="82"/>
      <c r="BE37" s="83" t="s">
        <v>686</v>
      </c>
      <c r="BF37" s="83" t="s">
        <v>1037</v>
      </c>
      <c r="BG37" s="74" t="str">
        <f t="shared" si="2"/>
        <v xml:space="preserve">INSERT INTO SC_SystemeProduits(RefDimension,NomSysteme,typePresta,ligne,Quantite,formule,cte1,DateModif) values (1,'FV9','MOC',83,null,'1*CTE1','Q_PVC',now());
</v>
      </c>
      <c r="BH37" s="74"/>
      <c r="BI37" s="74"/>
      <c r="BJ37" s="74" t="str">
        <f t="shared" si="3"/>
        <v xml:space="preserve">INSERT INTO SC_SystemeProduits(RefDimension,NomSysteme,typePresta,ligne,Quantite,formule,cte1,DateModif) values (2,'FV9','MOC',83,null,'1*CTE1','Q_PVC',now());
</v>
      </c>
      <c r="BK37" s="74"/>
      <c r="BL37" s="74"/>
      <c r="BM37" s="74" t="str">
        <f t="shared" si="4"/>
        <v xml:space="preserve">INSERT INTO SC_SystemeProduits(RefDimension,NomSysteme,typePresta,ligne,Quantite,formule,cte1,DateModif) values (3,'FV9','MOC',83,null,'1*CTE1','Q_PVC',now());
</v>
      </c>
      <c r="BN37" s="74"/>
      <c r="BO37" s="74"/>
      <c r="BP37" s="74" t="str">
        <f t="shared" si="5"/>
        <v xml:space="preserve">INSERT INTO SC_SystemeProduits(RefDimension,NomSysteme,typePresta,ligne,Quantite,formule,cte1,DateModif) values (4,'FV9','MOC',83,null,'1*CTE1','Q_PVC',now());
</v>
      </c>
      <c r="BQ37" s="74"/>
      <c r="BR37" s="74"/>
      <c r="BS37" s="74" t="str">
        <f t="shared" si="6"/>
        <v xml:space="preserve">INSERT INTO SC_SystemeProduits(RefDimension,NomSysteme,typePresta,ligne,Quantite,formule,cte1,DateModif) values (5,'FV9','MOC',83,null,'1*CTE1','Q_PVC',now());
</v>
      </c>
      <c r="BT37" s="74"/>
      <c r="BU37" s="74"/>
      <c r="BV37" s="74" t="str">
        <f t="shared" si="7"/>
        <v xml:space="preserve">INSERT INTO SC_SystemeProduits(RefDimension,NomSysteme,typePresta,ligne,Quantite,formule,cte1,DateModif) values (6,'FV9','MOC',83,null,'1*CTE1','Q_PVC',now());
</v>
      </c>
      <c r="BW37" s="74"/>
      <c r="BX37" s="74"/>
      <c r="BY37" s="74" t="str">
        <f t="shared" si="8"/>
        <v xml:space="preserve">INSERT INTO SC_SystemeProduits(RefDimension,NomSysteme,typePresta,ligne,Quantite,formule,cte1,DateModif) values (7,'FV9','MOC',83,null,'1*CTE1','Q_PVC',now());
</v>
      </c>
      <c r="BZ37" s="74"/>
      <c r="CA37" s="74"/>
      <c r="CB37" s="74" t="str">
        <f t="shared" si="9"/>
        <v xml:space="preserve">INSERT INTO SC_SystemeProduits(RefDimension,NomSysteme,typePresta,ligne,Quantite,formule,cte1,DateModif) values (8,'FV9','MOC',83,null,'1*CTE1','Q_PVC',now());
</v>
      </c>
      <c r="CC37" s="74"/>
      <c r="CD37" s="74"/>
      <c r="CE37" s="74" t="str">
        <f t="shared" si="10"/>
        <v xml:space="preserve">INSERT INTO SC_SystemeProduits(RefDimension,NomSysteme,typePresta,ligne,Quantite,formule,cte1,DateModif) values (9,'FV9','MOC',83,null,'1*CTE1','Q_PVC',now());
</v>
      </c>
      <c r="CF37" s="74"/>
      <c r="CG37" s="74"/>
      <c r="CH37" s="74" t="str">
        <f t="shared" si="11"/>
        <v xml:space="preserve">INSERT INTO SC_SystemeProduits(RefDimension,NomSysteme,typePresta,ligne,Quantite,formule,cte1,DateModif) values (10,'FV9','MOC',83,null,'1*CTE1','Q_PVC',now());
</v>
      </c>
      <c r="CI37" s="74"/>
      <c r="CJ37" s="74"/>
      <c r="CK37" s="74" t="str">
        <f t="shared" si="12"/>
        <v xml:space="preserve">INSERT INTO SC_SystemeProduits(RefDimension,NomSysteme,typePresta,ligne,Quantite,formule,cte1,DateModif) values (11,'FV9','MOC',83,null,'1*CTE1','Q_PVC',now());
</v>
      </c>
      <c r="CL37" s="74"/>
      <c r="CM37" s="74"/>
      <c r="CN37" s="74" t="str">
        <f t="shared" si="13"/>
        <v xml:space="preserve">INSERT INTO SC_SystemeProduits(RefDimension,NomSysteme,typePresta,ligne,Quantite,formule,cte1,DateModif) values (12,'FV9','MOC',83,null,'1*CTE1','Q_PVC',now());
</v>
      </c>
      <c r="CO37" s="74"/>
      <c r="CP37" s="74"/>
      <c r="CQ37" s="74" t="str">
        <f t="shared" si="14"/>
        <v xml:space="preserve">INSERT INTO SC_SystemeProduits(RefDimension,NomSysteme,typePresta,ligne,Quantite,formule,cte1,DateModif) values (13,'FV9','MOC',83,null,'1*CTE1','Q_PVC',now());
</v>
      </c>
      <c r="CR37" s="74"/>
      <c r="CS37" s="74"/>
      <c r="CT37" s="74" t="str">
        <f t="shared" si="15"/>
        <v xml:space="preserve">INSERT INTO SC_SystemeProduits(RefDimension,NomSysteme,typePresta,ligne,Quantite,formule,cte1,DateModif) values (14,'FV9','MOC',83,null,'1*CTE1','Q_PVC',now());
</v>
      </c>
      <c r="CU37" s="74"/>
      <c r="CV37" s="74"/>
      <c r="CW37" s="74" t="str">
        <f t="shared" si="16"/>
        <v xml:space="preserve">INSERT INTO SC_SystemeProduits(RefDimension,NomSysteme,typePresta,ligne,Quantite,formule,cte1,DateModif) values (15,'FV9','MOC',83,null,'1*CTE1','Q_PVC',now());
</v>
      </c>
      <c r="CX37" s="74"/>
      <c r="CY37" s="74"/>
      <c r="CZ37" s="74" t="str">
        <f t="shared" si="17"/>
        <v xml:space="preserve">INSERT INTO SC_SystemeProduits(RefDimension,NomSysteme,typePresta,ligne,Quantite,formule,cte1,DateModif) values (16,'FV9','MOC',83,null,'1*CTE1','Q_PVC',now());
</v>
      </c>
      <c r="DA37" s="74"/>
      <c r="DB37" s="74"/>
      <c r="DC37" s="74" t="str">
        <f t="shared" si="18"/>
        <v xml:space="preserve">INSERT INTO SC_SystemeProduits(RefDimension,NomSysteme,typePresta,ligne,Quantite,formule,cte1,DateModif) values (17,'FV9','MOC',83,null,'1*CTE1','Q_PVC',now());
</v>
      </c>
      <c r="DD37" s="74"/>
      <c r="DE37" s="74"/>
      <c r="DF37" s="74" t="str">
        <f t="shared" si="19"/>
        <v xml:space="preserve">INSERT INTO SC_SystemeProduits(RefDimension,NomSysteme,typePresta,ligne,Quantite,formule,cte1,DateModif) values (18,'FV9','MOC',83,null,'1*CTE1','Q_PVC',now());
</v>
      </c>
    </row>
    <row r="38" spans="1:110" x14ac:dyDescent="0.3">
      <c r="A38" s="86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82" t="s">
        <v>298</v>
      </c>
      <c r="C38" s="82" t="s">
        <v>1029</v>
      </c>
      <c r="D38" s="76" t="str">
        <f>IF(B38="MATIERE",VLOOKUP($C38,MATIERE!$B$2:$K$601,6,0),IF(B38="MOA",VLOOKUP($C38,ATELIER!$B$2:$K$291,3,0),IF(B38="MOC",VLOOKUP($C38,CHANTIER!$B$2:$K$291,3,0),IF(B38="MP",VLOOKUP($C38,MINIPELLE!$B$2:$K$291,3,0),""))))</f>
        <v>ml</v>
      </c>
      <c r="E38" s="82"/>
      <c r="F38" s="83" t="s">
        <v>686</v>
      </c>
      <c r="G38" s="83" t="s">
        <v>1039</v>
      </c>
      <c r="H38" s="82"/>
      <c r="I38" s="83" t="s">
        <v>686</v>
      </c>
      <c r="J38" s="83" t="s">
        <v>1039</v>
      </c>
      <c r="K38" s="82"/>
      <c r="L38" s="83" t="s">
        <v>686</v>
      </c>
      <c r="M38" s="83" t="s">
        <v>1039</v>
      </c>
      <c r="N38" s="82"/>
      <c r="O38" s="83" t="s">
        <v>686</v>
      </c>
      <c r="P38" s="83" t="s">
        <v>1039</v>
      </c>
      <c r="Q38" s="82"/>
      <c r="R38" s="83" t="s">
        <v>686</v>
      </c>
      <c r="S38" s="83" t="s">
        <v>1039</v>
      </c>
      <c r="T38" s="82"/>
      <c r="U38" s="83" t="s">
        <v>686</v>
      </c>
      <c r="V38" s="83" t="s">
        <v>1039</v>
      </c>
      <c r="W38" s="82"/>
      <c r="X38" s="83" t="s">
        <v>686</v>
      </c>
      <c r="Y38" s="83" t="s">
        <v>1039</v>
      </c>
      <c r="Z38" s="82"/>
      <c r="AA38" s="83" t="s">
        <v>686</v>
      </c>
      <c r="AB38" s="83" t="s">
        <v>1039</v>
      </c>
      <c r="AC38" s="82"/>
      <c r="AD38" s="83" t="s">
        <v>686</v>
      </c>
      <c r="AE38" s="83" t="s">
        <v>1039</v>
      </c>
      <c r="AF38" s="82"/>
      <c r="AG38" s="83" t="s">
        <v>686</v>
      </c>
      <c r="AH38" s="83" t="s">
        <v>1039</v>
      </c>
      <c r="AI38" s="82"/>
      <c r="AJ38" s="83" t="s">
        <v>686</v>
      </c>
      <c r="AK38" s="83" t="s">
        <v>1039</v>
      </c>
      <c r="AL38" s="82"/>
      <c r="AM38" s="83" t="s">
        <v>686</v>
      </c>
      <c r="AN38" s="83" t="s">
        <v>1039</v>
      </c>
      <c r="AO38" s="82"/>
      <c r="AP38" s="83" t="s">
        <v>686</v>
      </c>
      <c r="AQ38" s="83" t="s">
        <v>1039</v>
      </c>
      <c r="AR38" s="82"/>
      <c r="AS38" s="83" t="s">
        <v>686</v>
      </c>
      <c r="AT38" s="83" t="s">
        <v>1039</v>
      </c>
      <c r="AU38" s="82"/>
      <c r="AV38" s="83" t="s">
        <v>686</v>
      </c>
      <c r="AW38" s="83" t="s">
        <v>1039</v>
      </c>
      <c r="AX38" s="82"/>
      <c r="AY38" s="83" t="s">
        <v>686</v>
      </c>
      <c r="AZ38" s="83" t="s">
        <v>1039</v>
      </c>
      <c r="BA38" s="82"/>
      <c r="BB38" s="83" t="s">
        <v>686</v>
      </c>
      <c r="BC38" s="83" t="s">
        <v>1039</v>
      </c>
      <c r="BD38" s="82"/>
      <c r="BE38" s="83" t="s">
        <v>686</v>
      </c>
      <c r="BF38" s="83" t="s">
        <v>1039</v>
      </c>
      <c r="BG38" s="74" t="str">
        <f t="shared" si="2"/>
        <v xml:space="preserve">INSERT INTO SC_SystemeProduits(RefDimension,NomSysteme,typePresta,ligne,Quantite,formule,cte1,DateModif) values (1,'FV9','MOC',84,null,'1*CTE1','Q_CORNIERES',now());
</v>
      </c>
      <c r="BH38" s="74"/>
      <c r="BI38" s="74"/>
      <c r="BJ38" s="74" t="str">
        <f t="shared" si="3"/>
        <v xml:space="preserve">INSERT INTO SC_SystemeProduits(RefDimension,NomSysteme,typePresta,ligne,Quantite,formule,cte1,DateModif) values (2,'FV9','MOC',84,null,'1*CTE1','Q_CORNIERES',now());
</v>
      </c>
      <c r="BK38" s="74"/>
      <c r="BL38" s="74"/>
      <c r="BM38" s="74" t="str">
        <f t="shared" si="4"/>
        <v xml:space="preserve">INSERT INTO SC_SystemeProduits(RefDimension,NomSysteme,typePresta,ligne,Quantite,formule,cte1,DateModif) values (3,'FV9','MOC',84,null,'1*CTE1','Q_CORNIERES',now());
</v>
      </c>
      <c r="BN38" s="74"/>
      <c r="BO38" s="74"/>
      <c r="BP38" s="74" t="str">
        <f t="shared" si="5"/>
        <v xml:space="preserve">INSERT INTO SC_SystemeProduits(RefDimension,NomSysteme,typePresta,ligne,Quantite,formule,cte1,DateModif) values (4,'FV9','MOC',84,null,'1*CTE1','Q_CORNIERES',now());
</v>
      </c>
      <c r="BQ38" s="74"/>
      <c r="BR38" s="74"/>
      <c r="BS38" s="74" t="str">
        <f t="shared" si="6"/>
        <v xml:space="preserve">INSERT INTO SC_SystemeProduits(RefDimension,NomSysteme,typePresta,ligne,Quantite,formule,cte1,DateModif) values (5,'FV9','MOC',84,null,'1*CTE1','Q_CORNIERES',now());
</v>
      </c>
      <c r="BT38" s="74"/>
      <c r="BU38" s="74"/>
      <c r="BV38" s="74" t="str">
        <f t="shared" si="7"/>
        <v xml:space="preserve">INSERT INTO SC_SystemeProduits(RefDimension,NomSysteme,typePresta,ligne,Quantite,formule,cte1,DateModif) values (6,'FV9','MOC',84,null,'1*CTE1','Q_CORNIERES',now());
</v>
      </c>
      <c r="BW38" s="74"/>
      <c r="BX38" s="74"/>
      <c r="BY38" s="74" t="str">
        <f t="shared" si="8"/>
        <v xml:space="preserve">INSERT INTO SC_SystemeProduits(RefDimension,NomSysteme,typePresta,ligne,Quantite,formule,cte1,DateModif) values (7,'FV9','MOC',84,null,'1*CTE1','Q_CORNIERES',now());
</v>
      </c>
      <c r="BZ38" s="74"/>
      <c r="CA38" s="74"/>
      <c r="CB38" s="74" t="str">
        <f t="shared" si="9"/>
        <v xml:space="preserve">INSERT INTO SC_SystemeProduits(RefDimension,NomSysteme,typePresta,ligne,Quantite,formule,cte1,DateModif) values (8,'FV9','MOC',84,null,'1*CTE1','Q_CORNIERES',now());
</v>
      </c>
      <c r="CC38" s="74"/>
      <c r="CD38" s="74"/>
      <c r="CE38" s="74" t="str">
        <f t="shared" si="10"/>
        <v xml:space="preserve">INSERT INTO SC_SystemeProduits(RefDimension,NomSysteme,typePresta,ligne,Quantite,formule,cte1,DateModif) values (9,'FV9','MOC',84,null,'1*CTE1','Q_CORNIERES',now());
</v>
      </c>
      <c r="CF38" s="74"/>
      <c r="CG38" s="74"/>
      <c r="CH38" s="74" t="str">
        <f t="shared" si="11"/>
        <v xml:space="preserve">INSERT INTO SC_SystemeProduits(RefDimension,NomSysteme,typePresta,ligne,Quantite,formule,cte1,DateModif) values (10,'FV9','MOC',84,null,'1*CTE1','Q_CORNIERES',now());
</v>
      </c>
      <c r="CI38" s="74"/>
      <c r="CJ38" s="74"/>
      <c r="CK38" s="74" t="str">
        <f t="shared" si="12"/>
        <v xml:space="preserve">INSERT INTO SC_SystemeProduits(RefDimension,NomSysteme,typePresta,ligne,Quantite,formule,cte1,DateModif) values (11,'FV9','MOC',84,null,'1*CTE1','Q_CORNIERES',now());
</v>
      </c>
      <c r="CL38" s="74"/>
      <c r="CM38" s="74"/>
      <c r="CN38" s="74" t="str">
        <f t="shared" si="13"/>
        <v xml:space="preserve">INSERT INTO SC_SystemeProduits(RefDimension,NomSysteme,typePresta,ligne,Quantite,formule,cte1,DateModif) values (12,'FV9','MOC',84,null,'1*CTE1','Q_CORNIERES',now());
</v>
      </c>
      <c r="CO38" s="74"/>
      <c r="CP38" s="74"/>
      <c r="CQ38" s="74" t="str">
        <f t="shared" si="14"/>
        <v xml:space="preserve">INSERT INTO SC_SystemeProduits(RefDimension,NomSysteme,typePresta,ligne,Quantite,formule,cte1,DateModif) values (13,'FV9','MOC',84,null,'1*CTE1','Q_CORNIERES',now());
</v>
      </c>
      <c r="CR38" s="74"/>
      <c r="CS38" s="74"/>
      <c r="CT38" s="74" t="str">
        <f t="shared" si="15"/>
        <v xml:space="preserve">INSERT INTO SC_SystemeProduits(RefDimension,NomSysteme,typePresta,ligne,Quantite,formule,cte1,DateModif) values (14,'FV9','MOC',84,null,'1*CTE1','Q_CORNIERES',now());
</v>
      </c>
      <c r="CU38" s="74"/>
      <c r="CV38" s="74"/>
      <c r="CW38" s="74" t="str">
        <f t="shared" si="16"/>
        <v xml:space="preserve">INSERT INTO SC_SystemeProduits(RefDimension,NomSysteme,typePresta,ligne,Quantite,formule,cte1,DateModif) values (15,'FV9','MOC',84,null,'1*CTE1','Q_CORNIERES',now());
</v>
      </c>
      <c r="CX38" s="74"/>
      <c r="CY38" s="74"/>
      <c r="CZ38" s="74" t="str">
        <f t="shared" si="17"/>
        <v xml:space="preserve">INSERT INTO SC_SystemeProduits(RefDimension,NomSysteme,typePresta,ligne,Quantite,formule,cte1,DateModif) values (16,'FV9','MOC',84,null,'1*CTE1','Q_CORNIERES',now());
</v>
      </c>
      <c r="DA38" s="74"/>
      <c r="DB38" s="74"/>
      <c r="DC38" s="74" t="str">
        <f t="shared" si="18"/>
        <v xml:space="preserve">INSERT INTO SC_SystemeProduits(RefDimension,NomSysteme,typePresta,ligne,Quantite,formule,cte1,DateModif) values (17,'FV9','MOC',84,null,'1*CTE1','Q_CORNIERES',now());
</v>
      </c>
      <c r="DD38" s="74"/>
      <c r="DE38" s="74"/>
      <c r="DF38" s="74" t="str">
        <f t="shared" si="19"/>
        <v xml:space="preserve">INSERT INTO SC_SystemeProduits(RefDimension,NomSysteme,typePresta,ligne,Quantite,formule,cte1,DateModif) values (18,'FV9','MOC',84,null,'1*CTE1','Q_CORNIERES',now());
</v>
      </c>
    </row>
    <row r="39" spans="1:110" x14ac:dyDescent="0.3">
      <c r="A39" s="86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82" t="s">
        <v>298</v>
      </c>
      <c r="C39" s="82" t="s">
        <v>1030</v>
      </c>
      <c r="D39" s="76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82"/>
      <c r="F39" s="83" t="s">
        <v>1041</v>
      </c>
      <c r="G39" s="83" t="s">
        <v>1040</v>
      </c>
      <c r="H39" s="82"/>
      <c r="I39" s="83" t="s">
        <v>1041</v>
      </c>
      <c r="J39" s="83" t="s">
        <v>1040</v>
      </c>
      <c r="K39" s="82"/>
      <c r="L39" s="83" t="s">
        <v>1041</v>
      </c>
      <c r="M39" s="83" t="s">
        <v>1040</v>
      </c>
      <c r="N39" s="82"/>
      <c r="O39" s="83" t="s">
        <v>1041</v>
      </c>
      <c r="P39" s="83" t="s">
        <v>1040</v>
      </c>
      <c r="Q39" s="82"/>
      <c r="R39" s="83" t="s">
        <v>1041</v>
      </c>
      <c r="S39" s="83" t="s">
        <v>1040</v>
      </c>
      <c r="T39" s="82"/>
      <c r="U39" s="83" t="s">
        <v>1041</v>
      </c>
      <c r="V39" s="83" t="s">
        <v>1040</v>
      </c>
      <c r="W39" s="82"/>
      <c r="X39" s="83" t="s">
        <v>1041</v>
      </c>
      <c r="Y39" s="83" t="s">
        <v>1040</v>
      </c>
      <c r="Z39" s="82"/>
      <c r="AA39" s="83" t="s">
        <v>1041</v>
      </c>
      <c r="AB39" s="83" t="s">
        <v>1040</v>
      </c>
      <c r="AC39" s="82"/>
      <c r="AD39" s="83" t="s">
        <v>1041</v>
      </c>
      <c r="AE39" s="83" t="s">
        <v>1040</v>
      </c>
      <c r="AF39" s="82"/>
      <c r="AG39" s="83" t="s">
        <v>1041</v>
      </c>
      <c r="AH39" s="83" t="s">
        <v>1040</v>
      </c>
      <c r="AI39" s="82"/>
      <c r="AJ39" s="83" t="s">
        <v>1041</v>
      </c>
      <c r="AK39" s="83" t="s">
        <v>1040</v>
      </c>
      <c r="AL39" s="82"/>
      <c r="AM39" s="83" t="s">
        <v>1041</v>
      </c>
      <c r="AN39" s="83" t="s">
        <v>1040</v>
      </c>
      <c r="AO39" s="82"/>
      <c r="AP39" s="83" t="s">
        <v>1041</v>
      </c>
      <c r="AQ39" s="83" t="s">
        <v>1040</v>
      </c>
      <c r="AR39" s="82"/>
      <c r="AS39" s="83" t="s">
        <v>1041</v>
      </c>
      <c r="AT39" s="83" t="s">
        <v>1040</v>
      </c>
      <c r="AU39" s="82"/>
      <c r="AV39" s="83" t="s">
        <v>1041</v>
      </c>
      <c r="AW39" s="83" t="s">
        <v>1040</v>
      </c>
      <c r="AX39" s="82"/>
      <c r="AY39" s="83" t="s">
        <v>1041</v>
      </c>
      <c r="AZ39" s="83" t="s">
        <v>1040</v>
      </c>
      <c r="BA39" s="82"/>
      <c r="BB39" s="83" t="s">
        <v>1041</v>
      </c>
      <c r="BC39" s="83" t="s">
        <v>1040</v>
      </c>
      <c r="BD39" s="82"/>
      <c r="BE39" s="83" t="s">
        <v>1041</v>
      </c>
      <c r="BF39" s="83" t="s">
        <v>1040</v>
      </c>
      <c r="BG39" s="74" t="str">
        <f t="shared" si="2"/>
        <v xml:space="preserve">INSERT INTO SC_SystemeProduits(RefDimension,NomSysteme,typePresta,ligne,Quantite,formule,cte1,DateModif) values (1,'FV9','MOC',86,null,'0.2*CTE1','Q_PENTURE',now());
</v>
      </c>
      <c r="BH39" s="74"/>
      <c r="BI39" s="74"/>
      <c r="BJ39" s="74" t="str">
        <f t="shared" si="3"/>
        <v xml:space="preserve">INSERT INTO SC_SystemeProduits(RefDimension,NomSysteme,typePresta,ligne,Quantite,formule,cte1,DateModif) values (2,'FV9','MOC',86,null,'0.2*CTE1','Q_PENTURE',now());
</v>
      </c>
      <c r="BK39" s="74"/>
      <c r="BL39" s="74"/>
      <c r="BM39" s="74" t="str">
        <f t="shared" si="4"/>
        <v xml:space="preserve">INSERT INTO SC_SystemeProduits(RefDimension,NomSysteme,typePresta,ligne,Quantite,formule,cte1,DateModif) values (3,'FV9','MOC',86,null,'0.2*CTE1','Q_PENTURE',now());
</v>
      </c>
      <c r="BN39" s="74"/>
      <c r="BO39" s="74"/>
      <c r="BP39" s="74" t="str">
        <f t="shared" si="5"/>
        <v xml:space="preserve">INSERT INTO SC_SystemeProduits(RefDimension,NomSysteme,typePresta,ligne,Quantite,formule,cte1,DateModif) values (4,'FV9','MOC',86,null,'0.2*CTE1','Q_PENTURE',now());
</v>
      </c>
      <c r="BQ39" s="74"/>
      <c r="BR39" s="74"/>
      <c r="BS39" s="74" t="str">
        <f t="shared" si="6"/>
        <v xml:space="preserve">INSERT INTO SC_SystemeProduits(RefDimension,NomSysteme,typePresta,ligne,Quantite,formule,cte1,DateModif) values (5,'FV9','MOC',86,null,'0.2*CTE1','Q_PENTURE',now());
</v>
      </c>
      <c r="BT39" s="74"/>
      <c r="BU39" s="74"/>
      <c r="BV39" s="74" t="str">
        <f t="shared" si="7"/>
        <v xml:space="preserve">INSERT INTO SC_SystemeProduits(RefDimension,NomSysteme,typePresta,ligne,Quantite,formule,cte1,DateModif) values (6,'FV9','MOC',86,null,'0.2*CTE1','Q_PENTURE',now());
</v>
      </c>
      <c r="BW39" s="74"/>
      <c r="BX39" s="74"/>
      <c r="BY39" s="74" t="str">
        <f t="shared" si="8"/>
        <v xml:space="preserve">INSERT INTO SC_SystemeProduits(RefDimension,NomSysteme,typePresta,ligne,Quantite,formule,cte1,DateModif) values (7,'FV9','MOC',86,null,'0.2*CTE1','Q_PENTURE',now());
</v>
      </c>
      <c r="BZ39" s="74"/>
      <c r="CA39" s="74"/>
      <c r="CB39" s="74" t="str">
        <f t="shared" si="9"/>
        <v xml:space="preserve">INSERT INTO SC_SystemeProduits(RefDimension,NomSysteme,typePresta,ligne,Quantite,formule,cte1,DateModif) values (8,'FV9','MOC',86,null,'0.2*CTE1','Q_PENTURE',now());
</v>
      </c>
      <c r="CC39" s="74"/>
      <c r="CD39" s="74"/>
      <c r="CE39" s="74" t="str">
        <f t="shared" si="10"/>
        <v xml:space="preserve">INSERT INTO SC_SystemeProduits(RefDimension,NomSysteme,typePresta,ligne,Quantite,formule,cte1,DateModif) values (9,'FV9','MOC',86,null,'0.2*CTE1','Q_PENTURE',now());
</v>
      </c>
      <c r="CF39" s="74"/>
      <c r="CG39" s="74"/>
      <c r="CH39" s="74" t="str">
        <f t="shared" si="11"/>
        <v xml:space="preserve">INSERT INTO SC_SystemeProduits(RefDimension,NomSysteme,typePresta,ligne,Quantite,formule,cte1,DateModif) values (10,'FV9','MOC',86,null,'0.2*CTE1','Q_PENTURE',now());
</v>
      </c>
      <c r="CI39" s="74"/>
      <c r="CJ39" s="74"/>
      <c r="CK39" s="74" t="str">
        <f t="shared" si="12"/>
        <v xml:space="preserve">INSERT INTO SC_SystemeProduits(RefDimension,NomSysteme,typePresta,ligne,Quantite,formule,cte1,DateModif) values (11,'FV9','MOC',86,null,'0.2*CTE1','Q_PENTURE',now());
</v>
      </c>
      <c r="CL39" s="74"/>
      <c r="CM39" s="74"/>
      <c r="CN39" s="74" t="str">
        <f t="shared" si="13"/>
        <v xml:space="preserve">INSERT INTO SC_SystemeProduits(RefDimension,NomSysteme,typePresta,ligne,Quantite,formule,cte1,DateModif) values (12,'FV9','MOC',86,null,'0.2*CTE1','Q_PENTURE',now());
</v>
      </c>
      <c r="CO39" s="74"/>
      <c r="CP39" s="74"/>
      <c r="CQ39" s="74" t="str">
        <f t="shared" si="14"/>
        <v xml:space="preserve">INSERT INTO SC_SystemeProduits(RefDimension,NomSysteme,typePresta,ligne,Quantite,formule,cte1,DateModif) values (13,'FV9','MOC',86,null,'0.2*CTE1','Q_PENTURE',now());
</v>
      </c>
      <c r="CR39" s="74"/>
      <c r="CS39" s="74"/>
      <c r="CT39" s="74" t="str">
        <f t="shared" si="15"/>
        <v xml:space="preserve">INSERT INTO SC_SystemeProduits(RefDimension,NomSysteme,typePresta,ligne,Quantite,formule,cte1,DateModif) values (14,'FV9','MOC',86,null,'0.2*CTE1','Q_PENTURE',now());
</v>
      </c>
      <c r="CU39" s="74"/>
      <c r="CV39" s="74"/>
      <c r="CW39" s="74" t="str">
        <f t="shared" si="16"/>
        <v xml:space="preserve">INSERT INTO SC_SystemeProduits(RefDimension,NomSysteme,typePresta,ligne,Quantite,formule,cte1,DateModif) values (15,'FV9','MOC',86,null,'0.2*CTE1','Q_PENTURE',now());
</v>
      </c>
      <c r="CX39" s="74"/>
      <c r="CY39" s="74"/>
      <c r="CZ39" s="74" t="str">
        <f t="shared" si="17"/>
        <v xml:space="preserve">INSERT INTO SC_SystemeProduits(RefDimension,NomSysteme,typePresta,ligne,Quantite,formule,cte1,DateModif) values (16,'FV9','MOC',86,null,'0.2*CTE1','Q_PENTURE',now());
</v>
      </c>
      <c r="DA39" s="74"/>
      <c r="DB39" s="74"/>
      <c r="DC39" s="74" t="str">
        <f t="shared" si="18"/>
        <v xml:space="preserve">INSERT INTO SC_SystemeProduits(RefDimension,NomSysteme,typePresta,ligne,Quantite,formule,cte1,DateModif) values (17,'FV9','MOC',86,null,'0.2*CTE1','Q_PENTURE',now());
</v>
      </c>
      <c r="DD39" s="74"/>
      <c r="DE39" s="74"/>
      <c r="DF39" s="74" t="str">
        <f t="shared" si="19"/>
        <v xml:space="preserve">INSERT INTO SC_SystemeProduits(RefDimension,NomSysteme,typePresta,ligne,Quantite,formule,cte1,DateModif) values (18,'FV9','MOC',86,null,'0.2*CTE1','Q_PENTURE',now());
</v>
      </c>
    </row>
    <row r="40" spans="1:110" x14ac:dyDescent="0.3">
      <c r="A40" s="86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B40" s="82"/>
      <c r="C40" s="82"/>
      <c r="D40" s="76" t="str">
        <f>IF(B40="MATIERE",VLOOKUP($C40,MATIERE!$B$2:$K$601,6,0),IF(B40="MOA",VLOOKUP($C40,ATELIER!$B$2:$K$291,3,0),IF(B40="MOC",VLOOKUP($C40,CHANTIER!$B$2:$K$291,3,0),IF(B40="MP",VLOOKUP($C40,MINIPELLE!$B$2:$K$291,3,0),""))))</f>
        <v/>
      </c>
      <c r="E40" s="82"/>
      <c r="F40" s="83"/>
      <c r="G40" s="83"/>
      <c r="H40" s="82"/>
      <c r="I40" s="83"/>
      <c r="J40" s="83"/>
      <c r="K40" s="82"/>
      <c r="L40" s="83"/>
      <c r="M40" s="83"/>
      <c r="N40" s="82"/>
      <c r="O40" s="83"/>
      <c r="P40" s="83"/>
      <c r="Q40" s="82"/>
      <c r="R40" s="83"/>
      <c r="S40" s="83"/>
      <c r="T40" s="82"/>
      <c r="U40" s="83"/>
      <c r="V40" s="83"/>
      <c r="W40" s="82"/>
      <c r="X40" s="83"/>
      <c r="Y40" s="83"/>
      <c r="Z40" s="82"/>
      <c r="AA40" s="83"/>
      <c r="AB40" s="83"/>
      <c r="AC40" s="82"/>
      <c r="AD40" s="83"/>
      <c r="AE40" s="83"/>
      <c r="AF40" s="82"/>
      <c r="AG40" s="83"/>
      <c r="AH40" s="83"/>
      <c r="AI40" s="82"/>
      <c r="AJ40" s="83"/>
      <c r="AK40" s="83"/>
      <c r="AL40" s="82"/>
      <c r="AM40" s="83"/>
      <c r="AN40" s="83"/>
      <c r="AO40" s="82"/>
      <c r="AP40" s="83"/>
      <c r="AQ40" s="83"/>
      <c r="AR40" s="82"/>
      <c r="AS40" s="83"/>
      <c r="AT40" s="83"/>
      <c r="AU40" s="82"/>
      <c r="AV40" s="83"/>
      <c r="AW40" s="83"/>
      <c r="AX40" s="82"/>
      <c r="AY40" s="83"/>
      <c r="AZ40" s="83"/>
      <c r="BA40" s="82"/>
      <c r="BB40" s="83"/>
      <c r="BC40" s="83"/>
      <c r="BD40" s="82"/>
      <c r="BE40" s="83"/>
      <c r="BF40" s="83"/>
      <c r="BG40" s="74" t="str">
        <f t="shared" si="2"/>
        <v/>
      </c>
      <c r="BH40" s="74"/>
      <c r="BI40" s="74"/>
      <c r="BJ40" s="74" t="str">
        <f t="shared" si="3"/>
        <v/>
      </c>
      <c r="BK40" s="74"/>
      <c r="BL40" s="74"/>
      <c r="BM40" s="74" t="str">
        <f t="shared" si="4"/>
        <v/>
      </c>
      <c r="BN40" s="74"/>
      <c r="BO40" s="74"/>
      <c r="BP40" s="74" t="str">
        <f t="shared" si="5"/>
        <v/>
      </c>
      <c r="BQ40" s="74"/>
      <c r="BR40" s="74"/>
      <c r="BS40" s="74" t="str">
        <f t="shared" si="6"/>
        <v/>
      </c>
      <c r="BT40" s="74"/>
      <c r="BU40" s="74"/>
      <c r="BV40" s="74" t="str">
        <f t="shared" si="7"/>
        <v/>
      </c>
      <c r="BW40" s="74"/>
      <c r="BX40" s="74"/>
      <c r="BY40" s="74" t="str">
        <f t="shared" si="8"/>
        <v/>
      </c>
      <c r="BZ40" s="74"/>
      <c r="CA40" s="74"/>
      <c r="CB40" s="74" t="str">
        <f t="shared" si="9"/>
        <v/>
      </c>
      <c r="CC40" s="74"/>
      <c r="CD40" s="74"/>
      <c r="CE40" s="74" t="str">
        <f t="shared" si="10"/>
        <v/>
      </c>
      <c r="CF40" s="74"/>
      <c r="CG40" s="74"/>
      <c r="CH40" s="74" t="str">
        <f t="shared" si="11"/>
        <v/>
      </c>
      <c r="CI40" s="74"/>
      <c r="CJ40" s="74"/>
      <c r="CK40" s="74" t="str">
        <f t="shared" si="12"/>
        <v/>
      </c>
      <c r="CL40" s="74"/>
      <c r="CM40" s="74"/>
      <c r="CN40" s="74" t="str">
        <f t="shared" si="13"/>
        <v/>
      </c>
      <c r="CO40" s="74"/>
      <c r="CP40" s="74"/>
      <c r="CQ40" s="74" t="str">
        <f t="shared" si="14"/>
        <v/>
      </c>
      <c r="CR40" s="74"/>
      <c r="CS40" s="74"/>
      <c r="CT40" s="74" t="str">
        <f t="shared" si="15"/>
        <v/>
      </c>
      <c r="CU40" s="74"/>
      <c r="CV40" s="74"/>
      <c r="CW40" s="74" t="str">
        <f t="shared" si="16"/>
        <v/>
      </c>
      <c r="CX40" s="74"/>
      <c r="CY40" s="74"/>
      <c r="CZ40" s="74" t="str">
        <f t="shared" si="17"/>
        <v/>
      </c>
      <c r="DA40" s="74"/>
      <c r="DB40" s="74"/>
      <c r="DC40" s="74" t="str">
        <f t="shared" si="18"/>
        <v/>
      </c>
      <c r="DD40" s="74"/>
      <c r="DE40" s="74"/>
      <c r="DF40" s="74" t="str">
        <f t="shared" si="19"/>
        <v/>
      </c>
    </row>
    <row r="41" spans="1:110" x14ac:dyDescent="0.3">
      <c r="A41" s="86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82" t="s">
        <v>299</v>
      </c>
      <c r="C41" s="82" t="s">
        <v>234</v>
      </c>
      <c r="D41" s="76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82"/>
      <c r="F41" s="83" t="s">
        <v>1669</v>
      </c>
      <c r="G41" s="83" t="s">
        <v>629</v>
      </c>
      <c r="H41" s="82"/>
      <c r="I41" s="83" t="s">
        <v>1669</v>
      </c>
      <c r="J41" s="83" t="s">
        <v>629</v>
      </c>
      <c r="K41" s="82"/>
      <c r="L41" s="83" t="s">
        <v>1669</v>
      </c>
      <c r="M41" s="83" t="s">
        <v>629</v>
      </c>
      <c r="N41" s="82"/>
      <c r="O41" s="83" t="s">
        <v>1669</v>
      </c>
      <c r="P41" s="83" t="s">
        <v>629</v>
      </c>
      <c r="Q41" s="82"/>
      <c r="R41" s="83" t="s">
        <v>1669</v>
      </c>
      <c r="S41" s="83" t="s">
        <v>629</v>
      </c>
      <c r="T41" s="82"/>
      <c r="U41" s="83" t="s">
        <v>1669</v>
      </c>
      <c r="V41" s="83" t="s">
        <v>629</v>
      </c>
      <c r="W41" s="82"/>
      <c r="X41" s="83" t="s">
        <v>1669</v>
      </c>
      <c r="Y41" s="83" t="s">
        <v>629</v>
      </c>
      <c r="Z41" s="82"/>
      <c r="AA41" s="83" t="s">
        <v>1669</v>
      </c>
      <c r="AB41" s="83" t="s">
        <v>629</v>
      </c>
      <c r="AC41" s="82"/>
      <c r="AD41" s="83" t="s">
        <v>1669</v>
      </c>
      <c r="AE41" s="83" t="s">
        <v>629</v>
      </c>
      <c r="AF41" s="82"/>
      <c r="AG41" s="83" t="s">
        <v>1669</v>
      </c>
      <c r="AH41" s="83" t="s">
        <v>629</v>
      </c>
      <c r="AI41" s="82"/>
      <c r="AJ41" s="83" t="s">
        <v>1669</v>
      </c>
      <c r="AK41" s="83" t="s">
        <v>629</v>
      </c>
      <c r="AL41" s="82"/>
      <c r="AM41" s="83" t="s">
        <v>1669</v>
      </c>
      <c r="AN41" s="83" t="s">
        <v>629</v>
      </c>
      <c r="AO41" s="82"/>
      <c r="AP41" s="83" t="s">
        <v>1669</v>
      </c>
      <c r="AQ41" s="83" t="s">
        <v>629</v>
      </c>
      <c r="AR41" s="82"/>
      <c r="AS41" s="83" t="s">
        <v>1669</v>
      </c>
      <c r="AT41" s="83" t="s">
        <v>629</v>
      </c>
      <c r="AU41" s="82"/>
      <c r="AV41" s="83" t="s">
        <v>1669</v>
      </c>
      <c r="AW41" s="83" t="s">
        <v>629</v>
      </c>
      <c r="AX41" s="82"/>
      <c r="AY41" s="83" t="s">
        <v>1669</v>
      </c>
      <c r="AZ41" s="83" t="s">
        <v>629</v>
      </c>
      <c r="BA41" s="82"/>
      <c r="BB41" s="83" t="s">
        <v>1669</v>
      </c>
      <c r="BC41" s="83" t="s">
        <v>629</v>
      </c>
      <c r="BD41" s="82"/>
      <c r="BE41" s="83" t="s">
        <v>1669</v>
      </c>
      <c r="BF41" s="83" t="s">
        <v>629</v>
      </c>
      <c r="BG41" s="74" t="str">
        <f t="shared" si="2"/>
        <v xml:space="preserve">INSERT INTO SC_SystemeProduits(RefDimension,NomSysteme,typePresta,ligne,Quantite,formule,cte1,DateModif) values (1,'FV9','MP',25,null,'0.1*CTE1','PERIMETRE',now());
</v>
      </c>
      <c r="BH41" s="74"/>
      <c r="BI41" s="74"/>
      <c r="BJ41" s="74" t="str">
        <f t="shared" si="3"/>
        <v xml:space="preserve">INSERT INTO SC_SystemeProduits(RefDimension,NomSysteme,typePresta,ligne,Quantite,formule,cte1,DateModif) values (2,'FV9','MP',25,null,'0.1*CTE1','PERIMETRE',now());
</v>
      </c>
      <c r="BK41" s="74"/>
      <c r="BL41" s="74"/>
      <c r="BM41" s="74" t="str">
        <f t="shared" si="4"/>
        <v xml:space="preserve">INSERT INTO SC_SystemeProduits(RefDimension,NomSysteme,typePresta,ligne,Quantite,formule,cte1,DateModif) values (3,'FV9','MP',25,null,'0.1*CTE1','PERIMETRE',now());
</v>
      </c>
      <c r="BN41" s="74"/>
      <c r="BO41" s="74"/>
      <c r="BP41" s="74" t="str">
        <f t="shared" si="5"/>
        <v xml:space="preserve">INSERT INTO SC_SystemeProduits(RefDimension,NomSysteme,typePresta,ligne,Quantite,formule,cte1,DateModif) values (4,'FV9','MP',25,null,'0.1*CTE1','PERIMETRE',now());
</v>
      </c>
      <c r="BQ41" s="74"/>
      <c r="BR41" s="74"/>
      <c r="BS41" s="74" t="str">
        <f t="shared" si="6"/>
        <v xml:space="preserve">INSERT INTO SC_SystemeProduits(RefDimension,NomSysteme,typePresta,ligne,Quantite,formule,cte1,DateModif) values (5,'FV9','MP',25,null,'0.1*CTE1','PERIMETRE',now());
</v>
      </c>
      <c r="BT41" s="74"/>
      <c r="BU41" s="74"/>
      <c r="BV41" s="74" t="str">
        <f t="shared" si="7"/>
        <v xml:space="preserve">INSERT INTO SC_SystemeProduits(RefDimension,NomSysteme,typePresta,ligne,Quantite,formule,cte1,DateModif) values (6,'FV9','MP',25,null,'0.1*CTE1','PERIMETRE',now());
</v>
      </c>
      <c r="BW41" s="74"/>
      <c r="BX41" s="74"/>
      <c r="BY41" s="74" t="str">
        <f t="shared" si="8"/>
        <v xml:space="preserve">INSERT INTO SC_SystemeProduits(RefDimension,NomSysteme,typePresta,ligne,Quantite,formule,cte1,DateModif) values (7,'FV9','MP',25,null,'0.1*CTE1','PERIMETRE',now());
</v>
      </c>
      <c r="BZ41" s="74"/>
      <c r="CA41" s="74"/>
      <c r="CB41" s="74" t="str">
        <f t="shared" si="9"/>
        <v xml:space="preserve">INSERT INTO SC_SystemeProduits(RefDimension,NomSysteme,typePresta,ligne,Quantite,formule,cte1,DateModif) values (8,'FV9','MP',25,null,'0.1*CTE1','PERIMETRE',now());
</v>
      </c>
      <c r="CC41" s="74"/>
      <c r="CD41" s="74"/>
      <c r="CE41" s="74" t="str">
        <f t="shared" si="10"/>
        <v xml:space="preserve">INSERT INTO SC_SystemeProduits(RefDimension,NomSysteme,typePresta,ligne,Quantite,formule,cte1,DateModif) values (9,'FV9','MP',25,null,'0.1*CTE1','PERIMETRE',now());
</v>
      </c>
      <c r="CF41" s="74"/>
      <c r="CG41" s="74"/>
      <c r="CH41" s="74" t="str">
        <f t="shared" si="11"/>
        <v xml:space="preserve">INSERT INTO SC_SystemeProduits(RefDimension,NomSysteme,typePresta,ligne,Quantite,formule,cte1,DateModif) values (10,'FV9','MP',25,null,'0.1*CTE1','PERIMETRE',now());
</v>
      </c>
      <c r="CI41" s="74"/>
      <c r="CJ41" s="74"/>
      <c r="CK41" s="74" t="str">
        <f t="shared" si="12"/>
        <v xml:space="preserve">INSERT INTO SC_SystemeProduits(RefDimension,NomSysteme,typePresta,ligne,Quantite,formule,cte1,DateModif) values (11,'FV9','MP',25,null,'0.1*CTE1','PERIMETRE',now());
</v>
      </c>
      <c r="CL41" s="74"/>
      <c r="CM41" s="74"/>
      <c r="CN41" s="74" t="str">
        <f t="shared" si="13"/>
        <v xml:space="preserve">INSERT INTO SC_SystemeProduits(RefDimension,NomSysteme,typePresta,ligne,Quantite,formule,cte1,DateModif) values (12,'FV9','MP',25,null,'0.1*CTE1','PERIMETRE',now());
</v>
      </c>
      <c r="CO41" s="74"/>
      <c r="CP41" s="74"/>
      <c r="CQ41" s="74" t="str">
        <f t="shared" si="14"/>
        <v xml:space="preserve">INSERT INTO SC_SystemeProduits(RefDimension,NomSysteme,typePresta,ligne,Quantite,formule,cte1,DateModif) values (13,'FV9','MP',25,null,'0.1*CTE1','PERIMETRE',now());
</v>
      </c>
      <c r="CR41" s="74"/>
      <c r="CS41" s="74"/>
      <c r="CT41" s="74" t="str">
        <f t="shared" si="15"/>
        <v xml:space="preserve">INSERT INTO SC_SystemeProduits(RefDimension,NomSysteme,typePresta,ligne,Quantite,formule,cte1,DateModif) values (14,'FV9','MP',25,null,'0.1*CTE1','PERIMETRE',now());
</v>
      </c>
      <c r="CU41" s="74"/>
      <c r="CV41" s="74"/>
      <c r="CW41" s="74" t="str">
        <f t="shared" si="16"/>
        <v xml:space="preserve">INSERT INTO SC_SystemeProduits(RefDimension,NomSysteme,typePresta,ligne,Quantite,formule,cte1,DateModif) values (15,'FV9','MP',25,null,'0.1*CTE1','PERIMETRE',now());
</v>
      </c>
      <c r="CX41" s="74"/>
      <c r="CY41" s="74"/>
      <c r="CZ41" s="74" t="str">
        <f t="shared" si="17"/>
        <v xml:space="preserve">INSERT INTO SC_SystemeProduits(RefDimension,NomSysteme,typePresta,ligne,Quantite,formule,cte1,DateModif) values (16,'FV9','MP',25,null,'0.1*CTE1','PERIMETRE',now());
</v>
      </c>
      <c r="DA41" s="74"/>
      <c r="DB41" s="74"/>
      <c r="DC41" s="74" t="str">
        <f t="shared" si="18"/>
        <v xml:space="preserve">INSERT INTO SC_SystemeProduits(RefDimension,NomSysteme,typePresta,ligne,Quantite,formule,cte1,DateModif) values (17,'FV9','MP',25,null,'0.1*CTE1','PERIMETRE',now());
</v>
      </c>
      <c r="DD41" s="74"/>
      <c r="DE41" s="74"/>
      <c r="DF41" s="74" t="str">
        <f t="shared" si="19"/>
        <v xml:space="preserve">INSERT INTO SC_SystemeProduits(RefDimension,NomSysteme,typePresta,ligne,Quantite,formule,cte1,DateModif) values (18,'FV9','MP',25,null,'0.1*CTE1','PERIMETRE',now());
</v>
      </c>
    </row>
    <row r="42" spans="1:110" x14ac:dyDescent="0.3">
      <c r="A42" s="86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82" t="s">
        <v>299</v>
      </c>
      <c r="C42" s="82" t="s">
        <v>159</v>
      </c>
      <c r="D42" s="76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82"/>
      <c r="F42" s="83" t="s">
        <v>1073</v>
      </c>
      <c r="G42" s="83" t="s">
        <v>712</v>
      </c>
      <c r="H42" s="82"/>
      <c r="I42" s="83" t="s">
        <v>1073</v>
      </c>
      <c r="J42" s="83" t="s">
        <v>712</v>
      </c>
      <c r="K42" s="82"/>
      <c r="L42" s="83" t="s">
        <v>1073</v>
      </c>
      <c r="M42" s="83" t="s">
        <v>712</v>
      </c>
      <c r="N42" s="82"/>
      <c r="O42" s="83" t="s">
        <v>1073</v>
      </c>
      <c r="P42" s="83" t="s">
        <v>712</v>
      </c>
      <c r="Q42" s="82"/>
      <c r="R42" s="83" t="s">
        <v>1073</v>
      </c>
      <c r="S42" s="83" t="s">
        <v>712</v>
      </c>
      <c r="T42" s="82"/>
      <c r="U42" s="83" t="s">
        <v>1073</v>
      </c>
      <c r="V42" s="83" t="s">
        <v>712</v>
      </c>
      <c r="W42" s="82"/>
      <c r="X42" s="83" t="s">
        <v>1073</v>
      </c>
      <c r="Y42" s="83" t="s">
        <v>712</v>
      </c>
      <c r="Z42" s="82"/>
      <c r="AA42" s="83" t="s">
        <v>1073</v>
      </c>
      <c r="AB42" s="83" t="s">
        <v>712</v>
      </c>
      <c r="AC42" s="82"/>
      <c r="AD42" s="83" t="s">
        <v>1073</v>
      </c>
      <c r="AE42" s="83" t="s">
        <v>712</v>
      </c>
      <c r="AF42" s="82"/>
      <c r="AG42" s="83" t="s">
        <v>1073</v>
      </c>
      <c r="AH42" s="83" t="s">
        <v>712</v>
      </c>
      <c r="AI42" s="82"/>
      <c r="AJ42" s="83" t="s">
        <v>1073</v>
      </c>
      <c r="AK42" s="83" t="s">
        <v>712</v>
      </c>
      <c r="AL42" s="82"/>
      <c r="AM42" s="83" t="s">
        <v>1073</v>
      </c>
      <c r="AN42" s="83" t="s">
        <v>712</v>
      </c>
      <c r="AO42" s="82"/>
      <c r="AP42" s="83" t="s">
        <v>1073</v>
      </c>
      <c r="AQ42" s="83" t="s">
        <v>712</v>
      </c>
      <c r="AR42" s="82"/>
      <c r="AS42" s="83" t="s">
        <v>1073</v>
      </c>
      <c r="AT42" s="83" t="s">
        <v>712</v>
      </c>
      <c r="AU42" s="82"/>
      <c r="AV42" s="83" t="s">
        <v>1073</v>
      </c>
      <c r="AW42" s="83" t="s">
        <v>712</v>
      </c>
      <c r="AX42" s="82"/>
      <c r="AY42" s="83" t="s">
        <v>1073</v>
      </c>
      <c r="AZ42" s="83" t="s">
        <v>712</v>
      </c>
      <c r="BA42" s="82"/>
      <c r="BB42" s="83" t="s">
        <v>1073</v>
      </c>
      <c r="BC42" s="83" t="s">
        <v>712</v>
      </c>
      <c r="BD42" s="82"/>
      <c r="BE42" s="83" t="s">
        <v>1073</v>
      </c>
      <c r="BF42" s="83" t="s">
        <v>712</v>
      </c>
      <c r="BG42" s="74" t="str">
        <f t="shared" si="2"/>
        <v xml:space="preserve">INSERT INTO SC_SystemeProduits(RefDimension,NomSysteme,typePresta,ligne,Quantite,formule,cte1,DateModif) values (1,'FV9','MP',13,null,'1.3*CTE1','SURFACE',now());
</v>
      </c>
      <c r="BH42" s="74"/>
      <c r="BI42" s="74"/>
      <c r="BJ42" s="74" t="str">
        <f t="shared" si="3"/>
        <v xml:space="preserve">INSERT INTO SC_SystemeProduits(RefDimension,NomSysteme,typePresta,ligne,Quantite,formule,cte1,DateModif) values (2,'FV9','MP',13,null,'1.3*CTE1','SURFACE',now());
</v>
      </c>
      <c r="BK42" s="74"/>
      <c r="BL42" s="74"/>
      <c r="BM42" s="74" t="str">
        <f t="shared" si="4"/>
        <v xml:space="preserve">INSERT INTO SC_SystemeProduits(RefDimension,NomSysteme,typePresta,ligne,Quantite,formule,cte1,DateModif) values (3,'FV9','MP',13,null,'1.3*CTE1','SURFACE',now());
</v>
      </c>
      <c r="BN42" s="74"/>
      <c r="BO42" s="74"/>
      <c r="BP42" s="74" t="str">
        <f t="shared" si="5"/>
        <v xml:space="preserve">INSERT INTO SC_SystemeProduits(RefDimension,NomSysteme,typePresta,ligne,Quantite,formule,cte1,DateModif) values (4,'FV9','MP',13,null,'1.3*CTE1','SURFACE',now());
</v>
      </c>
      <c r="BQ42" s="74"/>
      <c r="BR42" s="74"/>
      <c r="BS42" s="74" t="str">
        <f t="shared" si="6"/>
        <v xml:space="preserve">INSERT INTO SC_SystemeProduits(RefDimension,NomSysteme,typePresta,ligne,Quantite,formule,cte1,DateModif) values (5,'FV9','MP',13,null,'1.3*CTE1','SURFACE',now());
</v>
      </c>
      <c r="BT42" s="74"/>
      <c r="BU42" s="74"/>
      <c r="BV42" s="74" t="str">
        <f t="shared" si="7"/>
        <v xml:space="preserve">INSERT INTO SC_SystemeProduits(RefDimension,NomSysteme,typePresta,ligne,Quantite,formule,cte1,DateModif) values (6,'FV9','MP',13,null,'1.3*CTE1','SURFACE',now());
</v>
      </c>
      <c r="BW42" s="74"/>
      <c r="BX42" s="74"/>
      <c r="BY42" s="74" t="str">
        <f t="shared" si="8"/>
        <v xml:space="preserve">INSERT INTO SC_SystemeProduits(RefDimension,NomSysteme,typePresta,ligne,Quantite,formule,cte1,DateModif) values (7,'FV9','MP',13,null,'1.3*CTE1','SURFACE',now());
</v>
      </c>
      <c r="BZ42" s="74"/>
      <c r="CA42" s="74"/>
      <c r="CB42" s="74" t="str">
        <f t="shared" si="9"/>
        <v xml:space="preserve">INSERT INTO SC_SystemeProduits(RefDimension,NomSysteme,typePresta,ligne,Quantite,formule,cte1,DateModif) values (8,'FV9','MP',13,null,'1.3*CTE1','SURFACE',now());
</v>
      </c>
      <c r="CC42" s="74"/>
      <c r="CD42" s="74"/>
      <c r="CE42" s="74" t="str">
        <f t="shared" si="10"/>
        <v xml:space="preserve">INSERT INTO SC_SystemeProduits(RefDimension,NomSysteme,typePresta,ligne,Quantite,formule,cte1,DateModif) values (9,'FV9','MP',13,null,'1.3*CTE1','SURFACE',now());
</v>
      </c>
      <c r="CF42" s="74"/>
      <c r="CG42" s="74"/>
      <c r="CH42" s="74" t="str">
        <f t="shared" si="11"/>
        <v xml:space="preserve">INSERT INTO SC_SystemeProduits(RefDimension,NomSysteme,typePresta,ligne,Quantite,formule,cte1,DateModif) values (10,'FV9','MP',13,null,'1.3*CTE1','SURFACE',now());
</v>
      </c>
      <c r="CI42" s="74"/>
      <c r="CJ42" s="74"/>
      <c r="CK42" s="74" t="str">
        <f t="shared" si="12"/>
        <v xml:space="preserve">INSERT INTO SC_SystemeProduits(RefDimension,NomSysteme,typePresta,ligne,Quantite,formule,cte1,DateModif) values (11,'FV9','MP',13,null,'1.3*CTE1','SURFACE',now());
</v>
      </c>
      <c r="CL42" s="74"/>
      <c r="CM42" s="74"/>
      <c r="CN42" s="74" t="str">
        <f t="shared" si="13"/>
        <v xml:space="preserve">INSERT INTO SC_SystemeProduits(RefDimension,NomSysteme,typePresta,ligne,Quantite,formule,cte1,DateModif) values (12,'FV9','MP',13,null,'1.3*CTE1','SURFACE',now());
</v>
      </c>
      <c r="CO42" s="74"/>
      <c r="CP42" s="74"/>
      <c r="CQ42" s="74" t="str">
        <f t="shared" si="14"/>
        <v xml:space="preserve">INSERT INTO SC_SystemeProduits(RefDimension,NomSysteme,typePresta,ligne,Quantite,formule,cte1,DateModif) values (13,'FV9','MP',13,null,'1.3*CTE1','SURFACE',now());
</v>
      </c>
      <c r="CR42" s="74"/>
      <c r="CS42" s="74"/>
      <c r="CT42" s="74" t="str">
        <f t="shared" si="15"/>
        <v xml:space="preserve">INSERT INTO SC_SystemeProduits(RefDimension,NomSysteme,typePresta,ligne,Quantite,formule,cte1,DateModif) values (14,'FV9','MP',13,null,'1.3*CTE1','SURFACE',now());
</v>
      </c>
      <c r="CU42" s="74"/>
      <c r="CV42" s="74"/>
      <c r="CW42" s="74" t="str">
        <f t="shared" si="16"/>
        <v xml:space="preserve">INSERT INTO SC_SystemeProduits(RefDimension,NomSysteme,typePresta,ligne,Quantite,formule,cte1,DateModif) values (15,'FV9','MP',13,null,'1.3*CTE1','SURFACE',now());
</v>
      </c>
      <c r="CX42" s="74"/>
      <c r="CY42" s="74"/>
      <c r="CZ42" s="74" t="str">
        <f t="shared" si="17"/>
        <v xml:space="preserve">INSERT INTO SC_SystemeProduits(RefDimension,NomSysteme,typePresta,ligne,Quantite,formule,cte1,DateModif) values (16,'FV9','MP',13,null,'1.3*CTE1','SURFACE',now());
</v>
      </c>
      <c r="DA42" s="74"/>
      <c r="DB42" s="74"/>
      <c r="DC42" s="74" t="str">
        <f t="shared" si="18"/>
        <v xml:space="preserve">INSERT INTO SC_SystemeProduits(RefDimension,NomSysteme,typePresta,ligne,Quantite,formule,cte1,DateModif) values (17,'FV9','MP',13,null,'1.3*CTE1','SURFACE',now());
</v>
      </c>
      <c r="DD42" s="74"/>
      <c r="DE42" s="74"/>
      <c r="DF42" s="74" t="str">
        <f t="shared" si="19"/>
        <v xml:space="preserve">INSERT INTO SC_SystemeProduits(RefDimension,NomSysteme,typePresta,ligne,Quantite,formule,cte1,DateModif) values (18,'FV9','MP',13,null,'1.3*CTE1','SURFACE',now());
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69"/>
  <sheetViews>
    <sheetView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baseColWidth="10" defaultRowHeight="14.4" x14ac:dyDescent="0.3"/>
  <cols>
    <col min="1" max="1" width="11.5546875" style="68"/>
    <col min="3" max="3" width="32" customWidth="1"/>
    <col min="5" max="5" width="13.5546875" customWidth="1"/>
    <col min="6" max="6" width="34.109375" customWidth="1"/>
    <col min="7" max="7" width="13.5546875" customWidth="1"/>
    <col min="8" max="8" width="26.44140625" customWidth="1"/>
    <col min="9" max="9" width="13.5546875" style="57" customWidth="1"/>
    <col min="10" max="10" width="24.5546875" style="57" customWidth="1"/>
    <col min="11" max="11" width="17.5546875" style="57" customWidth="1"/>
    <col min="12" max="12" width="20.88671875" style="57" customWidth="1"/>
    <col min="13" max="13" width="17.5546875" customWidth="1"/>
    <col min="14" max="14" width="23" customWidth="1"/>
    <col min="15" max="15" width="17.5546875" style="57" customWidth="1"/>
    <col min="16" max="16" width="46" style="57" customWidth="1"/>
    <col min="17" max="17" width="13.5546875" customWidth="1"/>
    <col min="18" max="18" width="22" customWidth="1"/>
    <col min="19" max="20" width="13.5546875" customWidth="1"/>
    <col min="21" max="36" width="5.88671875" customWidth="1"/>
  </cols>
  <sheetData>
    <row r="1" spans="1:36" x14ac:dyDescent="0.3">
      <c r="E1" t="s">
        <v>845</v>
      </c>
      <c r="G1" t="s">
        <v>846</v>
      </c>
      <c r="I1" s="57" t="s">
        <v>847</v>
      </c>
      <c r="K1" s="57" t="s">
        <v>1147</v>
      </c>
      <c r="M1" t="s">
        <v>1148</v>
      </c>
      <c r="O1" s="57" t="s">
        <v>1149</v>
      </c>
      <c r="Q1" t="s">
        <v>848</v>
      </c>
      <c r="S1" t="s">
        <v>856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3">
      <c r="E2" s="298" t="s">
        <v>843</v>
      </c>
      <c r="F2" s="298"/>
      <c r="G2" s="298" t="s">
        <v>844</v>
      </c>
      <c r="H2" s="298"/>
      <c r="I2" s="298" t="s">
        <v>1132</v>
      </c>
      <c r="J2" s="298"/>
      <c r="K2" s="298" t="s">
        <v>1104</v>
      </c>
      <c r="L2" s="298"/>
      <c r="M2" s="298" t="s">
        <v>1133</v>
      </c>
      <c r="N2" s="298"/>
      <c r="O2" s="298" t="s">
        <v>1134</v>
      </c>
      <c r="P2" s="298"/>
      <c r="Q2" s="298" t="s">
        <v>1131</v>
      </c>
      <c r="R2" s="298"/>
      <c r="S2" s="297" t="s">
        <v>855</v>
      </c>
      <c r="T2" s="298"/>
    </row>
    <row r="3" spans="1:36" x14ac:dyDescent="0.3">
      <c r="E3" t="s">
        <v>245</v>
      </c>
      <c r="F3" s="14" t="s">
        <v>623</v>
      </c>
      <c r="G3" t="s">
        <v>245</v>
      </c>
      <c r="H3" s="14" t="s">
        <v>623</v>
      </c>
      <c r="I3" s="57" t="s">
        <v>245</v>
      </c>
      <c r="J3" s="59" t="s">
        <v>623</v>
      </c>
      <c r="K3" s="57" t="s">
        <v>245</v>
      </c>
      <c r="L3" s="59" t="s">
        <v>623</v>
      </c>
      <c r="M3" t="s">
        <v>245</v>
      </c>
      <c r="N3" s="14" t="s">
        <v>623</v>
      </c>
      <c r="O3" s="57" t="s">
        <v>245</v>
      </c>
      <c r="P3" s="59" t="s">
        <v>623</v>
      </c>
      <c r="Q3" t="s">
        <v>245</v>
      </c>
      <c r="R3" s="14" t="s">
        <v>623</v>
      </c>
      <c r="S3" t="s">
        <v>245</v>
      </c>
      <c r="T3" s="14" t="s">
        <v>623</v>
      </c>
    </row>
    <row r="4" spans="1:36" x14ac:dyDescent="0.3">
      <c r="A4" s="69">
        <f>IF(B4="MATIERE",VLOOKUP($C4,MATIERE!$B$2:$K$601,10,0),IF(B4="MOA",VLOOKUP($C4,ATELIER!$B$2:$K$291,10,0),IF(B4="MOC",VLOOKUP($C4,CHANTIER!$B$2:$K$291,10,0),IF(B4="MP",VLOOKUP($C4,MINIPELLE!$B$2:$K$291,10,0),""))))</f>
        <v>158</v>
      </c>
      <c r="B4" t="s">
        <v>294</v>
      </c>
      <c r="C4" s="21" t="s">
        <v>417</v>
      </c>
      <c r="D4" s="25" t="str">
        <f>IF(B4="MATIERE",VLOOKUP($C4,MATIERE!$B$2:$K$601,6,0),IF(B4="MOA",VLOOKUP($C4,ATELIER!$B$2:$K$291,3,0),IF(B4="MOC",VLOOKUP($C4,CHANTIER!$B$2:$K$291,3,0),IF(B4="MP",VLOOKUP($C4,MINIPELLE!$B$2:$K$291,3,0),""))))</f>
        <v>m²</v>
      </c>
      <c r="E4" s="26"/>
      <c r="F4" s="27" t="s">
        <v>849</v>
      </c>
      <c r="G4" s="26"/>
      <c r="H4" s="27" t="s">
        <v>849</v>
      </c>
      <c r="I4" s="26"/>
      <c r="J4" s="27"/>
      <c r="K4" s="26"/>
      <c r="L4" s="27"/>
      <c r="M4" s="26"/>
      <c r="N4" s="27"/>
      <c r="O4" s="26"/>
      <c r="P4" s="27"/>
      <c r="Q4" s="26"/>
      <c r="R4" s="27" t="s">
        <v>858</v>
      </c>
      <c r="S4" s="26"/>
      <c r="T4" s="27" t="s">
        <v>862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V4" s="57"/>
      <c r="W4" s="57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X4" s="57"/>
      <c r="Y4" s="57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Z4" s="57"/>
      <c r="AA4" s="57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B4" s="57"/>
      <c r="AC4" s="57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D4" s="57"/>
      <c r="AE4" s="57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F4" s="57"/>
      <c r="AG4" s="57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H4" s="57"/>
      <c r="AI4" s="57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  <c r="AJ4" s="57"/>
    </row>
    <row r="5" spans="1:36" x14ac:dyDescent="0.3">
      <c r="A5" s="69">
        <f>IF(B5="MATIERE",VLOOKUP($C5,MATIERE!$B$2:$K$601,10,0),IF(B5="MOA",VLOOKUP($C5,ATELIER!$B$2:$K$291,10,0),IF(B5="MOC",VLOOKUP($C5,CHANTIER!$B$2:$K$291,10,0),IF(B5="MP",VLOOKUP($C5,MINIPELLE!$B$2:$K$291,10,0),""))))</f>
        <v>360</v>
      </c>
      <c r="B5" t="s">
        <v>294</v>
      </c>
      <c r="C5" s="21" t="s">
        <v>272</v>
      </c>
      <c r="D5" s="25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26"/>
      <c r="F5" s="27" t="s">
        <v>849</v>
      </c>
      <c r="G5" s="26"/>
      <c r="H5" s="27" t="s">
        <v>849</v>
      </c>
      <c r="I5" s="26"/>
      <c r="J5" s="27"/>
      <c r="K5" s="26"/>
      <c r="L5" s="27"/>
      <c r="M5" s="26"/>
      <c r="N5" s="27"/>
      <c r="O5" s="26"/>
      <c r="P5" s="27"/>
      <c r="Q5" s="26"/>
      <c r="R5" s="27"/>
      <c r="S5" s="26"/>
      <c r="T5" s="27" t="s">
        <v>856</v>
      </c>
      <c r="U5" s="74" t="str">
        <f t="shared" ref="U5:U62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V5" s="74"/>
      <c r="W5" s="74" t="str">
        <f t="shared" ref="W5:W62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X5" s="74"/>
      <c r="Y5" s="74" t="str">
        <f t="shared" ref="Y5:Y62" si="10">IF(AND(J5="",I5=""),"",SUBSTITUTE(SUBSTITUTE(SUBSTITUTE(SUBSTITUTE(SUBSTITUTE($U$1,"#ID#",I$1),"#TYPE#",$B5),"#LIGNE#",$A5),"#Q#",IF(J5="",SUBSTITUTE(I5,",","."),"null")),"#FORMULE#",IF(J5="","null",CONCATENATE("'",J5,"'"))))</f>
        <v/>
      </c>
      <c r="Z5" s="74"/>
      <c r="AA5" s="74" t="str">
        <f t="shared" ref="AA5:AA62" si="11">IF(AND(L5="",K5=""),"",SUBSTITUTE(SUBSTITUTE(SUBSTITUTE(SUBSTITUTE(SUBSTITUTE($U$1,"#ID#",K$1),"#TYPE#",$B5),"#LIGNE#",$A5),"#Q#",IF(L5="",SUBSTITUTE(K5,",","."),"null")),"#FORMULE#",IF(L5="","null",CONCATENATE("'",L5,"'"))))</f>
        <v/>
      </c>
      <c r="AB5" s="74"/>
      <c r="AC5" s="74" t="str">
        <f t="shared" ref="AC5:AC62" si="12">IF(AND(N5="",M5=""),"",SUBSTITUTE(SUBSTITUTE(SUBSTITUTE(SUBSTITUTE(SUBSTITUTE($U$1,"#ID#",M$1),"#TYPE#",$B5),"#LIGNE#",$A5),"#Q#",IF(N5="",SUBSTITUTE(M5,",","."),"null")),"#FORMULE#",IF(N5="","null",CONCATENATE("'",N5,"'"))))</f>
        <v/>
      </c>
      <c r="AD5" s="74"/>
      <c r="AE5" s="74" t="str">
        <f t="shared" ref="AE5:AE62" si="13">IF(AND(P5="",O5=""),"",SUBSTITUTE(SUBSTITUTE(SUBSTITUTE(SUBSTITUTE(SUBSTITUTE($U$1,"#ID#",O$1),"#TYPE#",$B5),"#LIGNE#",$A5),"#Q#",IF(P5="",SUBSTITUTE(O5,",","."),"null")),"#FORMULE#",IF(P5="","null",CONCATENATE("'",P5,"'"))))</f>
        <v/>
      </c>
      <c r="AF5" s="74"/>
      <c r="AG5" s="74" t="str">
        <f t="shared" ref="AG5:AG62" si="14">IF(AND(R5="",Q5=""),"",SUBSTITUTE(SUBSTITUTE(SUBSTITUTE(SUBSTITUTE(SUBSTITUTE($U$1,"#ID#",Q$1),"#TYPE#",$B5),"#LIGNE#",$A5),"#Q#",IF(R5="",SUBSTITUTE(Q5,",","."),"null")),"#FORMULE#",IF(R5="","null",CONCATENATE("'",R5,"'"))))</f>
        <v/>
      </c>
      <c r="AH5" s="74"/>
      <c r="AI5" s="74" t="str">
        <f t="shared" ref="AI5:AI62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  <c r="AJ5" s="74"/>
    </row>
    <row r="6" spans="1:36" x14ac:dyDescent="0.3">
      <c r="A6" s="69">
        <f>IF(B6="MATIERE",VLOOKUP($C6,MATIERE!$B$2:$K$601,10,0),IF(B6="MOA",VLOOKUP($C6,ATELIER!$B$2:$K$291,10,0),IF(B6="MOC",VLOOKUP($C6,CHANTIER!$B$2:$K$291,10,0),IF(B6="MP",VLOOKUP($C6,MINIPELLE!$B$2:$K$291,10,0),""))))</f>
        <v>369</v>
      </c>
      <c r="B6" t="s">
        <v>294</v>
      </c>
      <c r="C6" s="21" t="s">
        <v>842</v>
      </c>
      <c r="D6" s="25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26"/>
      <c r="F6" s="27"/>
      <c r="G6" s="26"/>
      <c r="H6" s="27"/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74" t="str">
        <f t="shared" si="8"/>
        <v/>
      </c>
      <c r="V6" s="74"/>
      <c r="W6" s="74" t="str">
        <f t="shared" si="9"/>
        <v/>
      </c>
      <c r="X6" s="74"/>
      <c r="Y6" s="74" t="str">
        <f t="shared" si="10"/>
        <v/>
      </c>
      <c r="Z6" s="74"/>
      <c r="AA6" s="74" t="str">
        <f t="shared" si="11"/>
        <v/>
      </c>
      <c r="AB6" s="74"/>
      <c r="AC6" s="74" t="str">
        <f t="shared" si="12"/>
        <v/>
      </c>
      <c r="AD6" s="74"/>
      <c r="AE6" s="74" t="str">
        <f t="shared" si="13"/>
        <v/>
      </c>
      <c r="AF6" s="74"/>
      <c r="AG6" s="74" t="str">
        <f t="shared" si="14"/>
        <v/>
      </c>
      <c r="AH6" s="74"/>
      <c r="AI6" s="74" t="str">
        <f t="shared" si="15"/>
        <v/>
      </c>
      <c r="AJ6" s="74"/>
    </row>
    <row r="7" spans="1:36" ht="12.75" customHeight="1" x14ac:dyDescent="0.3">
      <c r="A7" s="69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294</v>
      </c>
      <c r="C7" s="21" t="s">
        <v>251</v>
      </c>
      <c r="D7" s="25" t="str">
        <f>IF(B7="MATIERE",VLOOKUP($C7,MATIERE!$B$2:$K$601,6,0),IF(B7="MOA",VLOOKUP($C7,ATELIER!$B$2:$K$291,3,0),IF(B7="MOC",VLOOKUP($C7,CHANTIER!$B$2:$K$291,3,0),IF(B7="MP",VLOOKUP($C7,MINIPELLE!$B$2:$K$291,3,0),""))))</f>
        <v>t</v>
      </c>
      <c r="E7" s="28"/>
      <c r="F7" s="27" t="s">
        <v>850</v>
      </c>
      <c r="G7" s="28"/>
      <c r="H7" s="27" t="s">
        <v>850</v>
      </c>
      <c r="I7" s="28"/>
      <c r="J7" s="27" t="s">
        <v>1000</v>
      </c>
      <c r="K7" s="28"/>
      <c r="L7" s="27" t="s">
        <v>1000</v>
      </c>
      <c r="M7" s="28"/>
      <c r="N7" s="27" t="s">
        <v>1000</v>
      </c>
      <c r="O7" s="28"/>
      <c r="P7" s="27" t="s">
        <v>1000</v>
      </c>
      <c r="Q7" s="28"/>
      <c r="R7" s="27" t="s">
        <v>859</v>
      </c>
      <c r="S7" s="28"/>
      <c r="T7" s="27" t="s">
        <v>861</v>
      </c>
      <c r="U7" s="74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V7" s="74"/>
      <c r="W7" s="74" t="str">
        <f t="shared" si="9"/>
        <v xml:space="preserve">INSERT INTO SC_SystemeProduits(RefDimension,NomSysteme,typePresta,ligne,Quantite,formule,DateModif) values (null,'ZI_PROFONDE','MATIERE',376,null,'1.6*0.3*SURFACE_ZI',now());
</v>
      </c>
      <c r="X7" s="74"/>
      <c r="Y7" s="74" t="str">
        <f t="shared" si="10"/>
        <v xml:space="preserve">INSERT INTO SC_SystemeProduits(RefDimension,NomSysteme,typePresta,ligne,Quantite,formule,DateModif) values (null,'ZRV1','MATIERE',376,null,'1.6*0.1*SURFACE_ZRV1',now());
</v>
      </c>
      <c r="Z7" s="74"/>
      <c r="AA7" s="74" t="str">
        <f t="shared" si="11"/>
        <v xml:space="preserve">INSERT INTO SC_SystemeProduits(RefDimension,NomSysteme,typePresta,ligne,Quantite,formule,DateModif) values (null,'ZRV1B','MATIERE',376,null,'1.6*0.1*SURFACE_ZRV1',now());
</v>
      </c>
      <c r="AB7" s="74"/>
      <c r="AC7" s="74" t="str">
        <f t="shared" si="12"/>
        <v xml:space="preserve">INSERT INTO SC_SystemeProduits(RefDimension,NomSysteme,typePresta,ligne,Quantite,formule,DateModif) values (null,'ZRV1C','MATIERE',376,null,'1.6*0.1*SURFACE_ZRV1',now());
</v>
      </c>
      <c r="AD7" s="74"/>
      <c r="AE7" s="74" t="str">
        <f t="shared" si="13"/>
        <v xml:space="preserve">INSERT INTO SC_SystemeProduits(RefDimension,NomSysteme,typePresta,ligne,Quantite,formule,DateModif) values (null,'ZRV1D','MATIERE',376,null,'1.6*0.1*SURFACE_ZRV1',now());
</v>
      </c>
      <c r="AF7" s="74"/>
      <c r="AG7" s="74" t="str">
        <f t="shared" si="14"/>
        <v xml:space="preserve">INSERT INTO SC_SystemeProduits(RefDimension,NomSysteme,typePresta,ligne,Quantite,formule,DateModif) values (null,'ZRV2','MATIERE',376,null,'1.6*0.3*SURFACE_ZRV2',now());
</v>
      </c>
      <c r="AH7" s="74"/>
      <c r="AI7" s="74" t="str">
        <f t="shared" si="15"/>
        <v xml:space="preserve">INSERT INTO SC_SystemeProduits(RefDimension,NomSysteme,typePresta,ligne,Quantite,formule,DateModif) values (null,'EPANDRAIN','MATIERE',376,null,'1.6*0.15*EPANDRAIN',now());
</v>
      </c>
      <c r="AJ7" s="74"/>
    </row>
    <row r="8" spans="1:36" x14ac:dyDescent="0.3">
      <c r="A8" s="69">
        <f>IF(B8="MATIERE",VLOOKUP($C8,MATIERE!$B$2:$K$601,10,0),IF(B8="MOA",VLOOKUP($C8,ATELIER!$B$2:$K$291,10,0),IF(B8="MOC",VLOOKUP($C8,CHANTIER!$B$2:$K$291,10,0),IF(B8="MP",VLOOKUP($C8,MINIPELLE!$B$2:$K$291,10,0),""))))</f>
        <v>375</v>
      </c>
      <c r="B8" t="s">
        <v>294</v>
      </c>
      <c r="C8" s="21" t="s">
        <v>249</v>
      </c>
      <c r="D8" s="25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26"/>
      <c r="F8" s="27"/>
      <c r="G8" s="26"/>
      <c r="H8" s="27"/>
      <c r="I8" s="26"/>
      <c r="J8" s="27" t="s">
        <v>1001</v>
      </c>
      <c r="K8" s="26"/>
      <c r="L8" s="27" t="s">
        <v>1001</v>
      </c>
      <c r="M8" s="26"/>
      <c r="N8" s="27" t="s">
        <v>1001</v>
      </c>
      <c r="O8" s="26"/>
      <c r="P8" s="27" t="s">
        <v>1001</v>
      </c>
      <c r="Q8" s="26"/>
      <c r="R8" s="27"/>
      <c r="S8" s="26"/>
      <c r="T8" s="27"/>
      <c r="U8" s="74" t="str">
        <f t="shared" si="8"/>
        <v/>
      </c>
      <c r="V8" s="74"/>
      <c r="W8" s="74" t="str">
        <f t="shared" si="9"/>
        <v/>
      </c>
      <c r="X8" s="74"/>
      <c r="Y8" s="74" t="str">
        <f t="shared" si="10"/>
        <v xml:space="preserve">INSERT INTO SC_SystemeProduits(RefDimension,NomSysteme,typePresta,ligne,Quantite,formule,DateModif) values (null,'ZRV1','MATIERE',375,null,'0.1*1.6*SURFACE_ZRV1',now());
</v>
      </c>
      <c r="Z8" s="74"/>
      <c r="AA8" s="74" t="str">
        <f t="shared" si="11"/>
        <v xml:space="preserve">INSERT INTO SC_SystemeProduits(RefDimension,NomSysteme,typePresta,ligne,Quantite,formule,DateModif) values (null,'ZRV1B','MATIERE',375,null,'0.1*1.6*SURFACE_ZRV1',now());
</v>
      </c>
      <c r="AB8" s="74"/>
      <c r="AC8" s="74" t="str">
        <f t="shared" si="12"/>
        <v xml:space="preserve">INSERT INTO SC_SystemeProduits(RefDimension,NomSysteme,typePresta,ligne,Quantite,formule,DateModif) values (null,'ZRV1C','MATIERE',375,null,'0.1*1.6*SURFACE_ZRV1',now());
</v>
      </c>
      <c r="AD8" s="74"/>
      <c r="AE8" s="74" t="str">
        <f t="shared" si="13"/>
        <v xml:space="preserve">INSERT INTO SC_SystemeProduits(RefDimension,NomSysteme,typePresta,ligne,Quantite,formule,DateModif) values (null,'ZRV1D','MATIERE',375,null,'0.1*1.6*SURFACE_ZRV1',now());
</v>
      </c>
      <c r="AF8" s="74"/>
      <c r="AG8" s="74" t="str">
        <f t="shared" si="14"/>
        <v/>
      </c>
      <c r="AH8" s="74"/>
      <c r="AI8" s="74" t="str">
        <f t="shared" si="15"/>
        <v/>
      </c>
      <c r="AJ8" s="74"/>
    </row>
    <row r="9" spans="1:36" x14ac:dyDescent="0.3">
      <c r="A9" s="69">
        <f>IF(B9="MATIERE",VLOOKUP($C9,MATIERE!$B$2:$K$601,10,0),IF(B9="MOA",VLOOKUP($C9,ATELIER!$B$2:$K$291,10,0),IF(B9="MOC",VLOOKUP($C9,CHANTIER!$B$2:$K$291,10,0),IF(B9="MP",VLOOKUP($C9,MINIPELLE!$B$2:$K$291,10,0),""))))</f>
        <v>373</v>
      </c>
      <c r="B9" t="s">
        <v>294</v>
      </c>
      <c r="C9" s="21" t="s">
        <v>250</v>
      </c>
      <c r="D9" s="25" t="str">
        <f>IF(B9="MATIERE",VLOOKUP($C9,MATIERE!$B$2:$K$601,6,0),IF(B9="MOA",VLOOKUP($C9,ATELIER!$B$2:$K$291,3,0),IF(B9="MOC",VLOOKUP($C9,CHANTIER!$B$2:$K$291,3,0),IF(B9="MP",VLOOKUP($C9,MINIPELLE!$B$2:$K$291,3,0),""))))</f>
        <v>t</v>
      </c>
      <c r="E9" s="26"/>
      <c r="F9" s="27"/>
      <c r="G9" s="26"/>
      <c r="H9" s="27"/>
      <c r="I9" s="26"/>
      <c r="J9" s="27" t="s">
        <v>1002</v>
      </c>
      <c r="K9" s="26"/>
      <c r="L9" s="27" t="s">
        <v>1002</v>
      </c>
      <c r="M9" s="26"/>
      <c r="N9" s="27" t="s">
        <v>1002</v>
      </c>
      <c r="O9" s="26"/>
      <c r="P9" s="27" t="s">
        <v>1002</v>
      </c>
      <c r="Q9" s="26"/>
      <c r="R9" s="27"/>
      <c r="S9" s="26"/>
      <c r="T9" s="27"/>
      <c r="U9" s="74" t="str">
        <f t="shared" si="8"/>
        <v/>
      </c>
      <c r="V9" s="74"/>
      <c r="W9" s="74" t="str">
        <f t="shared" si="9"/>
        <v/>
      </c>
      <c r="X9" s="74"/>
      <c r="Y9" s="74" t="str">
        <f t="shared" si="10"/>
        <v xml:space="preserve">INSERT INTO SC_SystemeProduits(RefDimension,NomSysteme,typePresta,ligne,Quantite,formule,DateModif) values (null,'ZRV1','MATIERE',373,null,'0.1*1.8*SURFACE_ZRV1',now());
</v>
      </c>
      <c r="Z9" s="74"/>
      <c r="AA9" s="74" t="str">
        <f t="shared" si="11"/>
        <v xml:space="preserve">INSERT INTO SC_SystemeProduits(RefDimension,NomSysteme,typePresta,ligne,Quantite,formule,DateModif) values (null,'ZRV1B','MATIERE',373,null,'0.1*1.8*SURFACE_ZRV1',now());
</v>
      </c>
      <c r="AB9" s="74"/>
      <c r="AC9" s="74" t="str">
        <f t="shared" si="12"/>
        <v xml:space="preserve">INSERT INTO SC_SystemeProduits(RefDimension,NomSysteme,typePresta,ligne,Quantite,formule,DateModif) values (null,'ZRV1C','MATIERE',373,null,'0.1*1.8*SURFACE_ZRV1',now());
</v>
      </c>
      <c r="AD9" s="74"/>
      <c r="AE9" s="74" t="str">
        <f t="shared" si="13"/>
        <v xml:space="preserve">INSERT INTO SC_SystemeProduits(RefDimension,NomSysteme,typePresta,ligne,Quantite,formule,DateModif) values (null,'ZRV1D','MATIERE',373,null,'0.1*1.8*SURFACE_ZRV1',now());
</v>
      </c>
      <c r="AF9" s="74"/>
      <c r="AG9" s="74" t="str">
        <f t="shared" si="14"/>
        <v/>
      </c>
      <c r="AH9" s="74"/>
      <c r="AI9" s="74" t="str">
        <f t="shared" si="15"/>
        <v/>
      </c>
      <c r="AJ9" s="74"/>
    </row>
    <row r="10" spans="1:36" s="57" customFormat="1" x14ac:dyDescent="0.3">
      <c r="A10" s="69">
        <f>IF(B10="MATIERE",VLOOKUP($C10,MATIERE!$B$2:$K$601,10,0),IF(B10="MOA",VLOOKUP($C10,ATELIER!$B$2:$K$291,10,0),IF(B10="MOC",VLOOKUP($C10,CHANTIER!$B$2:$K$291,10,0),IF(B10="MP",VLOOKUP($C10,MINIPELLE!$B$2:$K$291,10,0),""))))</f>
        <v>319</v>
      </c>
      <c r="B10" s="57" t="s">
        <v>294</v>
      </c>
      <c r="C10" s="57" t="s">
        <v>541</v>
      </c>
      <c r="D10" s="25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26"/>
      <c r="F10" s="27"/>
      <c r="G10" s="26"/>
      <c r="H10" s="27"/>
      <c r="I10" s="26">
        <v>1</v>
      </c>
      <c r="J10" s="27"/>
      <c r="K10" s="26">
        <v>1</v>
      </c>
      <c r="L10" s="27"/>
      <c r="M10" s="26">
        <v>1</v>
      </c>
      <c r="N10" s="27"/>
      <c r="O10" s="26">
        <v>1</v>
      </c>
      <c r="P10" s="27"/>
      <c r="Q10" s="26">
        <v>1</v>
      </c>
      <c r="R10" s="27"/>
      <c r="S10" s="26"/>
      <c r="T10" s="27"/>
      <c r="U10" s="74" t="str">
        <f t="shared" si="8"/>
        <v/>
      </c>
      <c r="V10" s="74"/>
      <c r="W10" s="74" t="str">
        <f t="shared" si="9"/>
        <v/>
      </c>
      <c r="X10" s="74"/>
      <c r="Y10" s="74" t="str">
        <f t="shared" si="10"/>
        <v xml:space="preserve">INSERT INTO SC_SystemeProduits(RefDimension,NomSysteme,typePresta,ligne,Quantite,formule,DateModif) values (null,'ZRV1','MATIERE',319,1,null,now());
</v>
      </c>
      <c r="Z10" s="74"/>
      <c r="AA10" s="74" t="str">
        <f t="shared" si="11"/>
        <v xml:space="preserve">INSERT INTO SC_SystemeProduits(RefDimension,NomSysteme,typePresta,ligne,Quantite,formule,DateModif) values (null,'ZRV1B','MATIERE',319,1,null,now());
</v>
      </c>
      <c r="AB10" s="74"/>
      <c r="AC10" s="74" t="str">
        <f t="shared" si="12"/>
        <v xml:space="preserve">INSERT INTO SC_SystemeProduits(RefDimension,NomSysteme,typePresta,ligne,Quantite,formule,DateModif) values (null,'ZRV1C','MATIERE',319,1,null,now());
</v>
      </c>
      <c r="AD10" s="74"/>
      <c r="AE10" s="74" t="str">
        <f t="shared" si="13"/>
        <v xml:space="preserve">INSERT INTO SC_SystemeProduits(RefDimension,NomSysteme,typePresta,ligne,Quantite,formule,DateModif) values (null,'ZRV1D','MATIERE',319,1,null,now());
</v>
      </c>
      <c r="AF10" s="74"/>
      <c r="AG10" s="74" t="str">
        <f t="shared" si="14"/>
        <v xml:space="preserve">INSERT INTO SC_SystemeProduits(RefDimension,NomSysteme,typePresta,ligne,Quantite,formule,DateModif) values (null,'ZRV2','MATIERE',319,1,null,now());
</v>
      </c>
      <c r="AH10" s="74"/>
      <c r="AI10" s="74" t="str">
        <f t="shared" si="15"/>
        <v/>
      </c>
      <c r="AJ10" s="74"/>
    </row>
    <row r="11" spans="1:36" x14ac:dyDescent="0.3">
      <c r="A11" s="69">
        <f>IF(B11="MATIERE",VLOOKUP($C11,MATIERE!$B$2:$K$601,10,0),IF(B11="MOA",VLOOKUP($C11,ATELIER!$B$2:$K$291,10,0),IF(B11="MOC",VLOOKUP($C11,CHANTIER!$B$2:$K$291,10,0),IF(B11="MP",VLOOKUP($C11,MINIPELLE!$B$2:$K$291,10,0),""))))</f>
        <v>165</v>
      </c>
      <c r="B11" t="s">
        <v>294</v>
      </c>
      <c r="C11" s="21" t="s">
        <v>330</v>
      </c>
      <c r="D11" s="25" t="str">
        <f>IF(B11="MATIERE",VLOOKUP($C11,MATIERE!$B$2:$K$601,6,0),IF(B11="MOA",VLOOKUP($C11,ATELIER!$B$2:$K$291,3,0),IF(B11="MOC",VLOOKUP($C11,CHANTIER!$B$2:$K$291,3,0),IF(B11="MP",VLOOKUP($C11,MINIPELLE!$B$2:$K$291,3,0),""))))</f>
        <v>pc</v>
      </c>
      <c r="E11" s="28">
        <v>2</v>
      </c>
      <c r="F11" s="27"/>
      <c r="G11" s="28">
        <v>4</v>
      </c>
      <c r="H11" s="27"/>
      <c r="I11" s="28">
        <v>2</v>
      </c>
      <c r="J11" s="27"/>
      <c r="K11" s="28">
        <v>1</v>
      </c>
      <c r="L11" s="27"/>
      <c r="M11" s="28">
        <v>1</v>
      </c>
      <c r="N11" s="27"/>
      <c r="O11" s="28">
        <v>1</v>
      </c>
      <c r="P11" s="27"/>
      <c r="Q11" s="28">
        <v>1</v>
      </c>
      <c r="R11" s="27"/>
      <c r="S11" s="28">
        <f>IFERROR(IF(EPANDRAINv=0,0,2),0)</f>
        <v>0</v>
      </c>
      <c r="T11" s="27"/>
      <c r="U11" s="74" t="str">
        <f t="shared" si="8"/>
        <v xml:space="preserve">INSERT INTO SC_SystemeProduits(RefDimension,NomSysteme,typePresta,ligne,Quantite,formule,DateModif) values (null,'ZI_PEU_PROFONDE','MATIERE',165,2,null,now());
</v>
      </c>
      <c r="V11" s="74"/>
      <c r="W11" s="74" t="str">
        <f t="shared" si="9"/>
        <v xml:space="preserve">INSERT INTO SC_SystemeProduits(RefDimension,NomSysteme,typePresta,ligne,Quantite,formule,DateModif) values (null,'ZI_PROFONDE','MATIERE',165,4,null,now());
</v>
      </c>
      <c r="X11" s="74"/>
      <c r="Y11" s="74" t="str">
        <f t="shared" si="10"/>
        <v xml:space="preserve">INSERT INTO SC_SystemeProduits(RefDimension,NomSysteme,typePresta,ligne,Quantite,formule,DateModif) values (null,'ZRV1','MATIERE',165,2,null,now());
</v>
      </c>
      <c r="Z11" s="74"/>
      <c r="AA11" s="74" t="str">
        <f t="shared" si="11"/>
        <v xml:space="preserve">INSERT INTO SC_SystemeProduits(RefDimension,NomSysteme,typePresta,ligne,Quantite,formule,DateModif) values (null,'ZRV1B','MATIERE',165,1,null,now());
</v>
      </c>
      <c r="AB11" s="74"/>
      <c r="AC11" s="74" t="str">
        <f t="shared" si="12"/>
        <v xml:space="preserve">INSERT INTO SC_SystemeProduits(RefDimension,NomSysteme,typePresta,ligne,Quantite,formule,DateModif) values (null,'ZRV1C','MATIERE',165,1,null,now());
</v>
      </c>
      <c r="AD11" s="74"/>
      <c r="AE11" s="74" t="str">
        <f t="shared" si="13"/>
        <v xml:space="preserve">INSERT INTO SC_SystemeProduits(RefDimension,NomSysteme,typePresta,ligne,Quantite,formule,DateModif) values (null,'ZRV1D','MATIERE',165,1,null,now());
</v>
      </c>
      <c r="AF11" s="74"/>
      <c r="AG11" s="74" t="str">
        <f t="shared" si="14"/>
        <v xml:space="preserve">INSERT INTO SC_SystemeProduits(RefDimension,NomSysteme,typePresta,ligne,Quantite,formule,DateModif) values (null,'ZRV2','MATIERE',165,1,null,now());
</v>
      </c>
      <c r="AH11" s="74"/>
      <c r="AI11" s="74" t="str">
        <f t="shared" si="15"/>
        <v xml:space="preserve">INSERT INTO SC_SystemeProduits(RefDimension,NomSysteme,typePresta,ligne,Quantite,formule,DateModif) values (null,'EPANDRAIN','MATIERE',165,0,null,now());
</v>
      </c>
      <c r="AJ11" s="74"/>
    </row>
    <row r="12" spans="1:36" x14ac:dyDescent="0.3">
      <c r="A12" s="69">
        <f>IF(B12="MATIERE",VLOOKUP($C12,MATIERE!$B$2:$K$601,10,0),IF(B12="MOA",VLOOKUP($C12,ATELIER!$B$2:$K$291,10,0),IF(B12="MOC",VLOOKUP($C12,CHANTIER!$B$2:$K$291,10,0),IF(B12="MP",VLOOKUP($C12,MINIPELLE!$B$2:$K$291,10,0),""))))</f>
        <v>166</v>
      </c>
      <c r="B12" t="s">
        <v>294</v>
      </c>
      <c r="C12" s="21" t="s">
        <v>329</v>
      </c>
      <c r="D12" s="25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28">
        <v>2</v>
      </c>
      <c r="F12" s="27"/>
      <c r="G12" s="28">
        <v>2</v>
      </c>
      <c r="H12" s="27"/>
      <c r="I12" s="28">
        <v>2</v>
      </c>
      <c r="J12" s="27"/>
      <c r="K12" s="28">
        <v>1</v>
      </c>
      <c r="L12" s="27"/>
      <c r="M12" s="28">
        <v>1</v>
      </c>
      <c r="N12" s="27"/>
      <c r="O12" s="28">
        <v>1</v>
      </c>
      <c r="P12" s="27"/>
      <c r="Q12" s="28">
        <v>1</v>
      </c>
      <c r="R12" s="27"/>
      <c r="S12" s="28">
        <f>IFERROR(IF(EPANDRAINv=0,0,2),0)</f>
        <v>0</v>
      </c>
      <c r="T12" s="27"/>
      <c r="U12" s="74" t="str">
        <f t="shared" si="8"/>
        <v xml:space="preserve">INSERT INTO SC_SystemeProduits(RefDimension,NomSysteme,typePresta,ligne,Quantite,formule,DateModif) values (null,'ZI_PEU_PROFONDE','MATIERE',166,2,null,now());
</v>
      </c>
      <c r="V12" s="74"/>
      <c r="W12" s="74" t="str">
        <f t="shared" si="9"/>
        <v xml:space="preserve">INSERT INTO SC_SystemeProduits(RefDimension,NomSysteme,typePresta,ligne,Quantite,formule,DateModif) values (null,'ZI_PROFONDE','MATIERE',166,2,null,now());
</v>
      </c>
      <c r="X12" s="74"/>
      <c r="Y12" s="74" t="str">
        <f t="shared" si="10"/>
        <v xml:space="preserve">INSERT INTO SC_SystemeProduits(RefDimension,NomSysteme,typePresta,ligne,Quantite,formule,DateModif) values (null,'ZRV1','MATIERE',166,2,null,now());
</v>
      </c>
      <c r="Z12" s="74"/>
      <c r="AA12" s="74" t="str">
        <f t="shared" si="11"/>
        <v xml:space="preserve">INSERT INTO SC_SystemeProduits(RefDimension,NomSysteme,typePresta,ligne,Quantite,formule,DateModif) values (null,'ZRV1B','MATIERE',166,1,null,now());
</v>
      </c>
      <c r="AB12" s="74"/>
      <c r="AC12" s="74" t="str">
        <f t="shared" si="12"/>
        <v xml:space="preserve">INSERT INTO SC_SystemeProduits(RefDimension,NomSysteme,typePresta,ligne,Quantite,formule,DateModif) values (null,'ZRV1C','MATIERE',166,1,null,now());
</v>
      </c>
      <c r="AD12" s="74"/>
      <c r="AE12" s="74" t="str">
        <f t="shared" si="13"/>
        <v xml:space="preserve">INSERT INTO SC_SystemeProduits(RefDimension,NomSysteme,typePresta,ligne,Quantite,formule,DateModif) values (null,'ZRV1D','MATIERE',166,1,null,now());
</v>
      </c>
      <c r="AF12" s="74"/>
      <c r="AG12" s="74" t="str">
        <f t="shared" si="14"/>
        <v xml:space="preserve">INSERT INTO SC_SystemeProduits(RefDimension,NomSysteme,typePresta,ligne,Quantite,formule,DateModif) values (null,'ZRV2','MATIERE',166,1,null,now());
</v>
      </c>
      <c r="AH12" s="74"/>
      <c r="AI12" s="74" t="str">
        <f t="shared" si="15"/>
        <v xml:space="preserve">INSERT INTO SC_SystemeProduits(RefDimension,NomSysteme,typePresta,ligne,Quantite,formule,DateModif) values (null,'EPANDRAIN','MATIERE',166,0,null,now());
</v>
      </c>
      <c r="AJ12" s="74"/>
    </row>
    <row r="13" spans="1:36" s="60" customFormat="1" x14ac:dyDescent="0.3">
      <c r="A13" s="69">
        <f>IF(B13="MATIERE",VLOOKUP($C13,MATIERE!$B$2:$K$601,10,0),IF(B13="MOA",VLOOKUP($C13,ATELIER!$B$2:$K$291,10,0),IF(B13="MOC",VLOOKUP($C13,CHANTIER!$B$2:$K$291,10,0),IF(B13="MP",VLOOKUP($C13,MINIPELLE!$B$2:$K$291,10,0),""))))</f>
        <v>402</v>
      </c>
      <c r="B13" s="74" t="s">
        <v>294</v>
      </c>
      <c r="C13" s="21" t="s">
        <v>1105</v>
      </c>
      <c r="D13" s="25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28"/>
      <c r="F13" s="27"/>
      <c r="G13" s="28"/>
      <c r="H13" s="27"/>
      <c r="I13" s="28"/>
      <c r="J13" s="27" t="s">
        <v>1135</v>
      </c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74" t="str">
        <f t="shared" si="8"/>
        <v/>
      </c>
      <c r="V13" s="74"/>
      <c r="W13" s="74" t="str">
        <f t="shared" si="9"/>
        <v/>
      </c>
      <c r="X13" s="74"/>
      <c r="Y13" s="74" t="str">
        <f t="shared" si="10"/>
        <v xml:space="preserve">INSERT INTO SC_SystemeProduits(RefDimension,NomSysteme,typePresta,ligne,Quantite,formule,DateModif) values (null,'ZRV1','MATIERE',402,null,'1/5*SURFACE_ZRV1',now());
</v>
      </c>
      <c r="Z13" s="74"/>
      <c r="AA13" s="74" t="str">
        <f t="shared" si="11"/>
        <v/>
      </c>
      <c r="AB13" s="74"/>
      <c r="AC13" s="74" t="str">
        <f t="shared" si="12"/>
        <v/>
      </c>
      <c r="AD13" s="74"/>
      <c r="AE13" s="74" t="str">
        <f t="shared" si="13"/>
        <v/>
      </c>
      <c r="AF13" s="74"/>
      <c r="AG13" s="74" t="str">
        <f t="shared" si="14"/>
        <v/>
      </c>
      <c r="AH13" s="74"/>
      <c r="AI13" s="74" t="str">
        <f t="shared" si="15"/>
        <v/>
      </c>
      <c r="AJ13" s="74"/>
    </row>
    <row r="14" spans="1:36" s="60" customFormat="1" x14ac:dyDescent="0.3">
      <c r="A14" s="69">
        <f>IF(B14="MATIERE",VLOOKUP($C14,MATIERE!$B$2:$K$601,10,0),IF(B14="MOA",VLOOKUP($C14,ATELIER!$B$2:$K$291,10,0),IF(B14="MOC",VLOOKUP($C14,CHANTIER!$B$2:$K$291,10,0),IF(B14="MP",VLOOKUP($C14,MINIPELLE!$B$2:$K$291,10,0),""))))</f>
        <v>403</v>
      </c>
      <c r="B14" s="74" t="s">
        <v>294</v>
      </c>
      <c r="C14" s="21" t="s">
        <v>1120</v>
      </c>
      <c r="D14" s="25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28"/>
      <c r="F14" s="27"/>
      <c r="G14" s="28"/>
      <c r="H14" s="27"/>
      <c r="I14" s="28"/>
      <c r="J14" s="27" t="s">
        <v>1135</v>
      </c>
      <c r="K14" s="28"/>
      <c r="L14" s="27"/>
      <c r="M14" s="28"/>
      <c r="N14" s="27"/>
      <c r="O14" s="28"/>
      <c r="P14" s="27"/>
      <c r="Q14" s="28"/>
      <c r="R14" s="27"/>
      <c r="S14" s="28"/>
      <c r="T14" s="27"/>
      <c r="U14" s="74" t="str">
        <f t="shared" si="8"/>
        <v/>
      </c>
      <c r="V14" s="74"/>
      <c r="W14" s="74" t="str">
        <f t="shared" si="9"/>
        <v/>
      </c>
      <c r="X14" s="74"/>
      <c r="Y14" s="74" t="str">
        <f t="shared" si="10"/>
        <v xml:space="preserve">INSERT INTO SC_SystemeProduits(RefDimension,NomSysteme,typePresta,ligne,Quantite,formule,DateModif) values (null,'ZRV1','MATIERE',403,null,'1/5*SURFACE_ZRV1',now());
</v>
      </c>
      <c r="Z14" s="74"/>
      <c r="AA14" s="74" t="str">
        <f t="shared" si="11"/>
        <v/>
      </c>
      <c r="AB14" s="74"/>
      <c r="AC14" s="74" t="str">
        <f t="shared" si="12"/>
        <v/>
      </c>
      <c r="AD14" s="74"/>
      <c r="AE14" s="74" t="str">
        <f t="shared" si="13"/>
        <v/>
      </c>
      <c r="AF14" s="74"/>
      <c r="AG14" s="74" t="str">
        <f t="shared" si="14"/>
        <v/>
      </c>
      <c r="AH14" s="74"/>
      <c r="AI14" s="74" t="str">
        <f t="shared" si="15"/>
        <v/>
      </c>
      <c r="AJ14" s="74"/>
    </row>
    <row r="15" spans="1:36" s="60" customFormat="1" x14ac:dyDescent="0.3">
      <c r="A15" s="69">
        <f>IF(B15="MATIERE",VLOOKUP($C15,MATIERE!$B$2:$K$601,10,0),IF(B15="MOA",VLOOKUP($C15,ATELIER!$B$2:$K$291,10,0),IF(B15="MOC",VLOOKUP($C15,CHANTIER!$B$2:$K$291,10,0),IF(B15="MP",VLOOKUP($C15,MINIPELLE!$B$2:$K$291,10,0),""))))</f>
        <v>404</v>
      </c>
      <c r="B15" s="74" t="s">
        <v>294</v>
      </c>
      <c r="C15" s="21" t="s">
        <v>1106</v>
      </c>
      <c r="D15" s="25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28"/>
      <c r="F15" s="27"/>
      <c r="G15" s="28"/>
      <c r="H15" s="27"/>
      <c r="I15" s="28"/>
      <c r="J15" s="27" t="s">
        <v>1135</v>
      </c>
      <c r="K15" s="28"/>
      <c r="L15" s="27"/>
      <c r="M15" s="28"/>
      <c r="N15" s="27"/>
      <c r="O15" s="28"/>
      <c r="P15" s="27"/>
      <c r="Q15" s="28"/>
      <c r="R15" s="27"/>
      <c r="S15" s="28"/>
      <c r="T15" s="27"/>
      <c r="U15" s="74" t="str">
        <f t="shared" si="8"/>
        <v/>
      </c>
      <c r="V15" s="74"/>
      <c r="W15" s="74" t="str">
        <f t="shared" si="9"/>
        <v/>
      </c>
      <c r="X15" s="74"/>
      <c r="Y15" s="74" t="str">
        <f t="shared" si="10"/>
        <v xml:space="preserve">INSERT INTO SC_SystemeProduits(RefDimension,NomSysteme,typePresta,ligne,Quantite,formule,DateModif) values (null,'ZRV1','MATIERE',404,null,'1/5*SURFACE_ZRV1',now());
</v>
      </c>
      <c r="Z15" s="74"/>
      <c r="AA15" s="74" t="str">
        <f t="shared" si="11"/>
        <v/>
      </c>
      <c r="AB15" s="74"/>
      <c r="AC15" s="74" t="str">
        <f t="shared" si="12"/>
        <v/>
      </c>
      <c r="AD15" s="74"/>
      <c r="AE15" s="74" t="str">
        <f t="shared" si="13"/>
        <v/>
      </c>
      <c r="AF15" s="74"/>
      <c r="AG15" s="74" t="str">
        <f t="shared" si="14"/>
        <v/>
      </c>
      <c r="AH15" s="74"/>
      <c r="AI15" s="74" t="str">
        <f t="shared" si="15"/>
        <v/>
      </c>
      <c r="AJ15" s="74"/>
    </row>
    <row r="16" spans="1:36" s="60" customFormat="1" x14ac:dyDescent="0.3">
      <c r="A16" s="69">
        <f>IF(B16="MATIERE",VLOOKUP($C16,MATIERE!$B$2:$K$601,10,0),IF(B16="MOA",VLOOKUP($C16,ATELIER!$B$2:$K$291,10,0),IF(B16="MOC",VLOOKUP($C16,CHANTIER!$B$2:$K$291,10,0),IF(B16="MP",VLOOKUP($C16,MINIPELLE!$B$2:$K$291,10,0),""))))</f>
        <v>405</v>
      </c>
      <c r="B16" s="74" t="s">
        <v>294</v>
      </c>
      <c r="C16" s="21" t="s">
        <v>1107</v>
      </c>
      <c r="D16" s="25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28"/>
      <c r="F16" s="27"/>
      <c r="G16" s="28"/>
      <c r="H16" s="27"/>
      <c r="I16" s="28"/>
      <c r="J16" s="27" t="s">
        <v>1136</v>
      </c>
      <c r="K16" s="28"/>
      <c r="L16" s="27"/>
      <c r="M16" s="28"/>
      <c r="N16" s="27"/>
      <c r="O16" s="28"/>
      <c r="P16" s="27"/>
      <c r="Q16" s="28"/>
      <c r="R16" s="27"/>
      <c r="S16" s="28"/>
      <c r="T16" s="27"/>
      <c r="U16" s="74" t="str">
        <f t="shared" si="8"/>
        <v/>
      </c>
      <c r="V16" s="74"/>
      <c r="W16" s="74" t="str">
        <f t="shared" si="9"/>
        <v/>
      </c>
      <c r="X16" s="74"/>
      <c r="Y16" s="74" t="str">
        <f t="shared" si="10"/>
        <v xml:space="preserve">INSERT INTO SC_SystemeProduits(RefDimension,NomSysteme,typePresta,ligne,Quantite,formule,DateModif) values (null,'ZRV1','MATIERE',405,null,'3/5*SURFACE_ZRV1',now());
</v>
      </c>
      <c r="Z16" s="74"/>
      <c r="AA16" s="74" t="str">
        <f t="shared" si="11"/>
        <v/>
      </c>
      <c r="AB16" s="74"/>
      <c r="AC16" s="74" t="str">
        <f t="shared" si="12"/>
        <v/>
      </c>
      <c r="AD16" s="74"/>
      <c r="AE16" s="74" t="str">
        <f t="shared" si="13"/>
        <v/>
      </c>
      <c r="AF16" s="74"/>
      <c r="AG16" s="74" t="str">
        <f t="shared" si="14"/>
        <v/>
      </c>
      <c r="AH16" s="74"/>
      <c r="AI16" s="74" t="str">
        <f t="shared" si="15"/>
        <v/>
      </c>
      <c r="AJ16" s="74"/>
    </row>
    <row r="17" spans="1:36" s="60" customFormat="1" x14ac:dyDescent="0.3">
      <c r="A17" s="69">
        <f>IF(B17="MATIERE",VLOOKUP($C17,MATIERE!$B$2:$K$601,10,0),IF(B17="MOA",VLOOKUP($C17,ATELIER!$B$2:$K$291,10,0),IF(B17="MOC",VLOOKUP($C17,CHANTIER!$B$2:$K$291,10,0),IF(B17="MP",VLOOKUP($C17,MINIPELLE!$B$2:$K$291,10,0),""))))</f>
        <v>406</v>
      </c>
      <c r="B17" s="74" t="s">
        <v>294</v>
      </c>
      <c r="C17" s="21" t="s">
        <v>1108</v>
      </c>
      <c r="D17" s="25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28"/>
      <c r="F17" s="27"/>
      <c r="G17" s="28"/>
      <c r="H17" s="27"/>
      <c r="I17" s="28"/>
      <c r="J17" s="27" t="s">
        <v>1136</v>
      </c>
      <c r="K17" s="28"/>
      <c r="L17" s="27"/>
      <c r="M17" s="28"/>
      <c r="N17" s="27"/>
      <c r="O17" s="28"/>
      <c r="P17" s="27"/>
      <c r="Q17" s="28"/>
      <c r="R17" s="27"/>
      <c r="S17" s="28"/>
      <c r="T17" s="27"/>
      <c r="U17" s="74" t="str">
        <f t="shared" si="8"/>
        <v/>
      </c>
      <c r="V17" s="74"/>
      <c r="W17" s="74" t="str">
        <f t="shared" si="9"/>
        <v/>
      </c>
      <c r="X17" s="74"/>
      <c r="Y17" s="74" t="str">
        <f t="shared" si="10"/>
        <v xml:space="preserve">INSERT INTO SC_SystemeProduits(RefDimension,NomSysteme,typePresta,ligne,Quantite,formule,DateModif) values (null,'ZRV1','MATIERE',406,null,'3/5*SURFACE_ZRV1',now());
</v>
      </c>
      <c r="Z17" s="74"/>
      <c r="AA17" s="74" t="str">
        <f t="shared" si="11"/>
        <v/>
      </c>
      <c r="AB17" s="74"/>
      <c r="AC17" s="74" t="str">
        <f t="shared" si="12"/>
        <v/>
      </c>
      <c r="AD17" s="74"/>
      <c r="AE17" s="74" t="str">
        <f t="shared" si="13"/>
        <v/>
      </c>
      <c r="AF17" s="74"/>
      <c r="AG17" s="74" t="str">
        <f t="shared" si="14"/>
        <v/>
      </c>
      <c r="AH17" s="74"/>
      <c r="AI17" s="74" t="str">
        <f t="shared" si="15"/>
        <v/>
      </c>
      <c r="AJ17" s="74"/>
    </row>
    <row r="18" spans="1:36" s="60" customFormat="1" x14ac:dyDescent="0.3">
      <c r="A18" s="69">
        <f>IF(B18="MATIERE",VLOOKUP($C18,MATIERE!$B$2:$K$601,10,0),IF(B18="MOA",VLOOKUP($C18,ATELIER!$B$2:$K$291,10,0),IF(B18="MOC",VLOOKUP($C18,CHANTIER!$B$2:$K$291,10,0),IF(B18="MP",VLOOKUP($C18,MINIPELLE!$B$2:$K$291,10,0),""))))</f>
        <v>407</v>
      </c>
      <c r="B18" s="74" t="s">
        <v>294</v>
      </c>
      <c r="C18" s="21" t="s">
        <v>1121</v>
      </c>
      <c r="D18" s="25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28"/>
      <c r="F18" s="27"/>
      <c r="G18" s="28"/>
      <c r="H18" s="27"/>
      <c r="I18" s="28"/>
      <c r="J18" s="27" t="s">
        <v>1136</v>
      </c>
      <c r="K18" s="28"/>
      <c r="L18" s="27"/>
      <c r="M18" s="28"/>
      <c r="N18" s="27"/>
      <c r="O18" s="28"/>
      <c r="P18" s="27"/>
      <c r="Q18" s="28"/>
      <c r="R18" s="27"/>
      <c r="S18" s="28"/>
      <c r="T18" s="27"/>
      <c r="U18" s="74" t="str">
        <f t="shared" si="8"/>
        <v/>
      </c>
      <c r="V18" s="74"/>
      <c r="W18" s="74" t="str">
        <f t="shared" si="9"/>
        <v/>
      </c>
      <c r="X18" s="74"/>
      <c r="Y18" s="74" t="str">
        <f t="shared" si="10"/>
        <v xml:space="preserve">INSERT INTO SC_SystemeProduits(RefDimension,NomSysteme,typePresta,ligne,Quantite,formule,DateModif) values (null,'ZRV1','MATIERE',407,null,'3/5*SURFACE_ZRV1',now());
</v>
      </c>
      <c r="Z18" s="74"/>
      <c r="AA18" s="74" t="str">
        <f t="shared" si="11"/>
        <v/>
      </c>
      <c r="AB18" s="74"/>
      <c r="AC18" s="74" t="str">
        <f t="shared" si="12"/>
        <v/>
      </c>
      <c r="AD18" s="74"/>
      <c r="AE18" s="74" t="str">
        <f t="shared" si="13"/>
        <v/>
      </c>
      <c r="AF18" s="74"/>
      <c r="AG18" s="74" t="str">
        <f t="shared" si="14"/>
        <v/>
      </c>
      <c r="AH18" s="74"/>
      <c r="AI18" s="74" t="str">
        <f t="shared" si="15"/>
        <v/>
      </c>
      <c r="AJ18" s="74"/>
    </row>
    <row r="19" spans="1:36" s="60" customFormat="1" x14ac:dyDescent="0.3">
      <c r="A19" s="69">
        <f>IF(B19="MATIERE",VLOOKUP($C19,MATIERE!$B$2:$K$601,10,0),IF(B19="MOA",VLOOKUP($C19,ATELIER!$B$2:$K$291,10,0),IF(B19="MOC",VLOOKUP($C19,CHANTIER!$B$2:$K$291,10,0),IF(B19="MP",VLOOKUP($C19,MINIPELLE!$B$2:$K$291,10,0),""))))</f>
        <v>408</v>
      </c>
      <c r="B19" s="74" t="s">
        <v>294</v>
      </c>
      <c r="C19" s="21" t="s">
        <v>1122</v>
      </c>
      <c r="D19" s="25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28"/>
      <c r="F19" s="27"/>
      <c r="G19" s="28"/>
      <c r="H19" s="27"/>
      <c r="I19" s="28"/>
      <c r="J19" s="27" t="s">
        <v>1137</v>
      </c>
      <c r="K19" s="28"/>
      <c r="L19" s="27"/>
      <c r="M19" s="28"/>
      <c r="N19" s="27"/>
      <c r="O19" s="28"/>
      <c r="P19" s="27"/>
      <c r="Q19" s="28"/>
      <c r="R19" s="27"/>
      <c r="S19" s="28"/>
      <c r="T19" s="27"/>
      <c r="U19" s="74" t="str">
        <f t="shared" si="8"/>
        <v/>
      </c>
      <c r="V19" s="74"/>
      <c r="W19" s="74" t="str">
        <f t="shared" si="9"/>
        <v/>
      </c>
      <c r="X19" s="74"/>
      <c r="Y19" s="74" t="str">
        <f t="shared" si="10"/>
        <v xml:space="preserve">INSERT INTO SC_SystemeProduits(RefDimension,NomSysteme,typePresta,ligne,Quantite,formule,DateModif) values (null,'ZRV1','MATIERE',408,null,'6/5*SURFACE_ZRV1',now());
</v>
      </c>
      <c r="Z19" s="74"/>
      <c r="AA19" s="74" t="str">
        <f t="shared" si="11"/>
        <v/>
      </c>
      <c r="AB19" s="74"/>
      <c r="AC19" s="74" t="str">
        <f t="shared" si="12"/>
        <v/>
      </c>
      <c r="AD19" s="74"/>
      <c r="AE19" s="74" t="str">
        <f t="shared" si="13"/>
        <v/>
      </c>
      <c r="AF19" s="74"/>
      <c r="AG19" s="74" t="str">
        <f t="shared" si="14"/>
        <v/>
      </c>
      <c r="AH19" s="74"/>
      <c r="AI19" s="74" t="str">
        <f t="shared" si="15"/>
        <v/>
      </c>
      <c r="AJ19" s="74"/>
    </row>
    <row r="20" spans="1:36" s="60" customFormat="1" x14ac:dyDescent="0.3">
      <c r="A20" s="69">
        <f>IF(B20="MATIERE",VLOOKUP($C20,MATIERE!$B$2:$K$601,10,0),IF(B20="MOA",VLOOKUP($C20,ATELIER!$B$2:$K$291,10,0),IF(B20="MOC",VLOOKUP($C20,CHANTIER!$B$2:$K$291,10,0),IF(B20="MP",VLOOKUP($C20,MINIPELLE!$B$2:$K$291,10,0),""))))</f>
        <v>409</v>
      </c>
      <c r="B20" s="74" t="s">
        <v>294</v>
      </c>
      <c r="C20" s="21" t="s">
        <v>1123</v>
      </c>
      <c r="D20" s="25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28"/>
      <c r="F20" s="27"/>
      <c r="G20" s="28"/>
      <c r="H20" s="27"/>
      <c r="I20" s="28"/>
      <c r="J20" s="27"/>
      <c r="K20" s="28"/>
      <c r="L20" s="27" t="s">
        <v>1135</v>
      </c>
      <c r="M20" s="28"/>
      <c r="N20" s="27"/>
      <c r="O20" s="28"/>
      <c r="P20" s="27"/>
      <c r="Q20" s="28"/>
      <c r="R20" s="27" t="s">
        <v>858</v>
      </c>
      <c r="S20" s="28"/>
      <c r="T20" s="27"/>
      <c r="U20" s="74" t="str">
        <f t="shared" si="8"/>
        <v/>
      </c>
      <c r="V20" s="74"/>
      <c r="W20" s="74" t="str">
        <f t="shared" si="9"/>
        <v/>
      </c>
      <c r="X20" s="74"/>
      <c r="Y20" s="74" t="str">
        <f t="shared" si="10"/>
        <v/>
      </c>
      <c r="Z20" s="74"/>
      <c r="AA20" s="74" t="str">
        <f t="shared" si="11"/>
        <v xml:space="preserve">INSERT INTO SC_SystemeProduits(RefDimension,NomSysteme,typePresta,ligne,Quantite,formule,DateModif) values (null,'ZRV1B','MATIERE',409,null,'1/5*SURFACE_ZRV1',now());
</v>
      </c>
      <c r="AB20" s="74"/>
      <c r="AC20" s="74" t="str">
        <f t="shared" si="12"/>
        <v/>
      </c>
      <c r="AD20" s="74"/>
      <c r="AE20" s="74" t="str">
        <f t="shared" si="13"/>
        <v/>
      </c>
      <c r="AF20" s="74"/>
      <c r="AG20" s="74" t="str">
        <f t="shared" si="14"/>
        <v xml:space="preserve">INSERT INTO SC_SystemeProduits(RefDimension,NomSysteme,typePresta,ligne,Quantite,formule,DateModif) values (null,'ZRV2','MATIERE',409,null,'SURFACE_ZRV2',now());
</v>
      </c>
      <c r="AH20" s="74"/>
      <c r="AI20" s="74" t="str">
        <f t="shared" si="15"/>
        <v/>
      </c>
      <c r="AJ20" s="74"/>
    </row>
    <row r="21" spans="1:36" s="60" customFormat="1" x14ac:dyDescent="0.3">
      <c r="A21" s="69">
        <f>IF(B21="MATIERE",VLOOKUP($C21,MATIERE!$B$2:$K$601,10,0),IF(B21="MOA",VLOOKUP($C21,ATELIER!$B$2:$K$291,10,0),IF(B21="MOC",VLOOKUP($C21,CHANTIER!$B$2:$K$291,10,0),IF(B21="MP",VLOOKUP($C21,MINIPELLE!$B$2:$K$291,10,0),""))))</f>
        <v>410</v>
      </c>
      <c r="B21" s="74" t="s">
        <v>294</v>
      </c>
      <c r="C21" s="21" t="s">
        <v>1109</v>
      </c>
      <c r="D21" s="25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28"/>
      <c r="F21" s="27"/>
      <c r="G21" s="28"/>
      <c r="H21" s="27"/>
      <c r="I21" s="28"/>
      <c r="J21" s="27"/>
      <c r="K21" s="28"/>
      <c r="L21" s="27" t="s">
        <v>1135</v>
      </c>
      <c r="M21" s="28"/>
      <c r="N21" s="27"/>
      <c r="O21" s="28"/>
      <c r="P21" s="27"/>
      <c r="Q21" s="28"/>
      <c r="R21" s="27"/>
      <c r="S21" s="28"/>
      <c r="T21" s="27"/>
      <c r="U21" s="74" t="str">
        <f t="shared" si="8"/>
        <v/>
      </c>
      <c r="V21" s="74"/>
      <c r="W21" s="74" t="str">
        <f t="shared" si="9"/>
        <v/>
      </c>
      <c r="X21" s="74"/>
      <c r="Y21" s="74" t="str">
        <f t="shared" si="10"/>
        <v/>
      </c>
      <c r="Z21" s="74"/>
      <c r="AA21" s="74" t="str">
        <f t="shared" si="11"/>
        <v xml:space="preserve">INSERT INTO SC_SystemeProduits(RefDimension,NomSysteme,typePresta,ligne,Quantite,formule,DateModif) values (null,'ZRV1B','MATIERE',410,null,'1/5*SURFACE_ZRV1',now());
</v>
      </c>
      <c r="AB21" s="74"/>
      <c r="AC21" s="74" t="str">
        <f t="shared" si="12"/>
        <v/>
      </c>
      <c r="AD21" s="74"/>
      <c r="AE21" s="74" t="str">
        <f t="shared" si="13"/>
        <v/>
      </c>
      <c r="AF21" s="74"/>
      <c r="AG21" s="74" t="str">
        <f t="shared" si="14"/>
        <v/>
      </c>
      <c r="AH21" s="74"/>
      <c r="AI21" s="74" t="str">
        <f t="shared" si="15"/>
        <v/>
      </c>
      <c r="AJ21" s="74"/>
    </row>
    <row r="22" spans="1:36" s="60" customFormat="1" x14ac:dyDescent="0.3">
      <c r="A22" s="69">
        <f>IF(B22="MATIERE",VLOOKUP($C22,MATIERE!$B$2:$K$601,10,0),IF(B22="MOA",VLOOKUP($C22,ATELIER!$B$2:$K$291,10,0),IF(B22="MOC",VLOOKUP($C22,CHANTIER!$B$2:$K$291,10,0),IF(B22="MP",VLOOKUP($C22,MINIPELLE!$B$2:$K$291,10,0),""))))</f>
        <v>411</v>
      </c>
      <c r="B22" s="74" t="s">
        <v>294</v>
      </c>
      <c r="C22" s="21" t="s">
        <v>1110</v>
      </c>
      <c r="D22" s="25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E22" s="28"/>
      <c r="F22" s="27"/>
      <c r="G22" s="28"/>
      <c r="H22" s="27"/>
      <c r="I22" s="28"/>
      <c r="J22" s="27"/>
      <c r="K22" s="28"/>
      <c r="L22" s="27" t="s">
        <v>1138</v>
      </c>
      <c r="M22" s="28"/>
      <c r="N22" s="27"/>
      <c r="O22" s="28"/>
      <c r="P22" s="27"/>
      <c r="Q22" s="28"/>
      <c r="R22" s="27"/>
      <c r="S22" s="28"/>
      <c r="T22" s="27"/>
      <c r="U22" s="74" t="str">
        <f t="shared" si="8"/>
        <v/>
      </c>
      <c r="V22" s="74"/>
      <c r="W22" s="74" t="str">
        <f t="shared" si="9"/>
        <v/>
      </c>
      <c r="X22" s="74"/>
      <c r="Y22" s="74" t="str">
        <f t="shared" si="10"/>
        <v/>
      </c>
      <c r="Z22" s="74"/>
      <c r="AA22" s="74" t="str">
        <f t="shared" si="11"/>
        <v xml:space="preserve">INSERT INTO SC_SystemeProduits(RefDimension,NomSysteme,typePresta,ligne,Quantite,formule,DateModif) values (null,'ZRV1B','MATIERE',411,null,'2/5*SURFACE_ZRV1',now());
</v>
      </c>
      <c r="AB22" s="74"/>
      <c r="AC22" s="74" t="str">
        <f t="shared" si="12"/>
        <v/>
      </c>
      <c r="AD22" s="74"/>
      <c r="AE22" s="74" t="str">
        <f t="shared" si="13"/>
        <v/>
      </c>
      <c r="AF22" s="74"/>
      <c r="AG22" s="74" t="str">
        <f t="shared" si="14"/>
        <v/>
      </c>
      <c r="AH22" s="74"/>
      <c r="AI22" s="74" t="str">
        <f t="shared" si="15"/>
        <v/>
      </c>
      <c r="AJ22" s="74"/>
    </row>
    <row r="23" spans="1:36" s="60" customFormat="1" x14ac:dyDescent="0.3">
      <c r="A23" s="69">
        <f>IF(B23="MATIERE",VLOOKUP($C23,MATIERE!$B$2:$K$601,10,0),IF(B23="MOA",VLOOKUP($C23,ATELIER!$B$2:$K$291,10,0),IF(B23="MOC",VLOOKUP($C23,CHANTIER!$B$2:$K$291,10,0),IF(B23="MP",VLOOKUP($C23,MINIPELLE!$B$2:$K$291,10,0),""))))</f>
        <v>412</v>
      </c>
      <c r="B23" s="74" t="s">
        <v>294</v>
      </c>
      <c r="C23" s="21" t="s">
        <v>1111</v>
      </c>
      <c r="D23" s="25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28"/>
      <c r="F23" s="27"/>
      <c r="G23" s="28"/>
      <c r="H23" s="27"/>
      <c r="I23" s="28"/>
      <c r="J23" s="27"/>
      <c r="K23" s="28"/>
      <c r="L23" s="27" t="s">
        <v>1136</v>
      </c>
      <c r="M23" s="28"/>
      <c r="N23" s="27"/>
      <c r="O23" s="28"/>
      <c r="P23" s="27"/>
      <c r="Q23" s="28"/>
      <c r="R23" s="27"/>
      <c r="S23" s="28"/>
      <c r="T23" s="27"/>
      <c r="U23" s="74" t="str">
        <f t="shared" si="8"/>
        <v/>
      </c>
      <c r="V23" s="74"/>
      <c r="W23" s="74" t="str">
        <f t="shared" si="9"/>
        <v/>
      </c>
      <c r="X23" s="74"/>
      <c r="Y23" s="74" t="str">
        <f t="shared" si="10"/>
        <v/>
      </c>
      <c r="Z23" s="74"/>
      <c r="AA23" s="74" t="str">
        <f t="shared" si="11"/>
        <v xml:space="preserve">INSERT INTO SC_SystemeProduits(RefDimension,NomSysteme,typePresta,ligne,Quantite,formule,DateModif) values (null,'ZRV1B','MATIERE',412,null,'3/5*SURFACE_ZRV1',now());
</v>
      </c>
      <c r="AB23" s="74"/>
      <c r="AC23" s="74" t="str">
        <f t="shared" si="12"/>
        <v/>
      </c>
      <c r="AD23" s="74"/>
      <c r="AE23" s="74" t="str">
        <f t="shared" si="13"/>
        <v/>
      </c>
      <c r="AF23" s="74"/>
      <c r="AG23" s="74" t="str">
        <f t="shared" si="14"/>
        <v/>
      </c>
      <c r="AH23" s="74"/>
      <c r="AI23" s="74" t="str">
        <f t="shared" si="15"/>
        <v/>
      </c>
      <c r="AJ23" s="74"/>
    </row>
    <row r="24" spans="1:36" s="60" customFormat="1" x14ac:dyDescent="0.3">
      <c r="A24" s="69">
        <f>IF(B24="MATIERE",VLOOKUP($C24,MATIERE!$B$2:$K$601,10,0),IF(B24="MOA",VLOOKUP($C24,ATELIER!$B$2:$K$291,10,0),IF(B24="MOC",VLOOKUP($C24,CHANTIER!$B$2:$K$291,10,0),IF(B24="MP",VLOOKUP($C24,MINIPELLE!$B$2:$K$291,10,0),""))))</f>
        <v>413</v>
      </c>
      <c r="B24" s="74" t="s">
        <v>294</v>
      </c>
      <c r="C24" s="21" t="s">
        <v>1112</v>
      </c>
      <c r="D24" s="25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28"/>
      <c r="F24" s="27"/>
      <c r="G24" s="28"/>
      <c r="H24" s="27"/>
      <c r="I24" s="28"/>
      <c r="J24" s="27"/>
      <c r="K24" s="28"/>
      <c r="L24" s="27" t="s">
        <v>1136</v>
      </c>
      <c r="M24" s="28"/>
      <c r="N24" s="27"/>
      <c r="O24" s="28"/>
      <c r="P24" s="27"/>
      <c r="Q24" s="28"/>
      <c r="R24" s="27"/>
      <c r="S24" s="28"/>
      <c r="T24" s="27"/>
      <c r="U24" s="74" t="str">
        <f t="shared" si="8"/>
        <v/>
      </c>
      <c r="V24" s="74"/>
      <c r="W24" s="74" t="str">
        <f t="shared" si="9"/>
        <v/>
      </c>
      <c r="X24" s="74"/>
      <c r="Y24" s="74" t="str">
        <f t="shared" si="10"/>
        <v/>
      </c>
      <c r="Z24" s="74"/>
      <c r="AA24" s="74" t="str">
        <f t="shared" si="11"/>
        <v xml:space="preserve">INSERT INTO SC_SystemeProduits(RefDimension,NomSysteme,typePresta,ligne,Quantite,formule,DateModif) values (null,'ZRV1B','MATIERE',413,null,'3/5*SURFACE_ZRV1',now());
</v>
      </c>
      <c r="AB24" s="74"/>
      <c r="AC24" s="74" t="str">
        <f t="shared" si="12"/>
        <v/>
      </c>
      <c r="AD24" s="74"/>
      <c r="AE24" s="74" t="str">
        <f t="shared" si="13"/>
        <v/>
      </c>
      <c r="AF24" s="74"/>
      <c r="AG24" s="74" t="str">
        <f t="shared" si="14"/>
        <v/>
      </c>
      <c r="AH24" s="74"/>
      <c r="AI24" s="74" t="str">
        <f t="shared" si="15"/>
        <v/>
      </c>
      <c r="AJ24" s="74"/>
    </row>
    <row r="25" spans="1:36" s="60" customFormat="1" x14ac:dyDescent="0.3">
      <c r="A25" s="69">
        <f>IF(B25="MATIERE",VLOOKUP($C25,MATIERE!$B$2:$K$601,10,0),IF(B25="MOA",VLOOKUP($C25,ATELIER!$B$2:$K$291,10,0),IF(B25="MOC",VLOOKUP($C25,CHANTIER!$B$2:$K$291,10,0),IF(B25="MP",VLOOKUP($C25,MINIPELLE!$B$2:$K$291,10,0),""))))</f>
        <v>414</v>
      </c>
      <c r="B25" s="74" t="s">
        <v>294</v>
      </c>
      <c r="C25" s="21" t="s">
        <v>1124</v>
      </c>
      <c r="D25" s="25" t="str">
        <f>IF(B25="MATIERE",VLOOKUP($C25,MATIERE!$B$2:$K$601,6,0),IF(B25="MOA",VLOOKUP($C25,ATELIER!$B$2:$K$291,3,0),IF(B25="MOC",VLOOKUP($C25,CHANTIER!$B$2:$K$291,3,0),IF(B25="MP",VLOOKUP($C25,MINIPELLE!$B$2:$K$291,3,0),""))))</f>
        <v>pc</v>
      </c>
      <c r="E25" s="28"/>
      <c r="F25" s="27"/>
      <c r="G25" s="28"/>
      <c r="H25" s="27"/>
      <c r="I25" s="28"/>
      <c r="J25" s="27"/>
      <c r="K25" s="28"/>
      <c r="L25" s="27" t="s">
        <v>1136</v>
      </c>
      <c r="M25" s="28"/>
      <c r="N25" s="27"/>
      <c r="O25" s="28"/>
      <c r="P25" s="27"/>
      <c r="Q25" s="28"/>
      <c r="R25" s="27"/>
      <c r="S25" s="28"/>
      <c r="T25" s="27"/>
      <c r="U25" s="74" t="str">
        <f t="shared" si="8"/>
        <v/>
      </c>
      <c r="V25" s="74"/>
      <c r="W25" s="74" t="str">
        <f t="shared" si="9"/>
        <v/>
      </c>
      <c r="X25" s="74"/>
      <c r="Y25" s="74" t="str">
        <f t="shared" si="10"/>
        <v/>
      </c>
      <c r="Z25" s="74"/>
      <c r="AA25" s="74" t="str">
        <f t="shared" si="11"/>
        <v xml:space="preserve">INSERT INTO SC_SystemeProduits(RefDimension,NomSysteme,typePresta,ligne,Quantite,formule,DateModif) values (null,'ZRV1B','MATIERE',414,null,'3/5*SURFACE_ZRV1',now());
</v>
      </c>
      <c r="AB25" s="74"/>
      <c r="AC25" s="74" t="str">
        <f t="shared" si="12"/>
        <v/>
      </c>
      <c r="AD25" s="74"/>
      <c r="AE25" s="74" t="str">
        <f t="shared" si="13"/>
        <v/>
      </c>
      <c r="AF25" s="74"/>
      <c r="AG25" s="74" t="str">
        <f t="shared" si="14"/>
        <v/>
      </c>
      <c r="AH25" s="74"/>
      <c r="AI25" s="74" t="str">
        <f t="shared" si="15"/>
        <v/>
      </c>
      <c r="AJ25" s="74"/>
    </row>
    <row r="26" spans="1:36" s="60" customFormat="1" x14ac:dyDescent="0.3">
      <c r="A26" s="69">
        <f>IF(B26="MATIERE",VLOOKUP($C26,MATIERE!$B$2:$K$601,10,0),IF(B26="MOA",VLOOKUP($C26,ATELIER!$B$2:$K$291,10,0),IF(B26="MOC",VLOOKUP($C26,CHANTIER!$B$2:$K$291,10,0),IF(B26="MP",VLOOKUP($C26,MINIPELLE!$B$2:$K$291,10,0),""))))</f>
        <v>415</v>
      </c>
      <c r="B26" s="74" t="s">
        <v>294</v>
      </c>
      <c r="C26" s="21" t="s">
        <v>1113</v>
      </c>
      <c r="D26" s="25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28"/>
      <c r="F26" s="27"/>
      <c r="G26" s="28"/>
      <c r="H26" s="27"/>
      <c r="I26" s="28"/>
      <c r="J26" s="27"/>
      <c r="K26" s="28"/>
      <c r="L26" s="27" t="s">
        <v>1138</v>
      </c>
      <c r="M26" s="28"/>
      <c r="N26" s="27"/>
      <c r="O26" s="28"/>
      <c r="P26" s="27"/>
      <c r="Q26" s="28"/>
      <c r="R26" s="27"/>
      <c r="S26" s="28"/>
      <c r="T26" s="27"/>
      <c r="U26" s="74" t="str">
        <f t="shared" si="8"/>
        <v/>
      </c>
      <c r="V26" s="74"/>
      <c r="W26" s="74" t="str">
        <f t="shared" si="9"/>
        <v/>
      </c>
      <c r="X26" s="74"/>
      <c r="Y26" s="74" t="str">
        <f t="shared" si="10"/>
        <v/>
      </c>
      <c r="Z26" s="74"/>
      <c r="AA26" s="74" t="str">
        <f t="shared" si="11"/>
        <v xml:space="preserve">INSERT INTO SC_SystemeProduits(RefDimension,NomSysteme,typePresta,ligne,Quantite,formule,DateModif) values (null,'ZRV1B','MATIERE',415,null,'2/5*SURFACE_ZRV1',now());
</v>
      </c>
      <c r="AB26" s="74"/>
      <c r="AC26" s="74" t="str">
        <f t="shared" si="12"/>
        <v/>
      </c>
      <c r="AD26" s="74"/>
      <c r="AE26" s="74" t="str">
        <f t="shared" si="13"/>
        <v/>
      </c>
      <c r="AF26" s="74"/>
      <c r="AG26" s="74" t="str">
        <f t="shared" si="14"/>
        <v/>
      </c>
      <c r="AH26" s="74"/>
      <c r="AI26" s="74" t="str">
        <f t="shared" si="15"/>
        <v/>
      </c>
      <c r="AJ26" s="74"/>
    </row>
    <row r="27" spans="1:36" s="60" customFormat="1" x14ac:dyDescent="0.3">
      <c r="A27" s="69">
        <f>IF(B27="MATIERE",VLOOKUP($C27,MATIERE!$B$2:$K$601,10,0),IF(B27="MOA",VLOOKUP($C27,ATELIER!$B$2:$K$291,10,0),IF(B27="MOC",VLOOKUP($C27,CHANTIER!$B$2:$K$291,10,0),IF(B27="MP",VLOOKUP($C27,MINIPELLE!$B$2:$K$291,10,0),""))))</f>
        <v>416</v>
      </c>
      <c r="B27" s="74" t="s">
        <v>294</v>
      </c>
      <c r="C27" s="21" t="s">
        <v>1114</v>
      </c>
      <c r="D27" s="25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28"/>
      <c r="F27" s="27"/>
      <c r="G27" s="28"/>
      <c r="H27" s="27"/>
      <c r="I27" s="28"/>
      <c r="J27" s="27"/>
      <c r="K27" s="28"/>
      <c r="L27" s="27"/>
      <c r="M27" s="28"/>
      <c r="N27" s="27" t="s">
        <v>1139</v>
      </c>
      <c r="O27" s="28"/>
      <c r="P27" s="27"/>
      <c r="Q27" s="28"/>
      <c r="R27" s="27"/>
      <c r="S27" s="28"/>
      <c r="T27" s="27"/>
      <c r="U27" s="74" t="str">
        <f t="shared" si="8"/>
        <v/>
      </c>
      <c r="V27" s="74"/>
      <c r="W27" s="74" t="str">
        <f t="shared" si="9"/>
        <v/>
      </c>
      <c r="X27" s="74"/>
      <c r="Y27" s="74" t="str">
        <f t="shared" si="10"/>
        <v/>
      </c>
      <c r="Z27" s="74"/>
      <c r="AA27" s="74" t="str">
        <f t="shared" si="11"/>
        <v/>
      </c>
      <c r="AB27" s="74"/>
      <c r="AC27" s="74" t="str">
        <f t="shared" si="12"/>
        <v xml:space="preserve">INSERT INTO SC_SystemeProduits(RefDimension,NomSysteme,typePresta,ligne,Quantite,formule,DateModif) values (null,'ZRV1C','MATIERE',416,null,'5/5*SURFACE_ZRV1',now());
</v>
      </c>
      <c r="AD27" s="74"/>
      <c r="AE27" s="74" t="str">
        <f t="shared" si="13"/>
        <v/>
      </c>
      <c r="AF27" s="74"/>
      <c r="AG27" s="74" t="str">
        <f t="shared" si="14"/>
        <v/>
      </c>
      <c r="AH27" s="74"/>
      <c r="AI27" s="74" t="str">
        <f t="shared" si="15"/>
        <v/>
      </c>
      <c r="AJ27" s="74"/>
    </row>
    <row r="28" spans="1:36" s="60" customFormat="1" x14ac:dyDescent="0.3">
      <c r="A28" s="69">
        <f>IF(B28="MATIERE",VLOOKUP($C28,MATIERE!$B$2:$K$601,10,0),IF(B28="MOA",VLOOKUP($C28,ATELIER!$B$2:$K$291,10,0),IF(B28="MOC",VLOOKUP($C28,CHANTIER!$B$2:$K$291,10,0),IF(B28="MP",VLOOKUP($C28,MINIPELLE!$B$2:$K$291,10,0),""))))</f>
        <v>417</v>
      </c>
      <c r="B28" s="74" t="s">
        <v>294</v>
      </c>
      <c r="C28" s="21" t="s">
        <v>1125</v>
      </c>
      <c r="D28" s="25" t="str">
        <f>IF(B28="MATIERE",VLOOKUP($C28,MATIERE!$B$2:$K$601,6,0),IF(B28="MOA",VLOOKUP($C28,ATELIER!$B$2:$K$291,3,0),IF(B28="MOC",VLOOKUP($C28,CHANTIER!$B$2:$K$291,3,0),IF(B28="MP",VLOOKUP($C28,MINIPELLE!$B$2:$K$291,3,0),""))))</f>
        <v>pc</v>
      </c>
      <c r="E28" s="28"/>
      <c r="F28" s="27"/>
      <c r="G28" s="28"/>
      <c r="H28" s="27"/>
      <c r="I28" s="28"/>
      <c r="J28" s="27"/>
      <c r="K28" s="28"/>
      <c r="L28" s="27"/>
      <c r="M28" s="28"/>
      <c r="N28" s="27" t="s">
        <v>1136</v>
      </c>
      <c r="O28" s="28"/>
      <c r="P28" s="27"/>
      <c r="Q28" s="28"/>
      <c r="R28" s="27"/>
      <c r="S28" s="28"/>
      <c r="T28" s="27"/>
      <c r="U28" s="74" t="str">
        <f t="shared" si="8"/>
        <v/>
      </c>
      <c r="V28" s="74"/>
      <c r="W28" s="74" t="str">
        <f t="shared" si="9"/>
        <v/>
      </c>
      <c r="X28" s="74"/>
      <c r="Y28" s="74" t="str">
        <f t="shared" si="10"/>
        <v/>
      </c>
      <c r="Z28" s="74"/>
      <c r="AA28" s="74" t="str">
        <f t="shared" si="11"/>
        <v/>
      </c>
      <c r="AB28" s="74"/>
      <c r="AC28" s="74" t="str">
        <f t="shared" si="12"/>
        <v xml:space="preserve">INSERT INTO SC_SystemeProduits(RefDimension,NomSysteme,typePresta,ligne,Quantite,formule,DateModif) values (null,'ZRV1C','MATIERE',417,null,'3/5*SURFACE_ZRV1',now());
</v>
      </c>
      <c r="AD28" s="74"/>
      <c r="AE28" s="74" t="str">
        <f t="shared" si="13"/>
        <v/>
      </c>
      <c r="AF28" s="74"/>
      <c r="AG28" s="74" t="str">
        <f t="shared" si="14"/>
        <v/>
      </c>
      <c r="AH28" s="74"/>
      <c r="AI28" s="74" t="str">
        <f t="shared" si="15"/>
        <v/>
      </c>
      <c r="AJ28" s="74"/>
    </row>
    <row r="29" spans="1:36" s="60" customFormat="1" x14ac:dyDescent="0.3">
      <c r="A29" s="69">
        <f>IF(B29="MATIERE",VLOOKUP($C29,MATIERE!$B$2:$K$601,10,0),IF(B29="MOA",VLOOKUP($C29,ATELIER!$B$2:$K$291,10,0),IF(B29="MOC",VLOOKUP($C29,CHANTIER!$B$2:$K$291,10,0),IF(B29="MP",VLOOKUP($C29,MINIPELLE!$B$2:$K$291,10,0),""))))</f>
        <v>418</v>
      </c>
      <c r="B29" s="74" t="s">
        <v>294</v>
      </c>
      <c r="C29" s="21" t="s">
        <v>1115</v>
      </c>
      <c r="D29" s="25" t="str">
        <f>IF(B29="MATIERE",VLOOKUP($C29,MATIERE!$B$2:$K$601,6,0),IF(B29="MOA",VLOOKUP($C29,ATELIER!$B$2:$K$291,3,0),IF(B29="MOC",VLOOKUP($C29,CHANTIER!$B$2:$K$291,3,0),IF(B29="MP",VLOOKUP($C29,MINIPELLE!$B$2:$K$291,3,0),""))))</f>
        <v>pc</v>
      </c>
      <c r="E29" s="28"/>
      <c r="F29" s="27"/>
      <c r="G29" s="28"/>
      <c r="H29" s="27"/>
      <c r="I29" s="28"/>
      <c r="J29" s="27"/>
      <c r="K29" s="28"/>
      <c r="L29" s="27"/>
      <c r="M29" s="28"/>
      <c r="N29" s="27" t="s">
        <v>1135</v>
      </c>
      <c r="O29" s="28"/>
      <c r="P29" s="27"/>
      <c r="Q29" s="28"/>
      <c r="R29" s="27"/>
      <c r="S29" s="28"/>
      <c r="T29" s="27"/>
      <c r="U29" s="74" t="str">
        <f t="shared" si="8"/>
        <v/>
      </c>
      <c r="V29" s="74"/>
      <c r="W29" s="74" t="str">
        <f t="shared" si="9"/>
        <v/>
      </c>
      <c r="X29" s="74"/>
      <c r="Y29" s="74" t="str">
        <f t="shared" si="10"/>
        <v/>
      </c>
      <c r="Z29" s="74"/>
      <c r="AA29" s="74" t="str">
        <f t="shared" si="11"/>
        <v/>
      </c>
      <c r="AB29" s="74"/>
      <c r="AC29" s="74" t="str">
        <f t="shared" si="12"/>
        <v xml:space="preserve">INSERT INTO SC_SystemeProduits(RefDimension,NomSysteme,typePresta,ligne,Quantite,formule,DateModif) values (null,'ZRV1C','MATIERE',418,null,'1/5*SURFACE_ZRV1',now());
</v>
      </c>
      <c r="AD29" s="74"/>
      <c r="AE29" s="74" t="str">
        <f t="shared" si="13"/>
        <v/>
      </c>
      <c r="AF29" s="74"/>
      <c r="AG29" s="74" t="str">
        <f t="shared" si="14"/>
        <v/>
      </c>
      <c r="AH29" s="74"/>
      <c r="AI29" s="74" t="str">
        <f t="shared" si="15"/>
        <v/>
      </c>
      <c r="AJ29" s="74"/>
    </row>
    <row r="30" spans="1:36" s="60" customFormat="1" x14ac:dyDescent="0.3">
      <c r="A30" s="69">
        <f>IF(B30="MATIERE",VLOOKUP($C30,MATIERE!$B$2:$K$601,10,0),IF(B30="MOA",VLOOKUP($C30,ATELIER!$B$2:$K$291,10,0),IF(B30="MOC",VLOOKUP($C30,CHANTIER!$B$2:$K$291,10,0),IF(B30="MP",VLOOKUP($C30,MINIPELLE!$B$2:$K$291,10,0),""))))</f>
        <v>419</v>
      </c>
      <c r="B30" s="74" t="s">
        <v>294</v>
      </c>
      <c r="C30" s="21" t="s">
        <v>1116</v>
      </c>
      <c r="D30" s="25" t="str">
        <f>IF(B30="MATIERE",VLOOKUP($C30,MATIERE!$B$2:$K$601,6,0),IF(B30="MOA",VLOOKUP($C30,ATELIER!$B$2:$K$291,3,0),IF(B30="MOC",VLOOKUP($C30,CHANTIER!$B$2:$K$291,3,0),IF(B30="MP",VLOOKUP($C30,MINIPELLE!$B$2:$K$291,3,0),""))))</f>
        <v>pc</v>
      </c>
      <c r="E30" s="28"/>
      <c r="F30" s="27"/>
      <c r="G30" s="28"/>
      <c r="H30" s="27"/>
      <c r="I30" s="28"/>
      <c r="J30" s="27"/>
      <c r="K30" s="28"/>
      <c r="L30" s="27"/>
      <c r="M30" s="28"/>
      <c r="N30" s="27" t="s">
        <v>1139</v>
      </c>
      <c r="O30" s="28"/>
      <c r="P30" s="27"/>
      <c r="Q30" s="28"/>
      <c r="R30" s="27"/>
      <c r="S30" s="28"/>
      <c r="T30" s="27"/>
      <c r="U30" s="74" t="str">
        <f t="shared" si="8"/>
        <v/>
      </c>
      <c r="V30" s="74"/>
      <c r="W30" s="74" t="str">
        <f t="shared" si="9"/>
        <v/>
      </c>
      <c r="X30" s="74"/>
      <c r="Y30" s="74" t="str">
        <f t="shared" si="10"/>
        <v/>
      </c>
      <c r="Z30" s="74"/>
      <c r="AA30" s="74" t="str">
        <f t="shared" si="11"/>
        <v/>
      </c>
      <c r="AB30" s="74"/>
      <c r="AC30" s="74" t="str">
        <f t="shared" si="12"/>
        <v xml:space="preserve">INSERT INTO SC_SystemeProduits(RefDimension,NomSysteme,typePresta,ligne,Quantite,formule,DateModif) values (null,'ZRV1C','MATIERE',419,null,'5/5*SURFACE_ZRV1',now());
</v>
      </c>
      <c r="AD30" s="74"/>
      <c r="AE30" s="74" t="str">
        <f t="shared" si="13"/>
        <v/>
      </c>
      <c r="AF30" s="74"/>
      <c r="AG30" s="74" t="str">
        <f t="shared" si="14"/>
        <v/>
      </c>
      <c r="AH30" s="74"/>
      <c r="AI30" s="74" t="str">
        <f t="shared" si="15"/>
        <v/>
      </c>
      <c r="AJ30" s="74"/>
    </row>
    <row r="31" spans="1:36" s="60" customFormat="1" x14ac:dyDescent="0.3">
      <c r="A31" s="69">
        <f>IF(B31="MATIERE",VLOOKUP($C31,MATIERE!$B$2:$K$601,10,0),IF(B31="MOA",VLOOKUP($C31,ATELIER!$B$2:$K$291,10,0),IF(B31="MOC",VLOOKUP($C31,CHANTIER!$B$2:$K$291,10,0),IF(B31="MP",VLOOKUP($C31,MINIPELLE!$B$2:$K$291,10,0),""))))</f>
        <v>406</v>
      </c>
      <c r="B31" s="74" t="s">
        <v>294</v>
      </c>
      <c r="C31" s="21" t="s">
        <v>1108</v>
      </c>
      <c r="D31" s="25" t="str">
        <f>IF(B31="MATIERE",VLOOKUP($C31,MATIERE!$B$2:$K$601,6,0),IF(B31="MOA",VLOOKUP($C31,ATELIER!$B$2:$K$291,3,0),IF(B31="MOC",VLOOKUP($C31,CHANTIER!$B$2:$K$291,3,0),IF(B31="MP",VLOOKUP($C31,MINIPELLE!$B$2:$K$291,3,0),""))))</f>
        <v>pc</v>
      </c>
      <c r="E31" s="28"/>
      <c r="F31" s="27"/>
      <c r="G31" s="28"/>
      <c r="H31" s="27"/>
      <c r="I31" s="28"/>
      <c r="J31" s="27"/>
      <c r="K31" s="28"/>
      <c r="L31" s="27"/>
      <c r="M31" s="28"/>
      <c r="N31" s="27" t="s">
        <v>1136</v>
      </c>
      <c r="O31" s="28"/>
      <c r="P31" s="27"/>
      <c r="Q31" s="28"/>
      <c r="R31" s="27"/>
      <c r="S31" s="28"/>
      <c r="T31" s="27"/>
      <c r="U31" s="74" t="str">
        <f t="shared" si="8"/>
        <v/>
      </c>
      <c r="V31" s="74"/>
      <c r="W31" s="74" t="str">
        <f t="shared" si="9"/>
        <v/>
      </c>
      <c r="X31" s="74"/>
      <c r="Y31" s="74" t="str">
        <f t="shared" si="10"/>
        <v/>
      </c>
      <c r="Z31" s="74"/>
      <c r="AA31" s="74" t="str">
        <f t="shared" si="11"/>
        <v/>
      </c>
      <c r="AB31" s="74"/>
      <c r="AC31" s="74" t="str">
        <f t="shared" si="12"/>
        <v xml:space="preserve">INSERT INTO SC_SystemeProduits(RefDimension,NomSysteme,typePresta,ligne,Quantite,formule,DateModif) values (null,'ZRV1C','MATIERE',406,null,'3/5*SURFACE_ZRV1',now());
</v>
      </c>
      <c r="AD31" s="74"/>
      <c r="AE31" s="74" t="str">
        <f t="shared" si="13"/>
        <v/>
      </c>
      <c r="AF31" s="74"/>
      <c r="AG31" s="74" t="str">
        <f t="shared" si="14"/>
        <v/>
      </c>
      <c r="AH31" s="74"/>
      <c r="AI31" s="74" t="str">
        <f t="shared" si="15"/>
        <v/>
      </c>
      <c r="AJ31" s="74"/>
    </row>
    <row r="32" spans="1:36" s="60" customFormat="1" x14ac:dyDescent="0.3">
      <c r="A32" s="69">
        <f>IF(B32="MATIERE",VLOOKUP($C32,MATIERE!$B$2:$K$601,10,0),IF(B32="MOA",VLOOKUP($C32,ATELIER!$B$2:$K$291,10,0),IF(B32="MOC",VLOOKUP($C32,CHANTIER!$B$2:$K$291,10,0),IF(B32="MP",VLOOKUP($C32,MINIPELLE!$B$2:$K$291,10,0),""))))</f>
        <v>421</v>
      </c>
      <c r="B32" s="74" t="s">
        <v>294</v>
      </c>
      <c r="C32" s="21" t="s">
        <v>1117</v>
      </c>
      <c r="D32" s="25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28"/>
      <c r="F32" s="27"/>
      <c r="G32" s="28"/>
      <c r="H32" s="27"/>
      <c r="I32" s="28"/>
      <c r="J32" s="27"/>
      <c r="K32" s="28"/>
      <c r="L32" s="27"/>
      <c r="M32" s="28"/>
      <c r="N32" s="27" t="s">
        <v>1136</v>
      </c>
      <c r="O32" s="28"/>
      <c r="P32" s="27"/>
      <c r="Q32" s="28"/>
      <c r="R32" s="27"/>
      <c r="S32" s="28"/>
      <c r="T32" s="27"/>
      <c r="U32" s="74" t="str">
        <f t="shared" si="8"/>
        <v/>
      </c>
      <c r="V32" s="74"/>
      <c r="W32" s="74" t="str">
        <f t="shared" si="9"/>
        <v/>
      </c>
      <c r="X32" s="74"/>
      <c r="Y32" s="74" t="str">
        <f t="shared" si="10"/>
        <v/>
      </c>
      <c r="Z32" s="74"/>
      <c r="AA32" s="74" t="str">
        <f t="shared" si="11"/>
        <v/>
      </c>
      <c r="AB32" s="74"/>
      <c r="AC32" s="74" t="str">
        <f t="shared" si="12"/>
        <v xml:space="preserve">INSERT INTO SC_SystemeProduits(RefDimension,NomSysteme,typePresta,ligne,Quantite,formule,DateModif) values (null,'ZRV1C','MATIERE',421,null,'3/5*SURFACE_ZRV1',now());
</v>
      </c>
      <c r="AD32" s="74"/>
      <c r="AE32" s="74" t="str">
        <f t="shared" si="13"/>
        <v/>
      </c>
      <c r="AF32" s="74"/>
      <c r="AG32" s="74" t="str">
        <f t="shared" si="14"/>
        <v/>
      </c>
      <c r="AH32" s="74"/>
      <c r="AI32" s="74" t="str">
        <f t="shared" si="15"/>
        <v/>
      </c>
      <c r="AJ32" s="74"/>
    </row>
    <row r="33" spans="1:36" s="60" customFormat="1" x14ac:dyDescent="0.3">
      <c r="A33" s="69">
        <f>IF(B33="MATIERE",VLOOKUP($C33,MATIERE!$B$2:$K$601,10,0),IF(B33="MOA",VLOOKUP($C33,ATELIER!$B$2:$K$291,10,0),IF(B33="MOC",VLOOKUP($C33,CHANTIER!$B$2:$K$291,10,0),IF(B33="MP",VLOOKUP($C33,MINIPELLE!$B$2:$K$291,10,0),""))))</f>
        <v>422</v>
      </c>
      <c r="B33" s="74" t="s">
        <v>294</v>
      </c>
      <c r="C33" s="21" t="s">
        <v>1126</v>
      </c>
      <c r="D33" s="25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28"/>
      <c r="F33" s="27"/>
      <c r="G33" s="28"/>
      <c r="H33" s="27"/>
      <c r="I33" s="28"/>
      <c r="J33" s="27"/>
      <c r="K33" s="28"/>
      <c r="L33" s="27"/>
      <c r="M33" s="28"/>
      <c r="N33" s="27" t="s">
        <v>1138</v>
      </c>
      <c r="O33" s="28"/>
      <c r="P33" s="27"/>
      <c r="Q33" s="28"/>
      <c r="R33" s="27"/>
      <c r="S33" s="28"/>
      <c r="T33" s="27"/>
      <c r="U33" s="74" t="str">
        <f t="shared" si="8"/>
        <v/>
      </c>
      <c r="V33" s="74"/>
      <c r="W33" s="74" t="str">
        <f t="shared" si="9"/>
        <v/>
      </c>
      <c r="X33" s="74"/>
      <c r="Y33" s="74" t="str">
        <f t="shared" si="10"/>
        <v/>
      </c>
      <c r="Z33" s="74"/>
      <c r="AA33" s="74" t="str">
        <f t="shared" si="11"/>
        <v/>
      </c>
      <c r="AB33" s="74"/>
      <c r="AC33" s="74" t="str">
        <f t="shared" si="12"/>
        <v xml:space="preserve">INSERT INTO SC_SystemeProduits(RefDimension,NomSysteme,typePresta,ligne,Quantite,formule,DateModif) values (null,'ZRV1C','MATIERE',422,null,'2/5*SURFACE_ZRV1',now());
</v>
      </c>
      <c r="AD33" s="74"/>
      <c r="AE33" s="74" t="str">
        <f t="shared" si="13"/>
        <v/>
      </c>
      <c r="AF33" s="74"/>
      <c r="AG33" s="74" t="str">
        <f t="shared" si="14"/>
        <v/>
      </c>
      <c r="AH33" s="74"/>
      <c r="AI33" s="74" t="str">
        <f t="shared" si="15"/>
        <v/>
      </c>
      <c r="AJ33" s="74"/>
    </row>
    <row r="34" spans="1:36" s="60" customFormat="1" x14ac:dyDescent="0.3">
      <c r="A34" s="69">
        <f>IF(B34="MATIERE",VLOOKUP($C34,MATIERE!$B$2:$K$601,10,0),IF(B34="MOA",VLOOKUP($C34,ATELIER!$B$2:$K$291,10,0),IF(B34="MOC",VLOOKUP($C34,CHANTIER!$B$2:$K$291,10,0),IF(B34="MP",VLOOKUP($C34,MINIPELLE!$B$2:$K$291,10,0),""))))</f>
        <v>423</v>
      </c>
      <c r="B34" s="74" t="s">
        <v>294</v>
      </c>
      <c r="C34" s="21" t="s">
        <v>1118</v>
      </c>
      <c r="D34" s="25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28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 t="s">
        <v>1136</v>
      </c>
      <c r="Q34" s="28"/>
      <c r="R34" s="27"/>
      <c r="S34" s="28"/>
      <c r="T34" s="27"/>
      <c r="U34" s="74" t="str">
        <f t="shared" si="8"/>
        <v/>
      </c>
      <c r="V34" s="74"/>
      <c r="W34" s="74" t="str">
        <f t="shared" si="9"/>
        <v/>
      </c>
      <c r="X34" s="74"/>
      <c r="Y34" s="74" t="str">
        <f t="shared" si="10"/>
        <v/>
      </c>
      <c r="Z34" s="74"/>
      <c r="AA34" s="74" t="str">
        <f t="shared" si="11"/>
        <v/>
      </c>
      <c r="AB34" s="74"/>
      <c r="AC34" s="74" t="str">
        <f t="shared" si="12"/>
        <v/>
      </c>
      <c r="AD34" s="74"/>
      <c r="AE34" s="74" t="str">
        <f t="shared" si="13"/>
        <v xml:space="preserve">INSERT INTO SC_SystemeProduits(RefDimension,NomSysteme,typePresta,ligne,Quantite,formule,DateModif) values (null,'ZRV1D','MATIERE',423,null,'3/5*SURFACE_ZRV1',now());
</v>
      </c>
      <c r="AF34" s="74"/>
      <c r="AG34" s="74" t="str">
        <f t="shared" si="14"/>
        <v/>
      </c>
      <c r="AH34" s="74"/>
      <c r="AI34" s="74" t="str">
        <f t="shared" si="15"/>
        <v/>
      </c>
      <c r="AJ34" s="74"/>
    </row>
    <row r="35" spans="1:36" s="60" customFormat="1" x14ac:dyDescent="0.3">
      <c r="A35" s="69">
        <f>IF(B35="MATIERE",VLOOKUP($C35,MATIERE!$B$2:$K$601,10,0),IF(B35="MOA",VLOOKUP($C35,ATELIER!$B$2:$K$291,10,0),IF(B35="MOC",VLOOKUP($C35,CHANTIER!$B$2:$K$291,10,0),IF(B35="MP",VLOOKUP($C35,MINIPELLE!$B$2:$K$291,10,0),""))))</f>
        <v>424</v>
      </c>
      <c r="B35" s="74" t="s">
        <v>294</v>
      </c>
      <c r="C35" s="21" t="s">
        <v>1127</v>
      </c>
      <c r="D35" s="25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28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 t="s">
        <v>1135</v>
      </c>
      <c r="Q35" s="28"/>
      <c r="R35" s="27"/>
      <c r="S35" s="28"/>
      <c r="T35" s="27"/>
      <c r="U35" s="74" t="str">
        <f t="shared" si="8"/>
        <v/>
      </c>
      <c r="V35" s="74"/>
      <c r="W35" s="74" t="str">
        <f t="shared" si="9"/>
        <v/>
      </c>
      <c r="X35" s="74"/>
      <c r="Y35" s="74" t="str">
        <f t="shared" si="10"/>
        <v/>
      </c>
      <c r="Z35" s="74"/>
      <c r="AA35" s="74" t="str">
        <f t="shared" si="11"/>
        <v/>
      </c>
      <c r="AB35" s="74"/>
      <c r="AC35" s="74" t="str">
        <f t="shared" si="12"/>
        <v/>
      </c>
      <c r="AD35" s="74"/>
      <c r="AE35" s="74" t="str">
        <f t="shared" si="13"/>
        <v xml:space="preserve">INSERT INTO SC_SystemeProduits(RefDimension,NomSysteme,typePresta,ligne,Quantite,formule,DateModif) values (null,'ZRV1D','MATIERE',424,null,'1/5*SURFACE_ZRV1',now());
</v>
      </c>
      <c r="AF35" s="74"/>
      <c r="AG35" s="74" t="str">
        <f t="shared" si="14"/>
        <v/>
      </c>
      <c r="AH35" s="74"/>
      <c r="AI35" s="74" t="str">
        <f t="shared" si="15"/>
        <v/>
      </c>
      <c r="AJ35" s="74"/>
    </row>
    <row r="36" spans="1:36" s="60" customFormat="1" x14ac:dyDescent="0.3">
      <c r="A36" s="69">
        <f>IF(B36="MATIERE",VLOOKUP($C36,MATIERE!$B$2:$K$601,10,0),IF(B36="MOA",VLOOKUP($C36,ATELIER!$B$2:$K$291,10,0),IF(B36="MOC",VLOOKUP($C36,CHANTIER!$B$2:$K$291,10,0),IF(B36="MP",VLOOKUP($C36,MINIPELLE!$B$2:$K$291,10,0),""))))</f>
        <v>410</v>
      </c>
      <c r="B36" s="74" t="s">
        <v>294</v>
      </c>
      <c r="C36" s="21" t="s">
        <v>1109</v>
      </c>
      <c r="D36" s="25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28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 t="s">
        <v>1135</v>
      </c>
      <c r="Q36" s="28"/>
      <c r="R36" s="27"/>
      <c r="S36" s="28"/>
      <c r="T36" s="27"/>
      <c r="U36" s="74" t="str">
        <f t="shared" si="8"/>
        <v/>
      </c>
      <c r="V36" s="74"/>
      <c r="W36" s="74" t="str">
        <f t="shared" si="9"/>
        <v/>
      </c>
      <c r="X36" s="74"/>
      <c r="Y36" s="74" t="str">
        <f t="shared" si="10"/>
        <v/>
      </c>
      <c r="Z36" s="74"/>
      <c r="AA36" s="74" t="str">
        <f t="shared" si="11"/>
        <v/>
      </c>
      <c r="AB36" s="74"/>
      <c r="AC36" s="74" t="str">
        <f t="shared" si="12"/>
        <v/>
      </c>
      <c r="AD36" s="74"/>
      <c r="AE36" s="74" t="str">
        <f t="shared" si="13"/>
        <v xml:space="preserve">INSERT INTO SC_SystemeProduits(RefDimension,NomSysteme,typePresta,ligne,Quantite,formule,DateModif) values (null,'ZRV1D','MATIERE',410,null,'1/5*SURFACE_ZRV1',now());
</v>
      </c>
      <c r="AF36" s="74"/>
      <c r="AG36" s="74" t="str">
        <f t="shared" si="14"/>
        <v/>
      </c>
      <c r="AH36" s="74"/>
      <c r="AI36" s="74" t="str">
        <f t="shared" si="15"/>
        <v/>
      </c>
      <c r="AJ36" s="74"/>
    </row>
    <row r="37" spans="1:36" s="60" customFormat="1" x14ac:dyDescent="0.3">
      <c r="A37" s="69">
        <f>IF(B37="MATIERE",VLOOKUP($C37,MATIERE!$B$2:$K$601,10,0),IF(B37="MOA",VLOOKUP($C37,ATELIER!$B$2:$K$291,10,0),IF(B37="MOC",VLOOKUP($C37,CHANTIER!$B$2:$K$291,10,0),IF(B37="MP",VLOOKUP($C37,MINIPELLE!$B$2:$K$291,10,0),""))))</f>
        <v>426</v>
      </c>
      <c r="B37" s="74" t="s">
        <v>294</v>
      </c>
      <c r="C37" s="21" t="s">
        <v>1128</v>
      </c>
      <c r="D37" s="25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28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 t="s">
        <v>1136</v>
      </c>
      <c r="Q37" s="28"/>
      <c r="R37" s="27"/>
      <c r="S37" s="28"/>
      <c r="T37" s="27"/>
      <c r="U37" s="74" t="str">
        <f t="shared" si="8"/>
        <v/>
      </c>
      <c r="V37" s="74"/>
      <c r="W37" s="74" t="str">
        <f t="shared" si="9"/>
        <v/>
      </c>
      <c r="X37" s="74"/>
      <c r="Y37" s="74" t="str">
        <f t="shared" si="10"/>
        <v/>
      </c>
      <c r="Z37" s="74"/>
      <c r="AA37" s="74" t="str">
        <f t="shared" si="11"/>
        <v/>
      </c>
      <c r="AB37" s="74"/>
      <c r="AC37" s="74" t="str">
        <f t="shared" si="12"/>
        <v/>
      </c>
      <c r="AD37" s="74"/>
      <c r="AE37" s="74" t="str">
        <f t="shared" si="13"/>
        <v xml:space="preserve">INSERT INTO SC_SystemeProduits(RefDimension,NomSysteme,typePresta,ligne,Quantite,formule,DateModif) values (null,'ZRV1D','MATIERE',426,null,'3/5*SURFACE_ZRV1',now());
</v>
      </c>
      <c r="AF37" s="74"/>
      <c r="AG37" s="74" t="str">
        <f t="shared" si="14"/>
        <v/>
      </c>
      <c r="AH37" s="74"/>
      <c r="AI37" s="74" t="str">
        <f t="shared" si="15"/>
        <v/>
      </c>
      <c r="AJ37" s="74"/>
    </row>
    <row r="38" spans="1:36" s="60" customFormat="1" x14ac:dyDescent="0.3">
      <c r="A38" s="69">
        <f>IF(B38="MATIERE",VLOOKUP($C38,MATIERE!$B$2:$K$601,10,0),IF(B38="MOA",VLOOKUP($C38,ATELIER!$B$2:$K$291,10,0),IF(B38="MOC",VLOOKUP($C38,CHANTIER!$B$2:$K$291,10,0),IF(B38="MP",VLOOKUP($C38,MINIPELLE!$B$2:$K$291,10,0),""))))</f>
        <v>427</v>
      </c>
      <c r="B38" s="74" t="s">
        <v>294</v>
      </c>
      <c r="C38" s="21" t="s">
        <v>1129</v>
      </c>
      <c r="D38" s="25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28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 t="s">
        <v>1135</v>
      </c>
      <c r="Q38" s="28"/>
      <c r="R38" s="27"/>
      <c r="S38" s="28"/>
      <c r="T38" s="27"/>
      <c r="U38" s="74" t="str">
        <f t="shared" si="8"/>
        <v/>
      </c>
      <c r="V38" s="74"/>
      <c r="W38" s="74" t="str">
        <f t="shared" si="9"/>
        <v/>
      </c>
      <c r="X38" s="74"/>
      <c r="Y38" s="74" t="str">
        <f t="shared" si="10"/>
        <v/>
      </c>
      <c r="Z38" s="74"/>
      <c r="AA38" s="74" t="str">
        <f t="shared" si="11"/>
        <v/>
      </c>
      <c r="AB38" s="74"/>
      <c r="AC38" s="74" t="str">
        <f t="shared" si="12"/>
        <v/>
      </c>
      <c r="AD38" s="74"/>
      <c r="AE38" s="74" t="str">
        <f t="shared" si="13"/>
        <v xml:space="preserve">INSERT INTO SC_SystemeProduits(RefDimension,NomSysteme,typePresta,ligne,Quantite,formule,DateModif) values (null,'ZRV1D','MATIERE',427,null,'1/5*SURFACE_ZRV1',now());
</v>
      </c>
      <c r="AF38" s="74"/>
      <c r="AG38" s="74" t="str">
        <f t="shared" si="14"/>
        <v/>
      </c>
      <c r="AH38" s="74"/>
      <c r="AI38" s="74" t="str">
        <f t="shared" si="15"/>
        <v/>
      </c>
      <c r="AJ38" s="74"/>
    </row>
    <row r="39" spans="1:36" s="60" customFormat="1" x14ac:dyDescent="0.3">
      <c r="A39" s="69">
        <f>IF(B39="MATIERE",VLOOKUP($C39,MATIERE!$B$2:$K$601,10,0),IF(B39="MOA",VLOOKUP($C39,ATELIER!$B$2:$K$291,10,0),IF(B39="MOC",VLOOKUP($C39,CHANTIER!$B$2:$K$291,10,0),IF(B39="MP",VLOOKUP($C39,MINIPELLE!$B$2:$K$291,10,0),""))))</f>
        <v>428</v>
      </c>
      <c r="B39" s="74" t="s">
        <v>294</v>
      </c>
      <c r="C39" s="21" t="s">
        <v>1130</v>
      </c>
      <c r="D39" s="25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28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 t="s">
        <v>1138</v>
      </c>
      <c r="Q39" s="28"/>
      <c r="R39" s="27"/>
      <c r="S39" s="28"/>
      <c r="T39" s="27"/>
      <c r="U39" s="74" t="str">
        <f t="shared" si="8"/>
        <v/>
      </c>
      <c r="V39" s="74"/>
      <c r="W39" s="74" t="str">
        <f t="shared" si="9"/>
        <v/>
      </c>
      <c r="X39" s="74"/>
      <c r="Y39" s="74" t="str">
        <f t="shared" si="10"/>
        <v/>
      </c>
      <c r="Z39" s="74"/>
      <c r="AA39" s="74" t="str">
        <f t="shared" si="11"/>
        <v/>
      </c>
      <c r="AB39" s="74"/>
      <c r="AC39" s="74" t="str">
        <f t="shared" si="12"/>
        <v/>
      </c>
      <c r="AD39" s="74"/>
      <c r="AE39" s="74" t="str">
        <f t="shared" si="13"/>
        <v xml:space="preserve">INSERT INTO SC_SystemeProduits(RefDimension,NomSysteme,typePresta,ligne,Quantite,formule,DateModif) values (null,'ZRV1D','MATIERE',428,null,'2/5*SURFACE_ZRV1',now());
</v>
      </c>
      <c r="AF39" s="74"/>
      <c r="AG39" s="74" t="str">
        <f t="shared" si="14"/>
        <v/>
      </c>
      <c r="AH39" s="74"/>
      <c r="AI39" s="74" t="str">
        <f t="shared" si="15"/>
        <v/>
      </c>
      <c r="AJ39" s="74"/>
    </row>
    <row r="40" spans="1:36" s="60" customFormat="1" x14ac:dyDescent="0.3">
      <c r="A40" s="69">
        <f>IF(B40="MATIERE",VLOOKUP($C40,MATIERE!$B$2:$K$601,10,0),IF(B40="MOA",VLOOKUP($C40,ATELIER!$B$2:$K$291,10,0),IF(B40="MOC",VLOOKUP($C40,CHANTIER!$B$2:$K$291,10,0),IF(B40="MP",VLOOKUP($C40,MINIPELLE!$B$2:$K$291,10,0),""))))</f>
        <v>429</v>
      </c>
      <c r="B40" s="74" t="s">
        <v>294</v>
      </c>
      <c r="C40" s="21" t="s">
        <v>1119</v>
      </c>
      <c r="D40" s="25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28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 t="s">
        <v>1136</v>
      </c>
      <c r="Q40" s="28"/>
      <c r="R40" s="27"/>
      <c r="S40" s="28"/>
      <c r="T40" s="27"/>
      <c r="U40" s="74" t="str">
        <f t="shared" si="8"/>
        <v/>
      </c>
      <c r="V40" s="74"/>
      <c r="W40" s="74" t="str">
        <f t="shared" si="9"/>
        <v/>
      </c>
      <c r="X40" s="74"/>
      <c r="Y40" s="74" t="str">
        <f t="shared" si="10"/>
        <v/>
      </c>
      <c r="Z40" s="74"/>
      <c r="AA40" s="74" t="str">
        <f t="shared" si="11"/>
        <v/>
      </c>
      <c r="AB40" s="74"/>
      <c r="AC40" s="74" t="str">
        <f t="shared" si="12"/>
        <v/>
      </c>
      <c r="AD40" s="74"/>
      <c r="AE40" s="74" t="str">
        <f t="shared" si="13"/>
        <v xml:space="preserve">INSERT INTO SC_SystemeProduits(RefDimension,NomSysteme,typePresta,ligne,Quantite,formule,DateModif) values (null,'ZRV1D','MATIERE',429,null,'3/5*SURFACE_ZRV1',now());
</v>
      </c>
      <c r="AF40" s="74"/>
      <c r="AG40" s="74" t="str">
        <f t="shared" si="14"/>
        <v/>
      </c>
      <c r="AH40" s="74"/>
      <c r="AI40" s="74" t="str">
        <f t="shared" si="15"/>
        <v/>
      </c>
      <c r="AJ40" s="74"/>
    </row>
    <row r="41" spans="1:36" s="60" customFormat="1" x14ac:dyDescent="0.3">
      <c r="A41" s="69">
        <f>IF(B41="MATIERE",VLOOKUP($C41,MATIERE!$B$2:$K$601,10,0),IF(B41="MOA",VLOOKUP($C41,ATELIER!$B$2:$K$291,10,0),IF(B41="MOC",VLOOKUP($C41,CHANTIER!$B$2:$K$291,10,0),IF(B41="MP",VLOOKUP($C41,MINIPELLE!$B$2:$K$291,10,0),""))))</f>
        <v>430</v>
      </c>
      <c r="B41" s="74" t="s">
        <v>294</v>
      </c>
      <c r="C41" s="21" t="s">
        <v>1141</v>
      </c>
      <c r="D41" s="25" t="str">
        <f>IF(B41="MATIERE",VLOOKUP($C41,MATIERE!$B$2:$K$601,6,0),IF(B41="MOA",VLOOKUP($C41,ATELIER!$B$2:$K$291,3,0),IF(B41="MOC",VLOOKUP($C41,CHANTIER!$B$2:$K$291,3,0),IF(B41="MP",VLOOKUP($C41,MINIPELLE!$B$2:$K$291,3,0),""))))</f>
        <v>m3</v>
      </c>
      <c r="E41" s="28"/>
      <c r="F41" s="27"/>
      <c r="G41" s="28"/>
      <c r="H41" s="27"/>
      <c r="I41" s="28"/>
      <c r="J41" s="27"/>
      <c r="K41" s="28"/>
      <c r="L41" s="27" t="s">
        <v>1144</v>
      </c>
      <c r="M41" s="28"/>
      <c r="N41" s="27" t="s">
        <v>1144</v>
      </c>
      <c r="O41" s="28"/>
      <c r="P41" s="27" t="s">
        <v>1144</v>
      </c>
      <c r="Q41" s="28"/>
      <c r="R41" s="27"/>
      <c r="S41" s="28"/>
      <c r="T41" s="27"/>
      <c r="U41" s="74" t="str">
        <f t="shared" si="8"/>
        <v/>
      </c>
      <c r="V41" s="74"/>
      <c r="W41" s="74" t="str">
        <f t="shared" si="9"/>
        <v/>
      </c>
      <c r="X41" s="74"/>
      <c r="Y41" s="74" t="str">
        <f t="shared" si="10"/>
        <v/>
      </c>
      <c r="Z41" s="74"/>
      <c r="AA41" s="74" t="str">
        <f t="shared" si="11"/>
        <v xml:space="preserve">INSERT INTO SC_SystemeProduits(RefDimension,NomSysteme,typePresta,ligne,Quantite,formule,DateModif) values (null,'ZRV1B','MATIERE',430,null,'0.05*SURFACE_ZRV1',now());
</v>
      </c>
      <c r="AB41" s="74"/>
      <c r="AC41" s="74" t="str">
        <f t="shared" si="12"/>
        <v xml:space="preserve">INSERT INTO SC_SystemeProduits(RefDimension,NomSysteme,typePresta,ligne,Quantite,formule,DateModif) values (null,'ZRV1C','MATIERE',430,null,'0.05*SURFACE_ZRV1',now());
</v>
      </c>
      <c r="AD41" s="74"/>
      <c r="AE41" s="74" t="str">
        <f t="shared" si="13"/>
        <v xml:space="preserve">INSERT INTO SC_SystemeProduits(RefDimension,NomSysteme,typePresta,ligne,Quantite,formule,DateModif) values (null,'ZRV1D','MATIERE',430,null,'0.05*SURFACE_ZRV1',now());
</v>
      </c>
      <c r="AF41" s="74"/>
      <c r="AG41" s="74" t="str">
        <f t="shared" si="14"/>
        <v/>
      </c>
      <c r="AH41" s="74"/>
      <c r="AI41" s="74" t="str">
        <f t="shared" si="15"/>
        <v/>
      </c>
      <c r="AJ41" s="74"/>
    </row>
    <row r="42" spans="1:36" s="60" customFormat="1" x14ac:dyDescent="0.3">
      <c r="A42" s="69">
        <f>IF(B42="MATIERE",VLOOKUP($C42,MATIERE!$B$2:$K$601,10,0),IF(B42="MOA",VLOOKUP($C42,ATELIER!$B$2:$K$291,10,0),IF(B42="MOC",VLOOKUP($C42,CHANTIER!$B$2:$K$291,10,0),IF(B42="MP",VLOOKUP($C42,MINIPELLE!$B$2:$K$291,10,0),""))))</f>
        <v>431</v>
      </c>
      <c r="B42" s="74" t="s">
        <v>294</v>
      </c>
      <c r="C42" s="21" t="s">
        <v>1142</v>
      </c>
      <c r="D42" s="25" t="str">
        <f>IF(B42="MATIERE",VLOOKUP($C42,MATIERE!$B$2:$K$601,6,0),IF(B42="MOA",VLOOKUP($C42,ATELIER!$B$2:$K$291,3,0),IF(B42="MOC",VLOOKUP($C42,CHANTIER!$B$2:$K$291,3,0),IF(B42="MP",VLOOKUP($C42,MINIPELLE!$B$2:$K$291,3,0),""))))</f>
        <v>m3</v>
      </c>
      <c r="E42" s="28"/>
      <c r="F42" s="27"/>
      <c r="G42" s="28"/>
      <c r="H42" s="27"/>
      <c r="I42" s="28"/>
      <c r="J42" s="27"/>
      <c r="K42" s="28"/>
      <c r="L42" s="27" t="s">
        <v>1144</v>
      </c>
      <c r="M42" s="28"/>
      <c r="N42" s="27" t="s">
        <v>1144</v>
      </c>
      <c r="O42" s="28"/>
      <c r="P42" s="27" t="s">
        <v>1144</v>
      </c>
      <c r="Q42" s="28"/>
      <c r="R42" s="27"/>
      <c r="S42" s="28"/>
      <c r="T42" s="27"/>
      <c r="U42" s="74" t="str">
        <f t="shared" si="8"/>
        <v/>
      </c>
      <c r="V42" s="74"/>
      <c r="W42" s="74" t="str">
        <f t="shared" si="9"/>
        <v/>
      </c>
      <c r="X42" s="74"/>
      <c r="Y42" s="74" t="str">
        <f t="shared" si="10"/>
        <v/>
      </c>
      <c r="Z42" s="74"/>
      <c r="AA42" s="74" t="str">
        <f t="shared" si="11"/>
        <v xml:space="preserve">INSERT INTO SC_SystemeProduits(RefDimension,NomSysteme,typePresta,ligne,Quantite,formule,DateModif) values (null,'ZRV1B','MATIERE',431,null,'0.05*SURFACE_ZRV1',now());
</v>
      </c>
      <c r="AB42" s="74"/>
      <c r="AC42" s="74" t="str">
        <f t="shared" si="12"/>
        <v xml:space="preserve">INSERT INTO SC_SystemeProduits(RefDimension,NomSysteme,typePresta,ligne,Quantite,formule,DateModif) values (null,'ZRV1C','MATIERE',431,null,'0.05*SURFACE_ZRV1',now());
</v>
      </c>
      <c r="AD42" s="74"/>
      <c r="AE42" s="74" t="str">
        <f t="shared" si="13"/>
        <v xml:space="preserve">INSERT INTO SC_SystemeProduits(RefDimension,NomSysteme,typePresta,ligne,Quantite,formule,DateModif) values (null,'ZRV1D','MATIERE',431,null,'0.05*SURFACE_ZRV1',now());
</v>
      </c>
      <c r="AF42" s="74"/>
      <c r="AG42" s="74" t="str">
        <f t="shared" si="14"/>
        <v/>
      </c>
      <c r="AH42" s="74"/>
      <c r="AI42" s="74" t="str">
        <f t="shared" si="15"/>
        <v/>
      </c>
      <c r="AJ42" s="74"/>
    </row>
    <row r="43" spans="1:36" ht="22.8" x14ac:dyDescent="0.3">
      <c r="A43" s="69">
        <f>IF(B43="MATIERE",VLOOKUP($C43,MATIERE!$B$2:$K$601,10,0),IF(B43="MOA",VLOOKUP($C43,ATELIER!$B$2:$K$291,10,0),IF(B43="MOC",VLOOKUP($C43,CHANTIER!$B$2:$K$291,10,0),IF(B43="MP",VLOOKUP($C43,MINIPELLE!$B$2:$K$291,10,0),""))))</f>
        <v>493</v>
      </c>
      <c r="B43" s="60" t="s">
        <v>294</v>
      </c>
      <c r="C43" s="22" t="s">
        <v>1273</v>
      </c>
      <c r="D43" s="25" t="str">
        <f>IF(B43="MATIERE",VLOOKUP($C43,MATIERE!$B$2:$K$601,6,0),IF(B43="MOA",VLOOKUP($C43,ATELIER!$B$2:$K$291,3,0),IF(B43="MOC",VLOOKUP($C43,CHANTIER!$B$2:$K$291,3,0),IF(B43="MP",VLOOKUP($C43,MINIPELLE!$B$2:$K$291,3,0),""))))</f>
        <v>pc</v>
      </c>
      <c r="E43" s="157"/>
      <c r="F43" s="70"/>
      <c r="G43" s="157"/>
      <c r="H43" s="70"/>
      <c r="I43" s="157"/>
      <c r="J43" s="70" t="s">
        <v>1923</v>
      </c>
      <c r="K43" s="158"/>
      <c r="L43" s="70" t="s">
        <v>1923</v>
      </c>
      <c r="M43" s="158"/>
      <c r="N43" s="70" t="s">
        <v>1923</v>
      </c>
      <c r="O43" s="158"/>
      <c r="P43" s="70" t="s">
        <v>1923</v>
      </c>
      <c r="Q43" s="158"/>
      <c r="R43" s="70"/>
      <c r="S43" s="157"/>
      <c r="T43" s="70"/>
      <c r="U43" s="74" t="str">
        <f t="shared" si="8"/>
        <v/>
      </c>
      <c r="V43" s="74"/>
      <c r="W43" s="74" t="str">
        <f t="shared" si="9"/>
        <v/>
      </c>
      <c r="X43" s="74"/>
      <c r="Y43" s="74" t="str">
        <f t="shared" si="10"/>
        <v xml:space="preserve">INSERT INTO SC_SystemeProduits(RefDimension,NomSysteme,typePresta,ligne,Quantite,formule,DateModif) values (null,'ZRV1','MATIERE',493,null,'ECOLAT_OK*(2*SURFACE_ZRV1+2)/25',now());
</v>
      </c>
      <c r="Z43" s="74"/>
      <c r="AA43" s="74" t="str">
        <f t="shared" si="11"/>
        <v xml:space="preserve">INSERT INTO SC_SystemeProduits(RefDimension,NomSysteme,typePresta,ligne,Quantite,formule,DateModif) values (null,'ZRV1B','MATIERE',493,null,'ECOLAT_OK*(2*SURFACE_ZRV1+2)/25',now());
</v>
      </c>
      <c r="AB43" s="74"/>
      <c r="AC43" s="74" t="str">
        <f t="shared" si="12"/>
        <v xml:space="preserve">INSERT INTO SC_SystemeProduits(RefDimension,NomSysteme,typePresta,ligne,Quantite,formule,DateModif) values (null,'ZRV1C','MATIERE',493,null,'ECOLAT_OK*(2*SURFACE_ZRV1+2)/25',now());
</v>
      </c>
      <c r="AD43" s="74"/>
      <c r="AE43" s="74" t="str">
        <f t="shared" si="13"/>
        <v xml:space="preserve">INSERT INTO SC_SystemeProduits(RefDimension,NomSysteme,typePresta,ligne,Quantite,formule,DateModif) values (null,'ZRV1D','MATIERE',493,null,'ECOLAT_OK*(2*SURFACE_ZRV1+2)/25',now());
</v>
      </c>
      <c r="AF43" s="74"/>
      <c r="AG43" s="74" t="str">
        <f t="shared" si="14"/>
        <v/>
      </c>
      <c r="AH43" s="74"/>
      <c r="AI43" s="74" t="str">
        <f t="shared" si="15"/>
        <v/>
      </c>
      <c r="AJ43" s="74"/>
    </row>
    <row r="44" spans="1:36" ht="22.8" x14ac:dyDescent="0.3">
      <c r="A44" s="69">
        <f>IF(B44="MATIERE",VLOOKUP($C44,MATIERE!$B$2:$K$601,10,0),IF(B44="MOA",VLOOKUP($C44,ATELIER!$B$2:$K$291,10,0),IF(B44="MOC",VLOOKUP($C44,CHANTIER!$B$2:$K$291,10,0),IF(B44="MP",VLOOKUP($C44,MINIPELLE!$B$2:$K$291,10,0),""))))</f>
        <v>574</v>
      </c>
      <c r="B44" s="60" t="s">
        <v>294</v>
      </c>
      <c r="C44" s="159" t="s">
        <v>1813</v>
      </c>
      <c r="D44" s="25" t="str">
        <f>IF(B44="MATIERE",VLOOKUP($C44,MATIERE!$B$2:$K$601,6,0),IF(B44="MOA",VLOOKUP($C44,ATELIER!$B$2:$K$291,3,0),IF(B44="MOC",VLOOKUP($C44,CHANTIER!$B$2:$K$291,3,0),IF(B44="MP",VLOOKUP($C44,MINIPELLE!$B$2:$K$291,3,0),""))))</f>
        <v>pc</v>
      </c>
      <c r="E44" s="160"/>
      <c r="F44" s="161"/>
      <c r="G44" s="160"/>
      <c r="H44" s="161"/>
      <c r="I44" s="160"/>
      <c r="J44" s="70" t="s">
        <v>1907</v>
      </c>
      <c r="K44" s="158"/>
      <c r="L44" s="70" t="s">
        <v>1907</v>
      </c>
      <c r="M44" s="158"/>
      <c r="N44" s="70" t="s">
        <v>1907</v>
      </c>
      <c r="O44" s="158"/>
      <c r="P44" s="70" t="s">
        <v>1907</v>
      </c>
      <c r="Q44" s="158"/>
      <c r="R44" s="161"/>
      <c r="S44" s="160"/>
      <c r="T44" s="161"/>
      <c r="U44" s="74" t="str">
        <f t="shared" si="8"/>
        <v/>
      </c>
      <c r="V44" s="74"/>
      <c r="W44" s="74" t="str">
        <f t="shared" si="9"/>
        <v/>
      </c>
      <c r="X44" s="74"/>
      <c r="Y44" s="74" t="str">
        <f t="shared" si="10"/>
        <v xml:space="preserve">INSERT INTO SC_SystemeProduits(RefDimension,NomSysteme,typePresta,ligne,Quantite,formule,DateModif) values (null,'ZRV1','MATIERE',574,null,'ceil(ECOPLANC_OK*(2*SURFACE_ZRV1+2)*0.4)',now());
</v>
      </c>
      <c r="Z44" s="74"/>
      <c r="AA44" s="74" t="str">
        <f t="shared" si="11"/>
        <v xml:space="preserve">INSERT INTO SC_SystemeProduits(RefDimension,NomSysteme,typePresta,ligne,Quantite,formule,DateModif) values (null,'ZRV1B','MATIERE',574,null,'ceil(ECOPLANC_OK*(2*SURFACE_ZRV1+2)*0.4)',now());
</v>
      </c>
      <c r="AB44" s="74"/>
      <c r="AC44" s="74" t="str">
        <f t="shared" si="12"/>
        <v xml:space="preserve">INSERT INTO SC_SystemeProduits(RefDimension,NomSysteme,typePresta,ligne,Quantite,formule,DateModif) values (null,'ZRV1C','MATIERE',574,null,'ceil(ECOPLANC_OK*(2*SURFACE_ZRV1+2)*0.4)',now());
</v>
      </c>
      <c r="AD44" s="74"/>
      <c r="AE44" s="74" t="str">
        <f t="shared" si="13"/>
        <v xml:space="preserve">INSERT INTO SC_SystemeProduits(RefDimension,NomSysteme,typePresta,ligne,Quantite,formule,DateModif) values (null,'ZRV1D','MATIERE',574,null,'ceil(ECOPLANC_OK*(2*SURFACE_ZRV1+2)*0.4)',now());
</v>
      </c>
      <c r="AF44" s="74"/>
      <c r="AG44" s="74" t="str">
        <f t="shared" si="14"/>
        <v/>
      </c>
      <c r="AH44" s="74"/>
      <c r="AI44" s="74" t="str">
        <f t="shared" si="15"/>
        <v/>
      </c>
      <c r="AJ44" s="74"/>
    </row>
    <row r="45" spans="1:36" ht="26.25" customHeight="1" x14ac:dyDescent="0.3">
      <c r="A45" s="69">
        <f>IF(B45="MATIERE",VLOOKUP($C45,MATIERE!$B$2:$K$601,10,0),IF(B45="MOA",VLOOKUP($C45,ATELIER!$B$2:$K$291,10,0),IF(B45="MOC",VLOOKUP($C45,CHANTIER!$B$2:$K$291,10,0),IF(B45="MP",VLOOKUP($C45,MINIPELLE!$B$2:$K$291,10,0),""))))</f>
        <v>577</v>
      </c>
      <c r="B45" s="60" t="s">
        <v>294</v>
      </c>
      <c r="C45" s="159" t="s">
        <v>1818</v>
      </c>
      <c r="D45" s="25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160"/>
      <c r="F45" s="161"/>
      <c r="G45" s="160"/>
      <c r="H45" s="161"/>
      <c r="I45" s="160"/>
      <c r="J45" s="162" t="s">
        <v>1908</v>
      </c>
      <c r="K45" s="158"/>
      <c r="L45" s="162" t="s">
        <v>1908</v>
      </c>
      <c r="M45" s="158"/>
      <c r="N45" s="162" t="s">
        <v>1908</v>
      </c>
      <c r="O45" s="158"/>
      <c r="P45" s="162" t="s">
        <v>1908</v>
      </c>
      <c r="Q45" s="158"/>
      <c r="R45" s="161"/>
      <c r="S45" s="160"/>
      <c r="T45" s="161"/>
      <c r="U45" s="74" t="str">
        <f t="shared" si="8"/>
        <v/>
      </c>
      <c r="V45" s="74"/>
      <c r="W45" s="74" t="str">
        <f t="shared" si="9"/>
        <v/>
      </c>
      <c r="X45" s="74"/>
      <c r="Y45" s="74" t="str">
        <f t="shared" si="10"/>
        <v xml:space="preserve">INSERT INTO SC_SystemeProduits(RefDimension,NomSysteme,typePresta,ligne,Quantite,formule,DateModif) values (null,'ZRV1','MATIERE',577,null,'ceil(ECOPLANC_OK*(2+SURFACE_ZRV1*0.1)*0.55)',now());
</v>
      </c>
      <c r="Z45" s="74"/>
      <c r="AA45" s="74" t="str">
        <f t="shared" si="11"/>
        <v xml:space="preserve">INSERT INTO SC_SystemeProduits(RefDimension,NomSysteme,typePresta,ligne,Quantite,formule,DateModif) values (null,'ZRV1B','MATIERE',577,null,'ceil(ECOPLANC_OK*(2+SURFACE_ZRV1*0.1)*0.55)',now());
</v>
      </c>
      <c r="AB45" s="74"/>
      <c r="AC45" s="74" t="str">
        <f t="shared" si="12"/>
        <v xml:space="preserve">INSERT INTO SC_SystemeProduits(RefDimension,NomSysteme,typePresta,ligne,Quantite,formule,DateModif) values (null,'ZRV1C','MATIERE',577,null,'ceil(ECOPLANC_OK*(2+SURFACE_ZRV1*0.1)*0.55)',now());
</v>
      </c>
      <c r="AD45" s="74"/>
      <c r="AE45" s="74" t="str">
        <f t="shared" si="13"/>
        <v xml:space="preserve">INSERT INTO SC_SystemeProduits(RefDimension,NomSysteme,typePresta,ligne,Quantite,formule,DateModif) values (null,'ZRV1D','MATIERE',577,null,'ceil(ECOPLANC_OK*(2+SURFACE_ZRV1*0.1)*0.55)',now());
</v>
      </c>
      <c r="AF45" s="74"/>
      <c r="AG45" s="74" t="str">
        <f t="shared" si="14"/>
        <v/>
      </c>
      <c r="AH45" s="74"/>
      <c r="AI45" s="74" t="str">
        <f t="shared" si="15"/>
        <v/>
      </c>
      <c r="AJ45" s="74"/>
    </row>
    <row r="46" spans="1:36" ht="26.25" customHeight="1" x14ac:dyDescent="0.3">
      <c r="A46" s="69">
        <f>IF(B46="MATIERE",VLOOKUP($C46,MATIERE!$B$2:$K$601,10,0),IF(B46="MOA",VLOOKUP($C46,ATELIER!$B$2:$K$291,10,0),IF(B46="MOC",VLOOKUP($C46,CHANTIER!$B$2:$K$291,10,0),IF(B46="MP",VLOOKUP($C46,MINIPELLE!$B$2:$K$291,10,0),""))))</f>
        <v>578</v>
      </c>
      <c r="B46" s="60" t="s">
        <v>294</v>
      </c>
      <c r="C46" s="159" t="s">
        <v>1820</v>
      </c>
      <c r="D46" s="25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160"/>
      <c r="F46" s="161"/>
      <c r="G46" s="160"/>
      <c r="H46" s="161"/>
      <c r="I46" s="160"/>
      <c r="J46" s="162" t="s">
        <v>1909</v>
      </c>
      <c r="K46" s="158"/>
      <c r="L46" s="162" t="s">
        <v>1909</v>
      </c>
      <c r="M46" s="158"/>
      <c r="N46" s="162" t="s">
        <v>1909</v>
      </c>
      <c r="O46" s="158"/>
      <c r="P46" s="162" t="s">
        <v>1909</v>
      </c>
      <c r="Q46" s="158"/>
      <c r="R46" s="161"/>
      <c r="S46" s="160"/>
      <c r="T46" s="161"/>
      <c r="U46" s="74" t="str">
        <f t="shared" si="8"/>
        <v/>
      </c>
      <c r="V46" s="74"/>
      <c r="W46" s="74" t="str">
        <f t="shared" si="9"/>
        <v/>
      </c>
      <c r="X46" s="74"/>
      <c r="Y46" s="74" t="str">
        <f t="shared" si="10"/>
        <v xml:space="preserve">INSERT INTO SC_SystemeProduits(RefDimension,NomSysteme,typePresta,ligne,Quantite,formule,DateModif) values (null,'ZRV1','MATIERE',578,null,'ceil(ECOPLANC_OK*(8+SURFACE_ZRV1*0.2))',now());
</v>
      </c>
      <c r="Z46" s="74"/>
      <c r="AA46" s="74" t="str">
        <f t="shared" si="11"/>
        <v xml:space="preserve">INSERT INTO SC_SystemeProduits(RefDimension,NomSysteme,typePresta,ligne,Quantite,formule,DateModif) values (null,'ZRV1B','MATIERE',578,null,'ceil(ECOPLANC_OK*(8+SURFACE_ZRV1*0.2))',now());
</v>
      </c>
      <c r="AB46" s="74"/>
      <c r="AC46" s="74" t="str">
        <f t="shared" si="12"/>
        <v xml:space="preserve">INSERT INTO SC_SystemeProduits(RefDimension,NomSysteme,typePresta,ligne,Quantite,formule,DateModif) values (null,'ZRV1C','MATIERE',578,null,'ceil(ECOPLANC_OK*(8+SURFACE_ZRV1*0.2))',now());
</v>
      </c>
      <c r="AD46" s="74"/>
      <c r="AE46" s="74" t="str">
        <f t="shared" si="13"/>
        <v xml:space="preserve">INSERT INTO SC_SystemeProduits(RefDimension,NomSysteme,typePresta,ligne,Quantite,formule,DateModif) values (null,'ZRV1D','MATIERE',578,null,'ceil(ECOPLANC_OK*(8+SURFACE_ZRV1*0.2))',now());
</v>
      </c>
      <c r="AF46" s="74"/>
      <c r="AG46" s="74" t="str">
        <f t="shared" si="14"/>
        <v/>
      </c>
      <c r="AH46" s="74"/>
      <c r="AI46" s="74" t="str">
        <f t="shared" si="15"/>
        <v/>
      </c>
      <c r="AJ46" s="74"/>
    </row>
    <row r="47" spans="1:36" ht="26.25" customHeight="1" x14ac:dyDescent="0.3">
      <c r="A47" s="69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47" s="74"/>
      <c r="C47" s="29"/>
      <c r="D47" s="25" t="str">
        <f>IF(B47="MATIERE",VLOOKUP($C47,MATIERE!$B$2:$K$601,6,0),IF(B47="MOA",VLOOKUP($C47,ATELIER!$B$2:$K$291,3,0),IF(B47="MOC",VLOOKUP($C47,CHANTIER!$B$2:$K$291,3,0),IF(B47="MP",VLOOKUP($C47,MINIPELLE!$B$2:$K$291,3,0),""))))</f>
        <v/>
      </c>
      <c r="E47" s="31"/>
      <c r="F47" s="32"/>
      <c r="G47" s="31"/>
      <c r="H47" s="32"/>
      <c r="I47" s="31"/>
      <c r="J47" s="32"/>
      <c r="K47" s="31"/>
      <c r="L47" s="32"/>
      <c r="M47" s="31"/>
      <c r="N47" s="32"/>
      <c r="O47" s="31"/>
      <c r="P47" s="32"/>
      <c r="Q47" s="31"/>
      <c r="R47" s="32"/>
      <c r="S47" s="31"/>
      <c r="T47" s="32"/>
      <c r="U47" s="74" t="str">
        <f t="shared" si="8"/>
        <v/>
      </c>
      <c r="V47" s="74"/>
      <c r="W47" s="74" t="str">
        <f t="shared" si="9"/>
        <v/>
      </c>
      <c r="X47" s="74"/>
      <c r="Y47" s="74" t="str">
        <f t="shared" si="10"/>
        <v/>
      </c>
      <c r="Z47" s="74"/>
      <c r="AA47" s="74" t="str">
        <f t="shared" si="11"/>
        <v/>
      </c>
      <c r="AB47" s="74"/>
      <c r="AC47" s="74" t="str">
        <f t="shared" si="12"/>
        <v/>
      </c>
      <c r="AD47" s="74"/>
      <c r="AE47" s="74" t="str">
        <f t="shared" si="13"/>
        <v/>
      </c>
      <c r="AF47" s="74"/>
      <c r="AG47" s="74" t="str">
        <f t="shared" si="14"/>
        <v/>
      </c>
      <c r="AH47" s="74"/>
      <c r="AI47" s="74" t="str">
        <f t="shared" si="15"/>
        <v/>
      </c>
      <c r="AJ47" s="74"/>
    </row>
    <row r="48" spans="1:36" ht="26.25" customHeight="1" x14ac:dyDescent="0.3">
      <c r="A48" s="69">
        <f>IF(B48="MATIERE",VLOOKUP($C48,MATIERE!$B$2:$K$601,10,0),IF(B48="MOA",VLOOKUP($C48,ATELIER!$B$2:$K$291,10,0),IF(B48="MOC",VLOOKUP($C48,CHANTIER!$B$2:$K$291,10,0),IF(B48="MP",VLOOKUP($C48,MINIPELLE!$B$2:$K$291,10,0),""))))</f>
        <v>2</v>
      </c>
      <c r="B48" s="74" t="s">
        <v>297</v>
      </c>
      <c r="C48" s="21" t="s">
        <v>6</v>
      </c>
      <c r="D48" s="25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26"/>
      <c r="F48" s="33"/>
      <c r="G48" s="26">
        <v>1</v>
      </c>
      <c r="H48" s="33"/>
      <c r="I48" s="26">
        <v>1</v>
      </c>
      <c r="J48" s="33"/>
      <c r="K48" s="26">
        <v>1</v>
      </c>
      <c r="L48" s="33"/>
      <c r="M48" s="26">
        <v>1</v>
      </c>
      <c r="N48" s="33"/>
      <c r="O48" s="26">
        <v>1</v>
      </c>
      <c r="P48" s="33"/>
      <c r="Q48" s="26">
        <v>1</v>
      </c>
      <c r="R48" s="33"/>
      <c r="S48" s="26"/>
      <c r="T48" s="33"/>
      <c r="U48" s="74" t="str">
        <f t="shared" si="8"/>
        <v/>
      </c>
      <c r="V48" s="74"/>
      <c r="W48" s="74" t="str">
        <f t="shared" si="9"/>
        <v xml:space="preserve">INSERT INTO SC_SystemeProduits(RefDimension,NomSysteme,typePresta,ligne,Quantite,formule,DateModif) values (null,'ZI_PROFONDE','MOA',2,1,null,now());
</v>
      </c>
      <c r="X48" s="74"/>
      <c r="Y48" s="74" t="str">
        <f t="shared" si="10"/>
        <v xml:space="preserve">INSERT INTO SC_SystemeProduits(RefDimension,NomSysteme,typePresta,ligne,Quantite,formule,DateModif) values (null,'ZRV1','MOA',2,1,null,now());
</v>
      </c>
      <c r="Z48" s="74"/>
      <c r="AA48" s="74" t="str">
        <f t="shared" si="11"/>
        <v xml:space="preserve">INSERT INTO SC_SystemeProduits(RefDimension,NomSysteme,typePresta,ligne,Quantite,formule,DateModif) values (null,'ZRV1B','MOA',2,1,null,now());
</v>
      </c>
      <c r="AB48" s="74"/>
      <c r="AC48" s="74" t="str">
        <f t="shared" si="12"/>
        <v xml:space="preserve">INSERT INTO SC_SystemeProduits(RefDimension,NomSysteme,typePresta,ligne,Quantite,formule,DateModif) values (null,'ZRV1C','MOA',2,1,null,now());
</v>
      </c>
      <c r="AD48" s="74"/>
      <c r="AE48" s="74" t="str">
        <f t="shared" si="13"/>
        <v xml:space="preserve">INSERT INTO SC_SystemeProduits(RefDimension,NomSysteme,typePresta,ligne,Quantite,formule,DateModif) values (null,'ZRV1D','MOA',2,1,null,now());
</v>
      </c>
      <c r="AF48" s="74"/>
      <c r="AG48" s="74" t="str">
        <f t="shared" si="14"/>
        <v xml:space="preserve">INSERT INTO SC_SystemeProduits(RefDimension,NomSysteme,typePresta,ligne,Quantite,formule,DateModif) values (null,'ZRV2','MOA',2,1,null,now());
</v>
      </c>
      <c r="AH48" s="74"/>
      <c r="AI48" s="74" t="str">
        <f t="shared" si="15"/>
        <v/>
      </c>
      <c r="AJ48" s="74"/>
    </row>
    <row r="49" spans="1:36" ht="26.25" customHeight="1" x14ac:dyDescent="0.3">
      <c r="A49" s="69">
        <f>IF(B49="MATIERE",VLOOKUP($C49,MATIERE!$B$2:$K$601,10,0),IF(B49="MOA",VLOOKUP($C49,ATELIER!$B$2:$K$291,10,0),IF(B49="MOC",VLOOKUP($C49,CHANTIER!$B$2:$K$291,10,0),IF(B49="MP",VLOOKUP($C49,MINIPELLE!$B$2:$K$291,10,0),""))))</f>
        <v>34</v>
      </c>
      <c r="B49" s="74" t="s">
        <v>297</v>
      </c>
      <c r="C49" s="21" t="s">
        <v>69</v>
      </c>
      <c r="D49" s="25" t="str">
        <f>IF(B49="MATIERE",VLOOKUP($C49,MATIERE!$B$2:$K$601,6,0),IF(B49="MOA",VLOOKUP($C49,ATELIER!$B$2:$K$291,3,0),IF(B49="MOC",VLOOKUP($C49,CHANTIER!$B$2:$K$291,3,0),IF(B49="MP",VLOOKUP($C49,MINIPELLE!$B$2:$K$291,3,0),""))))</f>
        <v>pc</v>
      </c>
      <c r="E49" s="26">
        <v>2</v>
      </c>
      <c r="F49" s="33"/>
      <c r="G49" s="26">
        <v>2</v>
      </c>
      <c r="H49" s="33"/>
      <c r="I49" s="26"/>
      <c r="J49" s="33"/>
      <c r="K49" s="26"/>
      <c r="L49" s="33"/>
      <c r="M49" s="26"/>
      <c r="N49" s="33"/>
      <c r="O49" s="26"/>
      <c r="P49" s="33"/>
      <c r="Q49" s="26"/>
      <c r="R49" s="33"/>
      <c r="S49" s="26"/>
      <c r="T49" s="33"/>
      <c r="U49" s="74" t="str">
        <f t="shared" si="8"/>
        <v xml:space="preserve">INSERT INTO SC_SystemeProduits(RefDimension,NomSysteme,typePresta,ligne,Quantite,formule,DateModif) values (null,'ZI_PEU_PROFONDE','MOA',34,2,null,now());
</v>
      </c>
      <c r="V49" s="74"/>
      <c r="W49" s="74" t="str">
        <f t="shared" si="9"/>
        <v xml:space="preserve">INSERT INTO SC_SystemeProduits(RefDimension,NomSysteme,typePresta,ligne,Quantite,formule,DateModif) values (null,'ZI_PROFONDE','MOA',34,2,null,now());
</v>
      </c>
      <c r="X49" s="74"/>
      <c r="Y49" s="74" t="str">
        <f t="shared" si="10"/>
        <v/>
      </c>
      <c r="Z49" s="74"/>
      <c r="AA49" s="74" t="str">
        <f t="shared" si="11"/>
        <v/>
      </c>
      <c r="AB49" s="74"/>
      <c r="AC49" s="74" t="str">
        <f t="shared" si="12"/>
        <v/>
      </c>
      <c r="AD49" s="74"/>
      <c r="AE49" s="74" t="str">
        <f t="shared" si="13"/>
        <v/>
      </c>
      <c r="AF49" s="74"/>
      <c r="AG49" s="74" t="str">
        <f t="shared" si="14"/>
        <v/>
      </c>
      <c r="AH49" s="74"/>
      <c r="AI49" s="74" t="str">
        <f t="shared" si="15"/>
        <v/>
      </c>
      <c r="AJ49" s="74"/>
    </row>
    <row r="50" spans="1:36" ht="26.25" customHeight="1" x14ac:dyDescent="0.3">
      <c r="A50" s="69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50" s="74"/>
      <c r="C50" s="34"/>
      <c r="D50" s="25" t="str">
        <f>IF(B50="MATIERE",VLOOKUP($C50,MATIERE!$B$2:$K$601,6,0),IF(B50="MOA",VLOOKUP($C50,ATELIER!$B$2:$K$291,3,0),IF(B50="MOC",VLOOKUP($C50,CHANTIER!$B$2:$K$291,3,0),IF(B50="MP",VLOOKUP($C50,MINIPELLE!$B$2:$K$291,3,0),""))))</f>
        <v/>
      </c>
      <c r="E50" s="34"/>
      <c r="F50" s="35"/>
      <c r="G50" s="34"/>
      <c r="H50" s="35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6"/>
      <c r="T50" s="33"/>
      <c r="U50" s="74" t="str">
        <f t="shared" si="8"/>
        <v/>
      </c>
      <c r="V50" s="74"/>
      <c r="W50" s="74" t="str">
        <f t="shared" si="9"/>
        <v/>
      </c>
      <c r="X50" s="74"/>
      <c r="Y50" s="74" t="str">
        <f t="shared" si="10"/>
        <v/>
      </c>
      <c r="Z50" s="74"/>
      <c r="AA50" s="74" t="str">
        <f t="shared" si="11"/>
        <v/>
      </c>
      <c r="AB50" s="74"/>
      <c r="AC50" s="74" t="str">
        <f t="shared" si="12"/>
        <v/>
      </c>
      <c r="AD50" s="74"/>
      <c r="AE50" s="74" t="str">
        <f t="shared" si="13"/>
        <v/>
      </c>
      <c r="AF50" s="74"/>
      <c r="AG50" s="74" t="str">
        <f t="shared" si="14"/>
        <v/>
      </c>
      <c r="AH50" s="74"/>
      <c r="AI50" s="74" t="str">
        <f t="shared" si="15"/>
        <v/>
      </c>
      <c r="AJ50" s="74"/>
    </row>
    <row r="51" spans="1:36" ht="26.25" customHeight="1" x14ac:dyDescent="0.3">
      <c r="A51" s="69">
        <f>IF(B51="MATIERE",VLOOKUP($C51,MATIERE!$B$2:$K$601,10,0),IF(B51="MOA",VLOOKUP($C51,ATELIER!$B$2:$K$291,10,0),IF(B51="MOC",VLOOKUP($C51,CHANTIER!$B$2:$K$291,10,0),IF(B51="MP",VLOOKUP($C51,MINIPELLE!$B$2:$K$291,10,0),""))))</f>
        <v>23</v>
      </c>
      <c r="B51" s="74" t="s">
        <v>298</v>
      </c>
      <c r="C51" s="36" t="s">
        <v>112</v>
      </c>
      <c r="D51" s="25" t="str">
        <f>IF(B51="MATIERE",VLOOKUP($C51,MATIERE!$B$2:$K$601,6,0),IF(B51="MOA",VLOOKUP($C51,ATELIER!$B$2:$K$291,3,0),IF(B51="MOC",VLOOKUP($C51,CHANTIER!$B$2:$K$291,3,0),IF(B51="MP",VLOOKUP($C51,MINIPELLE!$B$2:$K$291,3,0),""))))</f>
        <v>pc</v>
      </c>
      <c r="E51" s="26">
        <v>2</v>
      </c>
      <c r="F51" s="33"/>
      <c r="G51" s="26">
        <v>2</v>
      </c>
      <c r="H51" s="33"/>
      <c r="I51" s="26">
        <v>2</v>
      </c>
      <c r="J51" s="33"/>
      <c r="K51" s="26">
        <v>2</v>
      </c>
      <c r="L51" s="33"/>
      <c r="M51" s="26">
        <v>2</v>
      </c>
      <c r="N51" s="33"/>
      <c r="O51" s="26">
        <v>2</v>
      </c>
      <c r="P51" s="33"/>
      <c r="Q51" s="26">
        <v>2</v>
      </c>
      <c r="R51" s="33"/>
      <c r="S51" s="26">
        <f>IFERROR(IF(EPANDRAINv=0,0,2),0)</f>
        <v>0</v>
      </c>
      <c r="T51" s="33"/>
      <c r="U51" s="74" t="str">
        <f t="shared" si="8"/>
        <v xml:space="preserve">INSERT INTO SC_SystemeProduits(RefDimension,NomSysteme,typePresta,ligne,Quantite,formule,DateModif) values (null,'ZI_PEU_PROFONDE','MOC',23,2,null,now());
</v>
      </c>
      <c r="V51" s="74"/>
      <c r="W51" s="74" t="str">
        <f t="shared" si="9"/>
        <v xml:space="preserve">INSERT INTO SC_SystemeProduits(RefDimension,NomSysteme,typePresta,ligne,Quantite,formule,DateModif) values (null,'ZI_PROFONDE','MOC',23,2,null,now());
</v>
      </c>
      <c r="X51" s="74"/>
      <c r="Y51" s="74" t="str">
        <f t="shared" si="10"/>
        <v xml:space="preserve">INSERT INTO SC_SystemeProduits(RefDimension,NomSysteme,typePresta,ligne,Quantite,formule,DateModif) values (null,'ZRV1','MOC',23,2,null,now());
</v>
      </c>
      <c r="Z51" s="74"/>
      <c r="AA51" s="74" t="str">
        <f t="shared" si="11"/>
        <v xml:space="preserve">INSERT INTO SC_SystemeProduits(RefDimension,NomSysteme,typePresta,ligne,Quantite,formule,DateModif) values (null,'ZRV1B','MOC',23,2,null,now());
</v>
      </c>
      <c r="AB51" s="74"/>
      <c r="AC51" s="74" t="str">
        <f t="shared" si="12"/>
        <v xml:space="preserve">INSERT INTO SC_SystemeProduits(RefDimension,NomSysteme,typePresta,ligne,Quantite,formule,DateModif) values (null,'ZRV1C','MOC',23,2,null,now());
</v>
      </c>
      <c r="AD51" s="74"/>
      <c r="AE51" s="74" t="str">
        <f t="shared" si="13"/>
        <v xml:space="preserve">INSERT INTO SC_SystemeProduits(RefDimension,NomSysteme,typePresta,ligne,Quantite,formule,DateModif) values (null,'ZRV1D','MOC',23,2,null,now());
</v>
      </c>
      <c r="AF51" s="74"/>
      <c r="AG51" s="74" t="str">
        <f t="shared" si="14"/>
        <v xml:space="preserve">INSERT INTO SC_SystemeProduits(RefDimension,NomSysteme,typePresta,ligne,Quantite,formule,DateModif) values (null,'ZRV2','MOC',23,2,null,now());
</v>
      </c>
      <c r="AH51" s="74"/>
      <c r="AI51" s="74" t="str">
        <f t="shared" si="15"/>
        <v xml:space="preserve">INSERT INTO SC_SystemeProduits(RefDimension,NomSysteme,typePresta,ligne,Quantite,formule,DateModif) values (null,'EPANDRAIN','MOC',23,0,null,now());
</v>
      </c>
      <c r="AJ51" s="74"/>
    </row>
    <row r="52" spans="1:36" ht="26.25" customHeight="1" x14ac:dyDescent="0.3">
      <c r="A52" s="69">
        <f>IF(B52="MATIERE",VLOOKUP($C52,MATIERE!$B$2:$K$601,10,0),IF(B52="MOA",VLOOKUP($C52,ATELIER!$B$2:$K$291,10,0),IF(B52="MOC",VLOOKUP($C52,CHANTIER!$B$2:$K$291,10,0),IF(B52="MP",VLOOKUP($C52,MINIPELLE!$B$2:$K$291,10,0),""))))</f>
        <v>24</v>
      </c>
      <c r="B52" s="74" t="s">
        <v>298</v>
      </c>
      <c r="C52" s="36" t="s">
        <v>114</v>
      </c>
      <c r="D52" s="25" t="str">
        <f>IF(B52="MATIERE",VLOOKUP($C52,MATIERE!$B$2:$K$601,6,0),IF(B52="MOA",VLOOKUP($C52,ATELIER!$B$2:$K$291,3,0),IF(B52="MOC",VLOOKUP($C52,CHANTIER!$B$2:$K$291,3,0),IF(B52="MP",VLOOKUP($C52,MINIPELLE!$B$2:$K$291,3,0),""))))</f>
        <v>pc</v>
      </c>
      <c r="E52" s="26">
        <v>2</v>
      </c>
      <c r="F52" s="33"/>
      <c r="G52" s="26">
        <v>4</v>
      </c>
      <c r="H52" s="33"/>
      <c r="I52" s="26">
        <v>2</v>
      </c>
      <c r="J52" s="33"/>
      <c r="K52" s="26">
        <v>2</v>
      </c>
      <c r="L52" s="33"/>
      <c r="M52" s="26">
        <v>2</v>
      </c>
      <c r="N52" s="33"/>
      <c r="O52" s="26">
        <v>2</v>
      </c>
      <c r="P52" s="33"/>
      <c r="Q52" s="26">
        <v>2</v>
      </c>
      <c r="R52" s="33"/>
      <c r="S52" s="26">
        <f>IFERROR(IF(EPANDRAINv=0,0,2),0)</f>
        <v>0</v>
      </c>
      <c r="T52" s="33"/>
      <c r="U52" s="74" t="str">
        <f t="shared" si="8"/>
        <v xml:space="preserve">INSERT INTO SC_SystemeProduits(RefDimension,NomSysteme,typePresta,ligne,Quantite,formule,DateModif) values (null,'ZI_PEU_PROFONDE','MOC',24,2,null,now());
</v>
      </c>
      <c r="V52" s="74"/>
      <c r="W52" s="74" t="str">
        <f t="shared" si="9"/>
        <v xml:space="preserve">INSERT INTO SC_SystemeProduits(RefDimension,NomSysteme,typePresta,ligne,Quantite,formule,DateModif) values (null,'ZI_PROFONDE','MOC',24,4,null,now());
</v>
      </c>
      <c r="X52" s="74"/>
      <c r="Y52" s="74" t="str">
        <f t="shared" si="10"/>
        <v xml:space="preserve">INSERT INTO SC_SystemeProduits(RefDimension,NomSysteme,typePresta,ligne,Quantite,formule,DateModif) values (null,'ZRV1','MOC',24,2,null,now());
</v>
      </c>
      <c r="Z52" s="74"/>
      <c r="AA52" s="74" t="str">
        <f t="shared" si="11"/>
        <v xml:space="preserve">INSERT INTO SC_SystemeProduits(RefDimension,NomSysteme,typePresta,ligne,Quantite,formule,DateModif) values (null,'ZRV1B','MOC',24,2,null,now());
</v>
      </c>
      <c r="AB52" s="74"/>
      <c r="AC52" s="74" t="str">
        <f t="shared" si="12"/>
        <v xml:space="preserve">INSERT INTO SC_SystemeProduits(RefDimension,NomSysteme,typePresta,ligne,Quantite,formule,DateModif) values (null,'ZRV1C','MOC',24,2,null,now());
</v>
      </c>
      <c r="AD52" s="74"/>
      <c r="AE52" s="74" t="str">
        <f t="shared" si="13"/>
        <v xml:space="preserve">INSERT INTO SC_SystemeProduits(RefDimension,NomSysteme,typePresta,ligne,Quantite,formule,DateModif) values (null,'ZRV1D','MOC',24,2,null,now());
</v>
      </c>
      <c r="AF52" s="74"/>
      <c r="AG52" s="74" t="str">
        <f t="shared" si="14"/>
        <v xml:space="preserve">INSERT INTO SC_SystemeProduits(RefDimension,NomSysteme,typePresta,ligne,Quantite,formule,DateModif) values (null,'ZRV2','MOC',24,2,null,now());
</v>
      </c>
      <c r="AH52" s="74"/>
      <c r="AI52" s="74" t="str">
        <f t="shared" si="15"/>
        <v xml:space="preserve">INSERT INTO SC_SystemeProduits(RefDimension,NomSysteme,typePresta,ligne,Quantite,formule,DateModif) values (null,'EPANDRAIN','MOC',24,0,null,now());
</v>
      </c>
      <c r="AJ52" s="74"/>
    </row>
    <row r="53" spans="1:36" ht="26.25" customHeight="1" x14ac:dyDescent="0.3">
      <c r="A53" s="69">
        <f>IF(B53="MATIERE",VLOOKUP($C53,MATIERE!$B$2:$K$601,10,0),IF(B53="MOA",VLOOKUP($C53,ATELIER!$B$2:$K$291,10,0),IF(B53="MOC",VLOOKUP($C53,CHANTIER!$B$2:$K$291,10,0),IF(B53="MP",VLOOKUP($C53,MINIPELLE!$B$2:$K$291,10,0),""))))</f>
        <v>20</v>
      </c>
      <c r="B53" s="74" t="s">
        <v>298</v>
      </c>
      <c r="C53" s="36" t="s">
        <v>107</v>
      </c>
      <c r="D53" s="25" t="str">
        <f>IF(B53="MATIERE",VLOOKUP($C53,MATIERE!$B$2:$K$601,6,0),IF(B53="MOA",VLOOKUP($C53,ATELIER!$B$2:$K$291,3,0),IF(B53="MOC",VLOOKUP($C53,CHANTIER!$B$2:$K$291,3,0),IF(B53="MP",VLOOKUP($C53,MINIPELLE!$B$2:$K$291,3,0),""))))</f>
        <v>m²</v>
      </c>
      <c r="E53" s="26"/>
      <c r="F53" s="27" t="s">
        <v>849</v>
      </c>
      <c r="G53" s="26"/>
      <c r="H53" s="27" t="s">
        <v>849</v>
      </c>
      <c r="I53" s="26"/>
      <c r="J53" s="33"/>
      <c r="K53" s="26"/>
      <c r="L53" s="33"/>
      <c r="M53" s="26"/>
      <c r="N53" s="33"/>
      <c r="O53" s="26"/>
      <c r="P53" s="33"/>
      <c r="Q53" s="26"/>
      <c r="R53" s="33" t="s">
        <v>858</v>
      </c>
      <c r="S53" s="26"/>
      <c r="T53" s="33" t="s">
        <v>862</v>
      </c>
      <c r="U53" s="74" t="str">
        <f t="shared" si="8"/>
        <v xml:space="preserve">INSERT INTO SC_SystemeProduits(RefDimension,NomSysteme,typePresta,ligne,Quantite,formule,DateModif) values (null,'ZI_PEU_PROFONDE','MOC',20,null,'SURFACE_ZI',now());
</v>
      </c>
      <c r="V53" s="74"/>
      <c r="W53" s="74" t="str">
        <f t="shared" si="9"/>
        <v xml:space="preserve">INSERT INTO SC_SystemeProduits(RefDimension,NomSysteme,typePresta,ligne,Quantite,formule,DateModif) values (null,'ZI_PROFONDE','MOC',20,null,'SURFACE_ZI',now());
</v>
      </c>
      <c r="X53" s="74"/>
      <c r="Y53" s="74" t="str">
        <f t="shared" si="10"/>
        <v/>
      </c>
      <c r="Z53" s="74"/>
      <c r="AA53" s="74" t="str">
        <f t="shared" si="11"/>
        <v/>
      </c>
      <c r="AB53" s="74"/>
      <c r="AC53" s="74" t="str">
        <f t="shared" si="12"/>
        <v/>
      </c>
      <c r="AD53" s="74"/>
      <c r="AE53" s="74" t="str">
        <f t="shared" si="13"/>
        <v/>
      </c>
      <c r="AF53" s="74"/>
      <c r="AG53" s="74" t="str">
        <f t="shared" si="14"/>
        <v xml:space="preserve">INSERT INTO SC_SystemeProduits(RefDimension,NomSysteme,typePresta,ligne,Quantite,formule,DateModif) values (null,'ZRV2','MOC',20,null,'SURFACE_ZRV2',now());
</v>
      </c>
      <c r="AH53" s="74"/>
      <c r="AI53" s="74" t="str">
        <f t="shared" si="15"/>
        <v xml:space="preserve">INSERT INTO SC_SystemeProduits(RefDimension,NomSysteme,typePresta,ligne,Quantite,formule,DateModif) values (null,'EPANDRAIN','MOC',20,null,'0.5*EPANDRAIN',now());
</v>
      </c>
      <c r="AJ53" s="74"/>
    </row>
    <row r="54" spans="1:36" ht="26.25" customHeight="1" x14ac:dyDescent="0.3">
      <c r="A54" s="69">
        <f>IF(B54="MATIERE",VLOOKUP($C54,MATIERE!$B$2:$K$601,10,0),IF(B54="MOA",VLOOKUP($C54,ATELIER!$B$2:$K$291,10,0),IF(B54="MOC",VLOOKUP($C54,CHANTIER!$B$2:$K$291,10,0),IF(B54="MP",VLOOKUP($C54,MINIPELLE!$B$2:$K$291,10,0),""))))</f>
        <v>26</v>
      </c>
      <c r="B54" s="74" t="s">
        <v>298</v>
      </c>
      <c r="C54" s="36" t="s">
        <v>117</v>
      </c>
      <c r="D54" s="25" t="str">
        <f>IF(B54="MATIERE",VLOOKUP($C54,MATIERE!$B$2:$K$601,6,0),IF(B54="MOA",VLOOKUP($C54,ATELIER!$B$2:$K$291,3,0),IF(B54="MOC",VLOOKUP($C54,CHANTIER!$B$2:$K$291,3,0),IF(B54="MP",VLOOKUP($C54,MINIPELLE!$B$2:$K$291,3,0),""))))</f>
        <v>T</v>
      </c>
      <c r="E54" s="26"/>
      <c r="F54" s="27" t="s">
        <v>851</v>
      </c>
      <c r="G54" s="26"/>
      <c r="H54" s="27" t="s">
        <v>851</v>
      </c>
      <c r="I54" s="26"/>
      <c r="J54" s="33" t="s">
        <v>1007</v>
      </c>
      <c r="K54" s="26"/>
      <c r="L54" s="33" t="s">
        <v>1007</v>
      </c>
      <c r="M54" s="26"/>
      <c r="N54" s="33" t="s">
        <v>1007</v>
      </c>
      <c r="O54" s="26"/>
      <c r="P54" s="33" t="s">
        <v>1007</v>
      </c>
      <c r="Q54" s="26"/>
      <c r="R54" s="33" t="s">
        <v>859</v>
      </c>
      <c r="S54" s="26"/>
      <c r="T54" s="33"/>
      <c r="U54" s="74" t="str">
        <f t="shared" si="8"/>
        <v xml:space="preserve">INSERT INTO SC_SystemeProduits(RefDimension,NomSysteme,typePresta,ligne,Quantite,formule,DateModif) values (null,'ZI_PEU_PROFONDE','MOC',26,null,'0.3*SURFACE_ZI',now());
</v>
      </c>
      <c r="V54" s="74"/>
      <c r="W54" s="74" t="str">
        <f t="shared" si="9"/>
        <v xml:space="preserve">INSERT INTO SC_SystemeProduits(RefDimension,NomSysteme,typePresta,ligne,Quantite,formule,DateModif) values (null,'ZI_PROFONDE','MOC',26,null,'0.3*SURFACE_ZI',now());
</v>
      </c>
      <c r="X54" s="74"/>
      <c r="Y54" s="74" t="str">
        <f t="shared" si="10"/>
        <v xml:space="preserve">INSERT INTO SC_SystemeProduits(RefDimension,NomSysteme,typePresta,ligne,Quantite,formule,DateModif) values (null,'ZRV1','MOC',26,null,'0.4*1.6*SURFACE_ZRV1',now());
</v>
      </c>
      <c r="Z54" s="74"/>
      <c r="AA54" s="74" t="str">
        <f t="shared" si="11"/>
        <v xml:space="preserve">INSERT INTO SC_SystemeProduits(RefDimension,NomSysteme,typePresta,ligne,Quantite,formule,DateModif) values (null,'ZRV1B','MOC',26,null,'0.4*1.6*SURFACE_ZRV1',now());
</v>
      </c>
      <c r="AB54" s="74"/>
      <c r="AC54" s="74" t="str">
        <f t="shared" si="12"/>
        <v xml:space="preserve">INSERT INTO SC_SystemeProduits(RefDimension,NomSysteme,typePresta,ligne,Quantite,formule,DateModif) values (null,'ZRV1C','MOC',26,null,'0.4*1.6*SURFACE_ZRV1',now());
</v>
      </c>
      <c r="AD54" s="74"/>
      <c r="AE54" s="74" t="str">
        <f t="shared" si="13"/>
        <v xml:space="preserve">INSERT INTO SC_SystemeProduits(RefDimension,NomSysteme,typePresta,ligne,Quantite,formule,DateModif) values (null,'ZRV1D','MOC',26,null,'0.4*1.6*SURFACE_ZRV1',now());
</v>
      </c>
      <c r="AF54" s="74"/>
      <c r="AG54" s="74" t="str">
        <f t="shared" si="14"/>
        <v xml:space="preserve">INSERT INTO SC_SystemeProduits(RefDimension,NomSysteme,typePresta,ligne,Quantite,formule,DateModif) values (null,'ZRV2','MOC',26,null,'1.6*0.3*SURFACE_ZRV2',now());
</v>
      </c>
      <c r="AH54" s="74"/>
      <c r="AI54" s="74" t="str">
        <f t="shared" si="15"/>
        <v/>
      </c>
      <c r="AJ54" s="74"/>
    </row>
    <row r="55" spans="1:36" ht="26.25" customHeight="1" x14ac:dyDescent="0.3">
      <c r="A55" s="69">
        <f>IF(B55="MATIERE",VLOOKUP($C55,MATIERE!$B$2:$K$601,10,0),IF(B55="MOA",VLOOKUP($C55,ATELIER!$B$2:$K$291,10,0),IF(B55="MOC",VLOOKUP($C55,CHANTIER!$B$2:$K$291,10,0),IF(B55="MP",VLOOKUP($C55,MINIPELLE!$B$2:$K$291,10,0),""))))</f>
        <v>63</v>
      </c>
      <c r="B55" s="74" t="s">
        <v>298</v>
      </c>
      <c r="C55" s="36" t="s">
        <v>181</v>
      </c>
      <c r="D55" s="25" t="str">
        <f>IF(B55="MATIERE",VLOOKUP($C55,MATIERE!$B$2:$K$601,6,0),IF(B55="MOA",VLOOKUP($C55,ATELIER!$B$2:$K$291,3,0),IF(B55="MOC",VLOOKUP($C55,CHANTIER!$B$2:$K$291,3,0),IF(B55="MP",VLOOKUP($C55,MINIPELLE!$B$2:$K$291,3,0),""))))</f>
        <v>pc</v>
      </c>
      <c r="E55" s="26"/>
      <c r="F55" s="33"/>
      <c r="G55" s="26"/>
      <c r="H55" s="33"/>
      <c r="I55" s="26"/>
      <c r="J55" s="33"/>
      <c r="K55" s="26"/>
      <c r="L55" s="33"/>
      <c r="M55" s="26"/>
      <c r="N55" s="33"/>
      <c r="O55" s="26"/>
      <c r="P55" s="33"/>
      <c r="Q55" s="26"/>
      <c r="R55" s="33" t="s">
        <v>858</v>
      </c>
      <c r="S55" s="26"/>
      <c r="T55" s="33"/>
      <c r="U55" s="74" t="str">
        <f t="shared" si="8"/>
        <v/>
      </c>
      <c r="V55" s="74"/>
      <c r="W55" s="74" t="str">
        <f t="shared" si="9"/>
        <v/>
      </c>
      <c r="X55" s="74"/>
      <c r="Y55" s="74" t="str">
        <f t="shared" si="10"/>
        <v/>
      </c>
      <c r="Z55" s="74"/>
      <c r="AA55" s="74" t="str">
        <f t="shared" si="11"/>
        <v/>
      </c>
      <c r="AB55" s="74"/>
      <c r="AC55" s="74" t="str">
        <f t="shared" si="12"/>
        <v/>
      </c>
      <c r="AD55" s="74"/>
      <c r="AE55" s="74" t="str">
        <f t="shared" si="13"/>
        <v/>
      </c>
      <c r="AF55" s="74"/>
      <c r="AG55" s="74" t="str">
        <f t="shared" si="14"/>
        <v xml:space="preserve">INSERT INTO SC_SystemeProduits(RefDimension,NomSysteme,typePresta,ligne,Quantite,formule,DateModif) values (null,'ZRV2','MOC',63,null,'SURFACE_ZRV2',now());
</v>
      </c>
      <c r="AH55" s="74"/>
      <c r="AI55" s="74" t="str">
        <f t="shared" si="15"/>
        <v/>
      </c>
      <c r="AJ55" s="74"/>
    </row>
    <row r="56" spans="1:36" ht="26.25" customHeight="1" x14ac:dyDescent="0.3">
      <c r="A56" s="69">
        <f>IF(B56="MATIERE",VLOOKUP($C56,MATIERE!$B$2:$K$601,10,0),IF(B56="MOA",VLOOKUP($C56,ATELIER!$B$2:$K$291,10,0),IF(B56="MOC",VLOOKUP($C56,CHANTIER!$B$2:$K$291,10,0),IF(B56="MP",VLOOKUP($C56,MINIPELLE!$B$2:$K$291,10,0),""))))</f>
        <v>75</v>
      </c>
      <c r="B56" s="60" t="s">
        <v>298</v>
      </c>
      <c r="C56" s="61" t="s">
        <v>201</v>
      </c>
      <c r="D56" s="25" t="str">
        <f>IF(B56="MATIERE",VLOOKUP($C56,MATIERE!$B$2:$K$601,6,0),IF(B56="MOA",VLOOKUP($C56,ATELIER!$B$2:$K$291,3,0),IF(B56="MOC",VLOOKUP($C56,CHANTIER!$B$2:$K$291,3,0),IF(B56="MP",VLOOKUP($C56,MINIPELLE!$B$2:$K$291,3,0),""))))</f>
        <v>ml</v>
      </c>
      <c r="E56" s="157"/>
      <c r="F56" s="163"/>
      <c r="G56" s="157"/>
      <c r="H56" s="163"/>
      <c r="I56" s="157"/>
      <c r="J56" s="70" t="s">
        <v>1902</v>
      </c>
      <c r="K56" s="157"/>
      <c r="L56" s="70" t="s">
        <v>1903</v>
      </c>
      <c r="M56" s="157"/>
      <c r="N56" s="70" t="s">
        <v>1903</v>
      </c>
      <c r="O56" s="157"/>
      <c r="P56" s="70" t="s">
        <v>1903</v>
      </c>
      <c r="Q56" s="157"/>
      <c r="R56" s="163"/>
      <c r="S56" s="157"/>
      <c r="T56" s="163"/>
      <c r="U56" s="74" t="str">
        <f t="shared" si="8"/>
        <v/>
      </c>
      <c r="V56" s="74"/>
      <c r="W56" s="74" t="str">
        <f t="shared" si="9"/>
        <v/>
      </c>
      <c r="X56" s="74"/>
      <c r="Y56" s="74" t="str">
        <f t="shared" si="10"/>
        <v xml:space="preserve">INSERT INTO SC_SystemeProduits(RefDimension,NomSysteme,typePresta,ligne,Quantite,formule,DateModif) values (null,'ZRV1','MOC',75,null,'ECOLAT_OK*(2*SURFACE_ZRV1+2)',now());
</v>
      </c>
      <c r="Z56" s="74"/>
      <c r="AA56" s="74" t="str">
        <f t="shared" si="11"/>
        <v xml:space="preserve">INSERT INTO SC_SystemeProduits(RefDimension,NomSysteme,typePresta,ligne,Quantite,formule,DateModif) values (null,'ZRV1B','MOC',75,null,'(2*SURFACE_ZRV1+2)*ECOLAT_OK',now());
</v>
      </c>
      <c r="AB56" s="74"/>
      <c r="AC56" s="74" t="str">
        <f t="shared" si="12"/>
        <v xml:space="preserve">INSERT INTO SC_SystemeProduits(RefDimension,NomSysteme,typePresta,ligne,Quantite,formule,DateModif) values (null,'ZRV1C','MOC',75,null,'(2*SURFACE_ZRV1+2)*ECOLAT_OK',now());
</v>
      </c>
      <c r="AD56" s="74"/>
      <c r="AE56" s="74" t="str">
        <f t="shared" si="13"/>
        <v xml:space="preserve">INSERT INTO SC_SystemeProduits(RefDimension,NomSysteme,typePresta,ligne,Quantite,formule,DateModif) values (null,'ZRV1D','MOC',75,null,'(2*SURFACE_ZRV1+2)*ECOLAT_OK',now());
</v>
      </c>
      <c r="AF56" s="74"/>
      <c r="AG56" s="74" t="str">
        <f t="shared" si="14"/>
        <v/>
      </c>
      <c r="AH56" s="74"/>
      <c r="AI56" s="74" t="str">
        <f t="shared" si="15"/>
        <v/>
      </c>
      <c r="AJ56" s="74"/>
    </row>
    <row r="57" spans="1:36" ht="26.25" customHeight="1" x14ac:dyDescent="0.3">
      <c r="A57" s="69">
        <f>IF(B57="MATIERE",VLOOKUP($C57,MATIERE!$B$2:$K$601,10,0),IF(B57="MOA",VLOOKUP($C57,ATELIER!$B$2:$K$291,10,0),IF(B57="MOC",VLOOKUP($C57,CHANTIER!$B$2:$K$291,10,0),IF(B57="MP",VLOOKUP($C57,MINIPELLE!$B$2:$K$291,10,0),""))))</f>
        <v>95</v>
      </c>
      <c r="B57" s="60" t="s">
        <v>298</v>
      </c>
      <c r="C57" s="61" t="s">
        <v>1906</v>
      </c>
      <c r="D57" s="25" t="str">
        <f>IF(B57="MATIERE",VLOOKUP($C57,MATIERE!$B$2:$K$601,6,0),IF(B57="MOA",VLOOKUP($C57,ATELIER!$B$2:$K$291,3,0),IF(B57="MOC",VLOOKUP($C57,CHANTIER!$B$2:$K$291,3,0),IF(B57="MP",VLOOKUP($C57,MINIPELLE!$B$2:$K$291,3,0),""))))</f>
        <v>ml</v>
      </c>
      <c r="E57" s="157"/>
      <c r="F57" s="163"/>
      <c r="G57" s="157"/>
      <c r="H57" s="163"/>
      <c r="I57" s="157"/>
      <c r="J57" s="70" t="s">
        <v>1904</v>
      </c>
      <c r="K57" s="157"/>
      <c r="L57" s="70" t="s">
        <v>1905</v>
      </c>
      <c r="M57" s="157"/>
      <c r="N57" s="70" t="s">
        <v>1905</v>
      </c>
      <c r="O57" s="157"/>
      <c r="P57" s="70" t="s">
        <v>1905</v>
      </c>
      <c r="Q57" s="157"/>
      <c r="R57" s="163"/>
      <c r="S57" s="157"/>
      <c r="T57" s="163"/>
      <c r="U57" s="74" t="str">
        <f t="shared" si="8"/>
        <v/>
      </c>
      <c r="V57" s="74"/>
      <c r="W57" s="74" t="str">
        <f t="shared" si="9"/>
        <v/>
      </c>
      <c r="X57" s="74"/>
      <c r="Y57" s="74" t="str">
        <f t="shared" si="10"/>
        <v xml:space="preserve">INSERT INTO SC_SystemeProduits(RefDimension,NomSysteme,typePresta,ligne,Quantite,formule,DateModif) values (null,'ZRV1','MOC',95,null,'ECOPLANC_OK*(2*SURFACE_ZRV1+2)',now());
</v>
      </c>
      <c r="Z57" s="74"/>
      <c r="AA57" s="74" t="str">
        <f t="shared" si="11"/>
        <v xml:space="preserve">INSERT INTO SC_SystemeProduits(RefDimension,NomSysteme,typePresta,ligne,Quantite,formule,DateModif) values (null,'ZRV1B','MOC',95,null,'(2*SURFACE_ZRV1+2)*ECOPLANC_OK',now());
</v>
      </c>
      <c r="AB57" s="74"/>
      <c r="AC57" s="74" t="str">
        <f t="shared" si="12"/>
        <v xml:space="preserve">INSERT INTO SC_SystemeProduits(RefDimension,NomSysteme,typePresta,ligne,Quantite,formule,DateModif) values (null,'ZRV1C','MOC',95,null,'(2*SURFACE_ZRV1+2)*ECOPLANC_OK',now());
</v>
      </c>
      <c r="AD57" s="74"/>
      <c r="AE57" s="74" t="str">
        <f t="shared" si="13"/>
        <v xml:space="preserve">INSERT INTO SC_SystemeProduits(RefDimension,NomSysteme,typePresta,ligne,Quantite,formule,DateModif) values (null,'ZRV1D','MOC',95,null,'(2*SURFACE_ZRV1+2)*ECOPLANC_OK',now());
</v>
      </c>
      <c r="AF57" s="74"/>
      <c r="AG57" s="74" t="str">
        <f t="shared" si="14"/>
        <v/>
      </c>
      <c r="AH57" s="74"/>
      <c r="AI57" s="74" t="str">
        <f t="shared" si="15"/>
        <v/>
      </c>
      <c r="AJ57" s="74"/>
    </row>
    <row r="58" spans="1:36" ht="26.25" customHeight="1" x14ac:dyDescent="0.3">
      <c r="A58" s="69">
        <f>IF(B58="MATIERE",VLOOKUP($C58,MATIERE!$B$2:$K$601,10,0),IF(B58="MOA",VLOOKUP($C58,ATELIER!$B$2:$K$291,10,0),IF(B58="MOC",VLOOKUP($C58,CHANTIER!$B$2:$K$291,10,0),IF(B58="MP",VLOOKUP($C58,MINIPELLE!$B$2:$K$291,10,0),""))))</f>
        <v>62</v>
      </c>
      <c r="B58" s="74" t="s">
        <v>298</v>
      </c>
      <c r="C58" s="36" t="s">
        <v>180</v>
      </c>
      <c r="D58" s="25" t="str">
        <f>IF(B58="MATIERE",VLOOKUP($C58,MATIERE!$B$2:$K$601,6,0),IF(B58="MOA",VLOOKUP($C58,ATELIER!$B$2:$K$291,3,0),IF(B58="MOC",VLOOKUP($C58,CHANTIER!$B$2:$K$291,3,0),IF(B58="MP",VLOOKUP($C58,MINIPELLE!$B$2:$K$291,3,0),""))))</f>
        <v>pc</v>
      </c>
      <c r="E58" s="26"/>
      <c r="F58" s="33"/>
      <c r="G58" s="26"/>
      <c r="H58" s="33"/>
      <c r="I58" s="26"/>
      <c r="J58" s="33" t="s">
        <v>857</v>
      </c>
      <c r="K58" s="26"/>
      <c r="L58" s="164" t="s">
        <v>857</v>
      </c>
      <c r="M58" s="26"/>
      <c r="N58" s="33" t="s">
        <v>857</v>
      </c>
      <c r="O58" s="26"/>
      <c r="P58" s="33" t="s">
        <v>857</v>
      </c>
      <c r="Q58" s="26"/>
      <c r="R58" s="33"/>
      <c r="S58" s="26"/>
      <c r="T58" s="33"/>
      <c r="U58" s="74" t="str">
        <f t="shared" si="8"/>
        <v/>
      </c>
      <c r="V58" s="74"/>
      <c r="W58" s="74" t="str">
        <f t="shared" si="9"/>
        <v/>
      </c>
      <c r="X58" s="74"/>
      <c r="Y58" s="74" t="str">
        <f t="shared" si="10"/>
        <v xml:space="preserve">INSERT INTO SC_SystemeProduits(RefDimension,NomSysteme,typePresta,ligne,Quantite,formule,DateModif) values (null,'ZRV1','MOC',62,null,'5*SURFACE_ZRV1',now());
</v>
      </c>
      <c r="Z58" s="74"/>
      <c r="AA58" s="74" t="str">
        <f t="shared" si="11"/>
        <v xml:space="preserve">INSERT INTO SC_SystemeProduits(RefDimension,NomSysteme,typePresta,ligne,Quantite,formule,DateModif) values (null,'ZRV1B','MOC',62,null,'5*SURFACE_ZRV1',now());
</v>
      </c>
      <c r="AB58" s="74"/>
      <c r="AC58" s="74" t="str">
        <f t="shared" si="12"/>
        <v xml:space="preserve">INSERT INTO SC_SystemeProduits(RefDimension,NomSysteme,typePresta,ligne,Quantite,formule,DateModif) values (null,'ZRV1C','MOC',62,null,'5*SURFACE_ZRV1',now());
</v>
      </c>
      <c r="AD58" s="74"/>
      <c r="AE58" s="74" t="str">
        <f t="shared" si="13"/>
        <v xml:space="preserve">INSERT INTO SC_SystemeProduits(RefDimension,NomSysteme,typePresta,ligne,Quantite,formule,DateModif) values (null,'ZRV1D','MOC',62,null,'5*SURFACE_ZRV1',now());
</v>
      </c>
      <c r="AF58" s="74"/>
      <c r="AG58" s="74" t="str">
        <f t="shared" si="14"/>
        <v/>
      </c>
      <c r="AH58" s="74"/>
      <c r="AI58" s="74" t="str">
        <f t="shared" si="15"/>
        <v/>
      </c>
      <c r="AJ58" s="74"/>
    </row>
    <row r="59" spans="1:36" ht="26.25" customHeight="1" x14ac:dyDescent="0.3">
      <c r="A59" s="69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B59" s="74"/>
      <c r="C59" s="37"/>
      <c r="D59" s="25" t="str">
        <f>IF(B59="MATIERE",VLOOKUP($C59,MATIERE!$B$2:$K$601,6,0),IF(B59="MOA",VLOOKUP($C59,ATELIER!$B$2:$K$291,3,0),IF(B59="MOC",VLOOKUP($C59,CHANTIER!$B$2:$K$291,3,0),IF(B59="MP",VLOOKUP($C59,MINIPELLE!$B$2:$K$291,3,0),""))))</f>
        <v/>
      </c>
      <c r="E59" s="38"/>
      <c r="F59" s="39"/>
      <c r="G59" s="38"/>
      <c r="H59" s="39"/>
      <c r="I59" s="38"/>
      <c r="J59" s="39"/>
      <c r="K59" s="38"/>
      <c r="L59" s="39"/>
      <c r="M59" s="38"/>
      <c r="N59" s="39"/>
      <c r="O59" s="38"/>
      <c r="P59" s="39"/>
      <c r="Q59" s="38"/>
      <c r="R59" s="39"/>
      <c r="S59" s="38"/>
      <c r="T59" s="39"/>
      <c r="U59" s="74" t="str">
        <f t="shared" si="8"/>
        <v/>
      </c>
      <c r="V59" s="74"/>
      <c r="W59" s="74" t="str">
        <f t="shared" si="9"/>
        <v/>
      </c>
      <c r="X59" s="74"/>
      <c r="Y59" s="74" t="str">
        <f t="shared" si="10"/>
        <v/>
      </c>
      <c r="Z59" s="74"/>
      <c r="AA59" s="74" t="str">
        <f t="shared" si="11"/>
        <v/>
      </c>
      <c r="AB59" s="74"/>
      <c r="AC59" s="74" t="str">
        <f t="shared" si="12"/>
        <v/>
      </c>
      <c r="AD59" s="74"/>
      <c r="AE59" s="74" t="str">
        <f t="shared" si="13"/>
        <v/>
      </c>
      <c r="AF59" s="74"/>
      <c r="AG59" s="74" t="str">
        <f t="shared" si="14"/>
        <v/>
      </c>
      <c r="AH59" s="74"/>
      <c r="AI59" s="74" t="str">
        <f t="shared" si="15"/>
        <v/>
      </c>
      <c r="AJ59" s="74"/>
    </row>
    <row r="60" spans="1:36" x14ac:dyDescent="0.3">
      <c r="A60" s="69">
        <f>IF(B60="MATIERE",VLOOKUP($C60,MATIERE!$B$2:$K$601,10,0),IF(B60="MOA",VLOOKUP($C60,ATELIER!$B$2:$K$291,10,0),IF(B60="MOC",VLOOKUP($C60,CHANTIER!$B$2:$K$291,10,0),IF(B60="MP",VLOOKUP($C60,MINIPELLE!$B$2:$K$291,10,0),""))))</f>
        <v>13</v>
      </c>
      <c r="B60" s="74" t="s">
        <v>299</v>
      </c>
      <c r="C60" s="36" t="s">
        <v>159</v>
      </c>
      <c r="D60" s="25" t="str">
        <f>IF(B60="MATIERE",VLOOKUP($C60,MATIERE!$B$2:$K$601,6,0),IF(B60="MOA",VLOOKUP($C60,ATELIER!$B$2:$K$291,3,0),IF(B60="MOC",VLOOKUP($C60,CHANTIER!$B$2:$K$291,3,0),IF(B60="MP",VLOOKUP($C60,MINIPELLE!$B$2:$K$291,3,0),""))))</f>
        <v>m3</v>
      </c>
      <c r="E60" s="26"/>
      <c r="F60" s="27" t="s">
        <v>852</v>
      </c>
      <c r="G60" s="26"/>
      <c r="H60" s="27" t="s">
        <v>852</v>
      </c>
      <c r="I60" s="26"/>
      <c r="J60" s="33" t="s">
        <v>1008</v>
      </c>
      <c r="K60" s="26"/>
      <c r="L60" s="33" t="s">
        <v>1008</v>
      </c>
      <c r="M60" s="26"/>
      <c r="N60" s="33" t="s">
        <v>1008</v>
      </c>
      <c r="O60" s="26"/>
      <c r="P60" s="33" t="s">
        <v>1008</v>
      </c>
      <c r="Q60" s="26"/>
      <c r="R60" s="40" t="s">
        <v>1005</v>
      </c>
      <c r="S60" s="26"/>
      <c r="T60" s="33" t="s">
        <v>862</v>
      </c>
      <c r="U60" s="74" t="str">
        <f t="shared" si="8"/>
        <v xml:space="preserve">INSERT INTO SC_SystemeProduits(RefDimension,NomSysteme,typePresta,ligne,Quantite,formule,DateModif) values (null,'ZI_PEU_PROFONDE','MP',13,null,'0.5*SURFACE_ZI',now());
</v>
      </c>
      <c r="V60" s="74"/>
      <c r="W60" s="74" t="str">
        <f t="shared" si="9"/>
        <v xml:space="preserve">INSERT INTO SC_SystemeProduits(RefDimension,NomSysteme,typePresta,ligne,Quantite,formule,DateModif) values (null,'ZI_PROFONDE','MP',13,null,'0.5*SURFACE_ZI',now());
</v>
      </c>
      <c r="X60" s="74"/>
      <c r="Y60" s="74" t="str">
        <f t="shared" si="10"/>
        <v xml:space="preserve">INSERT INTO SC_SystemeProduits(RefDimension,NomSysteme,typePresta,ligne,Quantite,formule,DateModif) values (null,'ZRV1','MP',13,null,'0.4*SURFACE_ZRV1',now());
</v>
      </c>
      <c r="Z60" s="74"/>
      <c r="AA60" s="74" t="str">
        <f t="shared" si="11"/>
        <v xml:space="preserve">INSERT INTO SC_SystemeProduits(RefDimension,NomSysteme,typePresta,ligne,Quantite,formule,DateModif) values (null,'ZRV1B','MP',13,null,'0.4*SURFACE_ZRV1',now());
</v>
      </c>
      <c r="AB60" s="74"/>
      <c r="AC60" s="74" t="str">
        <f t="shared" si="12"/>
        <v xml:space="preserve">INSERT INTO SC_SystemeProduits(RefDimension,NomSysteme,typePresta,ligne,Quantite,formule,DateModif) values (null,'ZRV1C','MP',13,null,'0.4*SURFACE_ZRV1',now());
</v>
      </c>
      <c r="AD60" s="74"/>
      <c r="AE60" s="74" t="str">
        <f t="shared" si="13"/>
        <v xml:space="preserve">INSERT INTO SC_SystemeProduits(RefDimension,NomSysteme,typePresta,ligne,Quantite,formule,DateModif) values (null,'ZRV1D','MP',13,null,'0.4*SURFACE_ZRV1',now());
</v>
      </c>
      <c r="AF60" s="74"/>
      <c r="AG60" s="74" t="str">
        <f t="shared" si="14"/>
        <v xml:space="preserve">INSERT INTO SC_SystemeProduits(RefDimension,NomSysteme,typePresta,ligne,Quantite,formule,DateModif) values (null,'ZRV2','MP',13,null,'0.4*SURFACE_ZRV2',now());
</v>
      </c>
      <c r="AH60" s="74"/>
      <c r="AI60" s="74" t="str">
        <f t="shared" si="15"/>
        <v xml:space="preserve">INSERT INTO SC_SystemeProduits(RefDimension,NomSysteme,typePresta,ligne,Quantite,formule,DateModif) values (null,'EPANDRAIN','MP',13,null,'0.5*EPANDRAIN',now());
</v>
      </c>
      <c r="AJ60" s="74"/>
    </row>
    <row r="61" spans="1:36" x14ac:dyDescent="0.3">
      <c r="A61" s="69">
        <f>IF(B61="MATIERE",VLOOKUP($C61,MATIERE!$B$2:$K$601,10,0),IF(B61="MOA",VLOOKUP($C61,ATELIER!$B$2:$K$291,10,0),IF(B61="MOC",VLOOKUP($C61,CHANTIER!$B$2:$K$291,10,0),IF(B61="MP",VLOOKUP($C61,MINIPELLE!$B$2:$K$291,10,0),""))))</f>
        <v>3</v>
      </c>
      <c r="B61" s="74" t="s">
        <v>299</v>
      </c>
      <c r="C61" s="36" t="s">
        <v>206</v>
      </c>
      <c r="D61" s="25" t="str">
        <f>IF(B61="MATIERE",VLOOKUP($C61,MATIERE!$B$2:$K$601,6,0),IF(B61="MOA",VLOOKUP($C61,ATELIER!$B$2:$K$291,3,0),IF(B61="MOC",VLOOKUP($C61,CHANTIER!$B$2:$K$291,3,0),IF(B61="MP",VLOOKUP($C61,MINIPELLE!$B$2:$K$291,3,0),""))))</f>
        <v>m3</v>
      </c>
      <c r="E61" s="26"/>
      <c r="F61" s="27" t="s">
        <v>851</v>
      </c>
      <c r="G61" s="26"/>
      <c r="H61" s="27" t="s">
        <v>851</v>
      </c>
      <c r="I61" s="26"/>
      <c r="J61" s="33" t="s">
        <v>1008</v>
      </c>
      <c r="K61" s="26"/>
      <c r="L61" s="33" t="s">
        <v>1008</v>
      </c>
      <c r="M61" s="26"/>
      <c r="N61" s="33" t="s">
        <v>1008</v>
      </c>
      <c r="O61" s="26"/>
      <c r="P61" s="33" t="s">
        <v>1008</v>
      </c>
      <c r="Q61" s="26"/>
      <c r="R61" s="40" t="s">
        <v>860</v>
      </c>
      <c r="S61" s="26"/>
      <c r="T61" s="33" t="s">
        <v>1003</v>
      </c>
      <c r="U61" s="74" t="str">
        <f t="shared" si="8"/>
        <v xml:space="preserve">INSERT INTO SC_SystemeProduits(RefDimension,NomSysteme,typePresta,ligne,Quantite,formule,DateModif) values (null,'ZI_PEU_PROFONDE','MP',3,null,'0.3*SURFACE_ZI',now());
</v>
      </c>
      <c r="V61" s="74"/>
      <c r="W61" s="74" t="str">
        <f t="shared" si="9"/>
        <v xml:space="preserve">INSERT INTO SC_SystemeProduits(RefDimension,NomSysteme,typePresta,ligne,Quantite,formule,DateModif) values (null,'ZI_PROFONDE','MP',3,null,'0.3*SURFACE_ZI',now());
</v>
      </c>
      <c r="X61" s="74"/>
      <c r="Y61" s="74" t="str">
        <f t="shared" si="10"/>
        <v xml:space="preserve">INSERT INTO SC_SystemeProduits(RefDimension,NomSysteme,typePresta,ligne,Quantite,formule,DateModif) values (null,'ZRV1','MP',3,null,'0.4*SURFACE_ZRV1',now());
</v>
      </c>
      <c r="Z61" s="74"/>
      <c r="AA61" s="74" t="str">
        <f t="shared" si="11"/>
        <v xml:space="preserve">INSERT INTO SC_SystemeProduits(RefDimension,NomSysteme,typePresta,ligne,Quantite,formule,DateModif) values (null,'ZRV1B','MP',3,null,'0.4*SURFACE_ZRV1',now());
</v>
      </c>
      <c r="AB61" s="74"/>
      <c r="AC61" s="74" t="str">
        <f t="shared" si="12"/>
        <v xml:space="preserve">INSERT INTO SC_SystemeProduits(RefDimension,NomSysteme,typePresta,ligne,Quantite,formule,DateModif) values (null,'ZRV1C','MP',3,null,'0.4*SURFACE_ZRV1',now());
</v>
      </c>
      <c r="AD61" s="74"/>
      <c r="AE61" s="74" t="str">
        <f t="shared" si="13"/>
        <v xml:space="preserve">INSERT INTO SC_SystemeProduits(RefDimension,NomSysteme,typePresta,ligne,Quantite,formule,DateModif) values (null,'ZRV1D','MP',3,null,'0.4*SURFACE_ZRV1',now());
</v>
      </c>
      <c r="AF61" s="74"/>
      <c r="AG61" s="74" t="str">
        <f t="shared" si="14"/>
        <v xml:space="preserve">INSERT INTO SC_SystemeProduits(RefDimension,NomSysteme,typePresta,ligne,Quantite,formule,DateModif) values (null,'ZRV2','MP',3,null,'0.3*SURFACE_ZRV2',now());
</v>
      </c>
      <c r="AH61" s="74"/>
      <c r="AI61" s="74" t="str">
        <f t="shared" si="15"/>
        <v xml:space="preserve">INSERT INTO SC_SystemeProduits(RefDimension,NomSysteme,typePresta,ligne,Quantite,formule,DateModif) values (null,'EPANDRAIN','MP',3,null,'0.3*EPANDRAIN',now());
</v>
      </c>
      <c r="AJ61" s="74"/>
    </row>
    <row r="62" spans="1:36" x14ac:dyDescent="0.3">
      <c r="A62" s="69">
        <f>IF(B62="MATIERE",VLOOKUP($C62,MATIERE!$B$2:$K$601,10,0),IF(B62="MOA",VLOOKUP($C62,ATELIER!$B$2:$K$291,10,0),IF(B62="MOC",VLOOKUP($C62,CHANTIER!$B$2:$K$291,10,0),IF(B62="MP",VLOOKUP($C62,MINIPELLE!$B$2:$K$291,10,0),""))))</f>
        <v>18</v>
      </c>
      <c r="B62" s="74" t="s">
        <v>299</v>
      </c>
      <c r="C62" s="36" t="s">
        <v>225</v>
      </c>
      <c r="D62" s="25" t="str">
        <f>IF(B62="MATIERE",VLOOKUP($C62,MATIERE!$B$2:$K$601,6,0),IF(B62="MOA",VLOOKUP($C62,ATELIER!$B$2:$K$291,3,0),IF(B62="MOC",VLOOKUP($C62,CHANTIER!$B$2:$K$291,3,0),IF(B62="MP",VLOOKUP($C62,MINIPELLE!$B$2:$K$291,3,0),""))))</f>
        <v>m3</v>
      </c>
      <c r="E62" s="26"/>
      <c r="F62" s="27" t="s">
        <v>853</v>
      </c>
      <c r="G62" s="26"/>
      <c r="H62" s="27" t="s">
        <v>854</v>
      </c>
      <c r="I62" s="26">
        <v>1</v>
      </c>
      <c r="J62" s="33" t="s">
        <v>1140</v>
      </c>
      <c r="K62" s="26">
        <v>1</v>
      </c>
      <c r="L62" s="33" t="s">
        <v>1140</v>
      </c>
      <c r="M62" s="26">
        <v>1</v>
      </c>
      <c r="N62" s="33" t="s">
        <v>1140</v>
      </c>
      <c r="O62" s="26">
        <v>1</v>
      </c>
      <c r="P62" s="33" t="s">
        <v>1140</v>
      </c>
      <c r="Q62" s="26"/>
      <c r="R62" s="40" t="s">
        <v>1006</v>
      </c>
      <c r="S62" s="26"/>
      <c r="T62" s="33" t="s">
        <v>1004</v>
      </c>
      <c r="U62" s="74" t="str">
        <f t="shared" si="8"/>
        <v xml:space="preserve">INSERT INTO SC_SystemeProduits(RefDimension,NomSysteme,typePresta,ligne,Quantite,formule,DateModif) values (null,'ZI_PEU_PROFONDE','MP',18,null,'0.2*SURFACE_ZI',now());
</v>
      </c>
      <c r="V62" s="74"/>
      <c r="W62" s="74" t="str">
        <f t="shared" si="9"/>
        <v xml:space="preserve">INSERT INTO SC_SystemeProduits(RefDimension,NomSysteme,typePresta,ligne,Quantite,formule,DateModif) values (null,'ZI_PROFONDE','MP',18,null,'0.6*SURFACE_ZI',now());
</v>
      </c>
      <c r="X62" s="74"/>
      <c r="Y62" s="74" t="str">
        <f t="shared" si="10"/>
        <v xml:space="preserve">INSERT INTO SC_SystemeProduits(RefDimension,NomSysteme,typePresta,ligne,Quantite,formule,DateModif) values (null,'ZRV1','MP',18,null,'0.1*SURFACE_ZRV1',now());
</v>
      </c>
      <c r="Z62" s="74"/>
      <c r="AA62" s="74" t="str">
        <f t="shared" si="11"/>
        <v xml:space="preserve">INSERT INTO SC_SystemeProduits(RefDimension,NomSysteme,typePresta,ligne,Quantite,formule,DateModif) values (null,'ZRV1B','MP',18,null,'0.1*SURFACE_ZRV1',now());
</v>
      </c>
      <c r="AB62" s="74"/>
      <c r="AC62" s="74" t="str">
        <f t="shared" si="12"/>
        <v xml:space="preserve">INSERT INTO SC_SystemeProduits(RefDimension,NomSysteme,typePresta,ligne,Quantite,formule,DateModif) values (null,'ZRV1C','MP',18,null,'0.1*SURFACE_ZRV1',now());
</v>
      </c>
      <c r="AD62" s="74"/>
      <c r="AE62" s="74" t="str">
        <f t="shared" si="13"/>
        <v xml:space="preserve">INSERT INTO SC_SystemeProduits(RefDimension,NomSysteme,typePresta,ligne,Quantite,formule,DateModif) values (null,'ZRV1D','MP',18,null,'0.1*SURFACE_ZRV1',now());
</v>
      </c>
      <c r="AF62" s="74"/>
      <c r="AG62" s="74" t="str">
        <f t="shared" si="14"/>
        <v xml:space="preserve">INSERT INTO SC_SystemeProduits(RefDimension,NomSysteme,typePresta,ligne,Quantite,formule,DateModif) values (null,'ZRV2','MP',18,null,'0.1*SURFACE_ZRV2',now());
</v>
      </c>
      <c r="AH62" s="74"/>
      <c r="AI62" s="74" t="str">
        <f t="shared" si="15"/>
        <v xml:space="preserve">INSERT INTO SC_SystemeProduits(RefDimension,NomSysteme,typePresta,ligne,Quantite,formule,DateModif) values (null,'EPANDRAIN','MP',18,null,'0.2*EPANDRAIN',now());
</v>
      </c>
      <c r="AJ62" s="74"/>
    </row>
    <row r="69" spans="2:3" x14ac:dyDescent="0.3">
      <c r="B69" s="57"/>
      <c r="C69" s="57"/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3" type="noConversion"/>
  <dataValidations count="5">
    <dataValidation type="list" allowBlank="1" showInputMessage="1" showErrorMessage="1" promptTitle="MATIERES" prompt="choisir le produit" sqref="C4:C12" xr:uid="{00000000-0002-0000-1E00-000000000000}">
      <formula1>INDIRECT(B4)</formula1>
    </dataValidation>
    <dataValidation type="list" allowBlank="1" showInputMessage="1" promptTitle="MINIPELLE" prompt="choisir la prestation" sqref="C60:C62" xr:uid="{00000000-0002-0000-1E00-000001000000}">
      <formula1>INDIRECT(B60)</formula1>
    </dataValidation>
    <dataValidation type="list" allowBlank="1" showErrorMessage="1" sqref="C48:C49" xr:uid="{00000000-0002-0000-1E00-000002000000}">
      <formula1>INDIRECT(B48)</formula1>
    </dataValidation>
    <dataValidation type="list" allowBlank="1" showInputMessage="1" promptTitle="Main d'oeuvre CHANTIER" prompt="choisir la prestation" sqref="C51:C58" xr:uid="{00000000-0002-0000-1E00-000003000000}">
      <formula1>INDIRECT(B51)</formula1>
    </dataValidation>
    <dataValidation allowBlank="1" showInputMessage="1" showErrorMessage="1" promptTitle="MATIERES" prompt="choisir le produit" sqref="C43:C46" xr:uid="{00000000-0002-0000-1E00-000004000000}"/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9"/>
  <sheetViews>
    <sheetView topLeftCell="F1" workbookViewId="0">
      <selection activeCell="N1" sqref="N1:T6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616</v>
      </c>
      <c r="F1" s="14"/>
      <c r="G1" s="14"/>
      <c r="H1" t="s">
        <v>617</v>
      </c>
      <c r="I1" s="14"/>
      <c r="J1" s="14"/>
      <c r="K1" t="s">
        <v>618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710</v>
      </c>
      <c r="F2" s="14"/>
      <c r="G2" s="14"/>
      <c r="H2" t="s">
        <v>710</v>
      </c>
      <c r="I2" s="14"/>
      <c r="J2" s="14"/>
      <c r="K2" t="s">
        <v>710</v>
      </c>
      <c r="L2" s="14"/>
      <c r="M2" s="14"/>
    </row>
    <row r="3" spans="1:20" x14ac:dyDescent="0.3">
      <c r="D3" t="s">
        <v>244</v>
      </c>
      <c r="E3" t="s">
        <v>245</v>
      </c>
      <c r="F3" s="14" t="s">
        <v>623</v>
      </c>
      <c r="G3" s="14" t="s">
        <v>624</v>
      </c>
      <c r="H3" t="s">
        <v>245</v>
      </c>
      <c r="I3" s="14"/>
      <c r="J3" s="14"/>
      <c r="K3" t="s">
        <v>245</v>
      </c>
      <c r="L3" s="14"/>
      <c r="M3" s="14"/>
    </row>
    <row r="4" spans="1:20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493</v>
      </c>
      <c r="B4" t="s">
        <v>294</v>
      </c>
      <c r="C4" t="s">
        <v>1273</v>
      </c>
      <c r="D4" t="s">
        <v>42</v>
      </c>
      <c r="E4">
        <v>1</v>
      </c>
      <c r="F4" s="14" t="s">
        <v>1924</v>
      </c>
      <c r="G4" s="14" t="s">
        <v>629</v>
      </c>
      <c r="H4">
        <v>1</v>
      </c>
      <c r="I4" s="75" t="s">
        <v>1924</v>
      </c>
      <c r="J4" s="14" t="s">
        <v>629</v>
      </c>
      <c r="K4">
        <v>1</v>
      </c>
      <c r="L4" s="75" t="s">
        <v>1924</v>
      </c>
      <c r="M4" s="14" t="s">
        <v>629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(null,'BORDFV1','MATIERE',493,null,'(1*CTE1+4)/25','PERIMETRE',now());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(null,'BORDFVBAC1','MATIERE',493,null,'(1*CTE1+4)/25','PERIMETRE',now());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(null,'BORDFH1','MATIERE',493,null,'(1*CTE1+4)/25','PERIMETRE',now());
</v>
      </c>
    </row>
    <row r="5" spans="1:20" x14ac:dyDescent="0.3">
      <c r="A5" s="58" t="str">
        <f>IF(B5="MATIERE",VLOOKUP($C5,MATIERE!$B$2:$K$601,10,0),IF(B5="MOA",VLOOKUP($C5,ATELIER!$B$2:$K$291,10,0),IF(B5="MOC",VLOOKUP($C5,CHANTIER!$B$2:$K$291,10,0),IF(B5="MP",VLOOKUP($C5,MINIPELLE!$B$2:$K$291,10,0),""))))</f>
        <v/>
      </c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75</v>
      </c>
      <c r="B6" t="s">
        <v>298</v>
      </c>
      <c r="C6" t="s">
        <v>201</v>
      </c>
      <c r="D6" t="s">
        <v>42</v>
      </c>
      <c r="E6">
        <v>1</v>
      </c>
      <c r="F6" s="14" t="s">
        <v>957</v>
      </c>
      <c r="G6" s="14" t="s">
        <v>629</v>
      </c>
      <c r="H6">
        <v>1</v>
      </c>
      <c r="I6" s="14" t="s">
        <v>957</v>
      </c>
      <c r="J6" s="14" t="s">
        <v>629</v>
      </c>
      <c r="K6">
        <v>1</v>
      </c>
      <c r="L6" s="14" t="s">
        <v>957</v>
      </c>
      <c r="M6" s="14" t="s">
        <v>629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Feuil21"/>
  <dimension ref="A1:DH23"/>
  <sheetViews>
    <sheetView workbookViewId="0">
      <selection activeCell="P17" sqref="P17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702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  <c r="DG2" s="14"/>
      <c r="DH2" s="14"/>
    </row>
    <row r="3" spans="1:112" x14ac:dyDescent="0.3">
      <c r="D3" t="s">
        <v>244</v>
      </c>
      <c r="E3" t="s">
        <v>245</v>
      </c>
      <c r="F3" s="14" t="s">
        <v>623</v>
      </c>
      <c r="G3" s="14" t="s">
        <v>647</v>
      </c>
      <c r="H3" t="s">
        <v>245</v>
      </c>
      <c r="I3" s="14" t="s">
        <v>623</v>
      </c>
      <c r="J3" s="14" t="s">
        <v>647</v>
      </c>
      <c r="K3" t="s">
        <v>245</v>
      </c>
      <c r="L3" s="14" t="s">
        <v>623</v>
      </c>
      <c r="M3" s="14" t="s">
        <v>647</v>
      </c>
      <c r="N3" t="s">
        <v>245</v>
      </c>
      <c r="O3" s="14" t="s">
        <v>623</v>
      </c>
      <c r="P3" s="14" t="s">
        <v>647</v>
      </c>
      <c r="Q3" t="s">
        <v>245</v>
      </c>
      <c r="R3" s="14" t="s">
        <v>623</v>
      </c>
      <c r="S3" s="14" t="s">
        <v>647</v>
      </c>
      <c r="T3" t="s">
        <v>245</v>
      </c>
      <c r="U3" s="14" t="s">
        <v>623</v>
      </c>
      <c r="V3" s="14" t="s">
        <v>647</v>
      </c>
      <c r="W3" t="s">
        <v>245</v>
      </c>
      <c r="X3" s="14" t="s">
        <v>623</v>
      </c>
      <c r="Y3" s="14" t="s">
        <v>647</v>
      </c>
      <c r="Z3" t="s">
        <v>245</v>
      </c>
      <c r="AA3" s="14" t="s">
        <v>623</v>
      </c>
      <c r="AB3" s="14" t="s">
        <v>647</v>
      </c>
      <c r="AC3" t="s">
        <v>245</v>
      </c>
      <c r="AD3" s="14" t="s">
        <v>623</v>
      </c>
      <c r="AE3" s="14" t="s">
        <v>647</v>
      </c>
      <c r="AF3" t="s">
        <v>245</v>
      </c>
      <c r="AG3" s="14" t="s">
        <v>623</v>
      </c>
      <c r="AH3" s="14" t="s">
        <v>647</v>
      </c>
      <c r="AI3" t="s">
        <v>245</v>
      </c>
      <c r="AJ3" s="14" t="s">
        <v>623</v>
      </c>
      <c r="AK3" s="14" t="s">
        <v>647</v>
      </c>
      <c r="AL3" t="s">
        <v>245</v>
      </c>
      <c r="AM3" s="14" t="s">
        <v>623</v>
      </c>
      <c r="AN3" s="14" t="s">
        <v>647</v>
      </c>
      <c r="AO3" t="s">
        <v>245</v>
      </c>
      <c r="AP3" s="14" t="s">
        <v>623</v>
      </c>
      <c r="AQ3" s="14" t="s">
        <v>647</v>
      </c>
      <c r="AR3" t="s">
        <v>245</v>
      </c>
      <c r="AS3" s="14" t="s">
        <v>623</v>
      </c>
      <c r="AT3" s="14" t="s">
        <v>647</v>
      </c>
      <c r="AU3" t="s">
        <v>245</v>
      </c>
      <c r="AV3" s="14" t="s">
        <v>623</v>
      </c>
      <c r="AW3" s="14" t="s">
        <v>647</v>
      </c>
      <c r="AX3" t="s">
        <v>245</v>
      </c>
      <c r="AY3" s="14" t="s">
        <v>623</v>
      </c>
      <c r="AZ3" s="14" t="s">
        <v>647</v>
      </c>
      <c r="BA3" t="s">
        <v>245</v>
      </c>
      <c r="BB3" s="14" t="s">
        <v>623</v>
      </c>
      <c r="BC3" s="14" t="s">
        <v>647</v>
      </c>
      <c r="BD3" t="s">
        <v>245</v>
      </c>
      <c r="BE3" s="14" t="s">
        <v>623</v>
      </c>
      <c r="BF3" s="14" t="s">
        <v>647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294</v>
      </c>
      <c r="C4" t="s">
        <v>515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294</v>
      </c>
      <c r="C5" t="s">
        <v>516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294</v>
      </c>
      <c r="C6" t="s">
        <v>517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294</v>
      </c>
      <c r="C7" t="s">
        <v>518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294</v>
      </c>
      <c r="C8" t="s">
        <v>519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294</v>
      </c>
      <c r="C9" t="s">
        <v>520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294</v>
      </c>
      <c r="C10" t="s">
        <v>521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294</v>
      </c>
      <c r="C11" t="s">
        <v>522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294</v>
      </c>
      <c r="C12" t="s">
        <v>523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294</v>
      </c>
      <c r="C13" t="s">
        <v>524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294</v>
      </c>
      <c r="C14" t="s">
        <v>525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294</v>
      </c>
      <c r="C15" t="s">
        <v>527</v>
      </c>
      <c r="D15" t="s">
        <v>8</v>
      </c>
      <c r="E15" s="19"/>
      <c r="F15" s="20"/>
      <c r="G15" s="20"/>
      <c r="H15" s="19"/>
      <c r="I15" s="20"/>
      <c r="J15" s="20"/>
      <c r="K15" s="19"/>
      <c r="L15" s="20"/>
      <c r="M15" s="20"/>
      <c r="N15" s="19"/>
      <c r="O15" s="20"/>
      <c r="P15" s="20"/>
      <c r="Q15" s="19"/>
      <c r="R15" s="20"/>
      <c r="S15" s="20"/>
      <c r="T15" s="19"/>
      <c r="U15" s="20"/>
      <c r="V15" s="20"/>
      <c r="W15" s="19"/>
      <c r="X15" s="20"/>
      <c r="Y15" s="20"/>
      <c r="Z15" s="19"/>
      <c r="AA15" s="20"/>
      <c r="AB15" s="20"/>
      <c r="AC15" s="19"/>
      <c r="AD15" s="20"/>
      <c r="AE15" s="20"/>
      <c r="AF15" s="19"/>
      <c r="AG15" s="20"/>
      <c r="AH15" s="20"/>
      <c r="AI15" s="19"/>
      <c r="AJ15" s="20"/>
      <c r="AK15" s="20"/>
      <c r="AL15" s="19"/>
      <c r="AM15" s="20"/>
      <c r="AN15" s="20"/>
      <c r="AO15" s="19"/>
      <c r="AP15" s="20"/>
      <c r="AQ15" s="20"/>
      <c r="AR15" s="19">
        <v>1</v>
      </c>
      <c r="AS15" s="20"/>
      <c r="AT15" s="20"/>
      <c r="AU15" s="19"/>
      <c r="AV15" s="20"/>
      <c r="AW15" s="20"/>
      <c r="AX15" s="19"/>
      <c r="AY15" s="20"/>
      <c r="AZ15" s="20"/>
      <c r="BA15" s="19"/>
      <c r="BB15" s="20"/>
      <c r="BC15" s="20"/>
      <c r="BD15" s="19"/>
      <c r="BE15" s="20"/>
      <c r="BF15" s="20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294</v>
      </c>
      <c r="C16" t="s">
        <v>528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294</v>
      </c>
      <c r="C17" t="s">
        <v>529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VLOOKUP($C19,[1]ATELIER!$A$2:$K$291,11,0)</f>
        <v>22</v>
      </c>
      <c r="B19" t="s">
        <v>297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298</v>
      </c>
      <c r="C22" t="s">
        <v>129</v>
      </c>
      <c r="D22" t="s">
        <v>42</v>
      </c>
      <c r="H22">
        <v>3.06</v>
      </c>
      <c r="I22" s="14" t="s">
        <v>701</v>
      </c>
      <c r="J22" s="14" t="s">
        <v>664</v>
      </c>
      <c r="K22">
        <v>4.0599999999999996</v>
      </c>
      <c r="L22" s="14" t="s">
        <v>701</v>
      </c>
      <c r="M22" s="14" t="s">
        <v>664</v>
      </c>
      <c r="N22">
        <v>4.0599999999999996</v>
      </c>
      <c r="O22" s="14" t="s">
        <v>701</v>
      </c>
      <c r="P22" s="14" t="s">
        <v>664</v>
      </c>
      <c r="Q22">
        <v>9.18</v>
      </c>
      <c r="R22" s="14" t="s">
        <v>701</v>
      </c>
      <c r="S22" s="14" t="s">
        <v>664</v>
      </c>
      <c r="T22">
        <v>8.1199999999999992</v>
      </c>
      <c r="U22" s="14" t="s">
        <v>701</v>
      </c>
      <c r="V22" s="14" t="s">
        <v>664</v>
      </c>
      <c r="W22">
        <v>12.18</v>
      </c>
      <c r="X22" s="14" t="s">
        <v>701</v>
      </c>
      <c r="Y22" s="14" t="s">
        <v>664</v>
      </c>
      <c r="Z22">
        <v>12.18</v>
      </c>
      <c r="AA22" s="14" t="s">
        <v>701</v>
      </c>
      <c r="AB22" s="14" t="s">
        <v>664</v>
      </c>
      <c r="AC22">
        <v>16.239999999999998</v>
      </c>
      <c r="AD22" s="14" t="s">
        <v>701</v>
      </c>
      <c r="AE22" s="14" t="s">
        <v>664</v>
      </c>
      <c r="AF22">
        <v>18.18</v>
      </c>
      <c r="AG22" s="14" t="s">
        <v>701</v>
      </c>
      <c r="AH22" s="14" t="s">
        <v>666</v>
      </c>
      <c r="AL22">
        <v>16.12</v>
      </c>
      <c r="AM22" s="14" t="s">
        <v>701</v>
      </c>
      <c r="AN22" s="14" t="s">
        <v>667</v>
      </c>
      <c r="AO22">
        <v>21.18</v>
      </c>
      <c r="AP22" s="14" t="s">
        <v>701</v>
      </c>
      <c r="AQ22" s="14" t="s">
        <v>666</v>
      </c>
      <c r="AR22">
        <v>24.18</v>
      </c>
      <c r="AS22" s="14" t="s">
        <v>701</v>
      </c>
      <c r="AT22" s="14" t="s">
        <v>667</v>
      </c>
      <c r="AU22">
        <v>24.18</v>
      </c>
      <c r="AV22" s="14" t="s">
        <v>701</v>
      </c>
      <c r="AW22" s="14" t="s">
        <v>667</v>
      </c>
      <c r="AX22">
        <v>32.24</v>
      </c>
      <c r="AY22" s="14" t="s">
        <v>701</v>
      </c>
      <c r="AZ22" s="14" t="s">
        <v>667</v>
      </c>
      <c r="BA22">
        <v>36.270000000000003</v>
      </c>
      <c r="BB22" s="14" t="s">
        <v>701</v>
      </c>
      <c r="BC22" s="14" t="s">
        <v>667</v>
      </c>
      <c r="BD22">
        <v>32.24</v>
      </c>
      <c r="BE22" s="14" t="s">
        <v>701</v>
      </c>
      <c r="BF22" s="14" t="s">
        <v>667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298</v>
      </c>
      <c r="C23" t="s">
        <v>135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Q18"/>
  <sheetViews>
    <sheetView topLeftCell="D1" workbookViewId="0">
      <selection activeCell="Z4" sqref="Z4:AQ15"/>
    </sheetView>
  </sheetViews>
  <sheetFormatPr baseColWidth="10" defaultRowHeight="14.4" x14ac:dyDescent="0.3"/>
  <cols>
    <col min="1" max="1" width="17.109375" customWidth="1"/>
    <col min="3" max="3" width="33.5546875" customWidth="1"/>
    <col min="7" max="7" width="11.44140625" style="57"/>
    <col min="9" max="25" width="3.109375" customWidth="1"/>
    <col min="26" max="40" width="2.6640625" customWidth="1"/>
    <col min="41" max="41" width="4.44140625" customWidth="1"/>
    <col min="42" max="42" width="5.109375" customWidth="1"/>
    <col min="43" max="43" width="6.5546875" customWidth="1"/>
  </cols>
  <sheetData>
    <row r="1" spans="1:43" x14ac:dyDescent="0.3">
      <c r="A1" t="s">
        <v>914</v>
      </c>
      <c r="D1" t="s">
        <v>296</v>
      </c>
      <c r="E1" s="14"/>
      <c r="F1" s="14"/>
      <c r="G1" s="59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3">
      <c r="A2" s="19" t="s">
        <v>915</v>
      </c>
      <c r="C2" t="s">
        <v>242</v>
      </c>
      <c r="D2" t="s">
        <v>243</v>
      </c>
      <c r="E2" s="14"/>
      <c r="F2" s="14"/>
      <c r="G2" s="59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3">
      <c r="D3" t="s">
        <v>244</v>
      </c>
      <c r="E3" s="14"/>
      <c r="F3" s="14"/>
      <c r="G3" s="59"/>
      <c r="H3" t="s">
        <v>245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3">
      <c r="A4" s="58">
        <f>IF(B4="MATIERE",VLOOKUP($C4,[7]MATIERE!$B$2:$K$601,10,0),IF(B4="MOA",VLOOKUP($C4,[7]ATELIER!$B$2:$K$291,10,0),IF(B4="MOC",VLOOKUP($C4,[7]CHANTIER!$B$2:$K$291,10,0),IF(B4="MP",VLOOKUP($C4,[7]MINIPELLE!$B$2:$K$291,10,0),""))))</f>
        <v>320</v>
      </c>
      <c r="B4" s="57" t="s">
        <v>294</v>
      </c>
      <c r="C4" s="22" t="s">
        <v>542</v>
      </c>
      <c r="D4" s="25" t="e">
        <f>IF($C4="","",VLOOKUP($C4,[2]MATIERES!$B$2:$F$413,5,0))</f>
        <v>#N/A</v>
      </c>
      <c r="E4" s="22" t="s">
        <v>686</v>
      </c>
      <c r="F4" s="60" t="s">
        <v>872</v>
      </c>
      <c r="G4" s="60"/>
      <c r="H4" s="26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s="57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s="57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57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57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57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57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57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57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57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57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57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57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57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57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57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57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57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3">
      <c r="A5" s="58">
        <f>IF(B5="MATIERE",VLOOKUP($C5,[7]MATIERE!$B$2:$K$601,10,0),IF(B5="MOA",VLOOKUP($C5,[7]ATELIER!$B$2:$K$291,10,0),IF(B5="MOC",VLOOKUP($C5,[7]CHANTIER!$B$2:$K$291,10,0),IF(B5="MP",VLOOKUP($C5,[7]MINIPELLE!$B$2:$K$291,10,0),""))))</f>
        <v>27</v>
      </c>
      <c r="B5" s="57" t="s">
        <v>294</v>
      </c>
      <c r="C5" s="22" t="s">
        <v>363</v>
      </c>
      <c r="D5" s="25" t="str">
        <f>IF($C5="","",VLOOKUP($C5,[2]MATIERES!$A$2:$F$413,5,0))</f>
        <v>pc</v>
      </c>
      <c r="E5" s="60" t="s">
        <v>686</v>
      </c>
      <c r="F5" s="60" t="s">
        <v>873</v>
      </c>
      <c r="G5" s="60"/>
      <c r="Z5" s="57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s="57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57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57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57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57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57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57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57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57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57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57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57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57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57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57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57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57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3">
      <c r="A6" s="58">
        <f>IF(B6="MATIERE",VLOOKUP($C6,[7]MATIERE!$B$2:$K$601,10,0),IF(B6="MOA",VLOOKUP($C6,[7]ATELIER!$B$2:$K$291,10,0),IF(B6="MOC",VLOOKUP($C6,[7]CHANTIER!$B$2:$K$291,10,0),IF(B6="MP",VLOOKUP($C6,[7]MINIPELLE!$B$2:$K$291,10,0),""))))</f>
        <v>498</v>
      </c>
      <c r="B6" s="57" t="s">
        <v>294</v>
      </c>
      <c r="C6" s="22" t="s">
        <v>1284</v>
      </c>
      <c r="D6" s="25" t="e">
        <f>IF($C6="","",VLOOKUP($C6,[2]MATIERES!$A$2:$F$413,5,0))</f>
        <v>#N/A</v>
      </c>
      <c r="E6" s="60" t="s">
        <v>686</v>
      </c>
      <c r="F6" s="60" t="s">
        <v>870</v>
      </c>
      <c r="G6" s="60"/>
      <c r="Z6" s="57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s="57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57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57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57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57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57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57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57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57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57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57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57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57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57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57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57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57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3">
      <c r="A7" s="58">
        <f>IF(B7="MATIERE",VLOOKUP($C7,[7]MATIERE!$B$2:$K$601,10,0),IF(B7="MOA",VLOOKUP($C7,[7]ATELIER!$B$2:$K$291,10,0),IF(B7="MOC",VLOOKUP($C7,[7]CHANTIER!$B$2:$K$291,10,0),IF(B7="MP",VLOOKUP($C7,[7]MINIPELLE!$B$2:$K$291,10,0),""))))</f>
        <v>18</v>
      </c>
      <c r="B7" s="57" t="s">
        <v>294</v>
      </c>
      <c r="C7" s="22" t="s">
        <v>1236</v>
      </c>
      <c r="D7" s="25" t="e">
        <f>IF($C7="","",VLOOKUP($C7,[2]MATIERES!$A$2:$F$413,5,0))</f>
        <v>#N/A</v>
      </c>
      <c r="E7" s="60" t="s">
        <v>686</v>
      </c>
      <c r="F7" s="60" t="s">
        <v>871</v>
      </c>
      <c r="G7" s="60"/>
      <c r="Z7" s="57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s="57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57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57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57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57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57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57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57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57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57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57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57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57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57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57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57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57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3">
      <c r="A8" s="58" t="str">
        <f>IF(B8="MATIERE",VLOOKUP($C8,[7]MATIERE!$B$2:$K$601,10,0),IF(B8="MOA",VLOOKUP($C8,[7]ATELIER!$B$2:$K$291,10,0),IF(B8="MOC",VLOOKUP($C8,[7]CHANTIER!$B$2:$K$291,10,0),IF(B8="MP",VLOOKUP($C8,[7]MINIPELLE!$B$2:$K$291,10,0),""))))</f>
        <v/>
      </c>
      <c r="B8" s="57"/>
      <c r="C8" s="60"/>
      <c r="D8" s="57"/>
      <c r="E8" s="60"/>
      <c r="F8" s="60"/>
      <c r="G8" s="60"/>
      <c r="Z8" s="57" t="str">
        <f t="shared" si="1"/>
        <v/>
      </c>
      <c r="AA8" s="57" t="str">
        <f t="shared" si="0"/>
        <v/>
      </c>
      <c r="AB8" s="57" t="str">
        <f t="shared" si="0"/>
        <v/>
      </c>
      <c r="AC8" s="57" t="str">
        <f t="shared" si="0"/>
        <v/>
      </c>
      <c r="AD8" s="57" t="str">
        <f t="shared" si="0"/>
        <v/>
      </c>
      <c r="AE8" s="57" t="str">
        <f t="shared" si="0"/>
        <v/>
      </c>
      <c r="AF8" s="57" t="str">
        <f t="shared" si="0"/>
        <v/>
      </c>
      <c r="AG8" s="57" t="str">
        <f t="shared" si="0"/>
        <v/>
      </c>
      <c r="AH8" s="57" t="str">
        <f t="shared" si="0"/>
        <v/>
      </c>
      <c r="AI8" s="57" t="str">
        <f t="shared" si="0"/>
        <v/>
      </c>
      <c r="AJ8" s="57" t="str">
        <f t="shared" si="0"/>
        <v/>
      </c>
      <c r="AK8" s="57" t="str">
        <f t="shared" si="0"/>
        <v/>
      </c>
      <c r="AL8" s="57" t="str">
        <f t="shared" si="0"/>
        <v/>
      </c>
      <c r="AM8" s="57" t="str">
        <f t="shared" si="0"/>
        <v/>
      </c>
      <c r="AN8" s="57" t="str">
        <f t="shared" si="0"/>
        <v/>
      </c>
      <c r="AO8" s="57" t="str">
        <f t="shared" si="0"/>
        <v/>
      </c>
      <c r="AP8" s="57" t="str">
        <f t="shared" si="0"/>
        <v/>
      </c>
      <c r="AQ8" s="57" t="str">
        <f t="shared" si="0"/>
        <v/>
      </c>
    </row>
    <row r="9" spans="1:43" x14ac:dyDescent="0.3">
      <c r="A9" s="58">
        <f>IF(B9="MATIERE",VLOOKUP($C9,[7]MATIERE!$B$2:$K$601,10,0),IF(B9="MOA",VLOOKUP($C9,[7]ATELIER!$B$2:$K$291,10,0),IF(B9="MOC",VLOOKUP($C9,[7]CHANTIER!$B$2:$K$291,10,0),IF(B9="MP",VLOOKUP($C9,[7]MINIPELLE!$B$2:$K$291,10,0),""))))</f>
        <v>2</v>
      </c>
      <c r="B9" s="57" t="s">
        <v>297</v>
      </c>
      <c r="C9" s="60" t="s">
        <v>1521</v>
      </c>
      <c r="D9" s="57"/>
      <c r="E9" s="60" t="s">
        <v>686</v>
      </c>
      <c r="F9" s="60" t="s">
        <v>870</v>
      </c>
      <c r="G9" s="60"/>
      <c r="Z9" s="57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s="57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s="57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s="57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s="57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s="57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s="57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s="57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s="57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s="57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s="57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s="57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s="57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s="57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s="57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s="57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s="57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s="57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3">
      <c r="A10" s="58" t="str">
        <f>IF(B10="MATIERE",VLOOKUP($C10,[7]MATIERE!$B$2:$K$601,10,0),IF(B10="MOA",VLOOKUP($C10,[7]ATELIER!$B$2:$K$291,10,0),IF(B10="MOC",VLOOKUP($C10,[7]CHANTIER!$B$2:$K$291,10,0),IF(B10="MP",VLOOKUP($C10,[7]MINIPELLE!$B$2:$K$291,10,0),""))))</f>
        <v/>
      </c>
      <c r="B10" s="57"/>
      <c r="C10" s="60"/>
      <c r="D10" s="57"/>
      <c r="E10" s="60"/>
      <c r="F10" s="60"/>
      <c r="G10" s="60"/>
      <c r="Z10" s="57" t="str">
        <f t="shared" si="1"/>
        <v/>
      </c>
      <c r="AA10" s="57" t="str">
        <f t="shared" si="0"/>
        <v/>
      </c>
      <c r="AB10" s="57" t="str">
        <f t="shared" si="0"/>
        <v/>
      </c>
      <c r="AC10" s="57" t="str">
        <f t="shared" si="0"/>
        <v/>
      </c>
      <c r="AD10" s="57" t="str">
        <f t="shared" si="0"/>
        <v/>
      </c>
      <c r="AE10" s="57" t="str">
        <f t="shared" si="0"/>
        <v/>
      </c>
      <c r="AF10" s="57" t="str">
        <f t="shared" si="0"/>
        <v/>
      </c>
      <c r="AG10" s="57" t="str">
        <f t="shared" si="0"/>
        <v/>
      </c>
      <c r="AH10" s="57" t="str">
        <f t="shared" si="0"/>
        <v/>
      </c>
      <c r="AI10" s="57" t="str">
        <f t="shared" si="0"/>
        <v/>
      </c>
      <c r="AJ10" s="57" t="str">
        <f t="shared" si="0"/>
        <v/>
      </c>
      <c r="AK10" s="57" t="str">
        <f t="shared" si="0"/>
        <v/>
      </c>
      <c r="AL10" s="57" t="str">
        <f t="shared" si="0"/>
        <v/>
      </c>
      <c r="AM10" s="57" t="str">
        <f t="shared" si="0"/>
        <v/>
      </c>
      <c r="AN10" s="57" t="str">
        <f t="shared" si="0"/>
        <v/>
      </c>
      <c r="AO10" s="57" t="str">
        <f t="shared" si="0"/>
        <v/>
      </c>
      <c r="AP10" s="57" t="str">
        <f t="shared" si="0"/>
        <v/>
      </c>
      <c r="AQ10" s="57" t="str">
        <f t="shared" si="0"/>
        <v/>
      </c>
    </row>
    <row r="11" spans="1:43" x14ac:dyDescent="0.3">
      <c r="A11" s="58">
        <f>IF(B11="MATIERE",VLOOKUP($C11,[7]MATIERE!$B$2:$K$601,10,0),IF(B11="MOA",VLOOKUP($C11,[7]ATELIER!$B$2:$K$291,10,0),IF(B11="MOC",VLOOKUP($C11,[7]CHANTIER!$B$2:$K$291,10,0),IF(B11="MP",VLOOKUP($C11,[7]MINIPELLE!$B$2:$K$291,10,0),""))))</f>
        <v>10</v>
      </c>
      <c r="B11" s="57" t="s">
        <v>298</v>
      </c>
      <c r="C11" s="61" t="s">
        <v>1522</v>
      </c>
      <c r="D11" s="57" t="s">
        <v>8</v>
      </c>
      <c r="E11" s="60" t="s">
        <v>694</v>
      </c>
      <c r="F11" s="60" t="s">
        <v>872</v>
      </c>
      <c r="G11" s="60"/>
      <c r="Z11" s="57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s="57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57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57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57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57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57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57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57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57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57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57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57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57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57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57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57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57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3">
      <c r="A12" s="58">
        <f>IF(B12="MATIERE",VLOOKUP($C12,[7]MATIERE!$B$2:$K$601,10,0),IF(B12="MOA",VLOOKUP($C12,[7]ATELIER!$B$2:$K$291,10,0),IF(B12="MOC",VLOOKUP($C12,[7]CHANTIER!$B$2:$K$291,10,0),IF(B12="MP",VLOOKUP($C12,[7]MINIPELLE!$B$2:$K$291,10,0),""))))</f>
        <v>17</v>
      </c>
      <c r="B12" s="57" t="s">
        <v>298</v>
      </c>
      <c r="C12" s="61" t="s">
        <v>1523</v>
      </c>
      <c r="D12" s="25" t="str">
        <f>IF(C12="","",VLOOKUP($C12,[2]CHANTIER!$A$2:$C$83,3,0))</f>
        <v>pc</v>
      </c>
      <c r="E12" s="60" t="s">
        <v>1524</v>
      </c>
      <c r="F12" s="60" t="s">
        <v>871</v>
      </c>
      <c r="G12" s="60" t="s">
        <v>873</v>
      </c>
      <c r="Z12" s="57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s="57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57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57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57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57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57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57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57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57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57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57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57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57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57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57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57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57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3">
      <c r="A13" s="58" t="str">
        <f>IF(B13="MATIERE",VLOOKUP($C13,[7]MATIERE!$B$2:$K$601,10,0),IF(B13="MOA",VLOOKUP($C13,[7]ATELIER!$B$2:$K$291,10,0),IF(B13="MOC",VLOOKUP($C13,[7]CHANTIER!$B$2:$K$291,10,0),IF(B13="MP",VLOOKUP($C13,[7]MINIPELLE!$B$2:$K$291,10,0),""))))</f>
        <v/>
      </c>
      <c r="B13" s="57"/>
      <c r="C13" s="61"/>
      <c r="D13" s="25" t="str">
        <f>IF(C13="","",VLOOKUP($C13,[2]CHANTIER!$A$2:$C$83,3,0))</f>
        <v/>
      </c>
      <c r="E13" s="60"/>
      <c r="F13" s="60"/>
      <c r="G13" s="60"/>
      <c r="Z13" s="57" t="str">
        <f t="shared" si="1"/>
        <v/>
      </c>
      <c r="AA13" s="57" t="str">
        <f t="shared" si="0"/>
        <v/>
      </c>
      <c r="AB13" s="57" t="str">
        <f t="shared" si="0"/>
        <v/>
      </c>
      <c r="AC13" s="57" t="str">
        <f t="shared" si="0"/>
        <v/>
      </c>
      <c r="AD13" s="57" t="str">
        <f t="shared" si="0"/>
        <v/>
      </c>
      <c r="AE13" s="57" t="str">
        <f t="shared" si="0"/>
        <v/>
      </c>
      <c r="AF13" s="57" t="str">
        <f t="shared" si="0"/>
        <v/>
      </c>
      <c r="AG13" s="57" t="str">
        <f t="shared" si="0"/>
        <v/>
      </c>
      <c r="AH13" s="57" t="str">
        <f t="shared" si="0"/>
        <v/>
      </c>
      <c r="AI13" s="57" t="str">
        <f t="shared" si="0"/>
        <v/>
      </c>
      <c r="AJ13" s="57" t="str">
        <f t="shared" si="0"/>
        <v/>
      </c>
      <c r="AK13" s="57" t="str">
        <f t="shared" si="0"/>
        <v/>
      </c>
      <c r="AL13" s="57" t="str">
        <f t="shared" si="0"/>
        <v/>
      </c>
      <c r="AM13" s="57" t="str">
        <f t="shared" si="0"/>
        <v/>
      </c>
      <c r="AN13" s="57" t="str">
        <f t="shared" si="0"/>
        <v/>
      </c>
      <c r="AO13" s="57" t="str">
        <f t="shared" si="0"/>
        <v/>
      </c>
      <c r="AP13" s="57" t="str">
        <f t="shared" si="0"/>
        <v/>
      </c>
      <c r="AQ13" s="57" t="str">
        <f t="shared" si="0"/>
        <v/>
      </c>
    </row>
    <row r="14" spans="1:43" x14ac:dyDescent="0.3">
      <c r="A14" s="58" t="str">
        <f>IF(B14="MATIERE",VLOOKUP($C14,[7]MATIERE!$B$2:$K$601,10,0),IF(B14="MOA",VLOOKUP($C14,[7]ATELIER!$B$2:$K$291,10,0),IF(B14="MOC",VLOOKUP($C14,[7]CHANTIER!$B$2:$K$291,10,0),IF(B14="MP",VLOOKUP($C14,[7]MINIPELLE!$B$2:$K$291,10,0),""))))</f>
        <v/>
      </c>
      <c r="B14" s="57"/>
      <c r="C14" s="60"/>
      <c r="D14" s="57"/>
      <c r="E14" s="60"/>
      <c r="F14" s="60"/>
      <c r="G14" s="60"/>
      <c r="Z14" s="57" t="str">
        <f t="shared" si="1"/>
        <v/>
      </c>
      <c r="AA14" s="57" t="str">
        <f t="shared" si="0"/>
        <v/>
      </c>
      <c r="AB14" s="57" t="str">
        <f t="shared" si="0"/>
        <v/>
      </c>
      <c r="AC14" s="57" t="str">
        <f t="shared" si="0"/>
        <v/>
      </c>
      <c r="AD14" s="57" t="str">
        <f t="shared" si="0"/>
        <v/>
      </c>
      <c r="AE14" s="57" t="str">
        <f t="shared" si="0"/>
        <v/>
      </c>
      <c r="AF14" s="57" t="str">
        <f t="shared" si="0"/>
        <v/>
      </c>
      <c r="AG14" s="57" t="str">
        <f t="shared" si="0"/>
        <v/>
      </c>
      <c r="AH14" s="57" t="str">
        <f t="shared" si="0"/>
        <v/>
      </c>
      <c r="AI14" s="57" t="str">
        <f t="shared" si="0"/>
        <v/>
      </c>
      <c r="AJ14" s="57" t="str">
        <f t="shared" si="0"/>
        <v/>
      </c>
      <c r="AK14" s="57" t="str">
        <f t="shared" si="0"/>
        <v/>
      </c>
      <c r="AL14" s="57" t="str">
        <f t="shared" si="0"/>
        <v/>
      </c>
      <c r="AM14" s="57" t="str">
        <f t="shared" si="0"/>
        <v/>
      </c>
      <c r="AN14" s="57" t="str">
        <f t="shared" si="0"/>
        <v/>
      </c>
      <c r="AO14" s="57" t="str">
        <f t="shared" si="0"/>
        <v/>
      </c>
      <c r="AP14" s="57" t="str">
        <f t="shared" si="0"/>
        <v/>
      </c>
      <c r="AQ14" s="57" t="str">
        <f t="shared" si="0"/>
        <v/>
      </c>
    </row>
    <row r="15" spans="1:43" x14ac:dyDescent="0.3">
      <c r="A15" s="58">
        <f>IF(B15="MATIERE",VLOOKUP($C15,[7]MATIERE!$B$2:$K$601,10,0),IF(B15="MOA",VLOOKUP($C15,[7]ATELIER!$B$2:$K$291,10,0),IF(B15="MOC",VLOOKUP($C15,[7]CHANTIER!$B$2:$K$291,10,0),IF(B15="MP",VLOOKUP($C15,[7]MINIPELLE!$B$2:$K$291,10,0),""))))</f>
        <v>20</v>
      </c>
      <c r="B15" s="57" t="s">
        <v>299</v>
      </c>
      <c r="C15" s="61" t="s">
        <v>1525</v>
      </c>
      <c r="D15" s="25" t="str">
        <f>IF(C15="","",VLOOKUP($C15,[2]MINIPELLE!$A$2:$C$28,3,0))</f>
        <v>ml</v>
      </c>
      <c r="E15" s="60" t="s">
        <v>686</v>
      </c>
      <c r="F15" s="60" t="s">
        <v>870</v>
      </c>
      <c r="G15" s="60"/>
      <c r="Z15" s="57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s="57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57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57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57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57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57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57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57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57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57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57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57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57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57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57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57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57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8" spans="1:1" x14ac:dyDescent="0.3">
      <c r="A18" s="19" t="s">
        <v>916</v>
      </c>
    </row>
  </sheetData>
  <dataValidations count="4">
    <dataValidation type="list" allowBlank="1" showInputMessage="1" promptTitle="MINIPELLE" prompt="choisir la prestation" sqref="C15" xr:uid="{00000000-0002-0000-2100-000000000000}">
      <formula1>INDIRECT(B15)</formula1>
    </dataValidation>
    <dataValidation type="list" allowBlank="1" showInputMessage="1" promptTitle="Main d'oeuvre CHANTIER" prompt="choisir la prestation" sqref="C11:C13" xr:uid="{00000000-0002-0000-2100-000001000000}">
      <formula1>INDIRECT(B11)</formula1>
    </dataValidation>
    <dataValidation type="list" allowBlank="1" showInputMessage="1" showErrorMessage="1" promptTitle="MATIERES" prompt="choisir le produit" sqref="C6:C7" xr:uid="{00000000-0002-0000-2100-000002000000}">
      <formula1>INDIRECT(B8)</formula1>
    </dataValidation>
    <dataValidation type="list" allowBlank="1" showInputMessage="1" showErrorMessage="1" promptTitle="MATIERES" prompt="choisir le produit" sqref="C4:C5" xr:uid="{00000000-0002-0000-21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euil6"/>
  <dimension ref="A1:DF58"/>
  <sheetViews>
    <sheetView topLeftCell="BB33" workbookViewId="0">
      <selection activeCell="BG4" sqref="BG4:DF57"/>
    </sheetView>
  </sheetViews>
  <sheetFormatPr baseColWidth="10" defaultRowHeight="14.4" x14ac:dyDescent="0.3"/>
  <cols>
    <col min="3" max="3" width="3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743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286</v>
      </c>
      <c r="AI2" t="s">
        <v>287</v>
      </c>
      <c r="AL2" t="s">
        <v>288</v>
      </c>
      <c r="AO2" t="s">
        <v>289</v>
      </c>
      <c r="AR2">
        <v>16</v>
      </c>
      <c r="AU2" t="s">
        <v>290</v>
      </c>
      <c r="AX2" t="s">
        <v>291</v>
      </c>
      <c r="BA2" t="s">
        <v>292</v>
      </c>
      <c r="BD2" t="s">
        <v>293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286</v>
      </c>
      <c r="CI2" s="14"/>
      <c r="CJ2" s="14"/>
      <c r="CK2" t="s">
        <v>287</v>
      </c>
      <c r="CL2" s="14"/>
      <c r="CM2" s="14"/>
      <c r="CN2" t="s">
        <v>288</v>
      </c>
      <c r="CO2" s="14"/>
      <c r="CP2" s="14"/>
      <c r="CQ2" t="s">
        <v>289</v>
      </c>
      <c r="CR2" s="14"/>
      <c r="CS2" s="14"/>
      <c r="CT2">
        <v>16</v>
      </c>
      <c r="CU2" s="14"/>
      <c r="CV2" s="14"/>
      <c r="CW2" t="s">
        <v>290</v>
      </c>
      <c r="CX2" s="14"/>
      <c r="CY2" s="14"/>
      <c r="CZ2" t="s">
        <v>291</v>
      </c>
      <c r="DA2" s="14"/>
      <c r="DB2" s="14"/>
      <c r="DC2" t="s">
        <v>292</v>
      </c>
      <c r="DD2" s="14"/>
      <c r="DE2" s="14"/>
      <c r="DF2" t="s">
        <v>293</v>
      </c>
    </row>
    <row r="3" spans="1:110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0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294</v>
      </c>
      <c r="C4" s="23" t="s">
        <v>276</v>
      </c>
      <c r="D4" t="s">
        <v>284</v>
      </c>
      <c r="E4">
        <f>[8]TCFH!E4</f>
        <v>0.72000000000000008</v>
      </c>
      <c r="F4" s="14" t="s">
        <v>737</v>
      </c>
      <c r="G4" s="14" t="s">
        <v>712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294</v>
      </c>
      <c r="C5" t="s">
        <v>308</v>
      </c>
      <c r="D5" t="s">
        <v>8</v>
      </c>
      <c r="E5">
        <f>[8]TCFH!E5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294</v>
      </c>
      <c r="C6" t="s">
        <v>309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294</v>
      </c>
      <c r="C7" t="s">
        <v>310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294</v>
      </c>
      <c r="C8" t="s">
        <v>311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294</v>
      </c>
      <c r="C9" t="s">
        <v>312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294</v>
      </c>
      <c r="C10" t="s">
        <v>313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294</v>
      </c>
      <c r="C11" t="s">
        <v>314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294</v>
      </c>
      <c r="C12" t="s">
        <v>315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294</v>
      </c>
      <c r="C13" t="s">
        <v>316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294</v>
      </c>
      <c r="C14" t="s">
        <v>317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294</v>
      </c>
      <c r="C15" t="s">
        <v>318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58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294</v>
      </c>
      <c r="C16" t="s">
        <v>319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58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294</v>
      </c>
      <c r="C17" t="s">
        <v>320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294</v>
      </c>
      <c r="C18" t="s">
        <v>321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58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294</v>
      </c>
      <c r="C19" t="s">
        <v>249</v>
      </c>
      <c r="D19" t="s">
        <v>284</v>
      </c>
      <c r="E19">
        <f>[8]TCFH!E19</f>
        <v>2.16</v>
      </c>
      <c r="F19" s="14" t="s">
        <v>738</v>
      </c>
      <c r="G19" s="24" t="s">
        <v>739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58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294</v>
      </c>
      <c r="C20" t="s">
        <v>251</v>
      </c>
      <c r="D20" t="s">
        <v>284</v>
      </c>
      <c r="E20">
        <f>[8]TCFH!E20</f>
        <v>0.4</v>
      </c>
      <c r="F20" s="14" t="s">
        <v>740</v>
      </c>
      <c r="G20" s="24" t="s">
        <v>741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58" t="e">
        <f>IF(B21="MATIERE",VLOOKUP($C21,MATIERE!$B$2:$K$601,10,0),IF(B21="MOA",VLOOKUP($C21,ATELIER!$B$2:$K$291,10,0),IF(B21="MOC",VLOOKUP($C21,CHANTIER!$B$2:$K$291,10,0),IF(B21="MP",VLOOKUP($C21,MINIPELLE!$B$2:$K$291,10,0),""))))</f>
        <v>#N/A</v>
      </c>
      <c r="B21" t="s">
        <v>294</v>
      </c>
      <c r="C21" t="s">
        <v>322</v>
      </c>
      <c r="D21" t="s">
        <v>8</v>
      </c>
      <c r="E21">
        <f>[8]TCFH!E21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e">
        <f t="shared" si="1"/>
        <v>#N/A</v>
      </c>
      <c r="BJ21" t="e">
        <f t="shared" si="2"/>
        <v>#N/A</v>
      </c>
      <c r="BM21" t="e">
        <f t="shared" si="3"/>
        <v>#N/A</v>
      </c>
      <c r="BP21" t="e">
        <f t="shared" si="4"/>
        <v>#N/A</v>
      </c>
      <c r="BS21" t="e">
        <f t="shared" si="5"/>
        <v>#N/A</v>
      </c>
      <c r="BV21" t="e">
        <f t="shared" si="6"/>
        <v>#N/A</v>
      </c>
      <c r="BY21" t="e">
        <f t="shared" si="7"/>
        <v>#N/A</v>
      </c>
      <c r="CB21" t="e">
        <f t="shared" si="8"/>
        <v>#N/A</v>
      </c>
      <c r="CE21" t="e">
        <f t="shared" si="9"/>
        <v>#N/A</v>
      </c>
      <c r="CH21" t="e">
        <f t="shared" si="10"/>
        <v>#N/A</v>
      </c>
      <c r="CK21" t="e">
        <f t="shared" si="11"/>
        <v>#N/A</v>
      </c>
      <c r="CN21" t="e">
        <f t="shared" si="12"/>
        <v>#N/A</v>
      </c>
      <c r="CQ21" t="e">
        <f t="shared" si="13"/>
        <v>#N/A</v>
      </c>
      <c r="CT21" t="e">
        <f t="shared" si="14"/>
        <v>#N/A</v>
      </c>
      <c r="CW21" t="e">
        <f t="shared" si="15"/>
        <v>#N/A</v>
      </c>
      <c r="CZ21" t="e">
        <f t="shared" si="16"/>
        <v>#N/A</v>
      </c>
      <c r="DC21" t="e">
        <f t="shared" si="17"/>
        <v>#N/A</v>
      </c>
      <c r="DF21" t="e">
        <f t="shared" si="18"/>
        <v>#N/A</v>
      </c>
    </row>
    <row r="22" spans="1:110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294</v>
      </c>
      <c r="C22" t="s">
        <v>279</v>
      </c>
      <c r="D22" t="s">
        <v>8</v>
      </c>
      <c r="E22">
        <f>[8]TCFH!E22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58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294</v>
      </c>
      <c r="C23" t="s">
        <v>272</v>
      </c>
      <c r="D23" t="s">
        <v>42</v>
      </c>
      <c r="E23">
        <f>[8]TCFH!E23</f>
        <v>1.25</v>
      </c>
      <c r="F23" s="14" t="s">
        <v>686</v>
      </c>
      <c r="G23" s="14" t="s">
        <v>671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58" t="e">
        <f>IF(B24="MATIERE",VLOOKUP($C24,MATIERE!$B$2:$K$601,10,0),IF(B24="MOA",VLOOKUP($C24,ATELIER!$B$2:$K$291,10,0),IF(B24="MOC",VLOOKUP($C24,CHANTIER!$B$2:$K$291,10,0),IF(B24="MP",VLOOKUP($C24,MINIPELLE!$B$2:$K$291,10,0),""))))</f>
        <v>#N/A</v>
      </c>
      <c r="B24" t="s">
        <v>294</v>
      </c>
      <c r="C24" t="s">
        <v>122</v>
      </c>
      <c r="D24" t="s">
        <v>42</v>
      </c>
      <c r="E24">
        <f>[8]TCFH!E24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e">
        <f t="shared" si="1"/>
        <v>#N/A</v>
      </c>
      <c r="BJ24" t="e">
        <f t="shared" si="2"/>
        <v>#N/A</v>
      </c>
      <c r="BM24" t="e">
        <f t="shared" si="3"/>
        <v>#N/A</v>
      </c>
      <c r="BP24" t="e">
        <f t="shared" si="4"/>
        <v>#N/A</v>
      </c>
      <c r="BS24" t="e">
        <f t="shared" si="5"/>
        <v>#N/A</v>
      </c>
      <c r="BV24" t="e">
        <f t="shared" si="6"/>
        <v>#N/A</v>
      </c>
      <c r="BY24" t="e">
        <f t="shared" si="7"/>
        <v>#N/A</v>
      </c>
      <c r="CB24" t="e">
        <f t="shared" si="8"/>
        <v>#N/A</v>
      </c>
      <c r="CE24" t="e">
        <f t="shared" si="9"/>
        <v>#N/A</v>
      </c>
      <c r="CH24" t="e">
        <f t="shared" si="10"/>
        <v>#N/A</v>
      </c>
      <c r="CK24" t="e">
        <f t="shared" si="11"/>
        <v>#N/A</v>
      </c>
      <c r="CN24" t="e">
        <f t="shared" si="12"/>
        <v>#N/A</v>
      </c>
      <c r="CQ24" t="e">
        <f t="shared" si="13"/>
        <v>#N/A</v>
      </c>
      <c r="CT24" t="e">
        <f t="shared" si="14"/>
        <v>#N/A</v>
      </c>
      <c r="CW24" t="e">
        <f t="shared" si="15"/>
        <v>#N/A</v>
      </c>
      <c r="CZ24" t="e">
        <f t="shared" si="16"/>
        <v>#N/A</v>
      </c>
      <c r="DC24" t="e">
        <f t="shared" si="17"/>
        <v>#N/A</v>
      </c>
      <c r="DF24" t="e">
        <f t="shared" si="18"/>
        <v>#N/A</v>
      </c>
    </row>
    <row r="25" spans="1:110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294</v>
      </c>
      <c r="C25" s="72" t="s">
        <v>1296</v>
      </c>
      <c r="D25" t="s">
        <v>8</v>
      </c>
      <c r="E25">
        <f>[8]TCFH!E25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58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294</v>
      </c>
      <c r="C26" t="s">
        <v>323</v>
      </c>
      <c r="D26" t="s">
        <v>8</v>
      </c>
      <c r="E26">
        <f>[8]TCFH!E26</f>
        <v>4</v>
      </c>
      <c r="F26" s="14" t="s">
        <v>686</v>
      </c>
      <c r="G26" s="14" t="s">
        <v>712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58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294</v>
      </c>
      <c r="C27" t="s">
        <v>324</v>
      </c>
      <c r="D27" t="s">
        <v>8</v>
      </c>
      <c r="E27">
        <f>[8]TCFH!E27</f>
        <v>4</v>
      </c>
      <c r="F27" s="14" t="s">
        <v>686</v>
      </c>
      <c r="G27" s="14" t="s">
        <v>712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58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294</v>
      </c>
      <c r="C28" t="s">
        <v>325</v>
      </c>
      <c r="D28" t="s">
        <v>8</v>
      </c>
      <c r="E28">
        <f>[8]TCFH!E28</f>
        <v>4</v>
      </c>
      <c r="F28" s="14" t="s">
        <v>686</v>
      </c>
      <c r="G28" s="14" t="s">
        <v>712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58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294</v>
      </c>
      <c r="C29" t="s">
        <v>326</v>
      </c>
      <c r="D29" t="s">
        <v>8</v>
      </c>
      <c r="E29">
        <f>[8]TCFH!E29</f>
        <v>4</v>
      </c>
      <c r="F29" s="14" t="s">
        <v>686</v>
      </c>
      <c r="G29" s="14" t="s">
        <v>712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58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294</v>
      </c>
      <c r="C30" t="s">
        <v>327</v>
      </c>
      <c r="D30" t="s">
        <v>8</v>
      </c>
      <c r="E30">
        <f>[8]TCFH!E30</f>
        <v>4</v>
      </c>
      <c r="F30" s="14" t="s">
        <v>686</v>
      </c>
      <c r="G30" s="14" t="s">
        <v>712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58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294</v>
      </c>
      <c r="C31" t="s">
        <v>328</v>
      </c>
      <c r="D31" t="s">
        <v>8</v>
      </c>
      <c r="E31">
        <f>[8]TCFH!E31</f>
        <v>4</v>
      </c>
      <c r="F31" s="14" t="s">
        <v>686</v>
      </c>
      <c r="G31" s="14" t="s">
        <v>712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58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294</v>
      </c>
      <c r="C32" t="s">
        <v>329</v>
      </c>
      <c r="D32" t="s">
        <v>8</v>
      </c>
      <c r="E32">
        <f>[8]TCFH!E32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58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294</v>
      </c>
      <c r="C33" t="s">
        <v>330</v>
      </c>
      <c r="D33" t="s">
        <v>8</v>
      </c>
      <c r="E33">
        <f>[8]TCFH!E33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58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294</v>
      </c>
      <c r="C34" t="s">
        <v>331</v>
      </c>
      <c r="D34" t="s">
        <v>42</v>
      </c>
      <c r="E34">
        <f>[8]TCFH!E34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58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294</v>
      </c>
      <c r="C35" t="s">
        <v>332</v>
      </c>
      <c r="D35" t="s">
        <v>8</v>
      </c>
      <c r="E35">
        <f>[8]TCFH!E35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58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58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58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297</v>
      </c>
      <c r="C38" t="s">
        <v>53</v>
      </c>
      <c r="D38" t="s">
        <v>8</v>
      </c>
      <c r="E38">
        <f>[8]TCFH!E38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58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297</v>
      </c>
      <c r="C39" t="s">
        <v>66</v>
      </c>
      <c r="D39" t="s">
        <v>8</v>
      </c>
      <c r="E39">
        <f>[8]TCFH!E39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58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297</v>
      </c>
      <c r="C40" t="s">
        <v>283</v>
      </c>
      <c r="D40" t="s">
        <v>20</v>
      </c>
      <c r="E40">
        <f>[8]TCFH!E40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58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297</v>
      </c>
      <c r="C41" t="s">
        <v>69</v>
      </c>
      <c r="D41" t="s">
        <v>8</v>
      </c>
      <c r="E41">
        <f>[8]TCFH!E41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58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58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298</v>
      </c>
      <c r="C43" t="s">
        <v>172</v>
      </c>
      <c r="D43" t="s">
        <v>8</v>
      </c>
      <c r="E43">
        <f>[8]TCFH!E43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58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298</v>
      </c>
      <c r="C44" t="s">
        <v>196</v>
      </c>
      <c r="D44" t="s">
        <v>160</v>
      </c>
      <c r="E44">
        <f>[8]TCFH!E44</f>
        <v>1.6</v>
      </c>
      <c r="F44" s="14" t="s">
        <v>742</v>
      </c>
      <c r="G44" s="14" t="s">
        <v>712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58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298</v>
      </c>
      <c r="C45" t="s">
        <v>199</v>
      </c>
      <c r="D45" t="s">
        <v>20</v>
      </c>
      <c r="E45">
        <f>[8]TCFH!E45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58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298</v>
      </c>
      <c r="C46" t="s">
        <v>190</v>
      </c>
      <c r="D46" t="s">
        <v>105</v>
      </c>
      <c r="E46">
        <f>[8]TCFH!E46</f>
        <v>4</v>
      </c>
      <c r="F46" s="14" t="s">
        <v>686</v>
      </c>
      <c r="G46" s="14" t="s">
        <v>712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58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298</v>
      </c>
      <c r="C47" t="s">
        <v>188</v>
      </c>
      <c r="D47" t="s">
        <v>105</v>
      </c>
      <c r="E47">
        <f>[8]TCFH!E47</f>
        <v>4</v>
      </c>
      <c r="F47" s="14" t="s">
        <v>686</v>
      </c>
      <c r="G47" s="14" t="s">
        <v>712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58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298</v>
      </c>
      <c r="C48" t="s">
        <v>180</v>
      </c>
      <c r="D48" t="s">
        <v>8</v>
      </c>
      <c r="E48">
        <f>[8]TCFH!E48</f>
        <v>24</v>
      </c>
      <c r="F48" s="14" t="s">
        <v>711</v>
      </c>
      <c r="G48" s="14" t="s">
        <v>712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58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298</v>
      </c>
      <c r="C49" t="s">
        <v>186</v>
      </c>
      <c r="D49" t="s">
        <v>42</v>
      </c>
      <c r="E49">
        <f>[8]TCFH!E49</f>
        <v>1.25</v>
      </c>
      <c r="F49" s="14" t="s">
        <v>686</v>
      </c>
      <c r="G49" s="14" t="s">
        <v>671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58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298</v>
      </c>
      <c r="C50" t="s">
        <v>184</v>
      </c>
      <c r="D50" t="s">
        <v>8</v>
      </c>
      <c r="E50">
        <f>[8]TCFH!E50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58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298</v>
      </c>
      <c r="C51" t="s">
        <v>192</v>
      </c>
      <c r="D51" t="s">
        <v>105</v>
      </c>
      <c r="E51">
        <f>[8]TCFH!E51</f>
        <v>4</v>
      </c>
      <c r="F51" s="14" t="s">
        <v>686</v>
      </c>
      <c r="G51" s="14" t="s">
        <v>712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58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298</v>
      </c>
      <c r="C52" t="s">
        <v>1573</v>
      </c>
      <c r="D52" t="s">
        <v>8</v>
      </c>
      <c r="E52">
        <f>[8]TCFH!E52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58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298</v>
      </c>
      <c r="C53" t="s">
        <v>176</v>
      </c>
      <c r="D53" t="s">
        <v>8</v>
      </c>
      <c r="E53">
        <f>[8]TCFH!E53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58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58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299</v>
      </c>
      <c r="C55" t="s">
        <v>190</v>
      </c>
      <c r="D55" t="s">
        <v>105</v>
      </c>
      <c r="E55">
        <f>[8]TCFH!E55</f>
        <v>4</v>
      </c>
      <c r="F55" s="14" t="s">
        <v>686</v>
      </c>
      <c r="G55" s="14" t="s">
        <v>712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58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299</v>
      </c>
      <c r="C56" t="s">
        <v>188</v>
      </c>
      <c r="D56" t="s">
        <v>105</v>
      </c>
      <c r="E56">
        <f>[8]TCFH!E56</f>
        <v>4</v>
      </c>
      <c r="F56" s="14" t="s">
        <v>686</v>
      </c>
      <c r="G56" s="14" t="s">
        <v>712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58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299</v>
      </c>
      <c r="C57" t="s">
        <v>206</v>
      </c>
      <c r="D57" t="s">
        <v>160</v>
      </c>
      <c r="E57">
        <f>[8]TCFH!E57</f>
        <v>1.6</v>
      </c>
      <c r="F57" s="14" t="s">
        <v>742</v>
      </c>
      <c r="G57" s="14" t="s">
        <v>712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P18"/>
  <sheetViews>
    <sheetView workbookViewId="0">
      <selection activeCell="B21" sqref="B21:B2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913</v>
      </c>
      <c r="D1" t="s">
        <v>296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242</v>
      </c>
      <c r="D2" t="s">
        <v>243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244</v>
      </c>
      <c r="E3" s="14"/>
      <c r="F3" s="14"/>
      <c r="G3" t="s">
        <v>245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294</v>
      </c>
      <c r="C4" s="21" t="s">
        <v>546</v>
      </c>
      <c r="D4" s="25" t="str">
        <f>IF($C4="","",VLOOKUP($C4,[2]MATIERES!$A$2:$F$413,5,0))</f>
        <v>pc</v>
      </c>
      <c r="E4" s="14" t="s">
        <v>694</v>
      </c>
      <c r="F4" s="14" t="s">
        <v>872</v>
      </c>
      <c r="G4" s="2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294</v>
      </c>
      <c r="C5" s="21" t="s">
        <v>404</v>
      </c>
      <c r="D5" s="25" t="str">
        <f>IF($C5="","",VLOOKUP($C5,[2]MATIERES!$A$2:$F$413,5,0))</f>
        <v>pc</v>
      </c>
      <c r="E5" t="s">
        <v>686</v>
      </c>
      <c r="F5" t="s">
        <v>873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VLOOKUP($C6,[1]MATIERES!$A$2:$K$379,11,0)</f>
        <v>132</v>
      </c>
      <c r="B6" t="s">
        <v>294</v>
      </c>
      <c r="C6" s="21" t="s">
        <v>331</v>
      </c>
      <c r="D6" s="25" t="str">
        <f>IF($C6="","",VLOOKUP($C6,[2]MATIERES!$A$2:$F$413,5,0))</f>
        <v>pc</v>
      </c>
      <c r="E6" t="s">
        <v>686</v>
      </c>
      <c r="F6" t="s">
        <v>870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VLOOKUP($C7,[1]MATIERES!$A$2:$K$379,11,0)</f>
        <v>136</v>
      </c>
      <c r="B7" t="s">
        <v>294</v>
      </c>
      <c r="C7" s="21" t="s">
        <v>402</v>
      </c>
      <c r="D7" s="25" t="str">
        <f>IF($C7="","",VLOOKUP($C7,[2]MATIERES!$A$2:$F$413,5,0))</f>
        <v>pc</v>
      </c>
      <c r="E7" t="s">
        <v>686</v>
      </c>
      <c r="F7" t="s">
        <v>871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298</v>
      </c>
      <c r="C9" s="36" t="s">
        <v>89</v>
      </c>
      <c r="D9" t="s">
        <v>8</v>
      </c>
      <c r="E9" s="14" t="s">
        <v>694</v>
      </c>
      <c r="F9" s="14" t="s">
        <v>872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VLOOKUP($C10,[1]CHANTIER!$A$2:$K$291,11,0)</f>
        <v>9</v>
      </c>
      <c r="B10" t="s">
        <v>298</v>
      </c>
      <c r="C10" s="36" t="s">
        <v>87</v>
      </c>
      <c r="D10" s="25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VLOOKUP($C11,[1]CHANTIER!$A$2:$K$291,11,0)</f>
        <v>6</v>
      </c>
      <c r="B11" t="s">
        <v>298</v>
      </c>
      <c r="C11" s="36" t="s">
        <v>80</v>
      </c>
      <c r="D11" s="25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>
        <f>VLOOKUP($C13,[1]MINIPELLE!$A$2:$K$291,11,0)</f>
        <v>14</v>
      </c>
      <c r="B13" t="s">
        <v>299</v>
      </c>
      <c r="C13" s="36" t="s">
        <v>221</v>
      </c>
      <c r="D13" s="25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12">
        <f>VLOOKUP($C14,[1]MINIPELLE!$A$2:$K$291,11,0)</f>
        <v>15</v>
      </c>
      <c r="B14" t="s">
        <v>299</v>
      </c>
      <c r="C14" s="36" t="s">
        <v>222</v>
      </c>
      <c r="D14" s="25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>
        <f>VLOOKUP($C15,[1]MINIPELLE!$A$2:$K$291,11,0)</f>
        <v>16</v>
      </c>
      <c r="B15" t="s">
        <v>299</v>
      </c>
      <c r="C15" s="36" t="s">
        <v>223</v>
      </c>
      <c r="D15" s="25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19" t="s">
        <v>916</v>
      </c>
    </row>
  </sheetData>
  <dataValidations count="4">
    <dataValidation type="list" allowBlank="1" showInputMessage="1" showErrorMessage="1" promptTitle="MATIERES" prompt="choisir le produit" sqref="C4:C5" xr:uid="{00000000-0002-0000-2300-000000000000}">
      <formula1>INDIRECT(B4)</formula1>
    </dataValidation>
    <dataValidation type="list" allowBlank="1" showInputMessage="1" showErrorMessage="1" promptTitle="MATIERES" prompt="choisir le produit" sqref="C6:C7" xr:uid="{00000000-0002-0000-2300-000001000000}">
      <formula1>INDIRECT(B8)</formula1>
    </dataValidation>
    <dataValidation type="list" allowBlank="1" showInputMessage="1" promptTitle="Main d'oeuvre CHANTIER" prompt="choisir la prestation" sqref="C9:C11" xr:uid="{00000000-0002-0000-2300-000002000000}">
      <formula1>INDIRECT(B9)</formula1>
    </dataValidation>
    <dataValidation type="list" allowBlank="1" showInputMessage="1" promptTitle="MINIPELLE" prompt="choisir la prestation" sqref="C13:C15" xr:uid="{00000000-0002-0000-2300-000003000000}">
      <formula1>INDIRECT(B13)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Z16"/>
  <sheetViews>
    <sheetView workbookViewId="0">
      <selection activeCell="A16" sqref="A16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912</v>
      </c>
      <c r="D1" t="s">
        <v>296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242</v>
      </c>
      <c r="D2" t="s">
        <v>243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244</v>
      </c>
      <c r="E3" t="s">
        <v>245</v>
      </c>
    </row>
    <row r="4" spans="1:26" ht="14.25" customHeight="1" x14ac:dyDescent="0.3">
      <c r="A4" s="12">
        <f>VLOOKUP($C4,[1]MATIERES!$A$2:$K$379,11,0)</f>
        <v>320</v>
      </c>
      <c r="B4" t="s">
        <v>294</v>
      </c>
      <c r="C4" s="21" t="s">
        <v>542</v>
      </c>
      <c r="D4" s="25" t="str">
        <f>IF($C4="","",VLOOKUP($C4,[2]MATIERES!$A$2:$F$413,5,0))</f>
        <v>pc</v>
      </c>
      <c r="E4" s="26"/>
      <c r="F4" s="14" t="s">
        <v>686</v>
      </c>
      <c r="G4" s="14" t="s">
        <v>882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294</v>
      </c>
      <c r="C5" s="21" t="s">
        <v>307</v>
      </c>
      <c r="D5" s="25" t="str">
        <f>IF($C5="","",VLOOKUP($C5,[2]MATIERES!$A$2:$F$227,5,0))</f>
        <v>pc</v>
      </c>
      <c r="E5" s="26"/>
      <c r="F5" s="14" t="s">
        <v>686</v>
      </c>
      <c r="G5" s="14" t="s">
        <v>883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294</v>
      </c>
      <c r="C6" s="21" t="s">
        <v>122</v>
      </c>
      <c r="D6" s="25" t="str">
        <f>IF($C6="","",VLOOKUP($C6,[2]MATIERES!$A$2:$F$413,5,0))</f>
        <v>ml</v>
      </c>
      <c r="E6" s="26"/>
      <c r="F6" s="14" t="s">
        <v>686</v>
      </c>
      <c r="G6" s="14" t="s">
        <v>880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294</v>
      </c>
      <c r="C7" s="21" t="s">
        <v>355</v>
      </c>
      <c r="D7" s="25" t="str">
        <f>IF($C7="","",VLOOKUP($C7,[2]MATIERES!$A$2:$F$341,5,0))</f>
        <v>pc</v>
      </c>
      <c r="E7" s="26"/>
      <c r="F7" s="14" t="s">
        <v>686</v>
      </c>
      <c r="G7" s="14" t="s">
        <v>881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285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297</v>
      </c>
      <c r="C9" s="21" t="s">
        <v>6</v>
      </c>
      <c r="D9" t="s">
        <v>8</v>
      </c>
      <c r="E9" s="26"/>
      <c r="F9" s="14" t="s">
        <v>686</v>
      </c>
      <c r="G9" s="14" t="s">
        <v>881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298</v>
      </c>
      <c r="C11" s="36" t="s">
        <v>89</v>
      </c>
      <c r="D11" s="25" t="str">
        <f>IF(C11="","",VLOOKUP($C11,[2]CHANTIER!$A$2:$C$83,3,0))</f>
        <v>pc</v>
      </c>
      <c r="E11" s="26"/>
      <c r="F11" s="14" t="s">
        <v>686</v>
      </c>
      <c r="G11" s="14" t="s">
        <v>882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298</v>
      </c>
      <c r="C12" s="36" t="s">
        <v>103</v>
      </c>
      <c r="D12" s="25" t="str">
        <f>IF(C12="","",VLOOKUP($C12,[2]CHANTIER!$A$2:$C$83,3,0))</f>
        <v>pc</v>
      </c>
      <c r="E12" s="26"/>
      <c r="F12" s="14" t="s">
        <v>708</v>
      </c>
      <c r="G12" s="14" t="s">
        <v>881</v>
      </c>
      <c r="H12" s="14" t="s">
        <v>883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298</v>
      </c>
      <c r="C13" s="36" t="s">
        <v>120</v>
      </c>
      <c r="D13" s="25" t="str">
        <f>IF(C13="","",VLOOKUP($C13,[2]CHANTIER!$A$2:$C$83,3,0))</f>
        <v>ml</v>
      </c>
      <c r="E13" s="26"/>
      <c r="F13" s="14" t="s">
        <v>686</v>
      </c>
      <c r="G13" s="14" t="s">
        <v>880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299</v>
      </c>
      <c r="C16" s="36" t="s">
        <v>120</v>
      </c>
      <c r="D16" t="s">
        <v>42</v>
      </c>
      <c r="E16" s="26"/>
      <c r="F16" s="14" t="s">
        <v>686</v>
      </c>
      <c r="G16" s="14" t="s">
        <v>880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2400-000000000000}">
      <formula1>INDIRECT(B4)</formula1>
    </dataValidation>
    <dataValidation type="list" allowBlank="1" showInputMessage="1" showErrorMessage="1" promptTitle="Main d'oeuvre ATELIER" prompt="choisir la prestation" sqref="C9" xr:uid="{00000000-0002-0000-2400-000001000000}">
      <formula1>INDIRECT(B9)</formula1>
    </dataValidation>
    <dataValidation type="list" allowBlank="1" showInputMessage="1" promptTitle="Main d'oeuvre CHANTIER" prompt="choisir la prestation" sqref="C11:C13" xr:uid="{00000000-0002-0000-2400-000002000000}">
      <formula1>INDIRECT(B11)</formula1>
    </dataValidation>
    <dataValidation type="list" allowBlank="1" showInputMessage="1" promptTitle="MINIPELLE" prompt="choisir la prestation" sqref="C16" xr:uid="{00000000-0002-0000-2400-000003000000}">
      <formula1>INDIRECT(B16)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911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294</v>
      </c>
      <c r="C4" s="21" t="s">
        <v>367</v>
      </c>
      <c r="D4" s="25" t="str">
        <f>IF($C4="","",VLOOKUP($C4,[2]MATIERES!$A$2:$F$413,5,0))</f>
        <v>pc</v>
      </c>
      <c r="F4" s="14" t="s">
        <v>686</v>
      </c>
      <c r="G4" t="s">
        <v>886</v>
      </c>
      <c r="I4" s="14" t="s">
        <v>686</v>
      </c>
      <c r="J4" t="s">
        <v>886</v>
      </c>
      <c r="L4" s="14" t="s">
        <v>686</v>
      </c>
      <c r="M4" t="s">
        <v>886</v>
      </c>
      <c r="O4" s="14" t="s">
        <v>686</v>
      </c>
      <c r="P4" t="s">
        <v>886</v>
      </c>
      <c r="R4" s="14" t="s">
        <v>686</v>
      </c>
      <c r="S4" t="s">
        <v>886</v>
      </c>
      <c r="U4" s="14" t="s">
        <v>686</v>
      </c>
      <c r="V4" t="s">
        <v>886</v>
      </c>
      <c r="X4" s="14" t="s">
        <v>686</v>
      </c>
      <c r="Y4" t="s">
        <v>886</v>
      </c>
      <c r="AA4" s="14" t="s">
        <v>686</v>
      </c>
      <c r="AB4" t="s">
        <v>886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294</v>
      </c>
      <c r="C5" s="21" t="s">
        <v>122</v>
      </c>
      <c r="D5" s="25" t="str">
        <f>IF($C5="","",VLOOKUP($C5,[2]MATIERES!$A$2:$F$413,5,0))</f>
        <v>ml</v>
      </c>
      <c r="F5" s="14" t="s">
        <v>686</v>
      </c>
      <c r="G5" t="s">
        <v>885</v>
      </c>
      <c r="I5" s="14" t="s">
        <v>686</v>
      </c>
      <c r="J5" t="s">
        <v>885</v>
      </c>
      <c r="L5" s="14" t="s">
        <v>686</v>
      </c>
      <c r="M5" t="s">
        <v>885</v>
      </c>
      <c r="O5" s="14" t="s">
        <v>686</v>
      </c>
      <c r="P5" t="s">
        <v>885</v>
      </c>
      <c r="R5" s="14" t="s">
        <v>686</v>
      </c>
      <c r="S5" t="s">
        <v>885</v>
      </c>
      <c r="U5" s="14" t="s">
        <v>686</v>
      </c>
      <c r="V5" t="s">
        <v>885</v>
      </c>
      <c r="X5" s="14" t="s">
        <v>686</v>
      </c>
      <c r="Y5" t="s">
        <v>885</v>
      </c>
      <c r="AA5" s="14" t="s">
        <v>686</v>
      </c>
      <c r="AB5" t="s">
        <v>885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294</v>
      </c>
      <c r="C6" s="21" t="s">
        <v>278</v>
      </c>
      <c r="D6" s="25" t="str">
        <f>IF($C6="","",VLOOKUP($C6,[2]MATIERES!$A$2:$F$413,5,0))</f>
        <v>pc</v>
      </c>
      <c r="F6" s="14" t="s">
        <v>686</v>
      </c>
      <c r="G6" t="s">
        <v>886</v>
      </c>
      <c r="I6" s="14" t="s">
        <v>686</v>
      </c>
      <c r="J6" t="s">
        <v>886</v>
      </c>
      <c r="L6" s="14" t="s">
        <v>686</v>
      </c>
      <c r="M6" t="s">
        <v>886</v>
      </c>
      <c r="O6" s="14" t="s">
        <v>686</v>
      </c>
      <c r="P6" t="s">
        <v>886</v>
      </c>
      <c r="R6" s="14" t="s">
        <v>686</v>
      </c>
      <c r="S6" t="s">
        <v>886</v>
      </c>
      <c r="U6" s="14" t="s">
        <v>686</v>
      </c>
      <c r="V6" t="s">
        <v>886</v>
      </c>
      <c r="X6" s="14" t="s">
        <v>686</v>
      </c>
      <c r="Y6" t="s">
        <v>886</v>
      </c>
      <c r="AA6" s="14" t="s">
        <v>686</v>
      </c>
      <c r="AB6" t="s">
        <v>886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294</v>
      </c>
      <c r="C7" s="21" t="s">
        <v>542</v>
      </c>
      <c r="D7" s="25" t="str">
        <f>IF($C7="","",VLOOKUP($C7,[2]MATIERES!$A$2:$F$413,5,0))</f>
        <v>pc</v>
      </c>
      <c r="F7" s="14" t="s">
        <v>686</v>
      </c>
      <c r="G7" t="s">
        <v>886</v>
      </c>
      <c r="I7" s="14" t="s">
        <v>686</v>
      </c>
      <c r="J7" t="s">
        <v>886</v>
      </c>
      <c r="L7" s="14" t="s">
        <v>686</v>
      </c>
      <c r="M7" t="s">
        <v>886</v>
      </c>
      <c r="O7" s="14" t="s">
        <v>686</v>
      </c>
      <c r="P7" t="s">
        <v>886</v>
      </c>
      <c r="R7" s="14" t="s">
        <v>686</v>
      </c>
      <c r="S7" t="s">
        <v>886</v>
      </c>
      <c r="U7" s="14" t="s">
        <v>686</v>
      </c>
      <c r="V7" t="s">
        <v>886</v>
      </c>
      <c r="X7" s="14" t="s">
        <v>686</v>
      </c>
      <c r="Y7" t="s">
        <v>886</v>
      </c>
      <c r="AA7" s="14" t="s">
        <v>686</v>
      </c>
      <c r="AB7" t="s">
        <v>886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29"/>
      <c r="D8" s="30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297</v>
      </c>
      <c r="C9" s="21" t="s">
        <v>6</v>
      </c>
      <c r="D9" s="25" t="str">
        <f>IF($C9="","",VLOOKUP($C9,[2]ATELIER!$A$2:$E$109,3,0))</f>
        <v>pc</v>
      </c>
      <c r="F9" s="14" t="s">
        <v>663</v>
      </c>
      <c r="G9" t="s">
        <v>886</v>
      </c>
      <c r="I9" s="14" t="s">
        <v>663</v>
      </c>
      <c r="J9" t="s">
        <v>886</v>
      </c>
      <c r="L9" s="14" t="s">
        <v>663</v>
      </c>
      <c r="M9" t="s">
        <v>886</v>
      </c>
      <c r="O9" s="14" t="s">
        <v>663</v>
      </c>
      <c r="P9" t="s">
        <v>886</v>
      </c>
      <c r="R9" s="14" t="s">
        <v>663</v>
      </c>
      <c r="S9" t="s">
        <v>886</v>
      </c>
      <c r="U9" s="14" t="s">
        <v>663</v>
      </c>
      <c r="V9" t="s">
        <v>886</v>
      </c>
      <c r="X9" s="14" t="s">
        <v>663</v>
      </c>
      <c r="Y9" t="s">
        <v>886</v>
      </c>
      <c r="AA9" s="14" t="s">
        <v>663</v>
      </c>
      <c r="AB9" t="s">
        <v>886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297</v>
      </c>
      <c r="C10" s="21" t="s">
        <v>16</v>
      </c>
      <c r="D10" s="25" t="str">
        <f>IF($C10="","",VLOOKUP($C10,[2]ATELIER!$A$2:$E$109,3,0))</f>
        <v>pc</v>
      </c>
      <c r="F10" s="14" t="s">
        <v>686</v>
      </c>
      <c r="G10" s="14" t="s">
        <v>888</v>
      </c>
      <c r="I10" s="14" t="s">
        <v>686</v>
      </c>
      <c r="J10" s="14" t="s">
        <v>888</v>
      </c>
      <c r="L10" s="14" t="s">
        <v>686</v>
      </c>
      <c r="M10" s="14" t="s">
        <v>888</v>
      </c>
      <c r="O10" s="14" t="s">
        <v>686</v>
      </c>
      <c r="P10" s="14" t="s">
        <v>888</v>
      </c>
      <c r="R10" s="14" t="s">
        <v>686</v>
      </c>
      <c r="S10" s="14" t="s">
        <v>888</v>
      </c>
      <c r="U10" s="14" t="s">
        <v>686</v>
      </c>
      <c r="V10" s="14" t="s">
        <v>888</v>
      </c>
      <c r="X10" s="14" t="s">
        <v>686</v>
      </c>
      <c r="Y10" s="14" t="s">
        <v>888</v>
      </c>
      <c r="AA10" s="14" t="s">
        <v>686</v>
      </c>
      <c r="AB10" s="14" t="s">
        <v>888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297</v>
      </c>
      <c r="C11" s="21" t="s">
        <v>58</v>
      </c>
      <c r="D11" s="25" t="str">
        <f>IF($C11="","",VLOOKUP($C11,[2]ATELIER!$A$2:$E$109,3,0))</f>
        <v>pc</v>
      </c>
      <c r="F11" s="14" t="s">
        <v>686</v>
      </c>
      <c r="G11" t="s">
        <v>886</v>
      </c>
      <c r="I11" s="14" t="s">
        <v>686</v>
      </c>
      <c r="J11" t="s">
        <v>886</v>
      </c>
      <c r="L11" s="14" t="s">
        <v>686</v>
      </c>
      <c r="M11" t="s">
        <v>886</v>
      </c>
      <c r="O11" s="14" t="s">
        <v>686</v>
      </c>
      <c r="P11" t="s">
        <v>886</v>
      </c>
      <c r="R11" s="14" t="s">
        <v>686</v>
      </c>
      <c r="S11" t="s">
        <v>886</v>
      </c>
      <c r="U11" s="14" t="s">
        <v>686</v>
      </c>
      <c r="V11" t="s">
        <v>886</v>
      </c>
      <c r="X11" s="14" t="s">
        <v>686</v>
      </c>
      <c r="Y11" t="s">
        <v>886</v>
      </c>
      <c r="AA11" s="14" t="s">
        <v>686</v>
      </c>
      <c r="AB11" t="s">
        <v>886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4"/>
      <c r="D12" s="35"/>
      <c r="E12" s="19"/>
      <c r="F12" s="20"/>
      <c r="G12" s="20"/>
      <c r="H12" s="19"/>
      <c r="I12" s="20"/>
      <c r="J12" s="20"/>
      <c r="K12" s="19"/>
      <c r="L12" s="20"/>
      <c r="M12" s="20"/>
      <c r="N12" s="19"/>
      <c r="O12" s="20"/>
      <c r="P12" s="20"/>
      <c r="Q12" s="19"/>
      <c r="R12" s="20"/>
      <c r="S12" s="20"/>
      <c r="T12" s="19"/>
      <c r="U12" s="20"/>
      <c r="V12" s="20"/>
      <c r="W12" s="19"/>
      <c r="X12" s="20"/>
      <c r="Y12" s="20"/>
      <c r="Z12" s="19"/>
      <c r="AA12" s="20"/>
      <c r="AB12" s="20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298</v>
      </c>
      <c r="C13" s="36" t="s">
        <v>89</v>
      </c>
      <c r="D13" s="25" t="str">
        <f>IF(C13="","",VLOOKUP($C13,[2]CHANTIER!$A$2:$C$83,3,0))</f>
        <v>pc</v>
      </c>
      <c r="E13" s="19">
        <f>IF(G2&lt;12,2,4)</f>
        <v>2</v>
      </c>
      <c r="F13" s="20" t="s">
        <v>686</v>
      </c>
      <c r="G13" s="20" t="s">
        <v>887</v>
      </c>
      <c r="H13" s="19">
        <f>IF(J2&lt;12,2,4)</f>
        <v>2</v>
      </c>
      <c r="I13" s="20" t="s">
        <v>686</v>
      </c>
      <c r="J13" s="20" t="s">
        <v>887</v>
      </c>
      <c r="K13" s="19">
        <f>IF(M2&lt;12,2,4)</f>
        <v>2</v>
      </c>
      <c r="L13" s="20" t="s">
        <v>686</v>
      </c>
      <c r="M13" s="20" t="s">
        <v>887</v>
      </c>
      <c r="N13" s="19">
        <f>IF(P2&lt;12,2,4)</f>
        <v>2</v>
      </c>
      <c r="O13" s="20" t="s">
        <v>686</v>
      </c>
      <c r="P13" s="20" t="s">
        <v>887</v>
      </c>
      <c r="Q13" s="19">
        <f>IF(S2&lt;12,2,4)</f>
        <v>2</v>
      </c>
      <c r="R13" s="20" t="s">
        <v>686</v>
      </c>
      <c r="S13" s="20" t="s">
        <v>887</v>
      </c>
      <c r="T13" s="19">
        <f>IF(V2&lt;12,2,4)</f>
        <v>2</v>
      </c>
      <c r="U13" s="20" t="s">
        <v>686</v>
      </c>
      <c r="V13" s="20" t="s">
        <v>887</v>
      </c>
      <c r="W13" s="19">
        <f>IF(Y2&lt;12,2,4)</f>
        <v>2</v>
      </c>
      <c r="X13" s="20" t="s">
        <v>686</v>
      </c>
      <c r="Y13" s="20" t="s">
        <v>887</v>
      </c>
      <c r="Z13" s="19">
        <f>IF(AB2&lt;12,2,4)</f>
        <v>2</v>
      </c>
      <c r="AA13" s="20" t="s">
        <v>686</v>
      </c>
      <c r="AB13" s="20" t="s">
        <v>887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299</v>
      </c>
      <c r="C15" s="36" t="s">
        <v>120</v>
      </c>
      <c r="F15" s="20" t="s">
        <v>686</v>
      </c>
      <c r="G15" s="14" t="s">
        <v>885</v>
      </c>
      <c r="I15" s="20" t="s">
        <v>686</v>
      </c>
      <c r="J15" s="14" t="s">
        <v>885</v>
      </c>
      <c r="L15" s="20" t="s">
        <v>686</v>
      </c>
      <c r="M15" s="14" t="s">
        <v>885</v>
      </c>
      <c r="O15" s="20" t="s">
        <v>686</v>
      </c>
      <c r="P15" s="14" t="s">
        <v>885</v>
      </c>
      <c r="R15" s="20" t="s">
        <v>686</v>
      </c>
      <c r="S15" s="14" t="s">
        <v>885</v>
      </c>
      <c r="U15" s="20" t="s">
        <v>686</v>
      </c>
      <c r="V15" s="14" t="s">
        <v>885</v>
      </c>
      <c r="X15" s="20" t="s">
        <v>686</v>
      </c>
      <c r="Y15" s="14" t="s">
        <v>885</v>
      </c>
      <c r="AA15" s="20" t="s">
        <v>686</v>
      </c>
      <c r="AB15" s="14" t="s">
        <v>885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19"/>
      <c r="F39" s="20"/>
      <c r="G39" s="20"/>
      <c r="H39" s="19"/>
      <c r="I39" s="20"/>
      <c r="J39" s="20"/>
      <c r="K39" s="19"/>
      <c r="L39" s="20"/>
      <c r="M39" s="20"/>
      <c r="N39" s="19"/>
      <c r="O39" s="20"/>
      <c r="P39" s="20"/>
      <c r="Q39" s="19"/>
      <c r="R39" s="20"/>
      <c r="S39" s="20"/>
      <c r="T39" s="19"/>
      <c r="U39" s="20"/>
      <c r="V39" s="20"/>
      <c r="W39" s="19"/>
      <c r="X39" s="20"/>
      <c r="Y39" s="20"/>
      <c r="Z39" s="19"/>
      <c r="AA39" s="20"/>
      <c r="AB39" s="20"/>
    </row>
  </sheetData>
  <dataValidations count="5">
    <dataValidation type="list" allowBlank="1" showInputMessage="1" showErrorMessage="1" promptTitle="Main d'oeuvre ATELIER" prompt="choisir la prestation" sqref="C9:C11" xr:uid="{00000000-0002-0000-2500-000000000000}">
      <formula1>INDIRECT(B9)</formula1>
    </dataValidation>
    <dataValidation type="list" allowBlank="1" showInputMessage="1" showErrorMessage="1" promptTitle="MATIERES" prompt="choisir le produit" sqref="C4:C5" xr:uid="{00000000-0002-0000-2500-000001000000}">
      <formula1>INDIRECT(B4)</formula1>
    </dataValidation>
    <dataValidation type="list" allowBlank="1" showInputMessage="1" promptTitle="Main d'oeuvre CHANTIER" prompt="choisir la prestation" sqref="C13" xr:uid="{00000000-0002-0000-2500-000002000000}">
      <formula1>INDIRECT(B13)</formula1>
    </dataValidation>
    <dataValidation type="list" allowBlank="1" showInputMessage="1" showErrorMessage="1" promptTitle="MATIERES" prompt="choisir le produit" sqref="C6:C7" xr:uid="{00000000-0002-0000-2500-000003000000}">
      <formula1>INDIRECT(B7)</formula1>
    </dataValidation>
    <dataValidation type="list" allowBlank="1" showInputMessage="1" promptTitle="MINIPELLE" prompt="choisir la prestation" sqref="C15" xr:uid="{00000000-0002-0000-2500-000004000000}">
      <formula1>INDIRECT(B15)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910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 t="s">
        <v>286</v>
      </c>
      <c r="T2" t="s">
        <v>287</v>
      </c>
      <c r="W2" t="s">
        <v>292</v>
      </c>
      <c r="Z2" t="s">
        <v>293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286</v>
      </c>
      <c r="AP2" s="14"/>
      <c r="AQ2" s="14"/>
      <c r="AR2" t="s">
        <v>287</v>
      </c>
      <c r="AS2" s="14"/>
      <c r="AT2" s="14"/>
      <c r="AU2" t="s">
        <v>292</v>
      </c>
      <c r="AV2" s="14"/>
      <c r="AW2" s="14"/>
      <c r="AX2" t="s">
        <v>293</v>
      </c>
      <c r="AY2" s="14"/>
      <c r="AZ2" s="14"/>
    </row>
    <row r="3" spans="1:5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D3" s="14"/>
      <c r="AE3" s="14"/>
      <c r="AF3" t="s">
        <v>245</v>
      </c>
      <c r="AG3" s="14"/>
      <c r="AH3" s="14"/>
      <c r="AI3" t="s">
        <v>245</v>
      </c>
      <c r="AJ3" s="14"/>
      <c r="AK3" s="14"/>
      <c r="AL3" t="s">
        <v>245</v>
      </c>
      <c r="AM3" s="14"/>
      <c r="AN3" s="14"/>
      <c r="AO3" t="s">
        <v>245</v>
      </c>
      <c r="AP3" s="14"/>
      <c r="AQ3" s="14"/>
      <c r="AR3" t="s">
        <v>245</v>
      </c>
      <c r="AS3" s="14"/>
      <c r="AT3" s="14"/>
      <c r="AU3" t="s">
        <v>245</v>
      </c>
      <c r="AV3" s="14"/>
      <c r="AW3" s="14"/>
      <c r="AX3" t="s">
        <v>245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294</v>
      </c>
      <c r="C4" s="21" t="s">
        <v>546</v>
      </c>
      <c r="D4" s="25" t="str">
        <f>IF($C4="","",VLOOKUP($C4,[2]MATIERES!$A$2:$F$413,5,0))</f>
        <v>pc</v>
      </c>
      <c r="E4">
        <f>'[2]Outils de calculs'!E57/2</f>
        <v>1</v>
      </c>
      <c r="F4" s="14" t="s">
        <v>694</v>
      </c>
      <c r="G4" s="14" t="s">
        <v>877</v>
      </c>
      <c r="H4">
        <f>'[2]Outils de calculs'!G57/2</f>
        <v>1</v>
      </c>
      <c r="I4" s="14" t="s">
        <v>694</v>
      </c>
      <c r="J4" s="14" t="s">
        <v>877</v>
      </c>
      <c r="K4">
        <f>'[2]Outils de calculs'!I57/2</f>
        <v>1</v>
      </c>
      <c r="L4" s="14" t="s">
        <v>694</v>
      </c>
      <c r="M4" s="14" t="s">
        <v>877</v>
      </c>
      <c r="N4">
        <f>'[2]Outils de calculs'!K57/2</f>
        <v>2</v>
      </c>
      <c r="O4" s="14" t="s">
        <v>694</v>
      </c>
      <c r="P4" s="14" t="s">
        <v>877</v>
      </c>
      <c r="Q4">
        <f>'[2]Outils de calculs'!M57/2</f>
        <v>2</v>
      </c>
      <c r="R4" s="14" t="s">
        <v>694</v>
      </c>
      <c r="S4" s="14" t="s">
        <v>877</v>
      </c>
      <c r="U4" s="14" t="s">
        <v>694</v>
      </c>
      <c r="V4" s="14" t="s">
        <v>877</v>
      </c>
      <c r="W4">
        <f>'[2]Outils de calculs'!O57/2</f>
        <v>4</v>
      </c>
      <c r="X4" s="14" t="s">
        <v>694</v>
      </c>
      <c r="Y4" s="14" t="s">
        <v>877</v>
      </c>
      <c r="Z4">
        <f>'[2]Outils de calculs'!R57/2</f>
        <v>0</v>
      </c>
      <c r="AA4" s="14" t="s">
        <v>694</v>
      </c>
      <c r="AB4" s="14" t="s">
        <v>877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294</v>
      </c>
      <c r="C5" s="21" t="s">
        <v>404</v>
      </c>
      <c r="D5" s="25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294</v>
      </c>
      <c r="C6" s="21" t="s">
        <v>331</v>
      </c>
      <c r="D6" s="25" t="str">
        <f>IF($C6="","",VLOOKUP($C6,[2]MATIERES!$A$2:$F$227,5,0))</f>
        <v>pc</v>
      </c>
      <c r="E6">
        <f>'[2]Outils de calculs'!E55</f>
        <v>3</v>
      </c>
      <c r="F6" s="14" t="s">
        <v>686</v>
      </c>
      <c r="G6" s="14" t="s">
        <v>875</v>
      </c>
      <c r="H6">
        <f>'[2]Outils de calculs'!G55</f>
        <v>4.5</v>
      </c>
      <c r="I6" s="14" t="s">
        <v>686</v>
      </c>
      <c r="J6" s="14" t="s">
        <v>875</v>
      </c>
      <c r="K6">
        <f>'[2]Outils de calculs'!I55</f>
        <v>4.5</v>
      </c>
      <c r="L6" s="14" t="s">
        <v>686</v>
      </c>
      <c r="M6" s="14" t="s">
        <v>875</v>
      </c>
      <c r="N6">
        <f>'[2]Outils de calculs'!K55</f>
        <v>10.5</v>
      </c>
      <c r="O6" s="14" t="s">
        <v>686</v>
      </c>
      <c r="P6" s="14" t="s">
        <v>875</v>
      </c>
      <c r="Q6">
        <f>'[2]Outils de calculs'!M55</f>
        <v>10.5</v>
      </c>
      <c r="R6" s="14" t="s">
        <v>686</v>
      </c>
      <c r="S6" s="14" t="s">
        <v>875</v>
      </c>
      <c r="U6" s="14" t="s">
        <v>686</v>
      </c>
      <c r="V6" s="14" t="s">
        <v>875</v>
      </c>
      <c r="W6">
        <f>'[2]Outils de calculs'!O55</f>
        <v>26</v>
      </c>
      <c r="X6" s="14" t="s">
        <v>686</v>
      </c>
      <c r="Y6" s="14" t="s">
        <v>875</v>
      </c>
      <c r="Z6">
        <f>'[2]Outils de calculs'!R55</f>
        <v>0</v>
      </c>
      <c r="AA6" s="14" t="s">
        <v>686</v>
      </c>
      <c r="AB6" s="14" t="s">
        <v>875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294</v>
      </c>
      <c r="C7" s="21" t="s">
        <v>402</v>
      </c>
      <c r="D7" s="25" t="str">
        <f>IF($C7="","",VLOOKUP($C7,[2]MATIERES!$A$2:$F$341,5,0))</f>
        <v>pc</v>
      </c>
      <c r="E7">
        <f>'[2]Outils de calculs'!E56</f>
        <v>2</v>
      </c>
      <c r="F7" s="14" t="s">
        <v>686</v>
      </c>
      <c r="G7" s="14" t="s">
        <v>876</v>
      </c>
      <c r="H7">
        <f>'[2]Outils de calculs'!G56</f>
        <v>2</v>
      </c>
      <c r="I7" s="14" t="s">
        <v>686</v>
      </c>
      <c r="J7" s="14" t="s">
        <v>876</v>
      </c>
      <c r="K7">
        <f>'[2]Outils de calculs'!I56</f>
        <v>2</v>
      </c>
      <c r="L7" s="14" t="s">
        <v>686</v>
      </c>
      <c r="M7" s="14" t="s">
        <v>876</v>
      </c>
      <c r="N7">
        <f>'[2]Outils de calculs'!K56</f>
        <v>2</v>
      </c>
      <c r="O7" s="14" t="s">
        <v>686</v>
      </c>
      <c r="P7" s="14" t="s">
        <v>876</v>
      </c>
      <c r="Q7">
        <f>'[2]Outils de calculs'!M56</f>
        <v>2</v>
      </c>
      <c r="R7" s="14" t="s">
        <v>686</v>
      </c>
      <c r="S7" s="14" t="s">
        <v>876</v>
      </c>
      <c r="U7" s="14" t="s">
        <v>686</v>
      </c>
      <c r="V7" s="14" t="s">
        <v>876</v>
      </c>
      <c r="W7">
        <f>'[2]Outils de calculs'!O56</f>
        <v>2</v>
      </c>
      <c r="X7" s="14" t="s">
        <v>686</v>
      </c>
      <c r="Y7" s="14" t="s">
        <v>876</v>
      </c>
      <c r="Z7">
        <f>'[2]Outils de calculs'!R56</f>
        <v>0</v>
      </c>
      <c r="AA7" s="14" t="s">
        <v>686</v>
      </c>
      <c r="AB7" s="14" t="s">
        <v>876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VLOOKUP($C8,[1]MATIERES!$A$2:$K$379,11,0)</f>
        <v>34</v>
      </c>
      <c r="B8" t="s">
        <v>294</v>
      </c>
      <c r="C8" s="21" t="s">
        <v>368</v>
      </c>
      <c r="D8" s="25" t="str">
        <f>IF($C8="","",VLOOKUP($C8,[2]MATIERES!$A$2:$F$341,5,0))</f>
        <v>pc</v>
      </c>
      <c r="E8">
        <f>IF([2]Simulation!L13="DN50",E7,0)</f>
        <v>2</v>
      </c>
      <c r="F8" s="14" t="s">
        <v>686</v>
      </c>
      <c r="G8" s="14" t="s">
        <v>876</v>
      </c>
      <c r="H8">
        <f>IF([2]Simulation!P13="DN50",H7,0)</f>
        <v>0</v>
      </c>
      <c r="I8" s="14" t="s">
        <v>889</v>
      </c>
      <c r="J8" s="14" t="s">
        <v>876</v>
      </c>
      <c r="K8">
        <f>IF([2]Simulation!R13="DN50",K7,0)</f>
        <v>0</v>
      </c>
      <c r="L8" s="14" t="s">
        <v>889</v>
      </c>
      <c r="M8" s="14" t="s">
        <v>876</v>
      </c>
      <c r="N8">
        <f>IF([2]Simulation!Z13="DN50",N7,0)</f>
        <v>0</v>
      </c>
      <c r="O8" s="14" t="s">
        <v>889</v>
      </c>
      <c r="P8" s="14" t="s">
        <v>876</v>
      </c>
      <c r="Q8">
        <f>IF([2]Simulation!AB13="DN50",Q7,0)</f>
        <v>0</v>
      </c>
      <c r="R8" s="14" t="s">
        <v>889</v>
      </c>
      <c r="S8" s="14" t="s">
        <v>876</v>
      </c>
      <c r="U8" s="14" t="s">
        <v>889</v>
      </c>
      <c r="V8" s="14" t="s">
        <v>876</v>
      </c>
      <c r="W8">
        <f>IF([2]Simulation!AP13="DN50",W7,0)</f>
        <v>0</v>
      </c>
      <c r="X8" s="14" t="s">
        <v>889</v>
      </c>
      <c r="Y8" s="14" t="s">
        <v>876</v>
      </c>
      <c r="Z8">
        <f>IF([2]Simulation!AS13="DN50",Z7,0)</f>
        <v>0</v>
      </c>
      <c r="AA8" s="14" t="s">
        <v>889</v>
      </c>
      <c r="AB8" s="14" t="s">
        <v>876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29"/>
      <c r="D9" s="30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297</v>
      </c>
      <c r="C10" s="21" t="s">
        <v>6</v>
      </c>
      <c r="D10" s="25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297</v>
      </c>
      <c r="C11" s="21" t="s">
        <v>61</v>
      </c>
      <c r="D11" s="25" t="str">
        <f>IF($C11="","",VLOOKUP($C11,[2]ATELIER!$A$2:$E$109,3,0))</f>
        <v>pc</v>
      </c>
      <c r="E11">
        <f>E8</f>
        <v>2</v>
      </c>
      <c r="F11" s="14" t="s">
        <v>686</v>
      </c>
      <c r="G11" s="14" t="s">
        <v>876</v>
      </c>
      <c r="H11">
        <f>H8</f>
        <v>0</v>
      </c>
      <c r="I11" s="14" t="s">
        <v>889</v>
      </c>
      <c r="J11" s="14" t="s">
        <v>876</v>
      </c>
      <c r="K11">
        <f>K8</f>
        <v>0</v>
      </c>
      <c r="L11" s="14" t="s">
        <v>889</v>
      </c>
      <c r="M11" s="14" t="s">
        <v>876</v>
      </c>
      <c r="N11">
        <f>N8</f>
        <v>0</v>
      </c>
      <c r="O11" s="14" t="s">
        <v>889</v>
      </c>
      <c r="P11" s="14" t="s">
        <v>876</v>
      </c>
      <c r="Q11">
        <f>Q8</f>
        <v>0</v>
      </c>
      <c r="R11" s="14" t="s">
        <v>889</v>
      </c>
      <c r="S11" s="14" t="s">
        <v>876</v>
      </c>
      <c r="U11" s="14" t="s">
        <v>889</v>
      </c>
      <c r="V11" s="14" t="s">
        <v>876</v>
      </c>
      <c r="W11">
        <f>W8</f>
        <v>0</v>
      </c>
      <c r="X11" s="14" t="s">
        <v>889</v>
      </c>
      <c r="Y11" s="14" t="s">
        <v>876</v>
      </c>
      <c r="Z11">
        <f>Z8</f>
        <v>0</v>
      </c>
      <c r="AA11" s="14" t="s">
        <v>889</v>
      </c>
      <c r="AB11" s="14" t="s">
        <v>876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297</v>
      </c>
      <c r="C12" s="21" t="s">
        <v>16</v>
      </c>
      <c r="D12" s="25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4"/>
      <c r="D13" s="35"/>
      <c r="E13" s="19"/>
      <c r="F13" s="20"/>
      <c r="G13" s="20"/>
      <c r="H13" s="19"/>
      <c r="I13" s="20"/>
      <c r="J13" s="20"/>
      <c r="K13" s="19"/>
      <c r="L13" s="20"/>
      <c r="M13" s="20"/>
      <c r="N13" s="19"/>
      <c r="O13" s="20"/>
      <c r="P13" s="20"/>
      <c r="Q13" s="19"/>
      <c r="R13" s="20"/>
      <c r="S13" s="20"/>
      <c r="T13" s="19"/>
      <c r="U13" s="20"/>
      <c r="V13" s="20"/>
      <c r="W13" s="19"/>
      <c r="X13" s="20"/>
      <c r="Y13" s="20"/>
      <c r="Z13" s="19"/>
      <c r="AA13" s="20"/>
      <c r="AB13" s="20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298</v>
      </c>
      <c r="C14" s="36" t="s">
        <v>89</v>
      </c>
      <c r="D14" s="25" t="str">
        <f>IF(C14="","",VLOOKUP($C14,[2]CHANTIER!$A$2:$C$83,3,0))</f>
        <v>pc</v>
      </c>
      <c r="E14" s="19">
        <f>IF(G2&lt;12,2,4)</f>
        <v>2</v>
      </c>
      <c r="F14" s="20" t="s">
        <v>686</v>
      </c>
      <c r="G14" s="20" t="s">
        <v>877</v>
      </c>
      <c r="H14" s="19">
        <f>IF(K2&lt;12,2,4)</f>
        <v>2</v>
      </c>
      <c r="I14" s="20" t="s">
        <v>686</v>
      </c>
      <c r="J14" s="20" t="s">
        <v>877</v>
      </c>
      <c r="K14" s="19">
        <f>IF(M2&lt;12,2,4)</f>
        <v>2</v>
      </c>
      <c r="L14" s="20" t="s">
        <v>686</v>
      </c>
      <c r="M14" s="20" t="s">
        <v>877</v>
      </c>
      <c r="N14" s="19">
        <f>IF(X2&lt;12,2,4)</f>
        <v>2</v>
      </c>
      <c r="O14" s="20" t="s">
        <v>686</v>
      </c>
      <c r="P14" s="20" t="s">
        <v>877</v>
      </c>
      <c r="Q14" s="19">
        <f>IF(AC2&lt;12,2,4)</f>
        <v>2</v>
      </c>
      <c r="R14" s="20" t="s">
        <v>686</v>
      </c>
      <c r="S14" s="20" t="s">
        <v>877</v>
      </c>
      <c r="T14" s="19"/>
      <c r="U14" s="20" t="s">
        <v>686</v>
      </c>
      <c r="V14" s="20" t="s">
        <v>877</v>
      </c>
      <c r="W14" s="19">
        <f>IF(AK2&lt;12,2,4)</f>
        <v>2</v>
      </c>
      <c r="X14" s="20" t="s">
        <v>686</v>
      </c>
      <c r="Y14" s="20" t="s">
        <v>877</v>
      </c>
      <c r="Z14" s="19">
        <f>IF(AN2&lt;12,2,4)</f>
        <v>2</v>
      </c>
      <c r="AA14" s="20" t="s">
        <v>686</v>
      </c>
      <c r="AB14" s="20" t="s">
        <v>877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</sheetData>
  <dataValidations count="3">
    <dataValidation type="list" allowBlank="1" showInputMessage="1" showErrorMessage="1" promptTitle="Main d'oeuvre ATELIER" prompt="choisir la prestation" sqref="C10:C12" xr:uid="{00000000-0002-0000-2600-000000000000}">
      <formula1>INDIRECT(B10)</formula1>
    </dataValidation>
    <dataValidation type="list" allowBlank="1" showInputMessage="1" promptTitle="Main d'oeuvre CHANTIER" prompt="choisir la prestation" sqref="C14" xr:uid="{00000000-0002-0000-2600-000001000000}">
      <formula1>INDIRECT(B14)</formula1>
    </dataValidation>
    <dataValidation type="list" allowBlank="1" showInputMessage="1" showErrorMessage="1" promptTitle="MATIERES" prompt="choisir le produit" sqref="C4:C8" xr:uid="{00000000-0002-0000-2600-000002000000}">
      <formula1>INDIRECT(B4)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tabColor theme="9" tint="0.39997558519241921"/>
  </sheetPr>
  <dimension ref="A1:K101"/>
  <sheetViews>
    <sheetView topLeftCell="A78" workbookViewId="0">
      <selection activeCell="B99" sqref="B99"/>
    </sheetView>
  </sheetViews>
  <sheetFormatPr baseColWidth="10" defaultRowHeight="14.4" x14ac:dyDescent="0.3"/>
  <cols>
    <col min="2" max="2" width="45.33203125" style="57" customWidth="1"/>
    <col min="3" max="3" width="35.88671875" customWidth="1"/>
    <col min="7" max="7" width="23.5546875" customWidth="1"/>
  </cols>
  <sheetData>
    <row r="1" spans="1:11" x14ac:dyDescent="0.3">
      <c r="B1" s="57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1036</v>
      </c>
      <c r="I1" t="s">
        <v>1878</v>
      </c>
    </row>
    <row r="2" spans="1:11" ht="17.25" customHeight="1" x14ac:dyDescent="0.3">
      <c r="A2">
        <v>2</v>
      </c>
      <c r="B2" s="3" t="s">
        <v>1574</v>
      </c>
      <c r="C2" s="4" t="s">
        <v>74</v>
      </c>
      <c r="D2" s="1" t="s">
        <v>8</v>
      </c>
      <c r="E2" s="2">
        <v>0.25</v>
      </c>
      <c r="G2" s="4" t="s">
        <v>75</v>
      </c>
      <c r="H2" t="str">
        <f>SUBSTITUTE(SUBSTITUTE(SUBSTITUTE(SUBSTITUTE(SUBSTITUTE(SUBSTITUTE(SUBSTITUTE($H$1,"#TYPE#","MOC"),"#LIBELLE#",B2),"#CATEGORIE#",C2),"#UNITE#",D2),"#TEMPS#",SUBSTITUTE(E2,",",".")),"#DETAIL#",SUBSTITUTE(G2,"'","\'")),"#LIGNE#",A2)</f>
        <v>Insert into SC_Prestation (ligne,typePresta,designation,categorie,unite,temps,detail,DateModif) values (2,'MOC','AÉRATION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3">
      <c r="A3">
        <v>3</v>
      </c>
      <c r="B3" s="3" t="s">
        <v>1575</v>
      </c>
      <c r="C3" s="4" t="s">
        <v>74</v>
      </c>
      <c r="D3" s="1" t="s">
        <v>42</v>
      </c>
      <c r="E3" s="2">
        <v>0.02</v>
      </c>
      <c r="G3" s="4" t="s">
        <v>76</v>
      </c>
      <c r="H3" s="74" t="str">
        <f t="shared" ref="H3:H5" si="0">SUBSTITUTE(SUBSTITUTE(SUBSTITUTE(SUBSTITUTE(SUBSTITUTE(SUBSTITUTE(SUBSTITUTE($H$1,"#TYPE#","MOC"),"#LIBELLE#",B3),"#CATEGORIE#",C3),"#UNITE#",D3),"#TEMPS#",SUBSTITUTE(E3,",",".")),"#DETAIL#",SUBSTITUTE(G3,"'","\'")),"#LIGNE#",A3)</f>
        <v>Insert into SC_Prestation (ligne,typePresta,designation,categorie,unite,temps,detail,DateModif) values (3,'MOC','CÂBLE DANS FOURREAU','MOC_ALIM','ml',0.02,'préinsérer le cable dans le fourreau',now());</v>
      </c>
      <c r="K3" s="57">
        <f t="shared" ref="K3:K66" si="1">A3</f>
        <v>3</v>
      </c>
    </row>
    <row r="4" spans="1:11" ht="17.25" customHeight="1" x14ac:dyDescent="0.3">
      <c r="A4">
        <v>4</v>
      </c>
      <c r="B4" s="3" t="s">
        <v>1576</v>
      </c>
      <c r="C4" s="4" t="s">
        <v>74</v>
      </c>
      <c r="D4" s="1" t="s">
        <v>8</v>
      </c>
      <c r="E4" s="2">
        <v>1</v>
      </c>
      <c r="G4" s="4" t="s">
        <v>78</v>
      </c>
      <c r="H4" s="74" t="str">
        <f t="shared" si="0"/>
        <v>Insert into SC_Prestation (ligne,typePresta,designation,categorie,unite,temps,detail,DateModif) values (4,'MOC','FIXATION SERVO MOTEUR SUR VANNE 3 VOIES','MOC_ALIM','pc',1,'enlever poigner , fixer servo moteur et connexion electrique ???',now());</v>
      </c>
      <c r="K4" s="57">
        <f t="shared" si="1"/>
        <v>4</v>
      </c>
    </row>
    <row r="5" spans="1:11" ht="17.25" customHeight="1" x14ac:dyDescent="0.3">
      <c r="A5">
        <v>5</v>
      </c>
      <c r="B5" s="3" t="s">
        <v>1577</v>
      </c>
      <c r="C5" s="4" t="s">
        <v>74</v>
      </c>
      <c r="D5" s="1" t="s">
        <v>8</v>
      </c>
      <c r="E5" s="2">
        <v>0.5</v>
      </c>
      <c r="G5" s="4" t="s">
        <v>79</v>
      </c>
      <c r="H5" s="74" t="str">
        <f t="shared" si="0"/>
        <v>Insert into SC_Prestation (ligne,typePresta,designation,categorie,unite,temps,detail,DateModif) values (5,'MOC','POSE ET CONNEXION DÉGRAISSEUR','MOC_ALIM','pc',0.5,'mettre à niveau et connexion entrée et sortie',now());</v>
      </c>
      <c r="K5" s="57">
        <f t="shared" si="1"/>
        <v>5</v>
      </c>
    </row>
    <row r="6" spans="1:11" s="52" customFormat="1" ht="17.25" customHeight="1" x14ac:dyDescent="0.3">
      <c r="A6" s="52">
        <v>6</v>
      </c>
      <c r="B6" s="64" t="s">
        <v>1578</v>
      </c>
      <c r="C6" s="65" t="s">
        <v>74</v>
      </c>
      <c r="D6" s="66" t="s">
        <v>8</v>
      </c>
      <c r="E6" s="67">
        <v>2</v>
      </c>
      <c r="G6" s="65" t="s">
        <v>81</v>
      </c>
      <c r="H6" s="52" t="str">
        <f>SUBSTITUTE(SUBSTITUTE(SUBSTITUTE(SUBSTITUTE(SUBSTITUTE(SUBSTITUTE(SUBSTITUTE($I$1,"#TYPE#","MOC"),"#LIBELLE#",B6),"#CATEGORIE#",C6),"#UNITE#",D6),"#TEMPS#",SUBSTITUTE(E6,",",".")),"#DETAIL#",SUBSTITUTE(G6,"'","\'")),"#LIGNE#",A6)</f>
        <v>UPDATE SC_Prestation SET unite = 'pc', temps = 2, DateModif = now() WHERE ligne = 6 and typePresta = 'MOC';</v>
      </c>
      <c r="K6" s="52">
        <f t="shared" si="1"/>
        <v>6</v>
      </c>
    </row>
    <row r="7" spans="1:11" ht="17.25" customHeight="1" x14ac:dyDescent="0.3">
      <c r="A7">
        <v>7</v>
      </c>
      <c r="B7" s="3" t="s">
        <v>1579</v>
      </c>
      <c r="C7" s="4" t="s">
        <v>74</v>
      </c>
      <c r="D7" s="1" t="s">
        <v>8</v>
      </c>
      <c r="E7" s="2">
        <v>0.5</v>
      </c>
      <c r="G7" s="4" t="s">
        <v>83</v>
      </c>
      <c r="H7" t="str">
        <f>SUBSTITUTE(SUBSTITUTE(SUBSTITUTE(SUBSTITUTE(SUBSTITUTE(SUBSTITUTE(SUBSTITUTE($H$1,"#TYPE#","MOC"),"#LIBELLE#",B7),"#CATEGORIE#",C7),"#UNITE#",D7),"#TEMPS#",SUBSTITUTE(E7,",",".")),"#DETAIL#",SUBSTITUTE(G7,"'","\'")),"#LIGNE#",A7)</f>
        <v>Insert into SC_Prestation (ligne,typePresta,designation,categorie,unite,temps,detail,DateModif) values (7,'MOC','REGARD ALIMENTATION GRAVITAIRE','MOC_ALIM','pc',0.5,'positionner et mettre à niveau',now());</v>
      </c>
      <c r="K7" s="57">
        <f t="shared" si="1"/>
        <v>7</v>
      </c>
    </row>
    <row r="8" spans="1:11" ht="17.25" customHeight="1" x14ac:dyDescent="0.3">
      <c r="A8">
        <v>8</v>
      </c>
      <c r="B8" s="3" t="s">
        <v>1580</v>
      </c>
      <c r="C8" s="4" t="s">
        <v>74</v>
      </c>
      <c r="D8" s="1" t="s">
        <v>85</v>
      </c>
      <c r="E8" s="2">
        <v>0.75</v>
      </c>
      <c r="G8" s="4" t="s">
        <v>86</v>
      </c>
      <c r="H8" s="74" t="str">
        <f t="shared" ref="H8:H71" si="2">SUBSTITUTE(SUBSTITUTE(SUBSTITUTE(SUBSTITUTE(SUBSTITUTE(SUBSTITUTE(SUBSTITUTE($H$1,"#TYPE#","MOC"),"#LIBELLE#",B8),"#CATEGORIE#",C8),"#UNITE#",D8),"#TEMPS#",SUBSTITUTE(E8,",",".")),"#DETAIL#",SUBSTITUTE(G8,"'","\'")),"#LIGNE#",A8)</f>
        <v>Insert into SC_Prestation (ligne,typePresta,designation,categorie,unite,temps,detail,DateModif) values (8,'MOC','REGARD ALIMENTATION PRESSION','MOC_ALIM','unité',0.75,'positionner l\'ensemble, mettre à niveau',now());</v>
      </c>
      <c r="K8" s="57">
        <f t="shared" si="1"/>
        <v>8</v>
      </c>
    </row>
    <row r="9" spans="1:11" ht="17.25" customHeight="1" x14ac:dyDescent="0.3">
      <c r="A9">
        <v>9</v>
      </c>
      <c r="B9" s="3" t="s">
        <v>1581</v>
      </c>
      <c r="C9" s="4" t="s">
        <v>74</v>
      </c>
      <c r="D9" s="1" t="s">
        <v>8</v>
      </c>
      <c r="E9" s="2">
        <v>0.75</v>
      </c>
      <c r="G9" s="4" t="s">
        <v>88</v>
      </c>
      <c r="H9" s="74" t="str">
        <f t="shared" si="2"/>
        <v>Insert into SC_Prestation (ligne,typePresta,designation,categorie,unite,temps,detail,DateModif) values (9,'MOC','SCELLEMENT DU POSTE','MOC_ALIM','pc',0.75,'Inserer 4 tiges métal puis 3 sac béton près à l\'meploi',now());</v>
      </c>
      <c r="K9" s="57">
        <f t="shared" si="1"/>
        <v>9</v>
      </c>
    </row>
    <row r="10" spans="1:11" ht="17.25" customHeight="1" x14ac:dyDescent="0.3">
      <c r="A10">
        <v>10</v>
      </c>
      <c r="B10" s="3" t="s">
        <v>1522</v>
      </c>
      <c r="C10" s="4" t="s">
        <v>74</v>
      </c>
      <c r="D10" s="1" t="s">
        <v>8</v>
      </c>
      <c r="E10" s="2">
        <v>0.35</v>
      </c>
      <c r="G10" s="4" t="s">
        <v>90</v>
      </c>
      <c r="H10" s="74" t="str">
        <f t="shared" si="2"/>
        <v>Insert into SC_Prestation (ligne,typePresta,designation,categorie,unite,temps,detail,DateModif) values (10,'MOC','RÉPARTITEURS','MOC_ALIM','pc',0.35,'remplir les répartiteurs , mettre zone à plat, poser tapis de chanvre puis répartiteurs',now());</v>
      </c>
      <c r="K10" s="57">
        <f t="shared" si="1"/>
        <v>10</v>
      </c>
    </row>
    <row r="11" spans="1:11" ht="17.25" customHeight="1" x14ac:dyDescent="0.3">
      <c r="A11">
        <v>11</v>
      </c>
      <c r="B11" s="3" t="s">
        <v>1582</v>
      </c>
      <c r="C11" s="4" t="s">
        <v>74</v>
      </c>
      <c r="D11" s="1" t="s">
        <v>8</v>
      </c>
      <c r="E11" s="2">
        <v>0.5</v>
      </c>
      <c r="G11" s="4" t="s">
        <v>91</v>
      </c>
      <c r="H11" s="74" t="str">
        <f t="shared" si="2"/>
        <v>Insert into SC_Prestation (ligne,typePresta,designation,categorie,unite,temps,detail,DateModif) values (11,'MOC','POINTE DE DIAMANT','MOC_ALIM','pc',0.5,'poser regard, couler le béton, coller la pointe de diamant, découper le géotextile et le poser',now());</v>
      </c>
      <c r="K11" s="57">
        <f t="shared" si="1"/>
        <v>11</v>
      </c>
    </row>
    <row r="12" spans="1:11" ht="17.25" customHeight="1" x14ac:dyDescent="0.3">
      <c r="A12">
        <v>12</v>
      </c>
      <c r="B12" s="3" t="s">
        <v>1583</v>
      </c>
      <c r="C12" s="4" t="s">
        <v>93</v>
      </c>
      <c r="D12" s="1" t="s">
        <v>42</v>
      </c>
      <c r="E12" s="2">
        <v>0.03</v>
      </c>
      <c r="G12" s="4" t="s">
        <v>94</v>
      </c>
      <c r="H12" s="74" t="str">
        <f t="shared" si="2"/>
        <v>Insert into SC_Prestation (ligne,typePresta,designation,categorie,unite,temps,detail,DateModif) values (12,'MOC',' FOURREAU DIA 50 OU 63','MOC_Collecte_Exutoire','ml',0.03,'poser fourreau dans tranchée , couper à dimension',now());</v>
      </c>
      <c r="K12" s="57">
        <f t="shared" si="1"/>
        <v>12</v>
      </c>
    </row>
    <row r="13" spans="1:11" ht="17.25" customHeight="1" x14ac:dyDescent="0.3">
      <c r="A13">
        <v>13</v>
      </c>
      <c r="B13" s="3" t="s">
        <v>1584</v>
      </c>
      <c r="C13" s="4" t="s">
        <v>93</v>
      </c>
      <c r="D13" s="1" t="s">
        <v>42</v>
      </c>
      <c r="E13" s="2">
        <v>0.05</v>
      </c>
      <c r="G13" s="4" t="s">
        <v>96</v>
      </c>
      <c r="H13" s="74" t="str">
        <f t="shared" si="2"/>
        <v>Insert into SC_Prestation (ligne,typePresta,designation,categorie,unite,temps,detail,DateModif) values (13,'MOC',' TUBE EPANDRAIN DIA 100 MM','MOC_Collecte_Exutoire','ml',0.05,'poser tube, et couper à dimension',now());</v>
      </c>
      <c r="K13" s="57">
        <f t="shared" si="1"/>
        <v>13</v>
      </c>
    </row>
    <row r="14" spans="1:11" ht="17.25" customHeight="1" x14ac:dyDescent="0.3">
      <c r="A14">
        <v>14</v>
      </c>
      <c r="B14" s="3" t="s">
        <v>1304</v>
      </c>
      <c r="C14" s="4" t="s">
        <v>93</v>
      </c>
      <c r="D14" s="1" t="s">
        <v>42</v>
      </c>
      <c r="E14" s="2">
        <v>0.08</v>
      </c>
      <c r="G14" s="4" t="s">
        <v>97</v>
      </c>
      <c r="H14" s="74" t="str">
        <f t="shared" si="2"/>
        <v>Insert into SC_Prestation (ligne,typePresta,designation,categorie,unite,temps,detail,DateModif) values (14,'MOC','BARRE PVC DIA 50','MOC_Collecte_Exutoire','ml',0.08,'couper à dimension ; ébavurer, poncer, dégraisser et coller',now());</v>
      </c>
      <c r="K14" s="57">
        <f t="shared" si="1"/>
        <v>14</v>
      </c>
    </row>
    <row r="15" spans="1:11" ht="17.25" customHeight="1" x14ac:dyDescent="0.3">
      <c r="A15">
        <v>15</v>
      </c>
      <c r="B15" s="3" t="s">
        <v>1585</v>
      </c>
      <c r="C15" s="4" t="s">
        <v>93</v>
      </c>
      <c r="D15" s="1" t="s">
        <v>8</v>
      </c>
      <c r="E15" s="2">
        <v>0.25</v>
      </c>
      <c r="G15" s="4" t="s">
        <v>99</v>
      </c>
      <c r="H15" s="74" t="str">
        <f t="shared" si="2"/>
        <v>Insert into SC_Prestation (ligne,typePresta,designation,categorie,unite,temps,detail,DateModif) values (15,'MOC','CLAPET SORTIE','MOC_Collecte_Exutoire','pc',0.25,'couper tube à dimension, coller clapet',now());</v>
      </c>
      <c r="K15" s="57">
        <f t="shared" si="1"/>
        <v>15</v>
      </c>
    </row>
    <row r="16" spans="1:11" ht="17.25" customHeight="1" x14ac:dyDescent="0.3">
      <c r="A16">
        <v>16</v>
      </c>
      <c r="B16" s="3" t="s">
        <v>1586</v>
      </c>
      <c r="C16" s="4" t="s">
        <v>93</v>
      </c>
      <c r="D16" s="1" t="s">
        <v>8</v>
      </c>
      <c r="E16" s="2">
        <v>1</v>
      </c>
      <c r="G16" s="4" t="s">
        <v>100</v>
      </c>
      <c r="H16" s="74" t="str">
        <f t="shared" si="2"/>
        <v>Insert into SC_Prestation (ligne,typePresta,designation,categorie,unite,temps,detail,DateModif) values (16,'MOC','REGARD CONNEXION ÉLECTRIQUE','MOC_Collecte_Exutoire','pc',1,'Pose et connexion du regard avec branchement provisoire',now());</v>
      </c>
      <c r="K16" s="57">
        <f t="shared" si="1"/>
        <v>16</v>
      </c>
    </row>
    <row r="17" spans="1:11" ht="17.25" customHeight="1" x14ac:dyDescent="0.3">
      <c r="A17">
        <v>17</v>
      </c>
      <c r="B17" s="3" t="s">
        <v>1523</v>
      </c>
      <c r="C17" s="4" t="s">
        <v>93</v>
      </c>
      <c r="D17" s="1" t="s">
        <v>8</v>
      </c>
      <c r="E17" s="2">
        <v>0.1</v>
      </c>
      <c r="G17" s="4" t="s">
        <v>102</v>
      </c>
      <c r="H17" s="74" t="str">
        <f t="shared" si="2"/>
        <v>Insert into SC_Prestation (ligne,typePresta,designation,categorie,unite,temps,detail,DateModif) values (17,'MOC','COLLAGE ACCESSOIRES PRESSION','MOC_Collecte_Exutoire','pc',0.1,'poncage, dégraissage, et collage coude et T',now());</v>
      </c>
      <c r="K17" s="57">
        <f t="shared" si="1"/>
        <v>17</v>
      </c>
    </row>
    <row r="18" spans="1:11" ht="17.25" customHeight="1" x14ac:dyDescent="0.3">
      <c r="A18">
        <v>18</v>
      </c>
      <c r="B18" s="3" t="s">
        <v>1587</v>
      </c>
      <c r="C18" s="4" t="s">
        <v>93</v>
      </c>
      <c r="D18" s="1" t="s">
        <v>8</v>
      </c>
      <c r="E18" s="2">
        <v>0.08</v>
      </c>
      <c r="G18" s="4" t="s">
        <v>104</v>
      </c>
      <c r="H18" s="74" t="str">
        <f t="shared" si="2"/>
        <v>Insert into SC_Prestation (ligne,typePresta,designation,categorie,unite,temps,detail,DateModif) values (18,'MOC','COLLAGE ACCESSOIRES PVC EVAC','MOC_Collecte_Exutoire','pc',0.08,'Collage coudes, y, T ,...',now());</v>
      </c>
      <c r="K18" s="57">
        <f t="shared" si="1"/>
        <v>18</v>
      </c>
    </row>
    <row r="19" spans="1:11" ht="17.25" customHeight="1" x14ac:dyDescent="0.3">
      <c r="A19">
        <v>19</v>
      </c>
      <c r="B19" s="3" t="s">
        <v>1588</v>
      </c>
      <c r="C19" s="4" t="s">
        <v>93</v>
      </c>
      <c r="D19" s="1" t="s">
        <v>105</v>
      </c>
      <c r="E19" s="2">
        <v>0.05</v>
      </c>
      <c r="G19" s="4" t="s">
        <v>106</v>
      </c>
      <c r="H19" s="74" t="str">
        <f t="shared" si="2"/>
        <v>Insert into SC_Prestation (ligne,typePresta,designation,categorie,unite,temps,detail,DateModif) values (19,'MOC','EPDM SEUL NOUE','MOC_Collecte_Exutoire','m²',0.05,'positionner',now());</v>
      </c>
      <c r="K19" s="57">
        <f t="shared" si="1"/>
        <v>19</v>
      </c>
    </row>
    <row r="20" spans="1:11" ht="17.25" customHeight="1" x14ac:dyDescent="0.3">
      <c r="A20">
        <v>20</v>
      </c>
      <c r="B20" s="3" t="s">
        <v>1589</v>
      </c>
      <c r="C20" s="4" t="s">
        <v>93</v>
      </c>
      <c r="D20" s="1" t="s">
        <v>105</v>
      </c>
      <c r="E20" s="2">
        <v>0.01</v>
      </c>
      <c r="G20" s="4" t="s">
        <v>108</v>
      </c>
      <c r="H20" s="74" t="str">
        <f t="shared" si="2"/>
        <v>Insert into SC_Prestation (ligne,typePresta,designation,categorie,unite,temps,detail,DateModif) values (20,'MOC','GÉOTEXTILE NOUE','MOC_Collecte_Exutoire','m²',0.01,'poser géotextile sur cailloux, couper à dimension',now());</v>
      </c>
      <c r="K20" s="57">
        <f t="shared" si="1"/>
        <v>20</v>
      </c>
    </row>
    <row r="21" spans="1:11" ht="17.25" customHeight="1" x14ac:dyDescent="0.3">
      <c r="A21">
        <v>21</v>
      </c>
      <c r="B21" s="3" t="s">
        <v>1590</v>
      </c>
      <c r="C21" s="4" t="s">
        <v>93</v>
      </c>
      <c r="D21" s="1" t="s">
        <v>42</v>
      </c>
      <c r="E21" s="2">
        <v>0.02</v>
      </c>
      <c r="G21" s="4" t="s">
        <v>110</v>
      </c>
      <c r="H21" s="74" t="str">
        <f t="shared" si="2"/>
        <v>Insert into SC_Prestation (ligne,typePresta,designation,categorie,unite,temps,detail,DateModif) values (21,'MOC','GÉOTEXTILE TRANCHÉE50 CM','MOC_Collecte_Exutoire','ml',0.02,'poser géotextile dans trantranché sur cailloux',now());</v>
      </c>
      <c r="K21" s="57">
        <f t="shared" si="1"/>
        <v>21</v>
      </c>
    </row>
    <row r="22" spans="1:11" ht="17.25" customHeight="1" x14ac:dyDescent="0.3">
      <c r="A22">
        <v>22</v>
      </c>
      <c r="B22" s="3" t="s">
        <v>1591</v>
      </c>
      <c r="C22" s="4" t="s">
        <v>93</v>
      </c>
      <c r="D22" s="1" t="s">
        <v>42</v>
      </c>
      <c r="E22" s="2">
        <v>0.02</v>
      </c>
      <c r="G22" s="4" t="s">
        <v>111</v>
      </c>
      <c r="H22" s="74" t="str">
        <f t="shared" si="2"/>
        <v>Insert into SC_Prestation (ligne,typePresta,designation,categorie,unite,temps,detail,DateModif) values (22,'MOC','GRILLAGE AVERTISSEUR ROUGE OU MARRON','MOC_Collecte_Exutoire','ml',0.02,'poser grillage dans tranchées',now());</v>
      </c>
      <c r="K22" s="57">
        <f t="shared" si="1"/>
        <v>22</v>
      </c>
    </row>
    <row r="23" spans="1:11" ht="17.25" customHeight="1" x14ac:dyDescent="0.3">
      <c r="A23">
        <v>23</v>
      </c>
      <c r="B23" s="3" t="s">
        <v>1592</v>
      </c>
      <c r="C23" s="4" t="s">
        <v>93</v>
      </c>
      <c r="D23" s="1" t="s">
        <v>8</v>
      </c>
      <c r="E23" s="2">
        <v>0.05</v>
      </c>
      <c r="G23" s="4" t="s">
        <v>113</v>
      </c>
      <c r="H23" s="74" t="str">
        <f t="shared" si="2"/>
        <v>Insert into SC_Prestation (ligne,typePresta,designation,categorie,unite,temps,detail,DateModif) values (23,'MOC','POSE COUVERCLE BÉTON','MOC_Collecte_Exutoire','pc',0.05,'poser couvercle surrehausse',now());</v>
      </c>
      <c r="K23" s="57">
        <f t="shared" si="1"/>
        <v>23</v>
      </c>
    </row>
    <row r="24" spans="1:11" ht="17.25" customHeight="1" x14ac:dyDescent="0.3">
      <c r="A24">
        <v>24</v>
      </c>
      <c r="B24" s="3" t="s">
        <v>1593</v>
      </c>
      <c r="C24" s="4" t="s">
        <v>93</v>
      </c>
      <c r="D24" s="1" t="s">
        <v>8</v>
      </c>
      <c r="E24" s="2">
        <v>0.08</v>
      </c>
      <c r="G24" s="4" t="s">
        <v>115</v>
      </c>
      <c r="H24" s="74" t="str">
        <f t="shared" si="2"/>
        <v>Insert into SC_Prestation (ligne,typePresta,designation,categorie,unite,temps,detail,DateModif) values (24,'MOC','POSE RÉHAUSSE BÉTON','MOC_Collecte_Exutoire','pc',0.08,'pose rehausse , mettre à niveau',now());</v>
      </c>
      <c r="K24" s="57">
        <f t="shared" si="1"/>
        <v>24</v>
      </c>
    </row>
    <row r="25" spans="1:11" ht="17.25" customHeight="1" x14ac:dyDescent="0.3">
      <c r="A25">
        <v>25</v>
      </c>
      <c r="B25" s="3" t="s">
        <v>1482</v>
      </c>
      <c r="C25" s="4" t="s">
        <v>93</v>
      </c>
      <c r="D25" s="1" t="s">
        <v>8</v>
      </c>
      <c r="E25" s="2">
        <v>0.25</v>
      </c>
      <c r="G25" s="4" t="s">
        <v>116</v>
      </c>
      <c r="H25" s="74" t="str">
        <f t="shared" si="2"/>
        <v>Insert into SC_Prestation (ligne,typePresta,designation,categorie,unite,temps,detail,DateModif) values (25,'MOC','RACCORD PE – PVC','MOC_Collecte_Exutoire','pc',0.25,'faire la jonction PE/PVC avec unité préparé en atelier',now());</v>
      </c>
      <c r="K25" s="57">
        <f t="shared" si="1"/>
        <v>25</v>
      </c>
    </row>
    <row r="26" spans="1:11" ht="17.25" customHeight="1" x14ac:dyDescent="0.3">
      <c r="A26">
        <v>26</v>
      </c>
      <c r="B26" s="3" t="s">
        <v>1594</v>
      </c>
      <c r="C26" s="4" t="s">
        <v>93</v>
      </c>
      <c r="D26" s="1" t="s">
        <v>118</v>
      </c>
      <c r="E26" s="2">
        <v>0.05</v>
      </c>
      <c r="G26" s="4" t="s">
        <v>119</v>
      </c>
      <c r="H26" s="74" t="str">
        <f t="shared" si="2"/>
        <v>Insert into SC_Prestation (ligne,typePresta,designation,categorie,unite,temps,detail,DateModif) values (26,'MOC','REMPLISSAGE GRANULATS NOUES','MOC_Collecte_Exutoire','T',0.05,'pelleter à la main + ratisser',now());</v>
      </c>
      <c r="K26" s="57">
        <f t="shared" si="1"/>
        <v>26</v>
      </c>
    </row>
    <row r="27" spans="1:11" ht="17.25" customHeight="1" x14ac:dyDescent="0.3">
      <c r="A27">
        <v>27</v>
      </c>
      <c r="B27" s="3" t="s">
        <v>1595</v>
      </c>
      <c r="C27" s="4" t="s">
        <v>93</v>
      </c>
      <c r="D27" s="1" t="s">
        <v>42</v>
      </c>
      <c r="E27" s="2">
        <v>0.05</v>
      </c>
      <c r="G27" s="4" t="s">
        <v>121</v>
      </c>
      <c r="H27" s="74" t="str">
        <f t="shared" si="2"/>
        <v>Insert into SC_Prestation (ligne,typePresta,designation,categorie,unite,temps,detail,DateModif) values (27,'MOC','TRANCHÉE GRAVITAIRE','MOC_Collecte_Exutoire','ml',0.05,'Mise à niveau au sable pour avoir la pente souhaitée',now());</v>
      </c>
      <c r="K27" s="57">
        <f t="shared" si="1"/>
        <v>27</v>
      </c>
    </row>
    <row r="28" spans="1:11" ht="17.25" customHeight="1" x14ac:dyDescent="0.3">
      <c r="A28">
        <v>28</v>
      </c>
      <c r="B28" s="3" t="s">
        <v>1477</v>
      </c>
      <c r="C28" s="4" t="s">
        <v>93</v>
      </c>
      <c r="D28" s="1" t="s">
        <v>42</v>
      </c>
      <c r="E28" s="2">
        <v>0.05</v>
      </c>
      <c r="G28" s="4" t="s">
        <v>123</v>
      </c>
      <c r="H28" s="74" t="str">
        <f t="shared" si="2"/>
        <v>Insert into SC_Prestation (ligne,typePresta,designation,categorie,unite,temps,detail,DateModif) values (28,'MOC','TUBE DIA 100','MOC_Collecte_Exutoire','ml',0.05,'collage tube dia 100',now());</v>
      </c>
      <c r="K28" s="57">
        <f t="shared" si="1"/>
        <v>28</v>
      </c>
    </row>
    <row r="29" spans="1:11" ht="17.25" customHeight="1" x14ac:dyDescent="0.3">
      <c r="A29">
        <v>29</v>
      </c>
      <c r="B29" s="3" t="s">
        <v>1596</v>
      </c>
      <c r="C29" s="4" t="s">
        <v>93</v>
      </c>
      <c r="D29" s="1" t="s">
        <v>42</v>
      </c>
      <c r="E29" s="2">
        <v>0.02</v>
      </c>
      <c r="G29" s="4" t="s">
        <v>125</v>
      </c>
      <c r="H29" s="74" t="str">
        <f t="shared" si="2"/>
        <v>Insert into SC_Prestation (ligne,typePresta,designation,categorie,unite,temps,detail,DateModif) values (29,'MOC','TUYAUX PE DIA 50 OU 60','MOC_Collecte_Exutoire','ml',0.02,'poser tuyau PE dans la tranchée, couper à dimension',now());</v>
      </c>
      <c r="K29" s="57">
        <f t="shared" si="1"/>
        <v>29</v>
      </c>
    </row>
    <row r="30" spans="1:11" ht="17.25" customHeight="1" x14ac:dyDescent="0.3">
      <c r="A30">
        <v>30</v>
      </c>
      <c r="B30" s="5" t="s">
        <v>1597</v>
      </c>
      <c r="C30" s="4" t="s">
        <v>126</v>
      </c>
      <c r="D30" s="1" t="s">
        <v>20</v>
      </c>
      <c r="E30" s="2">
        <v>1</v>
      </c>
      <c r="G30" s="4" t="s">
        <v>127</v>
      </c>
      <c r="H30" s="74" t="str">
        <f t="shared" si="2"/>
        <v>Insert into SC_Prestation (ligne,typePresta,designation,categorie,unite,temps,detail,DateModif) values (30,'MOC','INSTALLATION DE CHANTIER','MOC_PREPARATION','forfait',1,'déchargement matériel et outtilage',now());</v>
      </c>
      <c r="K30" s="57">
        <f t="shared" si="1"/>
        <v>30</v>
      </c>
    </row>
    <row r="31" spans="1:11" ht="17.25" customHeight="1" x14ac:dyDescent="0.3">
      <c r="A31">
        <v>31</v>
      </c>
      <c r="B31" s="5" t="s">
        <v>1598</v>
      </c>
      <c r="C31" s="4" t="s">
        <v>126</v>
      </c>
      <c r="D31" s="1" t="s">
        <v>20</v>
      </c>
      <c r="E31" s="2">
        <v>1</v>
      </c>
      <c r="G31" s="4" t="s">
        <v>128</v>
      </c>
      <c r="H31" s="74" t="str">
        <f t="shared" si="2"/>
        <v>Insert into SC_Prestation (ligne,typePresta,designation,categorie,unite,temps,detail,DateModif) values (31,'MOC','PIQUETAGE ET NIVEAUX','MOC_PREPARATION','forfait',1,'positionner les filtres et mesure de niveaux',now());</v>
      </c>
      <c r="K31" s="57">
        <f t="shared" si="1"/>
        <v>31</v>
      </c>
    </row>
    <row r="32" spans="1:11" ht="17.25" customHeight="1" x14ac:dyDescent="0.3">
      <c r="A32">
        <v>32</v>
      </c>
      <c r="B32" s="3" t="s">
        <v>1599</v>
      </c>
      <c r="C32" s="4" t="s">
        <v>130</v>
      </c>
      <c r="D32" s="1" t="s">
        <v>42</v>
      </c>
      <c r="E32" s="2">
        <v>0.1</v>
      </c>
      <c r="G32" s="4" t="s">
        <v>131</v>
      </c>
      <c r="H32" s="74" t="str">
        <f t="shared" si="2"/>
        <v>Insert into SC_Prestation (ligne,typePresta,designation,categorie,unite,temps,detail,DateModif) values (32,'MOC','BARRE T MÉTAL ','MOC_PROTECTION_SANITAIRE','ml',0.1,'placer, positionner et visser (6 par barre)',now());</v>
      </c>
      <c r="K32" s="57">
        <f t="shared" si="1"/>
        <v>32</v>
      </c>
    </row>
    <row r="33" spans="1:11" ht="17.25" customHeight="1" x14ac:dyDescent="0.3">
      <c r="A33">
        <v>33</v>
      </c>
      <c r="B33" s="3" t="s">
        <v>1600</v>
      </c>
      <c r="C33" s="4" t="s">
        <v>130</v>
      </c>
      <c r="D33" s="1" t="s">
        <v>8</v>
      </c>
      <c r="E33" s="2">
        <v>0.25</v>
      </c>
      <c r="G33" s="4" t="s">
        <v>133</v>
      </c>
      <c r="H33" s="74" t="str">
        <f t="shared" si="2"/>
        <v>Insert into SC_Prestation (ligne,typePresta,designation,categorie,unite,temps,detail,DateModif) values (33,'MOC','POSE KIT BARRE GALVA BAC','MOC_PROTECTION_SANITAIRE','pc',0.25,'placer, positionner et visser les deux barres (4/barres)',now());</v>
      </c>
      <c r="K33" s="57">
        <f t="shared" si="1"/>
        <v>33</v>
      </c>
    </row>
    <row r="34" spans="1:11" ht="17.25" customHeight="1" x14ac:dyDescent="0.3">
      <c r="A34">
        <v>34</v>
      </c>
      <c r="B34" s="3" t="s">
        <v>1453</v>
      </c>
      <c r="C34" s="4" t="s">
        <v>130</v>
      </c>
      <c r="D34" s="1" t="s">
        <v>8</v>
      </c>
      <c r="E34" s="2">
        <v>0.05</v>
      </c>
      <c r="G34" s="4" t="s">
        <v>134</v>
      </c>
      <c r="H34" s="74" t="str">
        <f t="shared" si="2"/>
        <v>Insert into SC_Prestation (ligne,typePresta,designation,categorie,unite,temps,detail,DateModif) values (34,'MOC','CAILLEBOTIS 1X1 M','MOC_PROTECTION_SANITAIRE','pc',0.05,'manutention grille',now());</v>
      </c>
      <c r="K34" s="57">
        <f t="shared" si="1"/>
        <v>34</v>
      </c>
    </row>
    <row r="35" spans="1:11" ht="17.25" customHeight="1" x14ac:dyDescent="0.3">
      <c r="A35">
        <v>35</v>
      </c>
      <c r="B35" s="3" t="s">
        <v>1454</v>
      </c>
      <c r="C35" s="4" t="s">
        <v>130</v>
      </c>
      <c r="D35" s="1" t="s">
        <v>8</v>
      </c>
      <c r="E35" s="2">
        <v>0.05</v>
      </c>
      <c r="G35" s="4" t="s">
        <v>134</v>
      </c>
      <c r="H35" s="74" t="str">
        <f t="shared" si="2"/>
        <v>Insert into SC_Prestation (ligne,typePresta,designation,categorie,unite,temps,detail,DateModif) values (35,'MOC','CAILLEBOTIS 1X1,5 M','MOC_PROTECTION_SANITAIRE','pc',0.05,'manutention grille',now());</v>
      </c>
      <c r="K35" s="57">
        <f t="shared" si="1"/>
        <v>35</v>
      </c>
    </row>
    <row r="36" spans="1:11" ht="17.25" customHeight="1" x14ac:dyDescent="0.3">
      <c r="A36">
        <v>36</v>
      </c>
      <c r="B36" s="3" t="s">
        <v>1601</v>
      </c>
      <c r="C36" s="4" t="s">
        <v>136</v>
      </c>
      <c r="D36" s="1" t="s">
        <v>42</v>
      </c>
      <c r="E36" s="2">
        <v>0.15</v>
      </c>
      <c r="G36" s="4" t="s">
        <v>137</v>
      </c>
      <c r="H36" s="74" t="str">
        <f t="shared" si="2"/>
        <v>Insert into SC_Prestation (ligne,typePresta,designation,categorie,unite,temps,detail,DateModif) values (36,'MOC','CADRE DOUGLAS  170/60','MOC_Systèmes_Constructifs','ml',0.15,'assemblage bois',now());</v>
      </c>
      <c r="K36" s="57">
        <f t="shared" si="1"/>
        <v>36</v>
      </c>
    </row>
    <row r="37" spans="1:11" ht="17.25" customHeight="1" x14ac:dyDescent="0.3">
      <c r="A37">
        <v>37</v>
      </c>
      <c r="B37" s="3" t="s">
        <v>1602</v>
      </c>
      <c r="C37" s="4" t="s">
        <v>136</v>
      </c>
      <c r="D37" s="1" t="s">
        <v>42</v>
      </c>
      <c r="E37" s="2">
        <v>0.15</v>
      </c>
      <c r="G37" s="4" t="s">
        <v>137</v>
      </c>
      <c r="H37" s="74" t="str">
        <f t="shared" si="2"/>
        <v>Insert into SC_Prestation (ligne,typePresta,designation,categorie,unite,temps,detail,DateModif) values (37,'MOC','POSE CHEVRON CL4 CADRE 70/40','MOC_Systèmes_Constructifs','ml',0.15,'assemblage bois',now());</v>
      </c>
      <c r="K37" s="57">
        <f t="shared" si="1"/>
        <v>37</v>
      </c>
    </row>
    <row r="38" spans="1:11" ht="17.25" customHeight="1" x14ac:dyDescent="0.3">
      <c r="A38">
        <v>38</v>
      </c>
      <c r="B38" s="3" t="s">
        <v>1603</v>
      </c>
      <c r="C38" s="4" t="s">
        <v>136</v>
      </c>
      <c r="D38" s="1" t="s">
        <v>42</v>
      </c>
      <c r="E38" s="2">
        <v>0.06</v>
      </c>
      <c r="G38" s="4" t="s">
        <v>137</v>
      </c>
      <c r="H38" s="74" t="str">
        <f t="shared" si="2"/>
        <v>Insert into SC_Prestation (ligne,typePresta,designation,categorie,unite,temps,detail,DateModif) values (38,'MOC','POSE BASTAINGS DOUGLAS','MOC_Systèmes_Constructifs','ml',0.06,'assemblage bois',now());</v>
      </c>
      <c r="K38" s="57">
        <f t="shared" si="1"/>
        <v>38</v>
      </c>
    </row>
    <row r="39" spans="1:11" ht="17.25" customHeight="1" x14ac:dyDescent="0.3">
      <c r="A39">
        <v>39</v>
      </c>
      <c r="B39" s="3" t="s">
        <v>1604</v>
      </c>
      <c r="C39" s="4" t="s">
        <v>136</v>
      </c>
      <c r="D39" s="1" t="s">
        <v>42</v>
      </c>
      <c r="E39" s="2">
        <v>0.15</v>
      </c>
      <c r="G39" s="4" t="s">
        <v>141</v>
      </c>
      <c r="H39" s="74" t="str">
        <f t="shared" si="2"/>
        <v>Insert into SC_Prestation (ligne,typePresta,designation,categorie,unite,temps,detail,DateModif) values (39,'MOC','POSE CHEVRON MILIEU','MOC_Systèmes_Constructifs','ml',0.15,'positionner et fixer chevron sur cadre',now());</v>
      </c>
      <c r="K39" s="57">
        <f t="shared" si="1"/>
        <v>39</v>
      </c>
    </row>
    <row r="40" spans="1:11" ht="17.25" customHeight="1" x14ac:dyDescent="0.3">
      <c r="A40">
        <v>40</v>
      </c>
      <c r="B40" s="3" t="s">
        <v>1605</v>
      </c>
      <c r="C40" s="4" t="s">
        <v>136</v>
      </c>
      <c r="D40" s="1" t="s">
        <v>42</v>
      </c>
      <c r="E40" s="2">
        <v>0.05</v>
      </c>
      <c r="G40" s="4" t="s">
        <v>143</v>
      </c>
      <c r="H40" s="74" t="str">
        <f t="shared" si="2"/>
        <v>Insert into SC_Prestation (ligne,typePresta,designation,categorie,unite,temps,detail,DateModif) values (40,'MOC',' POSE DELTA MS','MOC_Systèmes_Constructifs','ml',0.05,'pose delta MS contre les parois en bois, couper à dimension',now());</v>
      </c>
      <c r="K40" s="57">
        <f t="shared" si="1"/>
        <v>40</v>
      </c>
    </row>
    <row r="41" spans="1:11" ht="17.25" customHeight="1" x14ac:dyDescent="0.3">
      <c r="A41">
        <v>41</v>
      </c>
      <c r="B41" s="3" t="s">
        <v>1606</v>
      </c>
      <c r="C41" s="4" t="s">
        <v>136</v>
      </c>
      <c r="D41" s="1" t="s">
        <v>42</v>
      </c>
      <c r="E41" s="2">
        <v>0.08</v>
      </c>
      <c r="G41" s="4" t="s">
        <v>145</v>
      </c>
      <c r="H41" s="74" t="str">
        <f t="shared" si="2"/>
        <v>Insert into SC_Prestation (ligne,typePresta,designation,categorie,unite,temps,detail,DateModif) values (41,'MOC','GABION SOUS BASTAINGS','MOC_Systèmes_Constructifs','ml',0.08,'aider le pelleteur à mettre le 20/40 sous lme bastaing',now());</v>
      </c>
      <c r="K41" s="57">
        <f t="shared" si="1"/>
        <v>41</v>
      </c>
    </row>
    <row r="42" spans="1:11" ht="17.25" customHeight="1" x14ac:dyDescent="0.3">
      <c r="A42">
        <v>42</v>
      </c>
      <c r="B42" s="3" t="s">
        <v>1607</v>
      </c>
      <c r="C42" s="4" t="s">
        <v>136</v>
      </c>
      <c r="D42" s="1" t="s">
        <v>42</v>
      </c>
      <c r="E42" s="2">
        <v>0.08</v>
      </c>
      <c r="G42" s="4" t="s">
        <v>147</v>
      </c>
      <c r="H42" s="74" t="str">
        <f t="shared" si="2"/>
        <v>Insert into SC_Prestation (ligne,typePresta,designation,categorie,unite,temps,detail,DateModif) values (42,'MOC','GABION SOUS TRAVERSES','MOC_Systèmes_Constructifs','ml',0.08,'aider le pelleteur à faire un boudin sur lesquels vont poser les traverses',now());</v>
      </c>
      <c r="K42" s="57">
        <f t="shared" si="1"/>
        <v>42</v>
      </c>
    </row>
    <row r="43" spans="1:11" ht="17.25" customHeight="1" x14ac:dyDescent="0.3">
      <c r="A43">
        <v>43</v>
      </c>
      <c r="B43" s="3" t="s">
        <v>1608</v>
      </c>
      <c r="C43" s="4" t="s">
        <v>136</v>
      </c>
      <c r="D43" s="1" t="s">
        <v>85</v>
      </c>
      <c r="E43" s="2">
        <v>0.25</v>
      </c>
      <c r="G43" s="4" t="s">
        <v>148</v>
      </c>
      <c r="H43" s="74" t="str">
        <f t="shared" si="2"/>
        <v>Insert into SC_Prestation (ligne,typePresta,designation,categorie,unite,temps,detail,DateModif) values (43,'MOC','PASSAGE MEMBRANE COLLAGE','MOC_Systèmes_Constructifs','unité',0.25,'percer epdm et collage unité',now());</v>
      </c>
      <c r="K43" s="57">
        <f t="shared" si="1"/>
        <v>43</v>
      </c>
    </row>
    <row r="44" spans="1:11" ht="17.25" customHeight="1" x14ac:dyDescent="0.3">
      <c r="A44">
        <v>44</v>
      </c>
      <c r="B44" s="3" t="s">
        <v>1609</v>
      </c>
      <c r="C44" s="4" t="s">
        <v>136</v>
      </c>
      <c r="D44" s="1" t="s">
        <v>8</v>
      </c>
      <c r="E44" s="2">
        <v>0.15</v>
      </c>
      <c r="G44" s="4" t="s">
        <v>150</v>
      </c>
      <c r="H44" s="74" t="str">
        <f t="shared" si="2"/>
        <v>Insert into SC_Prestation (ligne,typePresta,designation,categorie,unite,temps,detail,DateModif) values (44,'MOC','PLANTER PIQUETS BOIS 50/50 OU 46/46','MOC_Systèmes_Constructifs','pc',0.15,'prétrou à la barre à mine, enfoncer à la masse',now());</v>
      </c>
      <c r="K44" s="57">
        <f t="shared" si="1"/>
        <v>44</v>
      </c>
    </row>
    <row r="45" spans="1:11" ht="17.25" customHeight="1" x14ac:dyDescent="0.3">
      <c r="A45">
        <v>45</v>
      </c>
      <c r="B45" s="3" t="s">
        <v>1610</v>
      </c>
      <c r="C45" s="4" t="s">
        <v>136</v>
      </c>
      <c r="D45" s="1" t="s">
        <v>42</v>
      </c>
      <c r="E45" s="2">
        <v>0.15</v>
      </c>
      <c r="G45" s="4" t="s">
        <v>152</v>
      </c>
      <c r="H45" s="74" t="str">
        <f t="shared" si="2"/>
        <v>Insert into SC_Prestation (ligne,typePresta,designation,categorie,unite,temps,detail,DateModif) values (45,'MOC','POSE PLAQUES BÉTON 25','MOC_Systèmes_Constructifs','ml',0.15,'poser plaque béton contre le cadre, visser sur cadre',now());</v>
      </c>
      <c r="K45" s="57">
        <f t="shared" si="1"/>
        <v>45</v>
      </c>
    </row>
    <row r="46" spans="1:11" ht="17.25" customHeight="1" x14ac:dyDescent="0.3">
      <c r="A46">
        <v>46</v>
      </c>
      <c r="B46" s="3" t="s">
        <v>1611</v>
      </c>
      <c r="C46" s="4" t="s">
        <v>136</v>
      </c>
      <c r="D46" s="1" t="s">
        <v>42</v>
      </c>
      <c r="E46" s="2">
        <v>0.2</v>
      </c>
      <c r="G46" s="4" t="s">
        <v>152</v>
      </c>
      <c r="H46" s="74" t="str">
        <f t="shared" si="2"/>
        <v>Insert into SC_Prestation (ligne,typePresta,designation,categorie,unite,temps,detail,DateModif) values (46,'MOC','POSE PLAQUES BÉTON 50','MOC_Systèmes_Constructifs','ml',0.2,'poser plaque béton contre le cadre, visser sur cadre',now());</v>
      </c>
      <c r="K46" s="57">
        <f t="shared" si="1"/>
        <v>46</v>
      </c>
    </row>
    <row r="47" spans="1:11" ht="17.25" customHeight="1" x14ac:dyDescent="0.3">
      <c r="A47">
        <v>47</v>
      </c>
      <c r="B47" s="3" t="s">
        <v>1612</v>
      </c>
      <c r="C47" s="4" t="s">
        <v>136</v>
      </c>
      <c r="D47" s="1" t="s">
        <v>42</v>
      </c>
      <c r="E47" s="6">
        <v>0.2</v>
      </c>
      <c r="G47" s="4" t="s">
        <v>155</v>
      </c>
      <c r="H47" s="74" t="str">
        <f t="shared" si="2"/>
        <v>Insert into SC_Prestation (ligne,typePresta,designation,categorie,unite,temps,detail,DateModif) values (47,'MOC','POSE TABLETTE CHÊNE','MOC_Systèmes_Constructifs','ml',0.2,'positionner, couper à mesure, faire encoche et visser',now());</v>
      </c>
      <c r="K47" s="57">
        <f t="shared" si="1"/>
        <v>47</v>
      </c>
    </row>
    <row r="48" spans="1:11" ht="17.25" customHeight="1" x14ac:dyDescent="0.3">
      <c r="A48">
        <v>48</v>
      </c>
      <c r="B48" s="3" t="s">
        <v>1613</v>
      </c>
      <c r="C48" s="4" t="s">
        <v>136</v>
      </c>
      <c r="D48" s="1" t="s">
        <v>118</v>
      </c>
      <c r="E48" s="6">
        <v>0.25</v>
      </c>
      <c r="G48" s="4" t="s">
        <v>156</v>
      </c>
      <c r="H48" s="74" t="str">
        <f t="shared" si="2"/>
        <v>Insert into SC_Prestation (ligne,typePresta,designation,categorie,unite,temps,detail,DateModif) values (48,'MOC','SABLE REMPLISSAGE COFFRAGE BACS','MOC_Systèmes_Constructifs','T',0.25,'mettre le sable',now());</v>
      </c>
      <c r="K48" s="57">
        <f t="shared" si="1"/>
        <v>48</v>
      </c>
    </row>
    <row r="49" spans="1:11" ht="17.25" customHeight="1" x14ac:dyDescent="0.3">
      <c r="A49">
        <v>49</v>
      </c>
      <c r="B49" s="3" t="s">
        <v>1614</v>
      </c>
      <c r="C49" s="4" t="s">
        <v>136</v>
      </c>
      <c r="D49" s="1" t="s">
        <v>105</v>
      </c>
      <c r="E49" s="6">
        <v>0.35</v>
      </c>
      <c r="G49" s="4" t="s">
        <v>158</v>
      </c>
      <c r="H49" s="74" t="str">
        <f t="shared" si="2"/>
        <v>Insert into SC_Prestation (ligne,typePresta,designation,categorie,unite,temps,detail,DateModif) values (49,'MOC','DÉCOUPE + POSE BARDAGE BOIS','MOC_Systèmes_Constructifs','m²',0.35,'couper a dimension + pose (cloutage)',now());</v>
      </c>
      <c r="K49" s="57">
        <f t="shared" si="1"/>
        <v>49</v>
      </c>
    </row>
    <row r="50" spans="1:11" ht="17.25" customHeight="1" x14ac:dyDescent="0.3">
      <c r="A50">
        <v>50</v>
      </c>
      <c r="B50" s="5" t="s">
        <v>1615</v>
      </c>
      <c r="C50" s="4" t="s">
        <v>136</v>
      </c>
      <c r="D50" s="1" t="s">
        <v>160</v>
      </c>
      <c r="E50" s="6">
        <v>0.35</v>
      </c>
      <c r="G50" s="4" t="s">
        <v>161</v>
      </c>
      <c r="H50" s="74" t="str">
        <f t="shared" si="2"/>
        <v>Insert into SC_Prestation (ligne,typePresta,designation,categorie,unite,temps,detail,DateModif) values (50,'MOC','TERRASSEMENT VOLUMIQUE','MOC_Systèmes_Constructifs','m3',0.35,'Conduite dumper pour evacuer',now());</v>
      </c>
      <c r="K50" s="57">
        <f t="shared" si="1"/>
        <v>50</v>
      </c>
    </row>
    <row r="51" spans="1:11" ht="17.25" customHeight="1" x14ac:dyDescent="0.3">
      <c r="A51">
        <v>51</v>
      </c>
      <c r="B51" s="3" t="s">
        <v>1616</v>
      </c>
      <c r="C51" s="4" t="s">
        <v>136</v>
      </c>
      <c r="D51" s="1" t="s">
        <v>8</v>
      </c>
      <c r="E51" s="6">
        <v>0.8</v>
      </c>
      <c r="G51" s="4" t="s">
        <v>163</v>
      </c>
      <c r="H51" s="74" t="str">
        <f t="shared" si="2"/>
        <v>Insert into SC_Prestation (ligne,typePresta,designation,categorie,unite,temps,detail,DateModif) values (51,'MOC','TIGE MÉTAL POUR TRAVERSE 200/100','MOC_Systèmes_Constructifs','pc',0.8,'percage trou puis chasser la tige métal dia12 ',now());</v>
      </c>
      <c r="K51" s="57">
        <f t="shared" si="1"/>
        <v>51</v>
      </c>
    </row>
    <row r="52" spans="1:11" ht="17.25" customHeight="1" x14ac:dyDescent="0.3">
      <c r="A52">
        <v>52</v>
      </c>
      <c r="B52" s="3" t="s">
        <v>1617</v>
      </c>
      <c r="C52" s="4" t="s">
        <v>136</v>
      </c>
      <c r="D52" s="1" t="s">
        <v>42</v>
      </c>
      <c r="E52" s="6">
        <v>0.1</v>
      </c>
      <c r="G52" s="4" t="s">
        <v>165</v>
      </c>
      <c r="H52" s="74" t="str">
        <f t="shared" si="2"/>
        <v>Insert into SC_Prestation (ligne,typePresta,designation,categorie,unite,temps,detail,DateModif) values (52,'MOC','TRAVERSE DE CHÊNE 200/100 (RETENUE GRAV)','MOC_Systèmes_Constructifs','ml',0.1,'Découpe, positionner traverses, perçage, vissage, tronçonneuse',now());</v>
      </c>
      <c r="K52" s="57">
        <f t="shared" si="1"/>
        <v>52</v>
      </c>
    </row>
    <row r="53" spans="1:11" ht="17.25" customHeight="1" x14ac:dyDescent="0.3">
      <c r="A53">
        <v>53</v>
      </c>
      <c r="B53" s="3" t="s">
        <v>1312</v>
      </c>
      <c r="C53" s="4" t="s">
        <v>136</v>
      </c>
      <c r="D53" s="1" t="s">
        <v>42</v>
      </c>
      <c r="E53" s="6">
        <v>0.05</v>
      </c>
      <c r="G53" s="4" t="s">
        <v>167</v>
      </c>
      <c r="H53" s="74" t="str">
        <f t="shared" si="2"/>
        <v>Insert into SC_Prestation (ligne,typePresta,designation,categorie,unite,temps,detail,DateModif) values (53,'MOC','TRAVERSE DE CHÊNE 200/100','MOC_Systèmes_Constructifs','ml',0.05,'positionner traverses',now());</v>
      </c>
      <c r="K53" s="57">
        <f t="shared" si="1"/>
        <v>53</v>
      </c>
    </row>
    <row r="54" spans="1:11" ht="17.25" customHeight="1" x14ac:dyDescent="0.3">
      <c r="A54">
        <v>54</v>
      </c>
      <c r="B54" s="3" t="s">
        <v>1618</v>
      </c>
      <c r="C54" s="4" t="s">
        <v>168</v>
      </c>
      <c r="D54" s="1" t="s">
        <v>8</v>
      </c>
      <c r="E54" s="6">
        <v>0.25</v>
      </c>
      <c r="G54" s="4" t="s">
        <v>169</v>
      </c>
      <c r="H54" s="74" t="str">
        <f t="shared" si="2"/>
        <v>Insert into SC_Prestation (ligne,typePresta,designation,categorie,unite,temps,detail,DateModif) values (54,'MOC',' JOINT FORSHEDA DIA 100  PE','MOC_Tronc_Commun','pc',0.25,'Percer le bac et poser le joint forsheda puis chasser bout de tube',now());</v>
      </c>
      <c r="K54" s="57">
        <f t="shared" si="1"/>
        <v>54</v>
      </c>
    </row>
    <row r="55" spans="1:11" ht="17.25" customHeight="1" x14ac:dyDescent="0.3">
      <c r="A55">
        <v>55</v>
      </c>
      <c r="B55" s="3" t="s">
        <v>1619</v>
      </c>
      <c r="C55" s="4" t="s">
        <v>168</v>
      </c>
      <c r="D55" s="1" t="s">
        <v>8</v>
      </c>
      <c r="E55" s="6">
        <v>0.2</v>
      </c>
      <c r="G55" s="4" t="s">
        <v>170</v>
      </c>
      <c r="H55" s="74" t="str">
        <f t="shared" si="2"/>
        <v>Insert into SC_Prestation (ligne,typePresta,designation,categorie,unite,temps,detail,DateModif) values (55,'MOC','POSE PASSAGE DE MEMBRANE DIA 50','MOC_Tronc_Commun','pc',0.2,'pose du passe-paroi préparée en atelier',now());</v>
      </c>
      <c r="K55" s="57">
        <f t="shared" si="1"/>
        <v>55</v>
      </c>
    </row>
    <row r="56" spans="1:11" ht="17.25" customHeight="1" x14ac:dyDescent="0.3">
      <c r="A56">
        <v>56</v>
      </c>
      <c r="B56" s="3" t="s">
        <v>1620</v>
      </c>
      <c r="C56" s="4" t="s">
        <v>168</v>
      </c>
      <c r="D56" s="1" t="s">
        <v>85</v>
      </c>
      <c r="E56" s="6">
        <v>0.1</v>
      </c>
      <c r="G56" s="4" t="s">
        <v>171</v>
      </c>
      <c r="H56" s="74" t="str">
        <f t="shared" si="2"/>
        <v>Insert into SC_Prestation (ligne,typePresta,designation,categorie,unite,temps,detail,DateModif) values (56,'MOC','POSE DRAIN DE SORTIES BAC','MOC_Tronc_Commun','unité',0.1,'Collage final unité préparé en atelier',now());</v>
      </c>
      <c r="K56" s="57">
        <f t="shared" si="1"/>
        <v>56</v>
      </c>
    </row>
    <row r="57" spans="1:11" ht="17.25" customHeight="1" x14ac:dyDescent="0.3">
      <c r="A57">
        <v>57</v>
      </c>
      <c r="B57" s="3" t="s">
        <v>1621</v>
      </c>
      <c r="C57" s="4" t="s">
        <v>168</v>
      </c>
      <c r="D57" s="1" t="s">
        <v>8</v>
      </c>
      <c r="E57" s="6">
        <v>0.15</v>
      </c>
      <c r="G57" s="4" t="s">
        <v>169</v>
      </c>
      <c r="H57" s="74" t="str">
        <f t="shared" si="2"/>
        <v>Insert into SC_Prestation (ligne,typePresta,designation,categorie,unite,temps,detail,DateModif) values (57,'MOC','POSE JOINT FORSHEDA DIA 50','MOC_Tronc_Commun','pc',0.15,'Percer le bac et poser le joint forsheda puis chasser bout de tube',now());</v>
      </c>
      <c r="K57" s="57">
        <f t="shared" si="1"/>
        <v>57</v>
      </c>
    </row>
    <row r="58" spans="1:11" ht="17.25" customHeight="1" x14ac:dyDescent="0.3">
      <c r="A58">
        <v>58</v>
      </c>
      <c r="B58" s="3" t="s">
        <v>1622</v>
      </c>
      <c r="C58" s="4" t="s">
        <v>168</v>
      </c>
      <c r="D58" s="1" t="s">
        <v>20</v>
      </c>
      <c r="E58" s="6">
        <v>0.25</v>
      </c>
      <c r="G58" s="4" t="s">
        <v>174</v>
      </c>
      <c r="H58" s="74" t="str">
        <f t="shared" si="2"/>
        <v>Insert into SC_Prestation (ligne,typePresta,designation,categorie,unite,temps,detail,DateModif) values (58,'MOC','POSE BAC SUR FOND DE FORME (1 BAC)','MOC_Tronc_Commun','forfait',0.25,'aider lepelleteur à positionner les bacs',now());</v>
      </c>
      <c r="K58" s="57">
        <f t="shared" si="1"/>
        <v>58</v>
      </c>
    </row>
    <row r="59" spans="1:11" ht="17.25" customHeight="1" x14ac:dyDescent="0.3">
      <c r="A59">
        <v>59</v>
      </c>
      <c r="B59" s="3" t="s">
        <v>1567</v>
      </c>
      <c r="C59" s="4" t="s">
        <v>168</v>
      </c>
      <c r="D59" s="1" t="s">
        <v>8</v>
      </c>
      <c r="E59" s="6">
        <v>0.5</v>
      </c>
      <c r="G59" s="4" t="s">
        <v>175</v>
      </c>
      <c r="H59" s="74" t="str">
        <f t="shared" si="2"/>
        <v>Insert into SC_Prestation (ligne,typePresta,designation,categorie,unite,temps,detail,DateModif) values (59,'MOC','POSE REGARD DE SORTIE','MOC_Tronc_Commun','pc',0.5,'Positionner, mettre à niveau et connexion entrée FH',now());</v>
      </c>
      <c r="K59" s="57">
        <f t="shared" si="1"/>
        <v>59</v>
      </c>
    </row>
    <row r="60" spans="1:11" ht="17.25" customHeight="1" x14ac:dyDescent="0.3">
      <c r="A60">
        <v>60</v>
      </c>
      <c r="B60" s="3" t="s">
        <v>1623</v>
      </c>
      <c r="C60" s="4" t="s">
        <v>168</v>
      </c>
      <c r="D60" s="1" t="s">
        <v>8</v>
      </c>
      <c r="E60" s="6">
        <v>0.08</v>
      </c>
      <c r="G60" s="4" t="s">
        <v>177</v>
      </c>
      <c r="H60" s="74" t="str">
        <f t="shared" si="2"/>
        <v>Insert into SC_Prestation (ligne,typePresta,designation,categorie,unite,temps,detail,DateModif) values (60,'MOC','POSE RÉHAUSSE BÉTON FH','MOC_Tronc_Commun','pc',0.08,'poser la réhausse et mettre à niveau',now());</v>
      </c>
      <c r="K60" s="57">
        <f t="shared" si="1"/>
        <v>60</v>
      </c>
    </row>
    <row r="61" spans="1:11" ht="17.25" customHeight="1" x14ac:dyDescent="0.3">
      <c r="A61">
        <v>61</v>
      </c>
      <c r="B61" s="3" t="s">
        <v>1624</v>
      </c>
      <c r="C61" s="4" t="s">
        <v>168</v>
      </c>
      <c r="D61" s="1" t="s">
        <v>8</v>
      </c>
      <c r="E61" s="6">
        <v>1.4999999999999999E-2</v>
      </c>
      <c r="G61" s="4" t="s">
        <v>179</v>
      </c>
      <c r="H61" s="74" t="str">
        <f t="shared" si="2"/>
        <v>Insert into SC_Prestation (ligne,typePresta,designation,categorie,unite,temps,detail,DateModif) values (61,'MOC','PLANTATION PHRAGMITES','MOC_Tronc_Commun','pc',0.015,'positionner et planter',now());</v>
      </c>
      <c r="K61" s="57">
        <f t="shared" si="1"/>
        <v>61</v>
      </c>
    </row>
    <row r="62" spans="1:11" ht="17.25" customHeight="1" x14ac:dyDescent="0.3">
      <c r="A62">
        <v>62</v>
      </c>
      <c r="B62" s="3" t="s">
        <v>1625</v>
      </c>
      <c r="C62" s="4" t="s">
        <v>168</v>
      </c>
      <c r="D62" s="1" t="s">
        <v>8</v>
      </c>
      <c r="E62" s="6">
        <v>1.4999999999999999E-2</v>
      </c>
      <c r="G62" s="4" t="s">
        <v>179</v>
      </c>
      <c r="H62" s="74" t="str">
        <f t="shared" si="2"/>
        <v>Insert into SC_Prestation (ligne,typePresta,designation,categorie,unite,temps,detail,DateModif) values (62,'MOC','PLANTATION PLANTES AQUATIQUES','MOC_Tronc_Commun','pc',0.015,'positionner et planter',now());</v>
      </c>
      <c r="K62" s="57">
        <f t="shared" si="1"/>
        <v>62</v>
      </c>
    </row>
    <row r="63" spans="1:11" ht="17.25" customHeight="1" x14ac:dyDescent="0.3">
      <c r="A63">
        <v>63</v>
      </c>
      <c r="B63" s="3" t="s">
        <v>1626</v>
      </c>
      <c r="C63" s="4" t="s">
        <v>168</v>
      </c>
      <c r="D63" s="1" t="s">
        <v>8</v>
      </c>
      <c r="E63" s="6">
        <v>0.02</v>
      </c>
      <c r="G63" s="4" t="s">
        <v>179</v>
      </c>
      <c r="H63" s="74" t="str">
        <f t="shared" si="2"/>
        <v>Insert into SC_Prestation (ligne,typePresta,designation,categorie,unite,temps,detail,DateModif) values (63,'MOC','PLANTES DE NOUES','MOC_Tronc_Commun','pc',0.02,'positionner et planter',now());</v>
      </c>
      <c r="K63" s="57">
        <f t="shared" si="1"/>
        <v>63</v>
      </c>
    </row>
    <row r="64" spans="1:11" ht="17.25" customHeight="1" x14ac:dyDescent="0.3">
      <c r="A64">
        <v>64</v>
      </c>
      <c r="B64" s="3" t="s">
        <v>1335</v>
      </c>
      <c r="C64" s="4" t="s">
        <v>168</v>
      </c>
      <c r="D64" s="1" t="s">
        <v>42</v>
      </c>
      <c r="E64" s="6">
        <v>0.05</v>
      </c>
      <c r="G64" s="4" t="s">
        <v>183</v>
      </c>
      <c r="H64" s="74" t="str">
        <f t="shared" si="2"/>
        <v>Insert into SC_Prestation (ligne,typePresta,designation,categorie,unite,temps,detail,DateModif) values (64,'MOC','BARRIÈRE ANTIRACINAIRE','MOC_Tronc_Commun','ml',0.05,'poser la barriere antiracine, coller à la jonction',now());</v>
      </c>
      <c r="K64" s="57">
        <f t="shared" si="1"/>
        <v>64</v>
      </c>
    </row>
    <row r="65" spans="1:11" ht="17.25" customHeight="1" x14ac:dyDescent="0.3">
      <c r="A65">
        <v>65</v>
      </c>
      <c r="B65" s="3" t="s">
        <v>1627</v>
      </c>
      <c r="C65" s="4" t="s">
        <v>168</v>
      </c>
      <c r="D65" s="1" t="s">
        <v>8</v>
      </c>
      <c r="E65" s="6">
        <v>0.15</v>
      </c>
      <c r="G65" s="4" t="s">
        <v>185</v>
      </c>
      <c r="H65" s="74" t="str">
        <f t="shared" si="2"/>
        <v>Insert into SC_Prestation (ligne,typePresta,designation,categorie,unite,temps,detail,DateModif) values (65,'MOC','PLIAGE COINS EPDM','MOC_Tronc_Commun','pc',0.15,'plier un coin "propre nickel"',now());</v>
      </c>
      <c r="K65" s="57">
        <f t="shared" si="1"/>
        <v>65</v>
      </c>
    </row>
    <row r="66" spans="1:11" ht="17.25" customHeight="1" x14ac:dyDescent="0.3">
      <c r="A66">
        <v>66</v>
      </c>
      <c r="B66" s="3" t="s">
        <v>1628</v>
      </c>
      <c r="C66" s="4" t="s">
        <v>168</v>
      </c>
      <c r="D66" s="1" t="s">
        <v>42</v>
      </c>
      <c r="E66" s="6">
        <v>1.4999999999999999E-2</v>
      </c>
      <c r="G66" s="4" t="s">
        <v>187</v>
      </c>
      <c r="H66" s="74" t="str">
        <f t="shared" si="2"/>
        <v>Insert into SC_Prestation (ligne,typePresta,designation,categorie,unite,temps,detail,DateModif) values (66,'MOC','POSE DRAIN DE SORTIES  FV + FH','MOC_Tronc_Commun','ml',0.015,'Positionner, couper le DRAIN à mesure',now());</v>
      </c>
      <c r="K66" s="57">
        <f t="shared" si="1"/>
        <v>66</v>
      </c>
    </row>
    <row r="67" spans="1:11" ht="17.25" customHeight="1" x14ac:dyDescent="0.3">
      <c r="A67">
        <v>67</v>
      </c>
      <c r="B67" s="3" t="s">
        <v>1629</v>
      </c>
      <c r="C67" s="4" t="s">
        <v>168</v>
      </c>
      <c r="D67" s="1" t="s">
        <v>105</v>
      </c>
      <c r="E67" s="6">
        <v>0.05</v>
      </c>
      <c r="G67" s="4" t="s">
        <v>189</v>
      </c>
      <c r="H67" s="74" t="str">
        <f t="shared" si="2"/>
        <v>Insert into SC_Prestation (ligne,typePresta,designation,categorie,unite,temps,detail,DateModif) values (67,'MOC','FOND DE FORME (SABLE)','MOC_Tronc_Commun','m²',0.05,'ratissage sable + contrôle niveaux',now());</v>
      </c>
      <c r="K67" s="57">
        <f t="shared" ref="K67:K90" si="3">A67</f>
        <v>67</v>
      </c>
    </row>
    <row r="68" spans="1:11" ht="17.25" customHeight="1" x14ac:dyDescent="0.3">
      <c r="A68">
        <v>68</v>
      </c>
      <c r="B68" s="3" t="s">
        <v>1630</v>
      </c>
      <c r="C68" s="4" t="s">
        <v>168</v>
      </c>
      <c r="D68" s="1" t="s">
        <v>105</v>
      </c>
      <c r="E68" s="6">
        <v>0.05</v>
      </c>
      <c r="G68" s="4" t="s">
        <v>191</v>
      </c>
      <c r="H68" s="74" t="str">
        <f t="shared" si="2"/>
        <v>Insert into SC_Prestation (ligne,typePresta,designation,categorie,unite,temps,detail,DateModif) values (68,'MOC','MISE À PLAT EMPLACEMENT','MOC_Tronc_Commun','m²',0.05,'contrôle niveau',now());</v>
      </c>
      <c r="K68" s="57">
        <f t="shared" si="3"/>
        <v>68</v>
      </c>
    </row>
    <row r="69" spans="1:11" ht="17.25" customHeight="1" x14ac:dyDescent="0.3">
      <c r="A69">
        <v>69</v>
      </c>
      <c r="B69" s="3" t="s">
        <v>1631</v>
      </c>
      <c r="C69" s="4" t="s">
        <v>168</v>
      </c>
      <c r="D69" s="1" t="s">
        <v>105</v>
      </c>
      <c r="E69" s="6">
        <v>0.1</v>
      </c>
      <c r="G69" s="4" t="s">
        <v>193</v>
      </c>
      <c r="H69" s="74" t="str">
        <f t="shared" si="2"/>
        <v>Insert into SC_Prestation (ligne,typePresta,designation,categorie,unite,temps,detail,DateModif) values (69,'MOC','POSE BÂCHE SANWICH FH','MOC_Tronc_Commun','m²',0.1,'par m² de filtre, positionner, pliage des coins',now());</v>
      </c>
      <c r="K69" s="57">
        <f t="shared" si="3"/>
        <v>69</v>
      </c>
    </row>
    <row r="70" spans="1:11" ht="17.25" customHeight="1" x14ac:dyDescent="0.3">
      <c r="A70">
        <v>70</v>
      </c>
      <c r="B70" s="3" t="s">
        <v>1632</v>
      </c>
      <c r="C70" s="4" t="s">
        <v>168</v>
      </c>
      <c r="D70" s="1" t="s">
        <v>105</v>
      </c>
      <c r="E70" s="6">
        <v>0.12</v>
      </c>
      <c r="G70" s="4" t="s">
        <v>193</v>
      </c>
      <c r="H70" s="74" t="str">
        <f t="shared" si="2"/>
        <v>Insert into SC_Prestation (ligne,typePresta,designation,categorie,unite,temps,detail,DateModif) values (70,'MOC','POSE BÂCHE SANWICH FV','MOC_Tronc_Commun','m²',0.12,'par m² de filtre, positionner, pliage des coins',now());</v>
      </c>
      <c r="K70" s="57">
        <f t="shared" si="3"/>
        <v>70</v>
      </c>
    </row>
    <row r="71" spans="1:11" ht="17.25" customHeight="1" x14ac:dyDescent="0.3">
      <c r="A71">
        <v>71</v>
      </c>
      <c r="B71" s="3" t="s">
        <v>1633</v>
      </c>
      <c r="C71" s="4" t="s">
        <v>168</v>
      </c>
      <c r="D71" s="1" t="s">
        <v>42</v>
      </c>
      <c r="E71" s="6">
        <v>0.2</v>
      </c>
      <c r="G71" s="4" t="s">
        <v>195</v>
      </c>
      <c r="H71" s="74" t="str">
        <f t="shared" si="2"/>
        <v>Insert into SC_Prestation (ligne,typePresta,designation,categorie,unite,temps,detail,DateModif) values (71,'MOC','POSE PLAQUE BÉTON MILIEU','MOC_Tronc_Commun','ml',0.2,'glisser la plaque sous chevron.',now());</v>
      </c>
      <c r="K71" s="57">
        <f t="shared" si="3"/>
        <v>71</v>
      </c>
    </row>
    <row r="72" spans="1:11" ht="17.25" customHeight="1" x14ac:dyDescent="0.3">
      <c r="A72">
        <v>72</v>
      </c>
      <c r="B72" s="3" t="s">
        <v>1634</v>
      </c>
      <c r="C72" s="4" t="s">
        <v>168</v>
      </c>
      <c r="D72" s="1" t="s">
        <v>160</v>
      </c>
      <c r="E72" s="6">
        <v>0.25</v>
      </c>
      <c r="G72" s="4" t="s">
        <v>197</v>
      </c>
      <c r="H72" s="74" t="str">
        <f t="shared" ref="H72:H99" si="4">SUBSTITUTE(SUBSTITUTE(SUBSTITUTE(SUBSTITUTE(SUBSTITUTE(SUBSTITUTE(SUBSTITUTE($H$1,"#TYPE#","MOC"),"#LIBELLE#",B72),"#CATEGORIE#",C72),"#UNITE#",D72),"#TEMPS#",SUBSTITUTE(E72,",",".")),"#DETAIL#",SUBSTITUTE(G72,"'","\'")),"#LIGNE#",A72)</f>
        <v>Insert into SC_Prestation (ligne,typePresta,designation,categorie,unite,temps,detail,DateModif) values (72,'MOC','REMPLISSAGE GRANULATS FILTRE','MOC_Tronc_Commun','m3',0.25,'pelleter à la main + ratisser + niveaux',now());</v>
      </c>
      <c r="K72" s="57">
        <f t="shared" si="3"/>
        <v>72</v>
      </c>
    </row>
    <row r="73" spans="1:11" ht="17.25" customHeight="1" x14ac:dyDescent="0.3">
      <c r="A73">
        <v>73</v>
      </c>
      <c r="B73" s="3" t="s">
        <v>1635</v>
      </c>
      <c r="C73" s="4" t="s">
        <v>168</v>
      </c>
      <c r="D73" s="1" t="s">
        <v>8</v>
      </c>
      <c r="E73" s="6">
        <v>0.25</v>
      </c>
      <c r="G73" s="4" t="s">
        <v>170</v>
      </c>
      <c r="H73" s="74" t="str">
        <f t="shared" si="4"/>
        <v>Insert into SC_Prestation (ligne,typePresta,designation,categorie,unite,temps,detail,DateModif) values (73,'MOC','POSE PASSAGE DE MEMBRANE DIA 110','MOC_Tronc_Commun','pc',0.25,'pose du passe-paroi préparée en atelier',now());</v>
      </c>
      <c r="K73" s="57">
        <f t="shared" si="3"/>
        <v>73</v>
      </c>
    </row>
    <row r="74" spans="1:11" ht="17.25" customHeight="1" x14ac:dyDescent="0.3">
      <c r="A74">
        <v>74</v>
      </c>
      <c r="B74" s="3" t="s">
        <v>1636</v>
      </c>
      <c r="C74" s="4" t="s">
        <v>168</v>
      </c>
      <c r="D74" s="1" t="s">
        <v>20</v>
      </c>
      <c r="E74" s="6">
        <v>0.1</v>
      </c>
      <c r="G74" s="4" t="s">
        <v>200</v>
      </c>
      <c r="H74" s="74" t="str">
        <f t="shared" si="4"/>
        <v>Insert into SC_Prestation (ligne,typePresta,designation,categorie,unite,temps,detail,DateModif) values (74,'MOC','POSE AÉRATION FILTRE (FV-FH-BAC)','MOC_Tronc_Commun','forfait',0.1,'pose de l\'aération préparée en atelier',now());</v>
      </c>
      <c r="K74" s="57">
        <f t="shared" si="3"/>
        <v>74</v>
      </c>
    </row>
    <row r="75" spans="1:11" ht="17.25" customHeight="1" x14ac:dyDescent="0.3">
      <c r="A75">
        <v>75</v>
      </c>
      <c r="B75" s="7" t="s">
        <v>1637</v>
      </c>
      <c r="C75" s="8" t="s">
        <v>202</v>
      </c>
      <c r="D75" s="9" t="s">
        <v>42</v>
      </c>
      <c r="E75" s="10">
        <v>0.05</v>
      </c>
      <c r="G75" s="4" t="s">
        <v>203</v>
      </c>
      <c r="H75" s="74" t="str">
        <f t="shared" si="4"/>
        <v>Insert into SC_Prestation (ligne,typePresta,designation,categorie,unite,temps,detail,DateModif) values (75,'MOC','POSE ÉCOLAT','MOC_Bordures','ml',0.05,'Bordure + piquet',now());</v>
      </c>
      <c r="K75" s="57">
        <f t="shared" si="3"/>
        <v>75</v>
      </c>
    </row>
    <row r="76" spans="1:11" ht="17.25" customHeight="1" x14ac:dyDescent="0.3">
      <c r="A76">
        <v>76</v>
      </c>
      <c r="B76" s="7" t="s">
        <v>285</v>
      </c>
      <c r="C76" s="8"/>
      <c r="D76" s="9"/>
      <c r="E76" s="10"/>
      <c r="G76" s="11"/>
      <c r="H76" s="74"/>
      <c r="K76" s="57">
        <f t="shared" si="3"/>
        <v>76</v>
      </c>
    </row>
    <row r="77" spans="1:11" ht="17.25" customHeight="1" x14ac:dyDescent="0.3">
      <c r="A77">
        <v>77</v>
      </c>
      <c r="B77" s="7" t="s">
        <v>1638</v>
      </c>
      <c r="C77" s="8" t="s">
        <v>202</v>
      </c>
      <c r="D77" s="9" t="s">
        <v>42</v>
      </c>
      <c r="E77" s="10">
        <v>0.1</v>
      </c>
      <c r="G77" s="4"/>
      <c r="H77" s="74" t="str">
        <f t="shared" si="4"/>
        <v>Insert into SC_Prestation (ligne,typePresta,designation,categorie,unite,temps,detail,DateModif) values (77,'MOC','POSE PLAQUE SCHISTE','MOC_Bordures','ml',0.1,'',now());</v>
      </c>
      <c r="K77" s="57">
        <f t="shared" si="3"/>
        <v>77</v>
      </c>
    </row>
    <row r="78" spans="1:11" ht="17.25" customHeight="1" x14ac:dyDescent="0.3">
      <c r="A78">
        <v>78</v>
      </c>
      <c r="B78" s="7" t="s">
        <v>1639</v>
      </c>
      <c r="C78" s="8" t="s">
        <v>202</v>
      </c>
      <c r="D78" s="9" t="s">
        <v>42</v>
      </c>
      <c r="E78" s="10">
        <v>0.1</v>
      </c>
      <c r="G78" s="4"/>
      <c r="H78" s="74" t="str">
        <f t="shared" si="4"/>
        <v>Insert into SC_Prestation (ligne,typePresta,designation,categorie,unite,temps,detail,DateModif) values (78,'MOC','POSE BORDURE BÉTON','MOC_Bordures','ml',0.1,'',now());</v>
      </c>
      <c r="K78" s="57">
        <f t="shared" si="3"/>
        <v>78</v>
      </c>
    </row>
    <row r="79" spans="1:11" ht="17.25" customHeight="1" x14ac:dyDescent="0.3">
      <c r="A79">
        <v>79</v>
      </c>
      <c r="B79" s="7" t="s">
        <v>1640</v>
      </c>
      <c r="C79" s="8" t="s">
        <v>202</v>
      </c>
      <c r="D79" s="9" t="s">
        <v>42</v>
      </c>
      <c r="E79" s="10">
        <v>0.1</v>
      </c>
      <c r="G79" s="4"/>
      <c r="H79" s="74" t="str">
        <f t="shared" si="4"/>
        <v>Insert into SC_Prestation (ligne,typePresta,designation,categorie,unite,temps,detail,DateModif) values (79,'MOC','POSE RONDINS BOIS','MOC_Bordures','ml',0.1,'',now());</v>
      </c>
      <c r="K79" s="57">
        <f t="shared" si="3"/>
        <v>79</v>
      </c>
    </row>
    <row r="80" spans="1:11" ht="17.25" customHeight="1" x14ac:dyDescent="0.3">
      <c r="A80">
        <v>80</v>
      </c>
      <c r="B80" s="7" t="s">
        <v>1641</v>
      </c>
      <c r="C80" s="8" t="s">
        <v>202</v>
      </c>
      <c r="D80" s="9" t="s">
        <v>42</v>
      </c>
      <c r="E80" s="10">
        <v>0.15</v>
      </c>
      <c r="G80" s="4"/>
      <c r="H80" s="74" t="str">
        <f t="shared" si="4"/>
        <v>Insert into SC_Prestation (ligne,typePresta,designation,categorie,unite,temps,detail,DateModif) values (80,'MOC','POSE BORDURE MÉTAL','MOC_Bordures','ml',0.15,'',now());</v>
      </c>
      <c r="K80" s="57">
        <f t="shared" si="3"/>
        <v>80</v>
      </c>
    </row>
    <row r="81" spans="1:11" s="74" customFormat="1" ht="17.25" customHeight="1" x14ac:dyDescent="0.3">
      <c r="A81" s="74">
        <v>81</v>
      </c>
      <c r="B81" s="7" t="s">
        <v>1642</v>
      </c>
      <c r="C81" s="8" t="s">
        <v>93</v>
      </c>
      <c r="D81" s="9" t="s">
        <v>8</v>
      </c>
      <c r="E81" s="10">
        <v>1.25</v>
      </c>
      <c r="G81" s="4"/>
      <c r="H81" s="74" t="str">
        <f t="shared" si="4"/>
        <v>Insert into SC_Prestation (ligne,typePresta,designation,categorie,unite,temps,detail,DateModif) values (81,'MOC','POSE ET CONNEXION CHASSE','MOC_Collecte_Exutoire','pc',1.25,'',now());</v>
      </c>
      <c r="K81" s="74">
        <f t="shared" si="3"/>
        <v>81</v>
      </c>
    </row>
    <row r="82" spans="1:11" s="74" customFormat="1" ht="17.25" customHeight="1" x14ac:dyDescent="0.3">
      <c r="A82" s="74">
        <v>82</v>
      </c>
      <c r="B82" s="7" t="s">
        <v>1643</v>
      </c>
      <c r="C82" s="8" t="s">
        <v>136</v>
      </c>
      <c r="D82" s="9" t="s">
        <v>42</v>
      </c>
      <c r="E82" s="10">
        <v>0.1</v>
      </c>
      <c r="G82" s="4"/>
      <c r="H82" s="74" t="str">
        <f t="shared" si="4"/>
        <v>Insert into SC_Prestation (ligne,typePresta,designation,categorie,unite,temps,detail,DateModif) values (82,'MOC','POSE CHEVRON PE','MOC_Systèmes_Constructifs','ml',0.1,'',now());</v>
      </c>
      <c r="K82" s="74">
        <f t="shared" si="3"/>
        <v>82</v>
      </c>
    </row>
    <row r="83" spans="1:11" s="74" customFormat="1" ht="17.25" customHeight="1" x14ac:dyDescent="0.3">
      <c r="A83" s="74">
        <v>83</v>
      </c>
      <c r="B83" s="7" t="s">
        <v>1644</v>
      </c>
      <c r="C83" s="8" t="s">
        <v>136</v>
      </c>
      <c r="D83" s="9" t="s">
        <v>42</v>
      </c>
      <c r="E83" s="10">
        <v>0.05</v>
      </c>
      <c r="G83" s="4"/>
      <c r="H83" s="74" t="str">
        <f t="shared" si="4"/>
        <v>Insert into SC_Prestation (ligne,typePresta,designation,categorie,unite,temps,detail,DateModif) values (83,'MOC','POSE PLAQUE PVC','MOC_Systèmes_Constructifs','ml',0.05,'',now());</v>
      </c>
      <c r="K83" s="74">
        <f t="shared" si="3"/>
        <v>83</v>
      </c>
    </row>
    <row r="84" spans="1:11" s="74" customFormat="1" ht="17.25" customHeight="1" x14ac:dyDescent="0.3">
      <c r="A84" s="74">
        <v>84</v>
      </c>
      <c r="B84" s="7" t="s">
        <v>1645</v>
      </c>
      <c r="C84" s="8" t="s">
        <v>136</v>
      </c>
      <c r="D84" s="9" t="s">
        <v>42</v>
      </c>
      <c r="E84" s="10">
        <v>0.1</v>
      </c>
      <c r="G84" s="4"/>
      <c r="H84" s="74" t="str">
        <f t="shared" si="4"/>
        <v>Insert into SC_Prestation (ligne,typePresta,designation,categorie,unite,temps,detail,DateModif) values (84,'MOC','ASSEMBLAGE CORNIÈRE + CHEVRON PE + PLAQUES PVC','MOC_Systèmes_Constructifs','ml',0.1,'',now());</v>
      </c>
      <c r="K84" s="74">
        <f t="shared" si="3"/>
        <v>84</v>
      </c>
    </row>
    <row r="85" spans="1:11" s="74" customFormat="1" ht="17.25" customHeight="1" x14ac:dyDescent="0.3">
      <c r="A85" s="74">
        <v>85</v>
      </c>
      <c r="B85" s="7" t="s">
        <v>1646</v>
      </c>
      <c r="C85" s="8" t="s">
        <v>136</v>
      </c>
      <c r="D85" s="9" t="s">
        <v>8</v>
      </c>
      <c r="E85" s="10">
        <v>0.05</v>
      </c>
      <c r="G85" s="4"/>
      <c r="H85" s="74" t="str">
        <f t="shared" si="4"/>
        <v>Insert into SC_Prestation (ligne,typePresta,designation,categorie,unite,temps,detail,DateModif) values (85,'MOC','PERCEMENT PLAQUES PVC + CHEVRON ET BOULONNAGE','MOC_Systèmes_Constructifs','pc',0.05,'',now());</v>
      </c>
      <c r="K85" s="74">
        <f t="shared" si="3"/>
        <v>85</v>
      </c>
    </row>
    <row r="86" spans="1:11" s="74" customFormat="1" ht="17.25" customHeight="1" x14ac:dyDescent="0.3">
      <c r="A86" s="74">
        <v>86</v>
      </c>
      <c r="B86" s="7" t="s">
        <v>1647</v>
      </c>
      <c r="C86" s="8" t="s">
        <v>136</v>
      </c>
      <c r="D86" s="9" t="s">
        <v>8</v>
      </c>
      <c r="E86" s="10">
        <v>0.1</v>
      </c>
      <c r="G86" s="4"/>
      <c r="H86" s="74" t="str">
        <f t="shared" si="4"/>
        <v>Insert into SC_Prestation (ligne,typePresta,designation,categorie,unite,temps,detail,DateModif) values (86,'MOC','ASSEMBLAGE DEUX PLAQUES PVC AVEC CHEVRONS PE','MOC_Systèmes_Constructifs','pc',0.1,'',now());</v>
      </c>
      <c r="K86" s="74">
        <f t="shared" si="3"/>
        <v>86</v>
      </c>
    </row>
    <row r="87" spans="1:11" s="74" customFormat="1" ht="17.25" customHeight="1" x14ac:dyDescent="0.3">
      <c r="A87" s="74">
        <v>87</v>
      </c>
      <c r="B87" s="7" t="s">
        <v>1648</v>
      </c>
      <c r="C87" s="8" t="s">
        <v>136</v>
      </c>
      <c r="D87" s="9" t="s">
        <v>42</v>
      </c>
      <c r="E87" s="10">
        <v>0.05</v>
      </c>
      <c r="G87" s="4"/>
      <c r="H87" s="74" t="str">
        <f t="shared" si="4"/>
        <v>Insert into SC_Prestation (ligne,typePresta,designation,categorie,unite,temps,detail,DateModif) values (87,'MOC','POSE LAME DE FINITION BOIS','MOC_Systèmes_Constructifs','ml',0.05,'',now());</v>
      </c>
      <c r="K87" s="74">
        <f t="shared" si="3"/>
        <v>87</v>
      </c>
    </row>
    <row r="88" spans="1:11" s="74" customFormat="1" ht="17.25" customHeight="1" x14ac:dyDescent="0.3">
      <c r="A88" s="74">
        <v>88</v>
      </c>
      <c r="B88" s="7" t="s">
        <v>1021</v>
      </c>
      <c r="C88" s="8" t="s">
        <v>136</v>
      </c>
      <c r="D88" s="9" t="s">
        <v>105</v>
      </c>
      <c r="E88" s="10">
        <v>1.25</v>
      </c>
      <c r="G88" s="4"/>
      <c r="H88" s="74" t="str">
        <f t="shared" si="4"/>
        <v>Insert into SC_Prestation (ligne,typePresta,designation,categorie,unite,temps,detail,DateModif) values (88,'MOC','PARPAINGS','MOC_Systèmes_Constructifs','m²',1.25,'',now());</v>
      </c>
      <c r="K88" s="74">
        <f t="shared" si="3"/>
        <v>88</v>
      </c>
    </row>
    <row r="89" spans="1:11" s="74" customFormat="1" ht="17.25" customHeight="1" x14ac:dyDescent="0.3">
      <c r="A89" s="74">
        <v>89</v>
      </c>
      <c r="B89" s="7" t="s">
        <v>1020</v>
      </c>
      <c r="C89" s="8" t="s">
        <v>136</v>
      </c>
      <c r="D89" s="9" t="s">
        <v>105</v>
      </c>
      <c r="E89" s="10">
        <v>0.2</v>
      </c>
      <c r="G89" s="4"/>
      <c r="H89" s="74" t="str">
        <f t="shared" si="4"/>
        <v>Insert into SC_Prestation (ligne,typePresta,designation,categorie,unite,temps,detail,DateModif) values (89,'MOC','FERRAILLAGE','MOC_Systèmes_Constructifs','m²',0.2,'',now());</v>
      </c>
      <c r="K89" s="74">
        <f t="shared" si="3"/>
        <v>89</v>
      </c>
    </row>
    <row r="90" spans="1:11" s="74" customFormat="1" ht="17.25" customHeight="1" x14ac:dyDescent="0.3">
      <c r="A90" s="74">
        <v>90</v>
      </c>
      <c r="B90" s="7" t="s">
        <v>1649</v>
      </c>
      <c r="C90" s="8" t="s">
        <v>93</v>
      </c>
      <c r="D90" s="9" t="s">
        <v>20</v>
      </c>
      <c r="E90" s="10">
        <v>0.75</v>
      </c>
      <c r="G90" s="4"/>
      <c r="H90" s="74" t="str">
        <f t="shared" si="4"/>
        <v>Insert into SC_Prestation (ligne,typePresta,designation,categorie,unite,temps,detail,DateModif) values (90,'MOC','POSE ET REGLAGE CHASSE HYDRAULIQUE','MOC_Collecte_Exutoire','forfait',0.75,'',now());</v>
      </c>
      <c r="K90" s="74">
        <f t="shared" si="3"/>
        <v>90</v>
      </c>
    </row>
    <row r="91" spans="1:11" s="167" customFormat="1" x14ac:dyDescent="0.3">
      <c r="A91" s="167">
        <v>91</v>
      </c>
      <c r="B91" s="174" t="s">
        <v>1650</v>
      </c>
      <c r="C91" s="175" t="s">
        <v>93</v>
      </c>
      <c r="D91" s="174" t="s">
        <v>20</v>
      </c>
      <c r="E91" s="176">
        <v>0</v>
      </c>
      <c r="H91" s="167" t="str">
        <f t="shared" si="4"/>
        <v>Insert into SC_Prestation (ligne,typePresta,designation,categorie,unite,temps,detail,DateModif) values (91,'MOC','ASSEMBLAGE ANGLES PVC','MOC_Collecte_Exutoire','forfait',0,'',now());</v>
      </c>
      <c r="K91" s="167">
        <f t="shared" ref="K91:K95" si="5">A91</f>
        <v>91</v>
      </c>
    </row>
    <row r="92" spans="1:11" s="167" customFormat="1" x14ac:dyDescent="0.3">
      <c r="A92" s="167">
        <v>92</v>
      </c>
      <c r="B92" s="174" t="s">
        <v>1651</v>
      </c>
      <c r="C92" s="175" t="s">
        <v>93</v>
      </c>
      <c r="D92" s="174" t="s">
        <v>20</v>
      </c>
      <c r="E92" s="176">
        <v>0</v>
      </c>
      <c r="H92" s="167" t="str">
        <f t="shared" si="4"/>
        <v>Insert into SC_Prestation (ligne,typePresta,designation,categorie,unite,temps,detail,DateModif) values (92,'MOC','JONCTIONS PVC','MOC_Collecte_Exutoire','forfait',0,'',now());</v>
      </c>
      <c r="K92" s="167">
        <f t="shared" si="5"/>
        <v>92</v>
      </c>
    </row>
    <row r="93" spans="1:11" s="167" customFormat="1" x14ac:dyDescent="0.3">
      <c r="A93" s="167">
        <v>93</v>
      </c>
      <c r="B93" s="174" t="s">
        <v>1652</v>
      </c>
      <c r="C93" s="175" t="s">
        <v>93</v>
      </c>
      <c r="D93" s="174" t="s">
        <v>20</v>
      </c>
      <c r="E93" s="176">
        <v>0</v>
      </c>
      <c r="H93" s="167" t="str">
        <f t="shared" si="4"/>
        <v>Insert into SC_Prestation (ligne,typePresta,designation,categorie,unite,temps,detail,DateModif) values (93,'MOC','FIXATION CORNIERES ET BARRES T','MOC_Collecte_Exutoire','forfait',0,'',now());</v>
      </c>
      <c r="K93" s="167">
        <f t="shared" si="5"/>
        <v>93</v>
      </c>
    </row>
    <row r="94" spans="1:11" s="167" customFormat="1" x14ac:dyDescent="0.3">
      <c r="A94" s="167">
        <v>94</v>
      </c>
      <c r="B94" s="174" t="s">
        <v>1879</v>
      </c>
      <c r="C94" s="177" t="s">
        <v>136</v>
      </c>
      <c r="D94" s="167" t="s">
        <v>42</v>
      </c>
      <c r="E94" s="178">
        <v>0.15</v>
      </c>
      <c r="H94" s="167" t="str">
        <f t="shared" si="4"/>
        <v>Insert into SC_Prestation (ligne,typePresta,designation,categorie,unite,temps,detail,DateModif) values (94,'MOC','POSE CLOISON CENTRALE','MOC_Systèmes_Constructifs','ml',0.15,'',now());</v>
      </c>
      <c r="K94" s="167">
        <f t="shared" si="5"/>
        <v>94</v>
      </c>
    </row>
    <row r="95" spans="1:11" s="167" customFormat="1" x14ac:dyDescent="0.3">
      <c r="A95" s="167">
        <v>95</v>
      </c>
      <c r="B95" s="174" t="s">
        <v>1880</v>
      </c>
      <c r="C95" s="177" t="s">
        <v>202</v>
      </c>
      <c r="D95" s="167" t="s">
        <v>42</v>
      </c>
      <c r="E95" s="167">
        <v>0.1</v>
      </c>
      <c r="H95" s="167" t="str">
        <f t="shared" si="4"/>
        <v>Insert into SC_Prestation (ligne,typePresta,designation,categorie,unite,temps,detail,DateModif) values (95,'MOC','POSE ECOPLANC','MOC_Bordures','ml',0.1,'',now());</v>
      </c>
      <c r="K95" s="167">
        <f t="shared" si="5"/>
        <v>95</v>
      </c>
    </row>
    <row r="96" spans="1:11" x14ac:dyDescent="0.3">
      <c r="A96" s="166">
        <v>96</v>
      </c>
      <c r="B96" s="170" t="s">
        <v>1929</v>
      </c>
      <c r="C96" s="168" t="s">
        <v>136</v>
      </c>
      <c r="D96" s="171" t="s">
        <v>42</v>
      </c>
      <c r="E96" s="169">
        <v>0.15</v>
      </c>
      <c r="F96" s="166"/>
      <c r="G96" s="172"/>
      <c r="H96" s="166" t="s">
        <v>1930</v>
      </c>
      <c r="I96" s="166"/>
      <c r="J96" s="166"/>
      <c r="K96" s="165">
        <v>96</v>
      </c>
    </row>
    <row r="97" spans="1:11" x14ac:dyDescent="0.3">
      <c r="A97" s="217">
        <v>97</v>
      </c>
      <c r="B97" s="221" t="s">
        <v>1943</v>
      </c>
      <c r="C97" s="222" t="s">
        <v>202</v>
      </c>
      <c r="D97" s="223" t="s">
        <v>42</v>
      </c>
      <c r="E97" s="224">
        <v>0.05</v>
      </c>
      <c r="F97" s="217"/>
      <c r="G97" s="225"/>
      <c r="H97" s="219" t="str">
        <f t="shared" si="4"/>
        <v>Insert into SC_Prestation (ligne,typePresta,designation,categorie,unite,temps,detail,DateModif) values (97,'MOC','POSE CLOTURE CHANVRE','MOC_Bordures','ml',0.05,'',now());</v>
      </c>
      <c r="I97" s="217"/>
      <c r="J97" s="217"/>
      <c r="K97" s="217">
        <v>97</v>
      </c>
    </row>
    <row r="98" spans="1:11" x14ac:dyDescent="0.3">
      <c r="A98" s="217">
        <v>98</v>
      </c>
      <c r="B98" s="213" t="s">
        <v>1944</v>
      </c>
      <c r="C98" s="214" t="s">
        <v>93</v>
      </c>
      <c r="D98" s="174" t="s">
        <v>20</v>
      </c>
      <c r="E98" s="215">
        <v>1</v>
      </c>
      <c r="F98" s="211"/>
      <c r="G98" s="212"/>
      <c r="H98" s="218" t="s">
        <v>1930</v>
      </c>
      <c r="I98" s="211"/>
      <c r="J98" s="211"/>
      <c r="K98" s="217">
        <v>98</v>
      </c>
    </row>
    <row r="99" spans="1:11" x14ac:dyDescent="0.3">
      <c r="A99" s="211">
        <v>99</v>
      </c>
      <c r="B99" s="213" t="s">
        <v>1945</v>
      </c>
      <c r="C99" s="214" t="s">
        <v>93</v>
      </c>
      <c r="D99" s="174" t="s">
        <v>20</v>
      </c>
      <c r="E99" s="215">
        <v>0.25</v>
      </c>
      <c r="F99" s="211"/>
      <c r="G99" s="212"/>
      <c r="H99" s="219" t="str">
        <f t="shared" si="4"/>
        <v>Insert into SC_Prestation (ligne,typePresta,designation,categorie,unite,temps,detail,DateModif) values (99,'MOC','POSE CONNECTEUR 3 POLES','MOC_Collecte_Exutoire','forfait',0.25,'',now());</v>
      </c>
      <c r="I99" s="211"/>
      <c r="J99" s="211"/>
      <c r="K99" s="211">
        <v>99</v>
      </c>
    </row>
    <row r="100" spans="1:11" x14ac:dyDescent="0.3">
      <c r="B100" s="57" t="s">
        <v>285</v>
      </c>
    </row>
    <row r="101" spans="1:11" x14ac:dyDescent="0.3">
      <c r="B101" s="57" t="s">
        <v>285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Feuil16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681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51"/>
      <c r="AC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</row>
    <row r="4" spans="1:112" x14ac:dyDescent="0.3">
      <c r="D4" t="s">
        <v>285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294</v>
      </c>
      <c r="C5" t="s">
        <v>276</v>
      </c>
      <c r="D5" t="s">
        <v>284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48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48" t="str">
        <f t="shared" si="0"/>
        <v/>
      </c>
      <c r="Y5" s="48"/>
      <c r="Z5" s="48" t="str">
        <f t="shared" si="0"/>
        <v xml:space="preserve">INSERT INTO SC_SystemeProduits(RefDimension,NomSysteme,typePresta,ligne,Quantite,formule,cte1,DateModif) values (4,'FVBAC1','MATIERE',374,2.5,null,null,now());
</v>
      </c>
      <c r="AA5" s="48" t="str">
        <f t="shared" si="0"/>
        <v/>
      </c>
      <c r="AB5" s="48"/>
      <c r="AC5" s="48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48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48"/>
      <c r="AF5" s="48" t="str">
        <f t="shared" si="1"/>
        <v xml:space="preserve">INSERT INTO SC_SystemeProduits(RefDimension,NomSysteme,typePresta,ligne,Quantite,formule,cte1,DateModif) values (9,'FVBAC1','MATIERE',374,5,null,null,now());
</v>
      </c>
      <c r="AG5" s="48" t="str">
        <f t="shared" si="1"/>
        <v/>
      </c>
      <c r="AH5" s="48"/>
      <c r="AI5" s="48" t="str">
        <f t="shared" si="1"/>
        <v xml:space="preserve">INSERT INTO SC_SystemeProduits(RefDimension,NomSysteme,typePresta,ligne,Quantite,formule,cte1,DateModif) values (10,'FVBAC1','MATIERE',374,6,null,null,now());
</v>
      </c>
      <c r="AJ5" s="48" t="str">
        <f t="shared" si="1"/>
        <v/>
      </c>
      <c r="AK5" s="48"/>
      <c r="AL5" s="48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3">
      <c r="W6" s="48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48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48"/>
      <c r="Z6" s="48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48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48"/>
      <c r="AC6" s="48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48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48"/>
      <c r="AF6" s="48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48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48"/>
      <c r="AI6" s="4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48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48"/>
      <c r="AL6" s="48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48" t="str">
        <f t="shared" si="2"/>
        <v/>
      </c>
      <c r="X7" s="48" t="str">
        <f t="shared" si="3"/>
        <v/>
      </c>
      <c r="Y7" s="48"/>
      <c r="Z7" s="48" t="str">
        <f t="shared" si="4"/>
        <v/>
      </c>
      <c r="AA7" s="48" t="str">
        <f t="shared" si="5"/>
        <v/>
      </c>
      <c r="AB7" s="48"/>
      <c r="AC7" s="48" t="str">
        <f t="shared" si="6"/>
        <v/>
      </c>
      <c r="AD7" s="48" t="str">
        <f t="shared" si="7"/>
        <v/>
      </c>
      <c r="AE7" s="48"/>
      <c r="AF7" s="48" t="str">
        <f t="shared" si="8"/>
        <v/>
      </c>
      <c r="AG7" s="48" t="str">
        <f t="shared" si="9"/>
        <v/>
      </c>
      <c r="AH7" s="48"/>
      <c r="AI7" s="48" t="str">
        <f t="shared" si="10"/>
        <v/>
      </c>
      <c r="AJ7" s="48" t="str">
        <f t="shared" si="11"/>
        <v/>
      </c>
      <c r="AK7" s="48"/>
      <c r="AL7" s="48" t="str">
        <f t="shared" si="12"/>
        <v/>
      </c>
      <c r="BH7"/>
      <c r="BI7"/>
      <c r="BK7"/>
      <c r="BL7"/>
    </row>
    <row r="8" spans="1:112" x14ac:dyDescent="0.3">
      <c r="W8" s="48" t="str">
        <f t="shared" si="2"/>
        <v/>
      </c>
      <c r="X8" s="48" t="str">
        <f t="shared" si="3"/>
        <v/>
      </c>
      <c r="Y8" s="48"/>
      <c r="Z8" s="48" t="str">
        <f t="shared" si="4"/>
        <v/>
      </c>
      <c r="AA8" s="48" t="str">
        <f t="shared" si="5"/>
        <v/>
      </c>
      <c r="AB8" s="48"/>
      <c r="AC8" s="48" t="str">
        <f t="shared" si="6"/>
        <v/>
      </c>
      <c r="AD8" s="48" t="str">
        <f t="shared" si="7"/>
        <v/>
      </c>
      <c r="AE8" s="48"/>
      <c r="AF8" s="48" t="str">
        <f t="shared" si="8"/>
        <v/>
      </c>
      <c r="AG8" s="48" t="str">
        <f t="shared" si="9"/>
        <v/>
      </c>
      <c r="AH8" s="48"/>
      <c r="AI8" s="48" t="str">
        <f t="shared" si="10"/>
        <v/>
      </c>
      <c r="AJ8" s="48" t="str">
        <f t="shared" si="11"/>
        <v/>
      </c>
      <c r="AK8" s="48"/>
      <c r="AL8" s="48" t="str">
        <f t="shared" si="12"/>
        <v/>
      </c>
      <c r="BH8"/>
      <c r="BI8"/>
      <c r="BK8"/>
      <c r="BL8"/>
    </row>
    <row r="9" spans="1:112" x14ac:dyDescent="0.3">
      <c r="W9" s="48" t="str">
        <f t="shared" si="2"/>
        <v/>
      </c>
      <c r="X9" s="48" t="str">
        <f t="shared" si="3"/>
        <v/>
      </c>
      <c r="Y9" s="48"/>
      <c r="Z9" s="48" t="str">
        <f t="shared" si="4"/>
        <v/>
      </c>
      <c r="AA9" s="48" t="str">
        <f t="shared" si="5"/>
        <v/>
      </c>
      <c r="AB9" s="48"/>
      <c r="AC9" s="48" t="str">
        <f t="shared" si="6"/>
        <v/>
      </c>
      <c r="AD9" s="48" t="str">
        <f t="shared" si="7"/>
        <v/>
      </c>
      <c r="AE9" s="48"/>
      <c r="AF9" s="48" t="str">
        <f t="shared" si="8"/>
        <v/>
      </c>
      <c r="AG9" s="48" t="str">
        <f t="shared" si="9"/>
        <v/>
      </c>
      <c r="AH9" s="48"/>
      <c r="AI9" s="48" t="str">
        <f t="shared" si="10"/>
        <v/>
      </c>
      <c r="AJ9" s="48" t="str">
        <f t="shared" si="11"/>
        <v/>
      </c>
      <c r="AK9" s="48"/>
      <c r="AL9" s="48" t="str">
        <f t="shared" si="12"/>
        <v/>
      </c>
      <c r="BH9"/>
      <c r="BI9"/>
      <c r="BK9"/>
      <c r="BL9"/>
    </row>
    <row r="10" spans="1:112" x14ac:dyDescent="0.3">
      <c r="W10" s="48" t="str">
        <f t="shared" si="2"/>
        <v/>
      </c>
      <c r="X10" s="48" t="str">
        <f t="shared" si="3"/>
        <v/>
      </c>
      <c r="Y10" s="48"/>
      <c r="Z10" s="48" t="str">
        <f t="shared" si="4"/>
        <v/>
      </c>
      <c r="AA10" s="48" t="str">
        <f t="shared" si="5"/>
        <v/>
      </c>
      <c r="AB10" s="48"/>
      <c r="AC10" s="48" t="str">
        <f t="shared" si="6"/>
        <v/>
      </c>
      <c r="AD10" s="48" t="str">
        <f t="shared" si="7"/>
        <v/>
      </c>
      <c r="AE10" s="48"/>
      <c r="AF10" s="48" t="str">
        <f t="shared" si="8"/>
        <v/>
      </c>
      <c r="AG10" s="48" t="str">
        <f t="shared" si="9"/>
        <v/>
      </c>
      <c r="AH10" s="48"/>
      <c r="AI10" s="48" t="str">
        <f t="shared" si="10"/>
        <v/>
      </c>
      <c r="AJ10" s="48" t="str">
        <f t="shared" si="11"/>
        <v/>
      </c>
      <c r="AK10" s="48"/>
      <c r="AL10" s="48" t="str">
        <f t="shared" si="12"/>
        <v/>
      </c>
      <c r="BH10"/>
      <c r="BI10"/>
      <c r="BK10"/>
      <c r="BL10"/>
    </row>
    <row r="11" spans="1:112" x14ac:dyDescent="0.3">
      <c r="W11" s="48" t="str">
        <f t="shared" si="2"/>
        <v/>
      </c>
      <c r="X11" s="48" t="str">
        <f t="shared" si="3"/>
        <v/>
      </c>
      <c r="Y11" s="48"/>
      <c r="Z11" s="48" t="str">
        <f t="shared" si="4"/>
        <v/>
      </c>
      <c r="AA11" s="48" t="str">
        <f t="shared" si="5"/>
        <v/>
      </c>
      <c r="AB11" s="48"/>
      <c r="AC11" s="48" t="str">
        <f t="shared" si="6"/>
        <v/>
      </c>
      <c r="AD11" s="48" t="str">
        <f t="shared" si="7"/>
        <v/>
      </c>
      <c r="AE11" s="48"/>
      <c r="AF11" s="48" t="str">
        <f t="shared" si="8"/>
        <v/>
      </c>
      <c r="AG11" s="48" t="str">
        <f t="shared" si="9"/>
        <v/>
      </c>
      <c r="AH11" s="48"/>
      <c r="AI11" s="48" t="str">
        <f t="shared" si="10"/>
        <v/>
      </c>
      <c r="AJ11" s="48" t="str">
        <f t="shared" si="11"/>
        <v/>
      </c>
      <c r="AK11" s="48"/>
      <c r="AL11" s="48" t="str">
        <f t="shared" si="12"/>
        <v/>
      </c>
      <c r="BH11"/>
      <c r="BI11"/>
      <c r="BK11"/>
      <c r="BL11"/>
    </row>
    <row r="12" spans="1:112" x14ac:dyDescent="0.3">
      <c r="W12" s="48" t="str">
        <f t="shared" si="2"/>
        <v/>
      </c>
      <c r="X12" s="48" t="str">
        <f t="shared" si="3"/>
        <v/>
      </c>
      <c r="Y12" s="48"/>
      <c r="Z12" s="48" t="str">
        <f t="shared" si="4"/>
        <v/>
      </c>
      <c r="AA12" s="48" t="str">
        <f t="shared" si="5"/>
        <v/>
      </c>
      <c r="AB12" s="48"/>
      <c r="AC12" s="48" t="str">
        <f t="shared" si="6"/>
        <v/>
      </c>
      <c r="AD12" s="48" t="str">
        <f t="shared" si="7"/>
        <v/>
      </c>
      <c r="AE12" s="48"/>
      <c r="AF12" s="48" t="str">
        <f t="shared" si="8"/>
        <v/>
      </c>
      <c r="AG12" s="48" t="str">
        <f t="shared" si="9"/>
        <v/>
      </c>
      <c r="AH12" s="48"/>
      <c r="AI12" s="48" t="str">
        <f t="shared" si="10"/>
        <v/>
      </c>
      <c r="AJ12" s="48" t="str">
        <f t="shared" si="11"/>
        <v/>
      </c>
      <c r="AK12" s="48"/>
      <c r="AL12" s="48" t="str">
        <f t="shared" si="12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299</v>
      </c>
      <c r="C13" t="s">
        <v>159</v>
      </c>
      <c r="D13" t="s">
        <v>160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48" t="str">
        <f t="shared" si="2"/>
        <v xml:space="preserve">INSERT INTO SC_SystemeProduits(RefDimension,NomSysteme,typePresta,ligne,Quantite,formule,cte1,DateModif) values (2,'FVBAC1','MP',13,5.94,null,null,now());
</v>
      </c>
      <c r="X13" s="48" t="str">
        <f t="shared" si="3"/>
        <v/>
      </c>
      <c r="Y13" s="48"/>
      <c r="Z13" s="48" t="str">
        <f t="shared" si="4"/>
        <v xml:space="preserve">INSERT INTO SC_SystemeProduits(RefDimension,NomSysteme,typePresta,ligne,Quantite,formule,cte1,DateModif) values (4,'FVBAC1','MP',13,9.9,null,null,now());
</v>
      </c>
      <c r="AA13" s="48" t="str">
        <f t="shared" si="5"/>
        <v/>
      </c>
      <c r="AB13" s="48"/>
      <c r="AC13" s="48" t="str">
        <f t="shared" si="6"/>
        <v xml:space="preserve">INSERT INTO SC_SystemeProduits(RefDimension,NomSysteme,typePresta,ligne,Quantite,formule,cte1,DateModif) values (5,'FVBAC1','MP',13,10.56,null,null,now());
</v>
      </c>
      <c r="AD13" s="48" t="str">
        <f t="shared" si="7"/>
        <v/>
      </c>
      <c r="AE13" s="48"/>
      <c r="AF13" s="48" t="str">
        <f t="shared" si="8"/>
        <v xml:space="preserve">INSERT INTO SC_SystemeProduits(RefDimension,NomSysteme,typePresta,ligne,Quantite,formule,cte1,DateModif) values (9,'FVBAC1','MP',13,19.8,null,null,now());
</v>
      </c>
      <c r="AG13" s="48" t="str">
        <f t="shared" si="9"/>
        <v/>
      </c>
      <c r="AH13" s="48"/>
      <c r="AI13" s="48" t="str">
        <f t="shared" si="10"/>
        <v xml:space="preserve">INSERT INTO SC_SystemeProduits(RefDimension,NomSysteme,typePresta,ligne,Quantite,formule,cte1,DateModif) values (10,'FVBAC1','MP',13,23.76,null,null,now());
</v>
      </c>
      <c r="AJ13" s="48" t="str">
        <f t="shared" si="11"/>
        <v/>
      </c>
      <c r="AK13" s="48"/>
      <c r="AL13" s="48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299</v>
      </c>
      <c r="C14" t="s">
        <v>234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48" t="str">
        <f t="shared" si="2"/>
        <v xml:space="preserve">INSERT INTO SC_SystemeProduits(RefDimension,NomSysteme,typePresta,ligne,Quantite,formule,cte1,DateModif) values (2,'FVBAC1','MP',25,1,null,null,now());
</v>
      </c>
      <c r="X14" s="48" t="str">
        <f t="shared" si="3"/>
        <v/>
      </c>
      <c r="Y14" s="48"/>
      <c r="Z14" s="48" t="str">
        <f t="shared" si="4"/>
        <v xml:space="preserve">INSERT INTO SC_SystemeProduits(RefDimension,NomSysteme,typePresta,ligne,Quantite,formule,cte1,DateModif) values (4,'FVBAC1','MP',25,2,null,null,now());
</v>
      </c>
      <c r="AA14" s="48" t="str">
        <f t="shared" si="5"/>
        <v/>
      </c>
      <c r="AB14" s="48"/>
      <c r="AC14" s="48" t="str">
        <f t="shared" si="6"/>
        <v xml:space="preserve">INSERT INTO SC_SystemeProduits(RefDimension,NomSysteme,typePresta,ligne,Quantite,formule,cte1,DateModif) values (5,'FVBAC1','MP',25,2,null,null,now());
</v>
      </c>
      <c r="AD14" s="48" t="str">
        <f t="shared" si="7"/>
        <v/>
      </c>
      <c r="AE14" s="48"/>
      <c r="AF14" s="48" t="str">
        <f t="shared" si="8"/>
        <v xml:space="preserve">INSERT INTO SC_SystemeProduits(RefDimension,NomSysteme,typePresta,ligne,Quantite,formule,cte1,DateModif) values (9,'FVBAC1','MP',25,4,null,null,now());
</v>
      </c>
      <c r="AG14" s="48" t="str">
        <f t="shared" si="9"/>
        <v/>
      </c>
      <c r="AH14" s="48"/>
      <c r="AI14" s="48" t="str">
        <f t="shared" si="10"/>
        <v xml:space="preserve">INSERT INTO SC_SystemeProduits(RefDimension,NomSysteme,typePresta,ligne,Quantite,formule,cte1,DateModif) values (10,'FVBAC1','MP',25,4,null,null,now());
</v>
      </c>
      <c r="AJ14" s="48" t="str">
        <f t="shared" si="11"/>
        <v/>
      </c>
      <c r="AK14" s="48"/>
      <c r="AL14" s="48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3">
      <c r="A15" s="49">
        <f>VLOOKUP($C15,[1]MINIPELLE!$A$2:$K$291,11,0)</f>
        <v>27</v>
      </c>
      <c r="B15" s="48" t="s">
        <v>299</v>
      </c>
      <c r="C15" s="48" t="s">
        <v>237</v>
      </c>
      <c r="D15" s="48" t="s">
        <v>42</v>
      </c>
      <c r="E15" s="48"/>
      <c r="F15" s="51" t="s">
        <v>686</v>
      </c>
      <c r="G15" s="51" t="s">
        <v>629</v>
      </c>
      <c r="I15" s="51" t="s">
        <v>686</v>
      </c>
      <c r="J15" s="51" t="s">
        <v>629</v>
      </c>
      <c r="L15" s="51" t="s">
        <v>686</v>
      </c>
      <c r="M15" s="51" t="s">
        <v>629</v>
      </c>
      <c r="O15" s="51" t="s">
        <v>686</v>
      </c>
      <c r="P15" s="51" t="s">
        <v>629</v>
      </c>
      <c r="R15" s="51" t="s">
        <v>686</v>
      </c>
      <c r="S15" s="51" t="s">
        <v>629</v>
      </c>
      <c r="U15" s="51" t="s">
        <v>686</v>
      </c>
      <c r="V15" s="51" t="s">
        <v>629</v>
      </c>
      <c r="W15" s="48" t="str">
        <f t="shared" si="2"/>
        <v xml:space="preserve">INSERT INTO SC_SystemeProduits(RefDimension,NomSysteme,typePresta,ligne,Quantite,formule,cte1,DateModif) values (2,'FVBAC1','MP',27,null,'1*CTE1','PERIMETRE',now());
</v>
      </c>
      <c r="X15" s="48"/>
      <c r="Y15" s="48"/>
      <c r="Z15" s="48" t="str">
        <f t="shared" si="4"/>
        <v xml:space="preserve">INSERT INTO SC_SystemeProduits(RefDimension,NomSysteme,typePresta,ligne,Quantite,formule,cte1,DateModif) values (4,'FVBAC1','MP',27,null,'1*CTE1','PERIMETRE',now());
</v>
      </c>
      <c r="AA15" s="48"/>
      <c r="AB15" s="48"/>
      <c r="AC15" s="48" t="str">
        <f t="shared" si="6"/>
        <v xml:space="preserve">INSERT INTO SC_SystemeProduits(RefDimension,NomSysteme,typePresta,ligne,Quantite,formule,cte1,DateModif) values (5,'FVBAC1','MP',27,null,'1*CTE1','PERIMETRE',now());
</v>
      </c>
      <c r="AD15" s="48"/>
      <c r="AE15" s="48"/>
      <c r="AF15" s="48" t="str">
        <f t="shared" si="8"/>
        <v xml:space="preserve">INSERT INTO SC_SystemeProduits(RefDimension,NomSysteme,typePresta,ligne,Quantite,formule,cte1,DateModif) values (9,'FVBAC1','MP',27,null,'1*CTE1','PERIMETRE',now());
</v>
      </c>
      <c r="AG15" s="48"/>
      <c r="AH15" s="48"/>
      <c r="AI15" s="48" t="str">
        <f t="shared" si="10"/>
        <v xml:space="preserve">INSERT INTO SC_SystemeProduits(RefDimension,NomSysteme,typePresta,ligne,Quantite,formule,cte1,DateModif) values (10,'FVBAC1','MP',27,null,'1*CTE1','PERIMETRE',now());
</v>
      </c>
      <c r="AJ15" s="48"/>
      <c r="AK15" s="48"/>
      <c r="AL15" s="48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Feuil17"/>
  <dimension ref="A1:DH23"/>
  <sheetViews>
    <sheetView workbookViewId="0">
      <selection activeCell="W5" sqref="W5:AL1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682</v>
      </c>
      <c r="D1" t="s">
        <v>296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300</v>
      </c>
      <c r="D2" t="s">
        <v>243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48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s="48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</row>
    <row r="4" spans="1:112" x14ac:dyDescent="0.3">
      <c r="D4" t="s">
        <v>285</v>
      </c>
      <c r="W4" s="48"/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294</v>
      </c>
      <c r="C5" t="s">
        <v>276</v>
      </c>
      <c r="D5" t="s">
        <v>284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48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48"/>
      <c r="Y5" s="48"/>
      <c r="Z5" s="48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48"/>
      <c r="AB5" s="48"/>
      <c r="AC5" s="48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48"/>
      <c r="AE5" s="48"/>
      <c r="AF5" s="48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48"/>
      <c r="AH5" s="48"/>
      <c r="AI5" s="48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48"/>
      <c r="AK5" s="48"/>
      <c r="AL5" s="48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3">
      <c r="W6" s="48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48"/>
      <c r="Y6" s="48"/>
      <c r="Z6" s="48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48"/>
      <c r="AB6" s="48"/>
      <c r="AC6" s="48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48"/>
      <c r="AE6" s="48"/>
      <c r="AF6" s="48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48"/>
      <c r="AH6" s="48"/>
      <c r="AI6" s="4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48"/>
      <c r="AK6" s="48"/>
      <c r="AL6" s="48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48" t="str">
        <f t="shared" si="6"/>
        <v/>
      </c>
      <c r="X7" s="48"/>
      <c r="Y7" s="48"/>
      <c r="Z7" s="48" t="str">
        <f t="shared" si="7"/>
        <v/>
      </c>
      <c r="AA7" s="48"/>
      <c r="AB7" s="48"/>
      <c r="AC7" s="48" t="str">
        <f t="shared" si="8"/>
        <v/>
      </c>
      <c r="AD7" s="48"/>
      <c r="AE7" s="48"/>
      <c r="AF7" s="48" t="str">
        <f t="shared" si="9"/>
        <v/>
      </c>
      <c r="AG7" s="48"/>
      <c r="AH7" s="48"/>
      <c r="AI7" s="48" t="str">
        <f t="shared" si="10"/>
        <v/>
      </c>
      <c r="AJ7" s="48"/>
      <c r="AK7" s="48"/>
      <c r="AL7" s="48" t="str">
        <f t="shared" si="11"/>
        <v/>
      </c>
      <c r="BH7"/>
      <c r="BI7"/>
      <c r="BK7"/>
      <c r="BL7"/>
    </row>
    <row r="8" spans="1:112" x14ac:dyDescent="0.3">
      <c r="W8" s="48" t="str">
        <f t="shared" si="6"/>
        <v/>
      </c>
      <c r="X8" s="48"/>
      <c r="Y8" s="48"/>
      <c r="Z8" s="48" t="str">
        <f t="shared" si="7"/>
        <v/>
      </c>
      <c r="AA8" s="48"/>
      <c r="AB8" s="48"/>
      <c r="AC8" s="48" t="str">
        <f t="shared" si="8"/>
        <v/>
      </c>
      <c r="AD8" s="48"/>
      <c r="AE8" s="48"/>
      <c r="AF8" s="48" t="str">
        <f t="shared" si="9"/>
        <v/>
      </c>
      <c r="AG8" s="48"/>
      <c r="AH8" s="48"/>
      <c r="AI8" s="48" t="str">
        <f t="shared" si="10"/>
        <v/>
      </c>
      <c r="AJ8" s="48"/>
      <c r="AK8" s="48"/>
      <c r="AL8" s="48" t="str">
        <f t="shared" si="11"/>
        <v/>
      </c>
      <c r="BH8"/>
      <c r="BI8"/>
      <c r="BK8"/>
      <c r="BL8"/>
    </row>
    <row r="9" spans="1:112" x14ac:dyDescent="0.3">
      <c r="W9" s="48" t="str">
        <f t="shared" si="6"/>
        <v/>
      </c>
      <c r="X9" s="48"/>
      <c r="Y9" s="48"/>
      <c r="Z9" s="48" t="str">
        <f t="shared" si="7"/>
        <v/>
      </c>
      <c r="AA9" s="48"/>
      <c r="AB9" s="48"/>
      <c r="AC9" s="48" t="str">
        <f t="shared" si="8"/>
        <v/>
      </c>
      <c r="AD9" s="48"/>
      <c r="AE9" s="48"/>
      <c r="AF9" s="48" t="str">
        <f t="shared" si="9"/>
        <v/>
      </c>
      <c r="AG9" s="48"/>
      <c r="AH9" s="48"/>
      <c r="AI9" s="48" t="str">
        <f t="shared" si="10"/>
        <v/>
      </c>
      <c r="AJ9" s="48"/>
      <c r="AK9" s="48"/>
      <c r="AL9" s="48" t="str">
        <f t="shared" si="11"/>
        <v/>
      </c>
      <c r="BH9"/>
      <c r="BI9"/>
      <c r="BK9"/>
      <c r="BL9"/>
    </row>
    <row r="10" spans="1:112" x14ac:dyDescent="0.3">
      <c r="W10" s="48" t="str">
        <f t="shared" si="6"/>
        <v/>
      </c>
      <c r="X10" s="48"/>
      <c r="Y10" s="48"/>
      <c r="Z10" s="48" t="str">
        <f t="shared" si="7"/>
        <v/>
      </c>
      <c r="AA10" s="48"/>
      <c r="AB10" s="48"/>
      <c r="AC10" s="48" t="str">
        <f t="shared" si="8"/>
        <v/>
      </c>
      <c r="AD10" s="48"/>
      <c r="AE10" s="48"/>
      <c r="AF10" s="48" t="str">
        <f t="shared" si="9"/>
        <v/>
      </c>
      <c r="AG10" s="48"/>
      <c r="AH10" s="48"/>
      <c r="AI10" s="48" t="str">
        <f t="shared" si="10"/>
        <v/>
      </c>
      <c r="AJ10" s="48"/>
      <c r="AK10" s="48"/>
      <c r="AL10" s="48" t="str">
        <f t="shared" si="11"/>
        <v/>
      </c>
      <c r="BH10"/>
      <c r="BI10"/>
      <c r="BK10"/>
      <c r="BL10"/>
    </row>
    <row r="11" spans="1:112" x14ac:dyDescent="0.3">
      <c r="W11" s="48" t="str">
        <f t="shared" si="6"/>
        <v/>
      </c>
      <c r="X11" s="48"/>
      <c r="Y11" s="48"/>
      <c r="Z11" s="48" t="str">
        <f t="shared" si="7"/>
        <v/>
      </c>
      <c r="AA11" s="48"/>
      <c r="AB11" s="48"/>
      <c r="AC11" s="48" t="str">
        <f t="shared" si="8"/>
        <v/>
      </c>
      <c r="AD11" s="48"/>
      <c r="AE11" s="48"/>
      <c r="AF11" s="48" t="str">
        <f t="shared" si="9"/>
        <v/>
      </c>
      <c r="AG11" s="48"/>
      <c r="AH11" s="48"/>
      <c r="AI11" s="48" t="str">
        <f t="shared" si="10"/>
        <v/>
      </c>
      <c r="AJ11" s="48"/>
      <c r="AK11" s="48"/>
      <c r="AL11" s="48" t="str">
        <f t="shared" si="11"/>
        <v/>
      </c>
      <c r="BH11"/>
      <c r="BI11"/>
      <c r="BK11"/>
      <c r="BL11"/>
    </row>
    <row r="12" spans="1:112" x14ac:dyDescent="0.3">
      <c r="W12" s="48" t="str">
        <f t="shared" si="6"/>
        <v/>
      </c>
      <c r="X12" s="48"/>
      <c r="Y12" s="48"/>
      <c r="Z12" s="48" t="str">
        <f t="shared" si="7"/>
        <v/>
      </c>
      <c r="AA12" s="48"/>
      <c r="AB12" s="48"/>
      <c r="AC12" s="48" t="str">
        <f t="shared" si="8"/>
        <v/>
      </c>
      <c r="AD12" s="48"/>
      <c r="AE12" s="48"/>
      <c r="AF12" s="48" t="str">
        <f t="shared" si="9"/>
        <v/>
      </c>
      <c r="AG12" s="48"/>
      <c r="AH12" s="48"/>
      <c r="AI12" s="48" t="str">
        <f t="shared" si="10"/>
        <v/>
      </c>
      <c r="AJ12" s="48"/>
      <c r="AK12" s="48"/>
      <c r="AL12" s="48" t="str">
        <f t="shared" si="11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299</v>
      </c>
      <c r="C13" t="s">
        <v>159</v>
      </c>
      <c r="D13" t="s">
        <v>160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48" t="str">
        <f t="shared" si="6"/>
        <v xml:space="preserve">INSERT INTO SC_SystemeProduits(RefDimension,NomSysteme,typePresta,ligne,Quantite,formule,cte1,DateModif) values (2,'FVBAC2','MP',13,2.64,null,null,now());
</v>
      </c>
      <c r="X13" s="48"/>
      <c r="Y13" s="48"/>
      <c r="Z13" s="48" t="str">
        <f t="shared" si="7"/>
        <v xml:space="preserve">INSERT INTO SC_SystemeProduits(RefDimension,NomSysteme,typePresta,ligne,Quantite,formule,cte1,DateModif) values (4,'FVBAC2','MP',13,4.4,null,null,now());
</v>
      </c>
      <c r="AA13" s="48"/>
      <c r="AB13" s="48"/>
      <c r="AC13" s="48" t="str">
        <f t="shared" si="8"/>
        <v xml:space="preserve">INSERT INTO SC_SystemeProduits(RefDimension,NomSysteme,typePresta,ligne,Quantite,formule,cte1,DateModif) values (5,'FVBAC2','MP',13,5.28,null,null,now());
</v>
      </c>
      <c r="AD13" s="48"/>
      <c r="AE13" s="48"/>
      <c r="AF13" s="48" t="str">
        <f t="shared" si="9"/>
        <v xml:space="preserve">INSERT INTO SC_SystemeProduits(RefDimension,NomSysteme,typePresta,ligne,Quantite,formule,cte1,DateModif) values (9,'FVBAC2','MP',13,8.8,null,null,now());
</v>
      </c>
      <c r="AG13" s="48"/>
      <c r="AH13" s="48"/>
      <c r="AI13" s="48" t="str">
        <f t="shared" si="10"/>
        <v xml:space="preserve">INSERT INTO SC_SystemeProduits(RefDimension,NomSysteme,typePresta,ligne,Quantite,formule,cte1,DateModif) values (10,'FVBAC2','MP',13,10.56,null,null,now());
</v>
      </c>
      <c r="AJ13" s="48"/>
      <c r="AK13" s="48"/>
      <c r="AL13" s="48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299</v>
      </c>
      <c r="C14" t="s">
        <v>234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48" t="str">
        <f t="shared" si="6"/>
        <v xml:space="preserve">INSERT INTO SC_SystemeProduits(RefDimension,NomSysteme,typePresta,ligne,Quantite,formule,cte1,DateModif) values (2,'FVBAC2','MP',25,0.5,null,null,now());
</v>
      </c>
      <c r="X14" s="48"/>
      <c r="Y14" s="48"/>
      <c r="Z14" s="48" t="str">
        <f t="shared" si="7"/>
        <v xml:space="preserve">INSERT INTO SC_SystemeProduits(RefDimension,NomSysteme,typePresta,ligne,Quantite,formule,cte1,DateModif) values (4,'FVBAC2','MP',25,1,null,null,now());
</v>
      </c>
      <c r="AA14" s="48"/>
      <c r="AB14" s="48"/>
      <c r="AC14" s="48" t="str">
        <f t="shared" si="8"/>
        <v xml:space="preserve">INSERT INTO SC_SystemeProduits(RefDimension,NomSysteme,typePresta,ligne,Quantite,formule,cte1,DateModif) values (5,'FVBAC2','MP',25,1,null,null,now());
</v>
      </c>
      <c r="AD14" s="48"/>
      <c r="AE14" s="48"/>
      <c r="AF14" s="48" t="str">
        <f t="shared" si="9"/>
        <v xml:space="preserve">INSERT INTO SC_SystemeProduits(RefDimension,NomSysteme,typePresta,ligne,Quantite,formule,cte1,DateModif) values (9,'FVBAC2','MP',25,2,null,null,now());
</v>
      </c>
      <c r="AG14" s="48"/>
      <c r="AH14" s="48"/>
      <c r="AI14" s="48" t="str">
        <f t="shared" si="10"/>
        <v xml:space="preserve">INSERT INTO SC_SystemeProduits(RefDimension,NomSysteme,typePresta,ligne,Quantite,formule,cte1,DateModif) values (10,'FVBAC2','MP',25,2,null,null,now());
</v>
      </c>
      <c r="AJ14" s="48"/>
      <c r="AK14" s="48"/>
      <c r="AL14" s="48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3">
      <c r="A15" s="49">
        <f>VLOOKUP($C15,[1]MINIPELLE!$A$2:$K$291,11,0)</f>
        <v>26</v>
      </c>
      <c r="B15" s="48" t="s">
        <v>299</v>
      </c>
      <c r="C15" s="48" t="s">
        <v>236</v>
      </c>
      <c r="F15" s="14" t="s">
        <v>686</v>
      </c>
      <c r="G15" s="14" t="s">
        <v>629</v>
      </c>
      <c r="I15" s="51" t="s">
        <v>686</v>
      </c>
      <c r="J15" s="51" t="s">
        <v>629</v>
      </c>
      <c r="L15" s="51" t="s">
        <v>686</v>
      </c>
      <c r="M15" s="51" t="s">
        <v>629</v>
      </c>
      <c r="O15" s="51" t="s">
        <v>686</v>
      </c>
      <c r="P15" s="51" t="s">
        <v>629</v>
      </c>
      <c r="R15" s="51" t="s">
        <v>686</v>
      </c>
      <c r="S15" s="51" t="s">
        <v>629</v>
      </c>
      <c r="U15" s="51" t="s">
        <v>686</v>
      </c>
      <c r="V15" s="51" t="s">
        <v>629</v>
      </c>
      <c r="W15" s="48" t="str">
        <f t="shared" si="6"/>
        <v xml:space="preserve">INSERT INTO SC_SystemeProduits(RefDimension,NomSysteme,typePresta,ligne,Quantite,formule,cte1,DateModif) values (2,'FVBAC2','MP',26,null,'1*CTE1','PERIMETRE',now());
</v>
      </c>
      <c r="X15" s="48"/>
      <c r="Y15" s="48"/>
      <c r="Z15" s="48" t="str">
        <f t="shared" si="7"/>
        <v xml:space="preserve">INSERT INTO SC_SystemeProduits(RefDimension,NomSysteme,typePresta,ligne,Quantite,formule,cte1,DateModif) values (4,'FVBAC2','MP',26,null,'1*CTE1','PERIMETRE',now());
</v>
      </c>
      <c r="AA15" s="48"/>
      <c r="AB15" s="48"/>
      <c r="AC15" s="48" t="str">
        <f t="shared" si="8"/>
        <v xml:space="preserve">INSERT INTO SC_SystemeProduits(RefDimension,NomSysteme,typePresta,ligne,Quantite,formule,cte1,DateModif) values (5,'FVBAC2','MP',26,null,'1*CTE1','PERIMETRE',now());
</v>
      </c>
      <c r="AD15" s="48"/>
      <c r="AE15" s="48"/>
      <c r="AF15" s="48" t="str">
        <f t="shared" si="9"/>
        <v xml:space="preserve">INSERT INTO SC_SystemeProduits(RefDimension,NomSysteme,typePresta,ligne,Quantite,formule,cte1,DateModif) values (9,'FVBAC2','MP',26,null,'1*CTE1','PERIMETRE',now());
</v>
      </c>
      <c r="AG15" s="48"/>
      <c r="AH15" s="48"/>
      <c r="AI15" s="48" t="str">
        <f t="shared" si="10"/>
        <v xml:space="preserve">INSERT INTO SC_SystemeProduits(RefDimension,NomSysteme,typePresta,ligne,Quantite,formule,cte1,DateModif) values (10,'FVBAC2','MP',26,null,'1*CTE1','PERIMETRE',now());
</v>
      </c>
      <c r="AJ15" s="48"/>
      <c r="AK15" s="48"/>
      <c r="AL15" s="48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Feuil18"/>
  <dimension ref="A1:DH23"/>
  <sheetViews>
    <sheetView workbookViewId="0">
      <selection activeCell="AF22" sqref="AF22"/>
    </sheetView>
  </sheetViews>
  <sheetFormatPr baseColWidth="10" defaultColWidth="11.44140625" defaultRowHeight="14.4" x14ac:dyDescent="0.3"/>
  <cols>
    <col min="1" max="4" width="11.44140625" style="48"/>
    <col min="5" max="5" width="4.44140625" style="48" customWidth="1"/>
    <col min="6" max="7" width="4.44140625" style="51" customWidth="1"/>
    <col min="8" max="8" width="4.44140625" style="48" customWidth="1"/>
    <col min="9" max="10" width="4.44140625" style="51" customWidth="1"/>
    <col min="11" max="11" width="4.44140625" style="48" customWidth="1"/>
    <col min="12" max="13" width="4.44140625" style="51" customWidth="1"/>
    <col min="14" max="14" width="4.44140625" style="48" customWidth="1"/>
    <col min="15" max="16" width="4.44140625" style="51" customWidth="1"/>
    <col min="17" max="17" width="4.44140625" style="48" customWidth="1"/>
    <col min="18" max="19" width="4.44140625" style="51" customWidth="1"/>
    <col min="20" max="20" width="4.44140625" style="48" customWidth="1"/>
    <col min="21" max="22" width="4.44140625" style="51" customWidth="1"/>
    <col min="23" max="23" width="4.44140625" style="48" customWidth="1"/>
    <col min="24" max="25" width="4.44140625" style="51" customWidth="1"/>
    <col min="26" max="26" width="4.44140625" style="48" customWidth="1"/>
    <col min="27" max="28" width="4.44140625" style="51" customWidth="1"/>
    <col min="29" max="29" width="4.44140625" style="48" customWidth="1"/>
    <col min="30" max="31" width="4.44140625" style="51" customWidth="1"/>
    <col min="32" max="32" width="4.44140625" style="48" customWidth="1"/>
    <col min="33" max="34" width="4.44140625" style="51" customWidth="1"/>
    <col min="35" max="35" width="4.44140625" style="48" customWidth="1"/>
    <col min="36" max="37" width="4.44140625" style="51" customWidth="1"/>
    <col min="38" max="38" width="4.44140625" style="48" customWidth="1"/>
    <col min="39" max="40" width="4.44140625" style="51" customWidth="1"/>
    <col min="41" max="41" width="4.44140625" style="48" customWidth="1"/>
    <col min="42" max="43" width="4.44140625" style="51" customWidth="1"/>
    <col min="44" max="44" width="4.44140625" style="48" customWidth="1"/>
    <col min="45" max="46" width="4.44140625" style="51" customWidth="1"/>
    <col min="47" max="47" width="4.44140625" style="48" customWidth="1"/>
    <col min="48" max="49" width="4.44140625" style="51" customWidth="1"/>
    <col min="50" max="50" width="4.44140625" style="48" customWidth="1"/>
    <col min="51" max="52" width="4.44140625" style="51" customWidth="1"/>
    <col min="53" max="53" width="4.44140625" style="48" customWidth="1"/>
    <col min="54" max="55" width="4.44140625" style="51" customWidth="1"/>
    <col min="56" max="56" width="4.44140625" style="48" customWidth="1"/>
    <col min="57" max="58" width="4.44140625" style="51" customWidth="1"/>
    <col min="59" max="59" width="3.33203125" style="48" customWidth="1"/>
    <col min="60" max="61" width="3.33203125" style="51" customWidth="1"/>
    <col min="62" max="62" width="3.33203125" style="48" customWidth="1"/>
    <col min="63" max="64" width="3.33203125" style="51" customWidth="1"/>
    <col min="65" max="112" width="3.33203125" style="48" customWidth="1"/>
    <col min="113" max="16384" width="11.44140625" style="48"/>
  </cols>
  <sheetData>
    <row r="1" spans="1:112" x14ac:dyDescent="0.3">
      <c r="A1" s="48" t="s">
        <v>996</v>
      </c>
      <c r="D1" s="48" t="s">
        <v>296</v>
      </c>
      <c r="E1" s="48">
        <v>2</v>
      </c>
      <c r="H1" s="48">
        <v>4</v>
      </c>
      <c r="K1" s="48">
        <v>5</v>
      </c>
      <c r="N1" s="48">
        <v>9</v>
      </c>
      <c r="Q1" s="48">
        <v>10</v>
      </c>
      <c r="T1" s="48">
        <v>17</v>
      </c>
      <c r="W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4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48" t="s">
        <v>300</v>
      </c>
      <c r="D2" s="48" t="s">
        <v>243</v>
      </c>
      <c r="E2" s="48">
        <v>3</v>
      </c>
      <c r="H2" s="48">
        <v>5</v>
      </c>
      <c r="K2" s="48">
        <v>6</v>
      </c>
      <c r="N2" s="48">
        <v>10</v>
      </c>
      <c r="Q2" s="48">
        <v>12</v>
      </c>
      <c r="T2" s="48">
        <v>20</v>
      </c>
      <c r="W2" s="48">
        <v>3</v>
      </c>
      <c r="Z2" s="48">
        <v>5</v>
      </c>
      <c r="AC2" s="48">
        <v>6</v>
      </c>
      <c r="AF2" s="48">
        <v>10</v>
      </c>
      <c r="AI2" s="48">
        <v>12</v>
      </c>
      <c r="AL2" s="48">
        <v>20</v>
      </c>
      <c r="BN2" s="51"/>
      <c r="BO2" s="51"/>
      <c r="BQ2" s="51"/>
      <c r="BR2" s="51"/>
      <c r="BT2" s="51"/>
      <c r="BU2" s="51"/>
      <c r="BW2" s="51"/>
      <c r="BX2" s="51"/>
      <c r="BZ2" s="51"/>
      <c r="CA2" s="51"/>
      <c r="CC2" s="51"/>
      <c r="CD2" s="51"/>
      <c r="CF2" s="51"/>
      <c r="CG2" s="51"/>
      <c r="CI2" s="51"/>
      <c r="CJ2" s="51"/>
      <c r="CL2" s="51"/>
      <c r="CM2" s="51"/>
      <c r="CO2" s="51"/>
      <c r="CP2" s="51"/>
      <c r="CR2" s="51"/>
      <c r="CS2" s="51"/>
      <c r="CU2" s="51"/>
      <c r="CV2" s="51"/>
      <c r="CX2" s="51"/>
      <c r="CY2" s="51"/>
      <c r="DA2" s="51"/>
      <c r="DB2" s="51"/>
      <c r="DD2" s="51"/>
      <c r="DE2" s="51"/>
      <c r="DG2" s="51"/>
      <c r="DH2" s="51"/>
    </row>
    <row r="3" spans="1:112" x14ac:dyDescent="0.3">
      <c r="D3" s="48" t="s">
        <v>244</v>
      </c>
      <c r="E3" s="48" t="s">
        <v>245</v>
      </c>
      <c r="H3" s="48" t="s">
        <v>245</v>
      </c>
      <c r="K3" s="48" t="s">
        <v>245</v>
      </c>
      <c r="N3" s="48" t="s">
        <v>245</v>
      </c>
      <c r="Q3" s="48" t="s">
        <v>245</v>
      </c>
      <c r="T3" s="48" t="s">
        <v>245</v>
      </c>
      <c r="W3" s="48" t="s">
        <v>245</v>
      </c>
      <c r="Z3" s="48" t="s">
        <v>245</v>
      </c>
      <c r="AC3" s="48" t="s">
        <v>245</v>
      </c>
      <c r="AF3" s="48" t="s">
        <v>245</v>
      </c>
      <c r="AI3" s="48" t="s">
        <v>245</v>
      </c>
      <c r="AL3" s="48" t="s">
        <v>245</v>
      </c>
    </row>
    <row r="4" spans="1:112" x14ac:dyDescent="0.3">
      <c r="D4" s="48" t="s">
        <v>285</v>
      </c>
      <c r="BH4" s="48"/>
      <c r="BI4" s="48"/>
      <c r="BK4" s="48"/>
      <c r="BL4" s="48"/>
    </row>
    <row r="5" spans="1:112" x14ac:dyDescent="0.3">
      <c r="A5" s="49"/>
      <c r="X5" s="48"/>
      <c r="Y5" s="48"/>
      <c r="AA5" s="48"/>
      <c r="AB5" s="48"/>
      <c r="AD5" s="48"/>
      <c r="AE5" s="48"/>
      <c r="AG5" s="48"/>
      <c r="AH5" s="48"/>
      <c r="AJ5" s="48"/>
      <c r="AK5" s="48"/>
      <c r="BH5" s="48"/>
      <c r="BI5" s="48"/>
      <c r="BK5" s="48"/>
      <c r="BL5" s="48"/>
    </row>
    <row r="6" spans="1:112" ht="30" customHeight="1" x14ac:dyDescent="0.3">
      <c r="X6" s="48"/>
      <c r="Y6" s="48"/>
      <c r="AA6" s="48"/>
      <c r="AB6" s="48"/>
      <c r="AD6" s="48"/>
      <c r="AE6" s="48"/>
      <c r="AG6" s="48"/>
      <c r="AH6" s="48"/>
      <c r="AJ6" s="48"/>
      <c r="AK6" s="48"/>
      <c r="BH6" s="48"/>
      <c r="BI6" s="48"/>
      <c r="BK6" s="48"/>
      <c r="BL6" s="48"/>
    </row>
    <row r="7" spans="1:112" x14ac:dyDescent="0.3">
      <c r="X7" s="48"/>
      <c r="Y7" s="48"/>
      <c r="AA7" s="48"/>
      <c r="AB7" s="48"/>
      <c r="AD7" s="48"/>
      <c r="AE7" s="48"/>
      <c r="AG7" s="48"/>
      <c r="AH7" s="48"/>
      <c r="AJ7" s="48"/>
      <c r="AK7" s="48"/>
      <c r="BH7" s="48"/>
      <c r="BI7" s="48"/>
      <c r="BK7" s="48"/>
      <c r="BL7" s="48"/>
    </row>
    <row r="8" spans="1:112" x14ac:dyDescent="0.3">
      <c r="X8" s="48"/>
      <c r="Y8" s="48"/>
      <c r="AA8" s="48"/>
      <c r="AB8" s="48"/>
      <c r="AD8" s="48"/>
      <c r="AE8" s="48"/>
      <c r="AG8" s="48"/>
      <c r="AH8" s="48"/>
      <c r="AJ8" s="48"/>
      <c r="AK8" s="48"/>
      <c r="BH8" s="48"/>
      <c r="BI8" s="48"/>
      <c r="BK8" s="48"/>
      <c r="BL8" s="48"/>
    </row>
    <row r="9" spans="1:112" x14ac:dyDescent="0.3">
      <c r="X9" s="48"/>
      <c r="Y9" s="48"/>
      <c r="AA9" s="48"/>
      <c r="AB9" s="48"/>
      <c r="AD9" s="48"/>
      <c r="AE9" s="48"/>
      <c r="AG9" s="48"/>
      <c r="AH9" s="48"/>
      <c r="AJ9" s="48"/>
      <c r="AK9" s="48"/>
      <c r="BH9" s="48"/>
      <c r="BI9" s="48"/>
      <c r="BK9" s="48"/>
      <c r="BL9" s="48"/>
    </row>
    <row r="10" spans="1:112" x14ac:dyDescent="0.3">
      <c r="X10" s="48"/>
      <c r="Y10" s="48"/>
      <c r="AA10" s="48"/>
      <c r="AB10" s="48"/>
      <c r="AD10" s="48"/>
      <c r="AE10" s="48"/>
      <c r="AG10" s="48"/>
      <c r="AH10" s="48"/>
      <c r="AJ10" s="48"/>
      <c r="AK10" s="48"/>
      <c r="BH10" s="48"/>
      <c r="BI10" s="48"/>
      <c r="BK10" s="48"/>
      <c r="BL10" s="48"/>
    </row>
    <row r="11" spans="1:112" x14ac:dyDescent="0.3">
      <c r="X11" s="48"/>
      <c r="Y11" s="48"/>
      <c r="AA11" s="48"/>
      <c r="AB11" s="48"/>
      <c r="AD11" s="48"/>
      <c r="AE11" s="48"/>
      <c r="AG11" s="48"/>
      <c r="AH11" s="48"/>
      <c r="AJ11" s="48"/>
      <c r="AK11" s="48"/>
      <c r="BH11" s="48"/>
      <c r="BI11" s="48"/>
      <c r="BK11" s="48"/>
      <c r="BL11" s="48"/>
    </row>
    <row r="12" spans="1:112" x14ac:dyDescent="0.3">
      <c r="X12" s="48"/>
      <c r="Y12" s="48"/>
      <c r="AA12" s="48"/>
      <c r="AB12" s="48"/>
      <c r="AD12" s="48"/>
      <c r="AE12" s="48"/>
      <c r="AG12" s="48"/>
      <c r="AH12" s="48"/>
      <c r="AJ12" s="48"/>
      <c r="AK12" s="48"/>
      <c r="BH12" s="48"/>
      <c r="BI12" s="48"/>
      <c r="BK12" s="48"/>
      <c r="BL12" s="48"/>
    </row>
    <row r="13" spans="1:112" x14ac:dyDescent="0.3">
      <c r="A13" s="49"/>
      <c r="X13" s="48"/>
      <c r="Y13" s="48"/>
      <c r="AA13" s="48"/>
      <c r="AB13" s="48"/>
      <c r="AD13" s="48"/>
      <c r="AE13" s="48"/>
      <c r="AG13" s="48"/>
      <c r="AH13" s="48"/>
      <c r="AJ13" s="48"/>
      <c r="AK13" s="48"/>
      <c r="BH13" s="48"/>
      <c r="BI13" s="48"/>
      <c r="BK13" s="48"/>
      <c r="BL13" s="48"/>
    </row>
    <row r="14" spans="1:112" x14ac:dyDescent="0.3">
      <c r="A14" s="49"/>
      <c r="X14" s="48"/>
      <c r="Y14" s="48"/>
      <c r="AA14" s="48"/>
      <c r="AB14" s="48"/>
      <c r="AD14" s="48"/>
      <c r="AE14" s="48"/>
      <c r="AG14" s="48"/>
      <c r="AH14" s="48"/>
      <c r="AJ14" s="48"/>
      <c r="AK14" s="48"/>
      <c r="BH14" s="48"/>
      <c r="BI14" s="48"/>
      <c r="BK14" s="48"/>
      <c r="BL14" s="48"/>
    </row>
    <row r="15" spans="1:112" x14ac:dyDescent="0.3">
      <c r="A15" s="49">
        <f>VLOOKUP($C15,[1]MINIPELLE!$A$2:$K$291,11,0)</f>
        <v>27</v>
      </c>
      <c r="B15" s="48" t="s">
        <v>299</v>
      </c>
      <c r="C15" s="48" t="s">
        <v>237</v>
      </c>
      <c r="D15" s="48" t="s">
        <v>42</v>
      </c>
      <c r="F15" s="51" t="s">
        <v>686</v>
      </c>
      <c r="G15" s="51" t="s">
        <v>629</v>
      </c>
      <c r="I15" s="51" t="s">
        <v>686</v>
      </c>
      <c r="J15" s="51" t="s">
        <v>629</v>
      </c>
      <c r="L15" s="51" t="s">
        <v>686</v>
      </c>
      <c r="M15" s="51" t="s">
        <v>629</v>
      </c>
      <c r="O15" s="51" t="s">
        <v>686</v>
      </c>
      <c r="P15" s="51" t="s">
        <v>629</v>
      </c>
      <c r="R15" s="51" t="s">
        <v>686</v>
      </c>
      <c r="S15" s="51" t="s">
        <v>629</v>
      </c>
      <c r="U15" s="51" t="s">
        <v>686</v>
      </c>
      <c r="V15" s="51" t="s">
        <v>629</v>
      </c>
      <c r="W15" s="48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48"/>
      <c r="Y15" s="48"/>
      <c r="Z15" s="48" t="str">
        <f t="shared" si="0"/>
        <v xml:space="preserve">INSERT INTO SC_SystemeProduits(RefDimension,NomSysteme,typePresta,ligne,Quantite,formule,cte1,DateModif) values (4,'FVBAC3','MP',27,null,'1*CTE1','PERIMETRE',now());
</v>
      </c>
      <c r="AA15" s="48"/>
      <c r="AB15" s="48"/>
      <c r="AC15" s="48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48"/>
      <c r="AE15" s="48"/>
      <c r="AF15" s="48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48"/>
      <c r="AH15" s="48"/>
      <c r="AI15" s="48" t="str">
        <f t="shared" si="2"/>
        <v xml:space="preserve">INSERT INTO SC_SystemeProduits(RefDimension,NomSysteme,typePresta,ligne,Quantite,formule,cte1,DateModif) values (10,'FVBAC3','MP',27,null,'1*CTE1','PERIMETRE',now());
</v>
      </c>
      <c r="AJ15" s="48"/>
      <c r="AK15" s="48"/>
      <c r="AL15" s="48" t="str">
        <f t="shared" si="2"/>
        <v xml:space="preserve">INSERT INTO SC_SystemeProduits(RefDimension,NomSysteme,typePresta,ligne,Quantite,formule,cte1,DateModif) values (17,'FVBAC3','MP',27,null,'1*CTE1','PERIMETRE',now());
</v>
      </c>
      <c r="BH15" s="48"/>
      <c r="BI15" s="48"/>
      <c r="BK15" s="48"/>
      <c r="BL15" s="48"/>
    </row>
    <row r="16" spans="1:112" x14ac:dyDescent="0.3">
      <c r="BH16" s="48"/>
      <c r="BI16" s="48"/>
      <c r="BK16" s="48"/>
      <c r="BL16" s="48"/>
    </row>
    <row r="17" spans="60:64" x14ac:dyDescent="0.3">
      <c r="BH17" s="48"/>
      <c r="BI17" s="48"/>
      <c r="BK17" s="48"/>
      <c r="BL17" s="48"/>
    </row>
    <row r="18" spans="60:64" x14ac:dyDescent="0.3">
      <c r="BH18" s="48"/>
      <c r="BI18" s="48"/>
      <c r="BK18" s="48"/>
      <c r="BL18" s="48"/>
    </row>
    <row r="19" spans="60:64" x14ac:dyDescent="0.3">
      <c r="BH19" s="48"/>
      <c r="BI19" s="48"/>
      <c r="BK19" s="48"/>
      <c r="BL19" s="48"/>
    </row>
    <row r="20" spans="60:64" x14ac:dyDescent="0.3">
      <c r="BH20" s="48"/>
      <c r="BI20" s="48"/>
      <c r="BK20" s="48"/>
      <c r="BL20" s="48"/>
    </row>
    <row r="21" spans="60:64" x14ac:dyDescent="0.3">
      <c r="BH21" s="48"/>
      <c r="BI21" s="48"/>
      <c r="BK21" s="48"/>
      <c r="BL21" s="48"/>
    </row>
    <row r="22" spans="60:64" x14ac:dyDescent="0.3">
      <c r="BH22" s="48"/>
      <c r="BI22" s="48"/>
      <c r="BK22" s="48"/>
      <c r="BL22" s="48"/>
    </row>
    <row r="23" spans="60:64" x14ac:dyDescent="0.3">
      <c r="BH23" s="48"/>
      <c r="BI23" s="48"/>
      <c r="BK23" s="48"/>
      <c r="BL23" s="4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Feuil19"/>
  <dimension ref="A1:DH23"/>
  <sheetViews>
    <sheetView topLeftCell="BE1" workbookViewId="0">
      <selection activeCell="BG4" sqref="BG4:DF21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707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s="19" customFormat="1" x14ac:dyDescent="0.3">
      <c r="A4" s="18">
        <f>VLOOKUP($C4,[1]MATIERES!$A$2:$K$379,11,0)</f>
        <v>65</v>
      </c>
      <c r="B4" s="19" t="s">
        <v>294</v>
      </c>
      <c r="C4" s="19" t="s">
        <v>342</v>
      </c>
      <c r="D4" s="19" t="s">
        <v>42</v>
      </c>
      <c r="E4" s="19">
        <v>10.050000000000001</v>
      </c>
      <c r="F4" s="20" t="s">
        <v>708</v>
      </c>
      <c r="G4" s="20" t="s">
        <v>629</v>
      </c>
      <c r="H4" s="19">
        <v>13.600000000000001</v>
      </c>
      <c r="I4" s="20" t="s">
        <v>708</v>
      </c>
      <c r="J4" s="20" t="s">
        <v>629</v>
      </c>
      <c r="K4" s="19">
        <v>15.200000000000001</v>
      </c>
      <c r="L4" s="20" t="s">
        <v>708</v>
      </c>
      <c r="M4" s="20" t="s">
        <v>629</v>
      </c>
      <c r="N4" s="19">
        <v>17.400000000000002</v>
      </c>
      <c r="O4" s="20" t="s">
        <v>708</v>
      </c>
      <c r="P4" s="20" t="s">
        <v>629</v>
      </c>
      <c r="Q4" s="19">
        <v>19.600000000000001</v>
      </c>
      <c r="R4" s="20" t="s">
        <v>708</v>
      </c>
      <c r="S4" s="20" t="s">
        <v>629</v>
      </c>
      <c r="T4" s="19">
        <v>21.8</v>
      </c>
      <c r="U4" s="20" t="s">
        <v>708</v>
      </c>
      <c r="V4" s="20" t="s">
        <v>629</v>
      </c>
      <c r="W4" s="19">
        <v>24</v>
      </c>
      <c r="X4" s="20" t="s">
        <v>708</v>
      </c>
      <c r="Y4" s="20" t="s">
        <v>629</v>
      </c>
      <c r="Z4" s="19">
        <v>23.84</v>
      </c>
      <c r="AA4" s="20" t="s">
        <v>708</v>
      </c>
      <c r="AB4" s="20" t="s">
        <v>629</v>
      </c>
      <c r="AC4" s="19">
        <v>25.6</v>
      </c>
      <c r="AD4" s="20" t="s">
        <v>708</v>
      </c>
      <c r="AE4" s="20" t="s">
        <v>629</v>
      </c>
      <c r="AF4" s="19">
        <v>29.12</v>
      </c>
      <c r="AG4" s="20" t="s">
        <v>708</v>
      </c>
      <c r="AH4" s="20" t="s">
        <v>629</v>
      </c>
      <c r="AI4" s="19">
        <v>29.12</v>
      </c>
      <c r="AJ4" s="20" t="s">
        <v>708</v>
      </c>
      <c r="AK4" s="20" t="s">
        <v>629</v>
      </c>
      <c r="AL4" s="19">
        <v>30.960000000000004</v>
      </c>
      <c r="AM4" s="20" t="s">
        <v>708</v>
      </c>
      <c r="AN4" s="20" t="s">
        <v>629</v>
      </c>
      <c r="AO4" s="19">
        <v>30.960000000000004</v>
      </c>
      <c r="AP4" s="20" t="s">
        <v>708</v>
      </c>
      <c r="AQ4" s="20" t="s">
        <v>629</v>
      </c>
      <c r="AR4" s="19">
        <v>33.14</v>
      </c>
      <c r="AS4" s="20" t="s">
        <v>708</v>
      </c>
      <c r="AT4" s="20" t="s">
        <v>629</v>
      </c>
      <c r="AU4" s="19">
        <v>36</v>
      </c>
      <c r="AV4" s="20" t="s">
        <v>708</v>
      </c>
      <c r="AW4" s="20" t="s">
        <v>629</v>
      </c>
      <c r="AX4" s="19">
        <v>36</v>
      </c>
      <c r="AY4" s="20" t="s">
        <v>708</v>
      </c>
      <c r="AZ4" s="20" t="s">
        <v>629</v>
      </c>
      <c r="BA4" s="19">
        <v>37.74</v>
      </c>
      <c r="BB4" s="20" t="s">
        <v>708</v>
      </c>
      <c r="BC4" s="20" t="s">
        <v>629</v>
      </c>
      <c r="BD4" s="19">
        <v>37.74</v>
      </c>
      <c r="BE4" s="20" t="s">
        <v>708</v>
      </c>
      <c r="BF4" s="20" t="s">
        <v>629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294</v>
      </c>
      <c r="C5" t="s">
        <v>422</v>
      </c>
      <c r="D5" t="s">
        <v>42</v>
      </c>
      <c r="E5">
        <v>8</v>
      </c>
      <c r="F5" s="14" t="s">
        <v>686</v>
      </c>
      <c r="G5" s="14" t="s">
        <v>629</v>
      </c>
      <c r="H5">
        <v>11</v>
      </c>
      <c r="I5" s="14" t="s">
        <v>686</v>
      </c>
      <c r="J5" s="14" t="s">
        <v>629</v>
      </c>
      <c r="K5">
        <v>12</v>
      </c>
      <c r="L5" s="14" t="s">
        <v>686</v>
      </c>
      <c r="M5" s="14" t="s">
        <v>629</v>
      </c>
      <c r="N5">
        <v>14</v>
      </c>
      <c r="O5" s="14" t="s">
        <v>686</v>
      </c>
      <c r="P5" s="14" t="s">
        <v>629</v>
      </c>
      <c r="Q5">
        <v>16</v>
      </c>
      <c r="R5" s="14" t="s">
        <v>686</v>
      </c>
      <c r="S5" s="14" t="s">
        <v>629</v>
      </c>
      <c r="T5">
        <v>18</v>
      </c>
      <c r="U5" s="14" t="s">
        <v>686</v>
      </c>
      <c r="V5" s="14" t="s">
        <v>629</v>
      </c>
      <c r="W5">
        <v>20</v>
      </c>
      <c r="X5" s="14" t="s">
        <v>686</v>
      </c>
      <c r="Y5" s="14" t="s">
        <v>629</v>
      </c>
      <c r="Z5">
        <v>19.399999999999999</v>
      </c>
      <c r="AA5" s="14" t="s">
        <v>686</v>
      </c>
      <c r="AB5" s="14" t="s">
        <v>629</v>
      </c>
      <c r="AC5">
        <v>21</v>
      </c>
      <c r="AD5" s="14" t="s">
        <v>686</v>
      </c>
      <c r="AE5" s="14" t="s">
        <v>629</v>
      </c>
      <c r="AF5">
        <v>24.2</v>
      </c>
      <c r="AG5" s="14" t="s">
        <v>686</v>
      </c>
      <c r="AH5" s="14" t="s">
        <v>629</v>
      </c>
      <c r="AI5">
        <v>24.2</v>
      </c>
      <c r="AJ5" s="14" t="s">
        <v>686</v>
      </c>
      <c r="AK5" s="14" t="s">
        <v>629</v>
      </c>
      <c r="AL5">
        <v>25.6</v>
      </c>
      <c r="AM5" s="14" t="s">
        <v>686</v>
      </c>
      <c r="AN5" s="14" t="s">
        <v>629</v>
      </c>
      <c r="AO5">
        <v>25.6</v>
      </c>
      <c r="AP5" s="14" t="s">
        <v>686</v>
      </c>
      <c r="AQ5" s="14" t="s">
        <v>629</v>
      </c>
      <c r="AR5">
        <v>27.4</v>
      </c>
      <c r="AS5" s="14" t="s">
        <v>686</v>
      </c>
      <c r="AT5" s="14" t="s">
        <v>629</v>
      </c>
      <c r="AU5">
        <v>30</v>
      </c>
      <c r="AV5" s="14" t="s">
        <v>686</v>
      </c>
      <c r="AW5" s="14" t="s">
        <v>629</v>
      </c>
      <c r="AX5">
        <v>30</v>
      </c>
      <c r="AY5" s="14" t="s">
        <v>686</v>
      </c>
      <c r="AZ5" s="14" t="s">
        <v>629</v>
      </c>
      <c r="BA5">
        <v>31.4</v>
      </c>
      <c r="BB5" s="14" t="s">
        <v>686</v>
      </c>
      <c r="BC5" s="14" t="s">
        <v>629</v>
      </c>
      <c r="BD5">
        <v>31.4</v>
      </c>
      <c r="BE5" s="14" t="s">
        <v>686</v>
      </c>
      <c r="BF5" s="14" t="s">
        <v>629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294</v>
      </c>
      <c r="C6" t="s">
        <v>343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294</v>
      </c>
      <c r="C7" t="s">
        <v>344</v>
      </c>
      <c r="D7" t="s">
        <v>8</v>
      </c>
      <c r="E7">
        <v>24</v>
      </c>
      <c r="F7" s="14" t="s">
        <v>700</v>
      </c>
      <c r="G7" s="14" t="s">
        <v>629</v>
      </c>
      <c r="H7">
        <v>33</v>
      </c>
      <c r="I7" s="14" t="s">
        <v>700</v>
      </c>
      <c r="J7" s="14" t="s">
        <v>629</v>
      </c>
      <c r="K7">
        <v>36</v>
      </c>
      <c r="L7" s="14" t="s">
        <v>700</v>
      </c>
      <c r="M7" s="14" t="s">
        <v>629</v>
      </c>
      <c r="N7">
        <v>42</v>
      </c>
      <c r="O7" s="14" t="s">
        <v>700</v>
      </c>
      <c r="P7" s="14" t="s">
        <v>629</v>
      </c>
      <c r="Q7">
        <v>48</v>
      </c>
      <c r="R7" s="14" t="s">
        <v>700</v>
      </c>
      <c r="S7" s="14" t="s">
        <v>629</v>
      </c>
      <c r="T7">
        <v>54</v>
      </c>
      <c r="U7" s="14" t="s">
        <v>700</v>
      </c>
      <c r="V7" s="14" t="s">
        <v>629</v>
      </c>
      <c r="W7">
        <v>60</v>
      </c>
      <c r="X7" s="14" t="s">
        <v>700</v>
      </c>
      <c r="Y7" s="14" t="s">
        <v>629</v>
      </c>
      <c r="Z7">
        <v>58.199999999999996</v>
      </c>
      <c r="AA7" s="14" t="s">
        <v>700</v>
      </c>
      <c r="AB7" s="14" t="s">
        <v>629</v>
      </c>
      <c r="AC7">
        <v>63</v>
      </c>
      <c r="AD7" s="14" t="s">
        <v>700</v>
      </c>
      <c r="AE7" s="14" t="s">
        <v>629</v>
      </c>
      <c r="AF7">
        <v>72.599999999999994</v>
      </c>
      <c r="AG7" s="14" t="s">
        <v>700</v>
      </c>
      <c r="AH7" s="14" t="s">
        <v>629</v>
      </c>
      <c r="AI7">
        <v>72.599999999999994</v>
      </c>
      <c r="AJ7" s="14" t="s">
        <v>700</v>
      </c>
      <c r="AK7" s="14" t="s">
        <v>629</v>
      </c>
      <c r="AL7">
        <v>76.800000000000011</v>
      </c>
      <c r="AM7" s="14" t="s">
        <v>700</v>
      </c>
      <c r="AN7" s="14" t="s">
        <v>629</v>
      </c>
      <c r="AO7">
        <v>76.800000000000011</v>
      </c>
      <c r="AP7" s="14" t="s">
        <v>700</v>
      </c>
      <c r="AQ7" s="14" t="s">
        <v>629</v>
      </c>
      <c r="AR7">
        <v>82.199999999999989</v>
      </c>
      <c r="AS7" s="14" t="s">
        <v>700</v>
      </c>
      <c r="AT7" s="14" t="s">
        <v>629</v>
      </c>
      <c r="AU7">
        <v>90</v>
      </c>
      <c r="AV7" s="14" t="s">
        <v>700</v>
      </c>
      <c r="AW7" s="14" t="s">
        <v>629</v>
      </c>
      <c r="AX7">
        <v>90</v>
      </c>
      <c r="AY7" s="14" t="s">
        <v>700</v>
      </c>
      <c r="AZ7" s="14" t="s">
        <v>629</v>
      </c>
      <c r="BA7">
        <v>94.199999999999989</v>
      </c>
      <c r="BB7" s="14" t="s">
        <v>700</v>
      </c>
      <c r="BC7" s="14" t="s">
        <v>629</v>
      </c>
      <c r="BD7">
        <v>94.199999999999989</v>
      </c>
      <c r="BE7" s="14" t="s">
        <v>700</v>
      </c>
      <c r="BF7" s="14" t="s">
        <v>629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285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297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297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297</v>
      </c>
      <c r="C12" t="s">
        <v>26</v>
      </c>
      <c r="D12" t="s">
        <v>8</v>
      </c>
      <c r="E12">
        <v>24</v>
      </c>
      <c r="F12" s="14" t="s">
        <v>700</v>
      </c>
      <c r="G12" s="14" t="s">
        <v>629</v>
      </c>
      <c r="H12">
        <v>33</v>
      </c>
      <c r="I12" s="14" t="s">
        <v>700</v>
      </c>
      <c r="J12" s="14" t="s">
        <v>629</v>
      </c>
      <c r="K12">
        <v>36</v>
      </c>
      <c r="L12" s="14" t="s">
        <v>700</v>
      </c>
      <c r="M12" s="14" t="s">
        <v>629</v>
      </c>
      <c r="N12">
        <v>42</v>
      </c>
      <c r="O12" s="14" t="s">
        <v>700</v>
      </c>
      <c r="P12" s="14" t="s">
        <v>629</v>
      </c>
      <c r="Q12">
        <v>48</v>
      </c>
      <c r="R12" s="14" t="s">
        <v>700</v>
      </c>
      <c r="S12" s="14" t="s">
        <v>629</v>
      </c>
      <c r="T12">
        <v>54</v>
      </c>
      <c r="U12" s="14" t="s">
        <v>700</v>
      </c>
      <c r="V12" s="14" t="s">
        <v>629</v>
      </c>
      <c r="W12">
        <v>60</v>
      </c>
      <c r="X12" s="14" t="s">
        <v>700</v>
      </c>
      <c r="Y12" s="14" t="s">
        <v>629</v>
      </c>
      <c r="Z12">
        <v>58.199999999999996</v>
      </c>
      <c r="AA12" s="14" t="s">
        <v>700</v>
      </c>
      <c r="AB12" s="14" t="s">
        <v>629</v>
      </c>
      <c r="AC12">
        <v>63</v>
      </c>
      <c r="AD12" s="14" t="s">
        <v>700</v>
      </c>
      <c r="AE12" s="14" t="s">
        <v>629</v>
      </c>
      <c r="AF12">
        <v>72.599999999999994</v>
      </c>
      <c r="AG12" s="14" t="s">
        <v>700</v>
      </c>
      <c r="AH12" s="14" t="s">
        <v>629</v>
      </c>
      <c r="AI12">
        <v>72.599999999999994</v>
      </c>
      <c r="AJ12" s="14" t="s">
        <v>700</v>
      </c>
      <c r="AK12" s="14" t="s">
        <v>629</v>
      </c>
      <c r="AL12">
        <v>76.800000000000011</v>
      </c>
      <c r="AM12" s="14" t="s">
        <v>700</v>
      </c>
      <c r="AN12" s="14" t="s">
        <v>629</v>
      </c>
      <c r="AO12">
        <v>76.800000000000011</v>
      </c>
      <c r="AP12" s="14" t="s">
        <v>700</v>
      </c>
      <c r="AQ12" s="14" t="s">
        <v>629</v>
      </c>
      <c r="AR12">
        <v>82.199999999999989</v>
      </c>
      <c r="AS12" s="14" t="s">
        <v>700</v>
      </c>
      <c r="AT12" s="14" t="s">
        <v>629</v>
      </c>
      <c r="AU12">
        <v>90</v>
      </c>
      <c r="AV12" s="14" t="s">
        <v>700</v>
      </c>
      <c r="AW12" s="14" t="s">
        <v>629</v>
      </c>
      <c r="AX12">
        <v>90</v>
      </c>
      <c r="AY12" s="14" t="s">
        <v>700</v>
      </c>
      <c r="AZ12" s="14" t="s">
        <v>629</v>
      </c>
      <c r="BA12">
        <v>94.199999999999989</v>
      </c>
      <c r="BB12" s="14" t="s">
        <v>700</v>
      </c>
      <c r="BC12" s="14" t="s">
        <v>629</v>
      </c>
      <c r="BD12">
        <v>94.199999999999989</v>
      </c>
      <c r="BE12" s="14" t="s">
        <v>700</v>
      </c>
      <c r="BF12" s="14" t="s">
        <v>629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285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298</v>
      </c>
      <c r="C15" t="s">
        <v>138</v>
      </c>
      <c r="D15" t="s">
        <v>42</v>
      </c>
      <c r="E15">
        <v>8</v>
      </c>
      <c r="F15" s="14" t="s">
        <v>686</v>
      </c>
      <c r="G15" s="14" t="s">
        <v>629</v>
      </c>
      <c r="H15">
        <v>11</v>
      </c>
      <c r="I15" s="14" t="s">
        <v>686</v>
      </c>
      <c r="J15" s="14" t="s">
        <v>629</v>
      </c>
      <c r="K15">
        <v>12</v>
      </c>
      <c r="L15" s="14" t="s">
        <v>686</v>
      </c>
      <c r="M15" s="14" t="s">
        <v>629</v>
      </c>
      <c r="N15">
        <v>14</v>
      </c>
      <c r="O15" s="14" t="s">
        <v>686</v>
      </c>
      <c r="P15" s="14" t="s">
        <v>629</v>
      </c>
      <c r="Q15">
        <v>16</v>
      </c>
      <c r="R15" s="14" t="s">
        <v>686</v>
      </c>
      <c r="S15" s="14" t="s">
        <v>629</v>
      </c>
      <c r="T15">
        <v>18</v>
      </c>
      <c r="U15" s="14" t="s">
        <v>686</v>
      </c>
      <c r="V15" s="14" t="s">
        <v>629</v>
      </c>
      <c r="W15">
        <v>20</v>
      </c>
      <c r="X15" s="14" t="s">
        <v>686</v>
      </c>
      <c r="Y15" s="14" t="s">
        <v>629</v>
      </c>
      <c r="Z15">
        <v>19.399999999999999</v>
      </c>
      <c r="AA15" s="14" t="s">
        <v>686</v>
      </c>
      <c r="AB15" s="14" t="s">
        <v>629</v>
      </c>
      <c r="AC15">
        <v>21</v>
      </c>
      <c r="AD15" s="14" t="s">
        <v>686</v>
      </c>
      <c r="AE15" s="14" t="s">
        <v>629</v>
      </c>
      <c r="AF15">
        <v>24.2</v>
      </c>
      <c r="AG15" s="14" t="s">
        <v>686</v>
      </c>
      <c r="AH15" s="14" t="s">
        <v>629</v>
      </c>
      <c r="AI15">
        <v>24.2</v>
      </c>
      <c r="AJ15" s="14" t="s">
        <v>686</v>
      </c>
      <c r="AK15" s="14" t="s">
        <v>629</v>
      </c>
      <c r="AL15">
        <v>25.6</v>
      </c>
      <c r="AM15" s="14" t="s">
        <v>686</v>
      </c>
      <c r="AN15" s="14" t="s">
        <v>629</v>
      </c>
      <c r="AO15">
        <v>25.6</v>
      </c>
      <c r="AP15" s="14" t="s">
        <v>686</v>
      </c>
      <c r="AQ15" s="14" t="s">
        <v>629</v>
      </c>
      <c r="AR15">
        <v>27.4</v>
      </c>
      <c r="AS15" s="14" t="s">
        <v>686</v>
      </c>
      <c r="AT15" s="14" t="s">
        <v>629</v>
      </c>
      <c r="AU15">
        <v>30</v>
      </c>
      <c r="AV15" s="14" t="s">
        <v>686</v>
      </c>
      <c r="AW15" s="14" t="s">
        <v>629</v>
      </c>
      <c r="AX15">
        <v>30</v>
      </c>
      <c r="AY15" s="14" t="s">
        <v>686</v>
      </c>
      <c r="AZ15" s="14" t="s">
        <v>629</v>
      </c>
      <c r="BA15">
        <v>31.4</v>
      </c>
      <c r="BB15" s="14" t="s">
        <v>686</v>
      </c>
      <c r="BC15" s="14" t="s">
        <v>629</v>
      </c>
      <c r="BD15">
        <v>31.4</v>
      </c>
      <c r="BE15" s="14" t="s">
        <v>686</v>
      </c>
      <c r="BF15" s="14" t="s">
        <v>629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298</v>
      </c>
      <c r="C16" t="s">
        <v>140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298</v>
      </c>
      <c r="C17" t="s">
        <v>151</v>
      </c>
      <c r="D17" t="s">
        <v>42</v>
      </c>
      <c r="E17">
        <v>8</v>
      </c>
      <c r="F17" s="14" t="s">
        <v>686</v>
      </c>
      <c r="G17" s="14" t="s">
        <v>629</v>
      </c>
      <c r="H17">
        <v>11</v>
      </c>
      <c r="I17" s="14" t="s">
        <v>686</v>
      </c>
      <c r="J17" s="14" t="s">
        <v>629</v>
      </c>
      <c r="K17">
        <v>12</v>
      </c>
      <c r="L17" s="14" t="s">
        <v>686</v>
      </c>
      <c r="M17" s="14" t="s">
        <v>629</v>
      </c>
      <c r="N17">
        <v>14</v>
      </c>
      <c r="O17" s="14" t="s">
        <v>686</v>
      </c>
      <c r="P17" s="14" t="s">
        <v>629</v>
      </c>
      <c r="Q17">
        <v>16</v>
      </c>
      <c r="R17" s="14" t="s">
        <v>686</v>
      </c>
      <c r="S17" s="14" t="s">
        <v>629</v>
      </c>
      <c r="T17">
        <v>18</v>
      </c>
      <c r="U17" s="14" t="s">
        <v>686</v>
      </c>
      <c r="V17" s="14" t="s">
        <v>629</v>
      </c>
      <c r="W17">
        <v>20</v>
      </c>
      <c r="X17" s="14" t="s">
        <v>686</v>
      </c>
      <c r="Y17" s="14" t="s">
        <v>629</v>
      </c>
      <c r="Z17">
        <v>19.399999999999999</v>
      </c>
      <c r="AA17" s="14" t="s">
        <v>686</v>
      </c>
      <c r="AB17" s="14" t="s">
        <v>629</v>
      </c>
      <c r="AC17">
        <v>21</v>
      </c>
      <c r="AD17" s="14" t="s">
        <v>686</v>
      </c>
      <c r="AE17" s="14" t="s">
        <v>629</v>
      </c>
      <c r="AF17">
        <v>24.2</v>
      </c>
      <c r="AG17" s="14" t="s">
        <v>686</v>
      </c>
      <c r="AH17" s="14" t="s">
        <v>629</v>
      </c>
      <c r="AI17">
        <v>24.2</v>
      </c>
      <c r="AJ17" s="14" t="s">
        <v>686</v>
      </c>
      <c r="AK17" s="14" t="s">
        <v>629</v>
      </c>
      <c r="AL17">
        <v>25.6</v>
      </c>
      <c r="AM17" s="14" t="s">
        <v>686</v>
      </c>
      <c r="AN17" s="14" t="s">
        <v>629</v>
      </c>
      <c r="AO17">
        <v>25.6</v>
      </c>
      <c r="AP17" s="14" t="s">
        <v>686</v>
      </c>
      <c r="AQ17" s="14" t="s">
        <v>629</v>
      </c>
      <c r="AR17">
        <v>27.4</v>
      </c>
      <c r="AS17" s="14" t="s">
        <v>686</v>
      </c>
      <c r="AT17" s="14" t="s">
        <v>629</v>
      </c>
      <c r="AU17">
        <v>30</v>
      </c>
      <c r="AV17" s="14" t="s">
        <v>686</v>
      </c>
      <c r="AW17" s="14" t="s">
        <v>629</v>
      </c>
      <c r="AX17">
        <v>30</v>
      </c>
      <c r="AY17" s="14" t="s">
        <v>686</v>
      </c>
      <c r="AZ17" s="14" t="s">
        <v>629</v>
      </c>
      <c r="BA17">
        <v>31.4</v>
      </c>
      <c r="BB17" s="14" t="s">
        <v>686</v>
      </c>
      <c r="BC17" s="14" t="s">
        <v>629</v>
      </c>
      <c r="BD17">
        <v>31.4</v>
      </c>
      <c r="BE17" s="14" t="s">
        <v>686</v>
      </c>
      <c r="BF17" s="14" t="s">
        <v>629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285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299</v>
      </c>
      <c r="C20" t="s">
        <v>215</v>
      </c>
      <c r="D20" t="s">
        <v>42</v>
      </c>
      <c r="E20">
        <v>8</v>
      </c>
      <c r="F20" s="14" t="s">
        <v>686</v>
      </c>
      <c r="G20" s="14" t="s">
        <v>629</v>
      </c>
      <c r="H20">
        <v>11</v>
      </c>
      <c r="I20" s="14" t="s">
        <v>686</v>
      </c>
      <c r="J20" s="14" t="s">
        <v>629</v>
      </c>
      <c r="K20">
        <v>12</v>
      </c>
      <c r="L20" s="14" t="s">
        <v>686</v>
      </c>
      <c r="M20" s="14" t="s">
        <v>629</v>
      </c>
      <c r="N20">
        <v>14</v>
      </c>
      <c r="O20" s="14" t="s">
        <v>686</v>
      </c>
      <c r="P20" s="14" t="s">
        <v>629</v>
      </c>
      <c r="Q20">
        <v>16</v>
      </c>
      <c r="R20" s="14" t="s">
        <v>686</v>
      </c>
      <c r="S20" s="14" t="s">
        <v>629</v>
      </c>
      <c r="T20">
        <v>18</v>
      </c>
      <c r="U20" s="14" t="s">
        <v>686</v>
      </c>
      <c r="V20" s="14" t="s">
        <v>629</v>
      </c>
      <c r="W20">
        <v>20</v>
      </c>
      <c r="X20" s="14" t="s">
        <v>686</v>
      </c>
      <c r="Y20" s="14" t="s">
        <v>629</v>
      </c>
      <c r="Z20">
        <v>19.399999999999999</v>
      </c>
      <c r="AA20" s="14" t="s">
        <v>686</v>
      </c>
      <c r="AB20" s="14" t="s">
        <v>629</v>
      </c>
      <c r="AC20">
        <v>21</v>
      </c>
      <c r="AD20" s="14" t="s">
        <v>686</v>
      </c>
      <c r="AE20" s="14" t="s">
        <v>629</v>
      </c>
      <c r="AF20">
        <v>24.2</v>
      </c>
      <c r="AG20" s="14" t="s">
        <v>686</v>
      </c>
      <c r="AH20" s="14" t="s">
        <v>629</v>
      </c>
      <c r="AI20">
        <v>24.2</v>
      </c>
      <c r="AJ20" s="14" t="s">
        <v>686</v>
      </c>
      <c r="AK20" s="14" t="s">
        <v>629</v>
      </c>
      <c r="AL20">
        <v>25.6</v>
      </c>
      <c r="AM20" s="14" t="s">
        <v>686</v>
      </c>
      <c r="AN20" s="14" t="s">
        <v>629</v>
      </c>
      <c r="AO20">
        <v>25.6</v>
      </c>
      <c r="AP20" s="14" t="s">
        <v>686</v>
      </c>
      <c r="AQ20" s="14" t="s">
        <v>629</v>
      </c>
      <c r="AR20">
        <v>27.4</v>
      </c>
      <c r="AS20" s="14" t="s">
        <v>686</v>
      </c>
      <c r="AT20" s="14" t="s">
        <v>629</v>
      </c>
      <c r="AU20">
        <v>30</v>
      </c>
      <c r="AV20" s="14" t="s">
        <v>686</v>
      </c>
      <c r="AW20" s="14" t="s">
        <v>629</v>
      </c>
      <c r="AX20">
        <v>30</v>
      </c>
      <c r="AY20" s="14" t="s">
        <v>686</v>
      </c>
      <c r="AZ20" s="14" t="s">
        <v>629</v>
      </c>
      <c r="BA20">
        <v>31.4</v>
      </c>
      <c r="BB20" s="14" t="s">
        <v>686</v>
      </c>
      <c r="BC20" s="14" t="s">
        <v>629</v>
      </c>
      <c r="BD20">
        <v>31.4</v>
      </c>
      <c r="BE20" s="14" t="s">
        <v>686</v>
      </c>
      <c r="BF20" s="14" t="s">
        <v>629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299</v>
      </c>
      <c r="C21" t="s">
        <v>159</v>
      </c>
      <c r="D21" t="s">
        <v>160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H23"/>
  <sheetViews>
    <sheetView workbookViewId="0">
      <selection activeCell="C4" sqref="C4:D2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587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 t="e">
        <f>VLOOKUP($C4,[1]ATELIER!$A$2:$K$291,11,0)</f>
        <v>#N/A</v>
      </c>
      <c r="B4" t="s">
        <v>294</v>
      </c>
      <c r="C4" t="s">
        <v>342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VLOOKUP($C5,[1]CHANTIER!$A$2:$K$291,11,0)</f>
        <v>#N/A</v>
      </c>
      <c r="B5" t="s">
        <v>294</v>
      </c>
      <c r="C5" t="s">
        <v>422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VLOOKUP($C6,[1]MINIPELLE!$A$2:$K$291,11,0)</f>
        <v>#N/A</v>
      </c>
      <c r="B6" t="s">
        <v>299</v>
      </c>
      <c r="C6" t="s">
        <v>343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344</v>
      </c>
      <c r="D7" t="s">
        <v>8</v>
      </c>
      <c r="BH7"/>
      <c r="BI7"/>
      <c r="BK7"/>
      <c r="BL7"/>
    </row>
    <row r="8" spans="1:112" x14ac:dyDescent="0.3">
      <c r="D8" t="s">
        <v>285</v>
      </c>
      <c r="BH8"/>
      <c r="BI8"/>
      <c r="BK8"/>
      <c r="BL8"/>
    </row>
    <row r="9" spans="1:112" x14ac:dyDescent="0.3">
      <c r="C9" t="s">
        <v>703</v>
      </c>
      <c r="D9" t="s">
        <v>704</v>
      </c>
      <c r="BH9"/>
      <c r="BI9"/>
      <c r="BK9"/>
      <c r="BL9"/>
    </row>
    <row r="10" spans="1:112" x14ac:dyDescent="0.3">
      <c r="C10" t="s">
        <v>32</v>
      </c>
      <c r="D10" t="s">
        <v>8</v>
      </c>
      <c r="BH10"/>
      <c r="BI10"/>
      <c r="BK10"/>
      <c r="BL10"/>
    </row>
    <row r="11" spans="1:112" x14ac:dyDescent="0.3">
      <c r="C11" t="s">
        <v>25</v>
      </c>
      <c r="D11" t="s">
        <v>8</v>
      </c>
      <c r="BH11"/>
      <c r="BI11"/>
      <c r="BK11"/>
      <c r="BL11"/>
    </row>
    <row r="12" spans="1:112" x14ac:dyDescent="0.3">
      <c r="C12" t="s">
        <v>26</v>
      </c>
      <c r="D12" t="s">
        <v>8</v>
      </c>
      <c r="BH12"/>
      <c r="BI12"/>
      <c r="BK12"/>
      <c r="BL12"/>
    </row>
    <row r="13" spans="1:112" x14ac:dyDescent="0.3">
      <c r="D13" t="s">
        <v>285</v>
      </c>
      <c r="BH13"/>
      <c r="BI13"/>
      <c r="BK13"/>
      <c r="BL13"/>
    </row>
    <row r="14" spans="1:112" x14ac:dyDescent="0.3">
      <c r="C14" t="s">
        <v>705</v>
      </c>
      <c r="D14" t="s">
        <v>706</v>
      </c>
      <c r="BH14"/>
      <c r="BI14"/>
      <c r="BK14"/>
      <c r="BL14"/>
    </row>
    <row r="15" spans="1:112" x14ac:dyDescent="0.3">
      <c r="C15" t="s">
        <v>138</v>
      </c>
      <c r="D15" t="s">
        <v>42</v>
      </c>
      <c r="BH15"/>
      <c r="BI15"/>
      <c r="BK15"/>
      <c r="BL15"/>
    </row>
    <row r="16" spans="1:112" x14ac:dyDescent="0.3">
      <c r="C16" t="s">
        <v>140</v>
      </c>
      <c r="D16" t="s">
        <v>42</v>
      </c>
      <c r="BH16"/>
      <c r="BI16"/>
      <c r="BK16"/>
      <c r="BL16"/>
    </row>
    <row r="17" spans="3:64" x14ac:dyDescent="0.3">
      <c r="C17" t="s">
        <v>151</v>
      </c>
      <c r="D17" t="s">
        <v>42</v>
      </c>
      <c r="BH17"/>
      <c r="BI17"/>
      <c r="BK17"/>
      <c r="BL17"/>
    </row>
    <row r="18" spans="3:64" x14ac:dyDescent="0.3">
      <c r="D18" t="s">
        <v>285</v>
      </c>
      <c r="BH18"/>
      <c r="BI18"/>
      <c r="BK18"/>
      <c r="BL18"/>
    </row>
    <row r="19" spans="3:64" x14ac:dyDescent="0.3">
      <c r="C19" t="s">
        <v>705</v>
      </c>
      <c r="D19" t="s">
        <v>706</v>
      </c>
      <c r="BH19"/>
      <c r="BI19"/>
      <c r="BK19"/>
      <c r="BL19"/>
    </row>
    <row r="20" spans="3:64" x14ac:dyDescent="0.3">
      <c r="C20" t="s">
        <v>215</v>
      </c>
      <c r="D20" t="s">
        <v>42</v>
      </c>
      <c r="BH20"/>
      <c r="BI20"/>
      <c r="BK20"/>
      <c r="BL20"/>
    </row>
    <row r="21" spans="3:64" x14ac:dyDescent="0.3">
      <c r="C21" t="s">
        <v>159</v>
      </c>
      <c r="D21" t="s">
        <v>160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683</v>
      </c>
      <c r="D1" t="s">
        <v>296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242</v>
      </c>
      <c r="D2" t="s">
        <v>243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H3" t="s">
        <v>245</v>
      </c>
      <c r="K3" t="s">
        <v>245</v>
      </c>
      <c r="N3" t="s">
        <v>245</v>
      </c>
      <c r="Q3" t="s">
        <v>245</v>
      </c>
      <c r="T3" t="s">
        <v>245</v>
      </c>
      <c r="W3" t="s">
        <v>245</v>
      </c>
      <c r="Z3" t="s">
        <v>245</v>
      </c>
      <c r="AC3" t="s">
        <v>245</v>
      </c>
      <c r="AF3" t="s">
        <v>245</v>
      </c>
      <c r="AI3" t="s">
        <v>245</v>
      </c>
      <c r="AL3" t="s">
        <v>245</v>
      </c>
      <c r="AO3" t="s">
        <v>245</v>
      </c>
      <c r="AR3" t="s">
        <v>245</v>
      </c>
      <c r="AU3" t="s">
        <v>245</v>
      </c>
      <c r="AX3" t="s">
        <v>245</v>
      </c>
      <c r="BA3" t="s">
        <v>245</v>
      </c>
      <c r="BD3" t="s">
        <v>245</v>
      </c>
    </row>
    <row r="4" spans="1:112" x14ac:dyDescent="0.3">
      <c r="A4" s="12">
        <f>VLOOKUP($C4,[1]ATELIER!$A$2:$K$291,11,0)</f>
        <v>2</v>
      </c>
      <c r="B4" t="s">
        <v>297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298</v>
      </c>
      <c r="C5" t="s">
        <v>173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299</v>
      </c>
      <c r="C6" t="s">
        <v>231</v>
      </c>
      <c r="D6" t="s">
        <v>232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H29"/>
  <sheetViews>
    <sheetView topLeftCell="B14" workbookViewId="0">
      <selection activeCell="F29" sqref="F29"/>
    </sheetView>
  </sheetViews>
  <sheetFormatPr baseColWidth="10" defaultRowHeight="14.4" x14ac:dyDescent="0.3"/>
  <cols>
    <col min="5" max="5" width="4.44140625" customWidth="1"/>
    <col min="6" max="6" width="32.44140625" style="14" customWidth="1"/>
    <col min="7" max="7" width="4.44140625" style="14" customWidth="1"/>
    <col min="8" max="8" width="4.44140625" customWidth="1"/>
    <col min="9" max="9" width="19.88671875" style="14" customWidth="1"/>
    <col min="10" max="10" width="4.44140625" style="14" customWidth="1"/>
    <col min="11" max="11" width="4.44140625" customWidth="1"/>
    <col min="12" max="12" width="21.5546875" style="14" customWidth="1"/>
    <col min="13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51" customWidth="1"/>
    <col min="23" max="23" width="4.44140625" customWidth="1"/>
    <col min="24" max="25" width="4.44140625" style="51" customWidth="1"/>
    <col min="26" max="26" width="4.44140625" customWidth="1"/>
    <col min="27" max="28" width="4.44140625" style="51" customWidth="1"/>
    <col min="29" max="29" width="4.44140625" customWidth="1"/>
    <col min="30" max="31" width="4.44140625" style="51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636</v>
      </c>
      <c r="H1" t="s">
        <v>637</v>
      </c>
      <c r="K1" t="s">
        <v>638</v>
      </c>
      <c r="N1" t="s">
        <v>639</v>
      </c>
      <c r="Q1" t="s">
        <v>640</v>
      </c>
      <c r="T1" s="48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242</v>
      </c>
      <c r="D2" t="s">
        <v>243</v>
      </c>
      <c r="E2" t="s">
        <v>582</v>
      </c>
      <c r="F2" s="14" t="s">
        <v>1009</v>
      </c>
      <c r="H2" t="s">
        <v>583</v>
      </c>
      <c r="I2" s="14" t="s">
        <v>1010</v>
      </c>
      <c r="K2" t="s">
        <v>584</v>
      </c>
      <c r="L2" s="14" t="s">
        <v>1011</v>
      </c>
      <c r="N2" t="s">
        <v>585</v>
      </c>
      <c r="Q2" t="s">
        <v>586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F3" s="14" t="s">
        <v>623</v>
      </c>
      <c r="G3" s="14" t="s">
        <v>624</v>
      </c>
      <c r="H3" t="s">
        <v>245</v>
      </c>
      <c r="K3" t="s">
        <v>245</v>
      </c>
      <c r="L3" s="14" t="s">
        <v>623</v>
      </c>
      <c r="M3" s="14" t="s">
        <v>624</v>
      </c>
      <c r="N3" t="s">
        <v>245</v>
      </c>
    </row>
    <row r="4" spans="1:112" x14ac:dyDescent="0.3">
      <c r="A4" s="12">
        <f>VLOOKUP($C4,[1]MATIERES!$A$2:$K$379,11,0)</f>
        <v>59</v>
      </c>
      <c r="B4" t="s">
        <v>294</v>
      </c>
      <c r="C4" t="s">
        <v>382</v>
      </c>
      <c r="D4" t="s">
        <v>42</v>
      </c>
      <c r="I4" s="14" t="s">
        <v>641</v>
      </c>
      <c r="J4" s="14" t="s">
        <v>629</v>
      </c>
      <c r="T4" s="48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48"/>
      <c r="V4" s="48"/>
      <c r="W4" s="48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48"/>
      <c r="Y4" s="48"/>
      <c r="Z4" s="48" t="str">
        <f t="shared" si="0"/>
        <v/>
      </c>
      <c r="AA4" s="48" t="str">
        <f t="shared" si="0"/>
        <v/>
      </c>
      <c r="AB4" s="48" t="str">
        <f t="shared" si="0"/>
        <v/>
      </c>
      <c r="AC4" s="48" t="str">
        <f t="shared" si="0"/>
        <v/>
      </c>
      <c r="AF4" s="48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294</v>
      </c>
      <c r="C5" t="s">
        <v>385</v>
      </c>
      <c r="D5" t="s">
        <v>105</v>
      </c>
      <c r="I5" s="14" t="s">
        <v>1012</v>
      </c>
      <c r="J5" s="14" t="s">
        <v>629</v>
      </c>
      <c r="T5" s="48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48"/>
      <c r="V5" s="48"/>
      <c r="W5" s="48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48"/>
      <c r="Y5" s="48"/>
      <c r="Z5" s="48" t="str">
        <f t="shared" si="0"/>
        <v/>
      </c>
      <c r="AA5" s="48" t="str">
        <f t="shared" si="0"/>
        <v/>
      </c>
      <c r="AB5" s="48" t="str">
        <f t="shared" si="0"/>
        <v/>
      </c>
      <c r="AC5" s="48" t="str">
        <f t="shared" si="0"/>
        <v/>
      </c>
      <c r="AF5" s="48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294</v>
      </c>
      <c r="C6" t="s">
        <v>347</v>
      </c>
      <c r="D6" t="s">
        <v>42</v>
      </c>
      <c r="I6" s="14" t="s">
        <v>1013</v>
      </c>
      <c r="T6" s="48" t="str">
        <f t="shared" si="2"/>
        <v/>
      </c>
      <c r="U6" s="48"/>
      <c r="V6" s="48"/>
      <c r="W6" s="48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48"/>
      <c r="Y6" s="48"/>
      <c r="Z6" s="48" t="str">
        <f t="shared" si="0"/>
        <v/>
      </c>
      <c r="AA6" s="48" t="str">
        <f t="shared" si="0"/>
        <v/>
      </c>
      <c r="AB6" s="48" t="str">
        <f t="shared" si="0"/>
        <v/>
      </c>
      <c r="AC6" s="48" t="str">
        <f t="shared" si="0"/>
        <v/>
      </c>
      <c r="AF6" s="48" t="str">
        <f t="shared" si="3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294</v>
      </c>
      <c r="C7" t="s">
        <v>336</v>
      </c>
      <c r="D7" t="s">
        <v>8</v>
      </c>
      <c r="I7" s="14" t="s">
        <v>1014</v>
      </c>
      <c r="T7" s="48" t="str">
        <f t="shared" si="2"/>
        <v/>
      </c>
      <c r="U7" s="48"/>
      <c r="V7" s="48"/>
      <c r="W7" s="48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48"/>
      <c r="Y7" s="48"/>
      <c r="Z7" s="48" t="str">
        <f t="shared" si="0"/>
        <v/>
      </c>
      <c r="AA7" s="48" t="str">
        <f t="shared" si="0"/>
        <v/>
      </c>
      <c r="AB7" s="48" t="str">
        <f t="shared" si="0"/>
        <v/>
      </c>
      <c r="AC7" s="48" t="str">
        <f t="shared" si="0"/>
        <v/>
      </c>
      <c r="AF7" s="48" t="str">
        <f t="shared" si="3"/>
        <v/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294</v>
      </c>
      <c r="C8" t="s">
        <v>343</v>
      </c>
      <c r="D8" t="s">
        <v>8</v>
      </c>
      <c r="I8" s="14">
        <v>12</v>
      </c>
      <c r="T8" s="48" t="str">
        <f t="shared" si="2"/>
        <v/>
      </c>
      <c r="U8" s="48"/>
      <c r="V8" s="48"/>
      <c r="W8" s="48" t="str">
        <f t="shared" si="0"/>
        <v xml:space="preserve">INSERT INTO SC_SystemeProduits(RefDimension,NomSysteme,typePresta,ligne,Quantite,formule,cte1,DateModif) values (null,'HAB2','MATIERE',300,null,'12',null,now());
</v>
      </c>
      <c r="X8" s="48"/>
      <c r="Y8" s="48"/>
      <c r="Z8" s="48" t="str">
        <f t="shared" si="0"/>
        <v/>
      </c>
      <c r="AA8" s="48" t="str">
        <f t="shared" si="0"/>
        <v/>
      </c>
      <c r="AB8" s="48" t="str">
        <f t="shared" si="0"/>
        <v/>
      </c>
      <c r="AC8" s="48" t="str">
        <f t="shared" si="0"/>
        <v/>
      </c>
      <c r="AF8" s="48" t="str">
        <f t="shared" si="3"/>
        <v/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294</v>
      </c>
      <c r="C9" t="s">
        <v>532</v>
      </c>
      <c r="D9" t="s">
        <v>8</v>
      </c>
      <c r="I9" s="14" t="s">
        <v>1015</v>
      </c>
      <c r="J9" s="14" t="s">
        <v>629</v>
      </c>
      <c r="T9" s="48" t="str">
        <f t="shared" si="2"/>
        <v/>
      </c>
      <c r="U9" s="48"/>
      <c r="V9" s="48"/>
      <c r="W9" s="48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48"/>
      <c r="Y9" s="48"/>
      <c r="Z9" s="48" t="str">
        <f t="shared" si="0"/>
        <v/>
      </c>
      <c r="AA9" s="48" t="str">
        <f t="shared" si="0"/>
        <v/>
      </c>
      <c r="AB9" s="48" t="str">
        <f t="shared" si="0"/>
        <v/>
      </c>
      <c r="AC9" s="48" t="str">
        <f t="shared" si="0"/>
        <v/>
      </c>
      <c r="AF9" s="48" t="str">
        <f t="shared" si="3"/>
        <v/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294</v>
      </c>
      <c r="C10" t="s">
        <v>334</v>
      </c>
      <c r="D10" t="s">
        <v>42</v>
      </c>
      <c r="T10" s="48" t="str">
        <f t="shared" si="2"/>
        <v/>
      </c>
      <c r="U10" s="48"/>
      <c r="V10" s="48"/>
      <c r="W10" s="48" t="str">
        <f t="shared" si="0"/>
        <v/>
      </c>
      <c r="X10" s="48"/>
      <c r="Y10" s="48"/>
      <c r="Z10" s="48" t="str">
        <f t="shared" si="0"/>
        <v/>
      </c>
      <c r="AA10" s="48" t="str">
        <f t="shared" si="0"/>
        <v/>
      </c>
      <c r="AB10" s="48" t="str">
        <f t="shared" si="0"/>
        <v/>
      </c>
      <c r="AC10" s="48" t="str">
        <f t="shared" si="0"/>
        <v/>
      </c>
      <c r="AF10" s="48" t="str">
        <f t="shared" si="3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294</v>
      </c>
      <c r="C11" t="s">
        <v>335</v>
      </c>
      <c r="D11" t="s">
        <v>8</v>
      </c>
      <c r="T11" s="48" t="str">
        <f t="shared" si="2"/>
        <v/>
      </c>
      <c r="U11" s="48"/>
      <c r="V11" s="48"/>
      <c r="W11" s="48" t="str">
        <f t="shared" si="0"/>
        <v/>
      </c>
      <c r="X11" s="48"/>
      <c r="Y11" s="48"/>
      <c r="Z11" s="48" t="str">
        <f t="shared" si="0"/>
        <v/>
      </c>
      <c r="AA11" s="48" t="str">
        <f t="shared" si="0"/>
        <v/>
      </c>
      <c r="AB11" s="48" t="str">
        <f t="shared" si="0"/>
        <v/>
      </c>
      <c r="AC11" s="48" t="str">
        <f t="shared" si="0"/>
        <v/>
      </c>
      <c r="AF11" s="48" t="str">
        <f t="shared" si="3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294</v>
      </c>
      <c r="C12" t="s">
        <v>338</v>
      </c>
      <c r="D12" t="s">
        <v>8</v>
      </c>
      <c r="T12" s="48" t="str">
        <f t="shared" si="2"/>
        <v/>
      </c>
      <c r="U12" s="48"/>
      <c r="V12" s="48"/>
      <c r="W12" s="48" t="str">
        <f t="shared" si="0"/>
        <v/>
      </c>
      <c r="X12" s="48"/>
      <c r="Y12" s="48"/>
      <c r="Z12" s="48" t="str">
        <f t="shared" si="0"/>
        <v/>
      </c>
      <c r="AA12" s="48" t="str">
        <f t="shared" si="0"/>
        <v/>
      </c>
      <c r="AB12" s="48" t="str">
        <f t="shared" si="0"/>
        <v/>
      </c>
      <c r="AC12" s="48" t="str">
        <f t="shared" si="0"/>
        <v/>
      </c>
      <c r="AF12" s="48" t="str">
        <f t="shared" si="3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294</v>
      </c>
      <c r="C13" t="s">
        <v>276</v>
      </c>
      <c r="D13" t="s">
        <v>284</v>
      </c>
      <c r="T13" s="48" t="str">
        <f t="shared" si="2"/>
        <v/>
      </c>
      <c r="U13" s="48"/>
      <c r="V13" s="48"/>
      <c r="W13" s="48" t="str">
        <f t="shared" si="0"/>
        <v/>
      </c>
      <c r="X13" s="48"/>
      <c r="Y13" s="48"/>
      <c r="Z13" s="48" t="str">
        <f t="shared" si="0"/>
        <v/>
      </c>
      <c r="AA13" s="48" t="str">
        <f t="shared" si="0"/>
        <v/>
      </c>
      <c r="AB13" s="48" t="str">
        <f t="shared" si="0"/>
        <v/>
      </c>
      <c r="AC13" s="48" t="str">
        <f t="shared" si="0"/>
        <v/>
      </c>
      <c r="AF13" s="48" t="str">
        <f t="shared" si="3"/>
        <v/>
      </c>
      <c r="BH13"/>
      <c r="BI13"/>
      <c r="BK13"/>
      <c r="BL13"/>
    </row>
    <row r="14" spans="1:112" x14ac:dyDescent="0.3">
      <c r="T14" s="48" t="str">
        <f t="shared" si="2"/>
        <v/>
      </c>
      <c r="U14" s="48"/>
      <c r="V14" s="48"/>
      <c r="W14" s="48" t="str">
        <f t="shared" si="0"/>
        <v/>
      </c>
      <c r="X14" s="48"/>
      <c r="Y14" s="48"/>
      <c r="Z14" s="48" t="str">
        <f t="shared" si="0"/>
        <v/>
      </c>
      <c r="AA14" s="48" t="str">
        <f t="shared" si="0"/>
        <v/>
      </c>
      <c r="AB14" s="48" t="str">
        <f t="shared" si="0"/>
        <v/>
      </c>
      <c r="AC14" s="48" t="str">
        <f t="shared" si="0"/>
        <v/>
      </c>
      <c r="AF14" s="48" t="str">
        <f t="shared" si="3"/>
        <v/>
      </c>
      <c r="BH14"/>
      <c r="BI14"/>
      <c r="BK14"/>
      <c r="BL14"/>
    </row>
    <row r="15" spans="1:112" x14ac:dyDescent="0.3">
      <c r="T15" s="48" t="str">
        <f t="shared" si="2"/>
        <v/>
      </c>
      <c r="U15" s="48"/>
      <c r="V15" s="48"/>
      <c r="W15" s="48" t="str">
        <f t="shared" si="0"/>
        <v/>
      </c>
      <c r="X15" s="48"/>
      <c r="Y15" s="48"/>
      <c r="Z15" s="48" t="str">
        <f t="shared" si="0"/>
        <v/>
      </c>
      <c r="AA15" s="48" t="str">
        <f t="shared" si="0"/>
        <v/>
      </c>
      <c r="AB15" s="48" t="str">
        <f t="shared" si="0"/>
        <v/>
      </c>
      <c r="AC15" s="48" t="str">
        <f t="shared" si="0"/>
        <v/>
      </c>
      <c r="AF15" s="48" t="str">
        <f t="shared" si="3"/>
        <v/>
      </c>
      <c r="BH15"/>
      <c r="BI15"/>
      <c r="BK15"/>
      <c r="BL15"/>
    </row>
    <row r="16" spans="1:112" x14ac:dyDescent="0.3">
      <c r="T16" s="48" t="str">
        <f t="shared" si="2"/>
        <v/>
      </c>
      <c r="U16" s="48"/>
      <c r="V16" s="48"/>
      <c r="W16" s="48" t="str">
        <f t="shared" si="0"/>
        <v/>
      </c>
      <c r="X16" s="48"/>
      <c r="Y16" s="48"/>
      <c r="Z16" s="48" t="str">
        <f t="shared" si="0"/>
        <v/>
      </c>
      <c r="AA16" s="48" t="str">
        <f t="shared" si="0"/>
        <v/>
      </c>
      <c r="AB16" s="48" t="str">
        <f t="shared" si="0"/>
        <v/>
      </c>
      <c r="AC16" s="48" t="str">
        <f t="shared" si="0"/>
        <v/>
      </c>
      <c r="AF16" s="48" t="str">
        <f t="shared" si="3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297</v>
      </c>
      <c r="C17" t="s">
        <v>32</v>
      </c>
      <c r="D17" t="s">
        <v>8</v>
      </c>
      <c r="I17" s="14" t="s">
        <v>641</v>
      </c>
      <c r="J17" s="14" t="s">
        <v>629</v>
      </c>
      <c r="T17" s="48" t="str">
        <f t="shared" si="2"/>
        <v/>
      </c>
      <c r="U17" s="48"/>
      <c r="V17" s="48"/>
      <c r="W17" s="48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48"/>
      <c r="Y17" s="48"/>
      <c r="Z17" s="48" t="str">
        <f t="shared" si="0"/>
        <v/>
      </c>
      <c r="AA17" s="48" t="str">
        <f t="shared" si="0"/>
        <v/>
      </c>
      <c r="AB17" s="48" t="str">
        <f t="shared" si="0"/>
        <v/>
      </c>
      <c r="AC17" s="48" t="str">
        <f t="shared" si="0"/>
        <v/>
      </c>
      <c r="AF17" s="48" t="str">
        <f t="shared" si="3"/>
        <v/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297</v>
      </c>
      <c r="C18" t="s">
        <v>29</v>
      </c>
      <c r="D18" t="s">
        <v>8</v>
      </c>
      <c r="T18" s="48" t="str">
        <f t="shared" si="2"/>
        <v/>
      </c>
      <c r="U18" s="48"/>
      <c r="V18" s="48"/>
      <c r="W18" s="48" t="str">
        <f t="shared" si="0"/>
        <v/>
      </c>
      <c r="X18" s="48"/>
      <c r="Y18" s="48"/>
      <c r="Z18" s="48" t="str">
        <f t="shared" si="0"/>
        <v/>
      </c>
      <c r="AA18" s="48" t="str">
        <f t="shared" si="0"/>
        <v/>
      </c>
      <c r="AB18" s="48" t="str">
        <f t="shared" si="0"/>
        <v/>
      </c>
      <c r="AC18" s="48" t="str">
        <f t="shared" si="0"/>
        <v/>
      </c>
      <c r="AF18" s="48" t="str">
        <f t="shared" si="3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297</v>
      </c>
      <c r="C19" t="s">
        <v>33</v>
      </c>
      <c r="D19" t="s">
        <v>8</v>
      </c>
      <c r="T19" s="48" t="str">
        <f t="shared" si="2"/>
        <v/>
      </c>
      <c r="U19" s="48"/>
      <c r="V19" s="48"/>
      <c r="W19" s="48" t="str">
        <f t="shared" si="0"/>
        <v/>
      </c>
      <c r="X19" s="48"/>
      <c r="Y19" s="48"/>
      <c r="Z19" s="48" t="str">
        <f t="shared" si="0"/>
        <v/>
      </c>
      <c r="AA19" s="48" t="str">
        <f t="shared" si="0"/>
        <v/>
      </c>
      <c r="AB19" s="48" t="str">
        <f t="shared" si="0"/>
        <v/>
      </c>
      <c r="AC19" s="48" t="str">
        <f t="shared" si="0"/>
        <v/>
      </c>
      <c r="AF19" s="48" t="str">
        <f t="shared" si="3"/>
        <v/>
      </c>
      <c r="BH19"/>
      <c r="BI19"/>
      <c r="BK19"/>
      <c r="BL19"/>
    </row>
    <row r="20" spans="1:64" x14ac:dyDescent="0.3">
      <c r="T20" s="48" t="str">
        <f t="shared" si="2"/>
        <v/>
      </c>
      <c r="U20" s="48"/>
      <c r="V20" s="48"/>
      <c r="W20" s="48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48"/>
      <c r="Y20" s="48"/>
      <c r="Z20" s="48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48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48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48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48" t="str">
        <f t="shared" si="3"/>
        <v/>
      </c>
      <c r="BH20"/>
      <c r="BI20"/>
      <c r="BK20"/>
      <c r="BL20"/>
    </row>
    <row r="21" spans="1:64" x14ac:dyDescent="0.3">
      <c r="T21" s="48" t="str">
        <f t="shared" si="2"/>
        <v/>
      </c>
      <c r="U21" s="48"/>
      <c r="V21" s="48"/>
      <c r="W21" s="48" t="str">
        <f t="shared" si="4"/>
        <v/>
      </c>
      <c r="X21" s="48"/>
      <c r="Y21" s="48"/>
      <c r="Z21" s="48" t="str">
        <f t="shared" si="5"/>
        <v/>
      </c>
      <c r="AA21" s="48" t="str">
        <f t="shared" si="6"/>
        <v/>
      </c>
      <c r="AB21" s="48" t="str">
        <f t="shared" si="7"/>
        <v/>
      </c>
      <c r="AC21" s="48" t="str">
        <f t="shared" si="8"/>
        <v/>
      </c>
      <c r="AF21" s="48" t="str">
        <f t="shared" si="3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298</v>
      </c>
      <c r="C22" t="s">
        <v>138</v>
      </c>
      <c r="D22" t="s">
        <v>42</v>
      </c>
      <c r="I22" s="14" t="s">
        <v>641</v>
      </c>
      <c r="J22" s="14" t="s">
        <v>629</v>
      </c>
      <c r="T22" s="48" t="str">
        <f t="shared" si="2"/>
        <v/>
      </c>
      <c r="U22" s="48"/>
      <c r="V22" s="48"/>
      <c r="W22" s="48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48"/>
      <c r="Y22" s="48"/>
      <c r="Z22" s="48" t="str">
        <f t="shared" si="5"/>
        <v/>
      </c>
      <c r="AA22" s="48" t="str">
        <f t="shared" si="6"/>
        <v/>
      </c>
      <c r="AB22" s="48" t="str">
        <f t="shared" si="7"/>
        <v/>
      </c>
      <c r="AC22" s="48" t="str">
        <f t="shared" si="8"/>
        <v/>
      </c>
      <c r="AF22" s="48" t="str">
        <f t="shared" si="3"/>
        <v/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298</v>
      </c>
      <c r="C23" t="s">
        <v>139</v>
      </c>
      <c r="D23" t="s">
        <v>42</v>
      </c>
      <c r="T23" s="48" t="str">
        <f t="shared" si="2"/>
        <v/>
      </c>
      <c r="U23" s="48"/>
      <c r="V23" s="48"/>
      <c r="W23" s="48" t="str">
        <f t="shared" si="4"/>
        <v/>
      </c>
      <c r="X23" s="48"/>
      <c r="Y23" s="48"/>
      <c r="Z23" s="48" t="str">
        <f t="shared" si="5"/>
        <v/>
      </c>
      <c r="AA23" s="48" t="str">
        <f t="shared" si="6"/>
        <v/>
      </c>
      <c r="AB23" s="48" t="str">
        <f t="shared" si="7"/>
        <v/>
      </c>
      <c r="AC23" s="48" t="str">
        <f t="shared" si="8"/>
        <v/>
      </c>
      <c r="AF23" s="48" t="str">
        <f t="shared" si="3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298</v>
      </c>
      <c r="C24" t="s">
        <v>142</v>
      </c>
      <c r="D24" t="s">
        <v>42</v>
      </c>
      <c r="T24" s="48" t="str">
        <f t="shared" si="2"/>
        <v/>
      </c>
      <c r="U24" s="48"/>
      <c r="V24" s="48"/>
      <c r="W24" s="48" t="str">
        <f t="shared" si="4"/>
        <v/>
      </c>
      <c r="X24" s="48"/>
      <c r="Y24" s="48"/>
      <c r="Z24" s="48" t="str">
        <f t="shared" si="5"/>
        <v/>
      </c>
      <c r="AA24" s="48" t="str">
        <f t="shared" si="6"/>
        <v/>
      </c>
      <c r="AB24" s="48" t="str">
        <f t="shared" si="7"/>
        <v/>
      </c>
      <c r="AC24" s="48" t="str">
        <f t="shared" si="8"/>
        <v/>
      </c>
      <c r="AF24" s="48" t="str">
        <f t="shared" si="3"/>
        <v/>
      </c>
    </row>
    <row r="25" spans="1:64" x14ac:dyDescent="0.3">
      <c r="A25" s="12">
        <f>VLOOKUP($C25,[1]CHANTIER!$A$2:$K$291,11,0)</f>
        <v>41</v>
      </c>
      <c r="B25" t="s">
        <v>298</v>
      </c>
      <c r="C25" t="s">
        <v>144</v>
      </c>
      <c r="D25" t="s">
        <v>42</v>
      </c>
      <c r="T25" s="48" t="str">
        <f t="shared" si="2"/>
        <v/>
      </c>
      <c r="U25" s="48"/>
      <c r="V25" s="48"/>
      <c r="W25" s="48" t="str">
        <f t="shared" si="4"/>
        <v/>
      </c>
      <c r="X25" s="48"/>
      <c r="Y25" s="48"/>
      <c r="Z25" s="48" t="str">
        <f t="shared" si="5"/>
        <v/>
      </c>
      <c r="AA25" s="48" t="str">
        <f t="shared" si="6"/>
        <v/>
      </c>
      <c r="AB25" s="48" t="str">
        <f t="shared" si="7"/>
        <v/>
      </c>
      <c r="AC25" s="48" t="str">
        <f t="shared" si="8"/>
        <v/>
      </c>
      <c r="AF25" s="48" t="str">
        <f t="shared" si="3"/>
        <v/>
      </c>
    </row>
    <row r="26" spans="1:64" x14ac:dyDescent="0.3">
      <c r="A26" s="12">
        <f>VLOOKUP($C26,[1]CHANTIER!$A$2:$K$291,11,0)</f>
        <v>44</v>
      </c>
      <c r="B26" t="s">
        <v>298</v>
      </c>
      <c r="C26" t="s">
        <v>149</v>
      </c>
      <c r="D26" t="s">
        <v>8</v>
      </c>
      <c r="T26" s="48" t="str">
        <f t="shared" si="2"/>
        <v/>
      </c>
      <c r="U26" s="48"/>
      <c r="V26" s="48"/>
      <c r="W26" s="48" t="str">
        <f t="shared" si="4"/>
        <v/>
      </c>
      <c r="X26" s="48"/>
      <c r="Y26" s="48"/>
      <c r="Z26" s="48" t="str">
        <f t="shared" si="5"/>
        <v/>
      </c>
      <c r="AA26" s="48" t="str">
        <f t="shared" si="6"/>
        <v/>
      </c>
      <c r="AB26" s="48" t="str">
        <f t="shared" si="7"/>
        <v/>
      </c>
      <c r="AC26" s="48" t="str">
        <f t="shared" si="8"/>
        <v/>
      </c>
      <c r="AF26" s="48" t="str">
        <f t="shared" si="3"/>
        <v/>
      </c>
    </row>
    <row r="27" spans="1:64" x14ac:dyDescent="0.3">
      <c r="A27" s="12">
        <f>VLOOKUP($C27,[1]CHANTIER!$A$2:$K$291,11,0)</f>
        <v>49</v>
      </c>
      <c r="B27" t="s">
        <v>298</v>
      </c>
      <c r="C27" t="s">
        <v>157</v>
      </c>
      <c r="D27" t="s">
        <v>105</v>
      </c>
      <c r="I27" s="14" t="s">
        <v>1012</v>
      </c>
      <c r="J27" s="14" t="s">
        <v>629</v>
      </c>
      <c r="T27" s="48" t="str">
        <f t="shared" si="2"/>
        <v/>
      </c>
      <c r="U27" s="48"/>
      <c r="V27" s="48"/>
      <c r="W27" s="48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48"/>
      <c r="Y27" s="48"/>
      <c r="Z27" s="48" t="str">
        <f t="shared" si="5"/>
        <v/>
      </c>
      <c r="AA27" s="48" t="str">
        <f t="shared" si="6"/>
        <v/>
      </c>
      <c r="AB27" s="48" t="str">
        <f t="shared" si="7"/>
        <v/>
      </c>
      <c r="AC27" s="48" t="str">
        <f t="shared" si="8"/>
        <v/>
      </c>
      <c r="AF27" s="48" t="str">
        <f t="shared" si="3"/>
        <v/>
      </c>
    </row>
    <row r="28" spans="1:64" x14ac:dyDescent="0.3">
      <c r="T28" s="48" t="str">
        <f t="shared" si="2"/>
        <v/>
      </c>
      <c r="U28" s="48"/>
      <c r="V28" s="48"/>
      <c r="W28" s="48" t="str">
        <f t="shared" si="4"/>
        <v/>
      </c>
      <c r="X28" s="48"/>
      <c r="Y28" s="48"/>
      <c r="Z28" s="48" t="str">
        <f t="shared" si="5"/>
        <v/>
      </c>
      <c r="AA28" s="48" t="str">
        <f t="shared" si="6"/>
        <v/>
      </c>
      <c r="AB28" s="48" t="str">
        <f t="shared" si="7"/>
        <v/>
      </c>
      <c r="AC28" s="48" t="str">
        <f t="shared" si="8"/>
        <v/>
      </c>
      <c r="AF28" s="48" t="str">
        <f t="shared" si="3"/>
        <v/>
      </c>
    </row>
    <row r="29" spans="1:64" x14ac:dyDescent="0.3">
      <c r="A29" s="12">
        <f>VLOOKUP($C29,[1]MINIPELLE!$A$2:$K$291,11,0)</f>
        <v>27</v>
      </c>
      <c r="B29" t="s">
        <v>299</v>
      </c>
      <c r="C29" t="s">
        <v>237</v>
      </c>
      <c r="D29" t="s">
        <v>42</v>
      </c>
      <c r="F29" s="14" t="s">
        <v>1016</v>
      </c>
      <c r="G29" s="14" t="s">
        <v>629</v>
      </c>
      <c r="T29" s="48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48"/>
      <c r="V29" s="48"/>
      <c r="W29" s="48" t="str">
        <f t="shared" si="4"/>
        <v/>
      </c>
      <c r="X29" s="48"/>
      <c r="Y29" s="48"/>
      <c r="Z29" s="48" t="str">
        <f t="shared" si="5"/>
        <v/>
      </c>
      <c r="AA29" s="48" t="str">
        <f t="shared" si="6"/>
        <v/>
      </c>
      <c r="AB29" s="48" t="str">
        <f t="shared" si="7"/>
        <v/>
      </c>
      <c r="AC29" s="48" t="str">
        <f t="shared" si="8"/>
        <v/>
      </c>
      <c r="AF29" s="48" t="str">
        <f t="shared" si="3"/>
        <v/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0"/>
  <sheetViews>
    <sheetView topLeftCell="B1" workbookViewId="0">
      <selection activeCell="N4" sqref="N4:T10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610</v>
      </c>
      <c r="F1" s="14"/>
      <c r="G1" s="14"/>
      <c r="H1" t="s">
        <v>614</v>
      </c>
      <c r="I1" s="14"/>
      <c r="J1" s="14"/>
      <c r="K1" t="s">
        <v>613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709</v>
      </c>
      <c r="F2" s="14"/>
      <c r="G2" s="14"/>
      <c r="H2" t="s">
        <v>709</v>
      </c>
      <c r="I2" s="14"/>
      <c r="J2" s="14"/>
      <c r="K2" t="s">
        <v>709</v>
      </c>
      <c r="L2" s="14"/>
      <c r="M2" s="14"/>
      <c r="O2" s="14"/>
      <c r="P2" s="14"/>
    </row>
    <row r="3" spans="1:20" x14ac:dyDescent="0.3">
      <c r="D3" t="s">
        <v>244</v>
      </c>
      <c r="E3" t="s">
        <v>245</v>
      </c>
      <c r="F3" s="14" t="s">
        <v>623</v>
      </c>
      <c r="G3" s="14" t="s">
        <v>624</v>
      </c>
      <c r="H3" t="s">
        <v>245</v>
      </c>
      <c r="I3" s="14"/>
      <c r="J3" s="14"/>
      <c r="K3" t="s">
        <v>245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294</v>
      </c>
      <c r="C4" t="s">
        <v>251</v>
      </c>
      <c r="D4" t="s">
        <v>284</v>
      </c>
      <c r="E4">
        <v>8.0000000000000016E-2</v>
      </c>
      <c r="F4" s="14" t="s">
        <v>998</v>
      </c>
      <c r="G4" s="14" t="s">
        <v>629</v>
      </c>
      <c r="H4">
        <v>8.0000000000000016E-2</v>
      </c>
      <c r="I4" s="51" t="s">
        <v>998</v>
      </c>
      <c r="J4" s="14" t="s">
        <v>629</v>
      </c>
      <c r="K4">
        <v>8.0000000000000016E-2</v>
      </c>
      <c r="L4" s="51" t="s">
        <v>998</v>
      </c>
      <c r="M4" s="14" t="s">
        <v>629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294</v>
      </c>
      <c r="C5" t="s">
        <v>415</v>
      </c>
      <c r="D5" t="s">
        <v>105</v>
      </c>
      <c r="E5">
        <v>1</v>
      </c>
      <c r="F5" s="14" t="s">
        <v>961</v>
      </c>
      <c r="G5" s="14" t="s">
        <v>629</v>
      </c>
      <c r="H5">
        <v>1</v>
      </c>
      <c r="I5" s="51" t="s">
        <v>961</v>
      </c>
      <c r="J5" s="14" t="s">
        <v>629</v>
      </c>
      <c r="K5">
        <v>1</v>
      </c>
      <c r="L5" s="51" t="s">
        <v>961</v>
      </c>
      <c r="M5" s="14" t="s">
        <v>629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51"/>
      <c r="J6" s="14"/>
      <c r="L6" s="51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298</v>
      </c>
      <c r="C7" t="s">
        <v>109</v>
      </c>
      <c r="D7" t="s">
        <v>42</v>
      </c>
      <c r="E7">
        <v>1</v>
      </c>
      <c r="F7" s="14" t="s">
        <v>961</v>
      </c>
      <c r="G7" s="14" t="s">
        <v>629</v>
      </c>
      <c r="H7">
        <v>1</v>
      </c>
      <c r="I7" s="51" t="s">
        <v>961</v>
      </c>
      <c r="J7" s="14" t="s">
        <v>629</v>
      </c>
      <c r="K7">
        <v>1</v>
      </c>
      <c r="L7" s="51" t="s">
        <v>961</v>
      </c>
      <c r="M7" s="14" t="s">
        <v>629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298</v>
      </c>
      <c r="C8" t="s">
        <v>117</v>
      </c>
      <c r="D8" t="s">
        <v>118</v>
      </c>
      <c r="E8">
        <v>8.0000000000000016E-2</v>
      </c>
      <c r="F8" s="51" t="s">
        <v>998</v>
      </c>
      <c r="G8" s="14" t="s">
        <v>629</v>
      </c>
      <c r="H8">
        <v>8.0000000000000016E-2</v>
      </c>
      <c r="I8" s="51" t="s">
        <v>998</v>
      </c>
      <c r="J8" s="14" t="s">
        <v>629</v>
      </c>
      <c r="K8">
        <v>8.0000000000000016E-2</v>
      </c>
      <c r="L8" s="51" t="s">
        <v>998</v>
      </c>
      <c r="M8" s="14" t="s">
        <v>629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51"/>
      <c r="J9" s="14"/>
      <c r="L9" s="51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299</v>
      </c>
      <c r="C10" t="s">
        <v>144</v>
      </c>
      <c r="D10" t="s">
        <v>42</v>
      </c>
      <c r="E10">
        <v>1</v>
      </c>
      <c r="F10" s="51" t="s">
        <v>999</v>
      </c>
      <c r="G10" s="14" t="s">
        <v>629</v>
      </c>
      <c r="H10">
        <v>1</v>
      </c>
      <c r="I10" s="51" t="s">
        <v>999</v>
      </c>
      <c r="J10" s="14" t="s">
        <v>629</v>
      </c>
      <c r="K10">
        <v>1</v>
      </c>
      <c r="L10" s="51" t="s">
        <v>999</v>
      </c>
      <c r="M10" s="14" t="s">
        <v>629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H37"/>
  <sheetViews>
    <sheetView workbookViewId="0">
      <selection activeCell="Q1" sqref="Q1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42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42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630</v>
      </c>
      <c r="H1" s="42" t="s">
        <v>631</v>
      </c>
      <c r="K1" s="42" t="s">
        <v>634</v>
      </c>
      <c r="N1" s="42" t="s">
        <v>635</v>
      </c>
      <c r="Q1" t="s">
        <v>632</v>
      </c>
      <c r="T1" s="42" t="s">
        <v>633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242</v>
      </c>
      <c r="E2" t="s">
        <v>625</v>
      </c>
      <c r="H2" s="42" t="s">
        <v>626</v>
      </c>
      <c r="K2" s="42" t="s">
        <v>625</v>
      </c>
      <c r="N2" s="42" t="s">
        <v>626</v>
      </c>
      <c r="Q2" t="s">
        <v>627</v>
      </c>
      <c r="T2" s="42" t="s">
        <v>628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244</v>
      </c>
      <c r="E3" t="s">
        <v>245</v>
      </c>
      <c r="F3" s="14" t="s">
        <v>623</v>
      </c>
      <c r="G3" s="14" t="s">
        <v>624</v>
      </c>
      <c r="H3" s="42" t="s">
        <v>245</v>
      </c>
      <c r="K3" s="42" t="s">
        <v>245</v>
      </c>
      <c r="L3" s="42" t="s">
        <v>623</v>
      </c>
      <c r="M3" s="42" t="s">
        <v>624</v>
      </c>
      <c r="N3" s="42" t="s">
        <v>245</v>
      </c>
    </row>
    <row r="4" spans="1:112" x14ac:dyDescent="0.3">
      <c r="A4" s="12">
        <f>VLOOKUP($C4,[1]MATIERES!$A$2:$K$379,11,0)</f>
        <v>60</v>
      </c>
      <c r="B4" t="s">
        <v>294</v>
      </c>
      <c r="C4" t="s">
        <v>334</v>
      </c>
      <c r="D4" t="s">
        <v>42</v>
      </c>
      <c r="F4" s="14" t="s">
        <v>959</v>
      </c>
      <c r="G4" s="14" t="s">
        <v>629</v>
      </c>
      <c r="L4" s="42" t="s">
        <v>641</v>
      </c>
      <c r="M4" s="42" t="s">
        <v>629</v>
      </c>
      <c r="R4" s="14" t="s">
        <v>959</v>
      </c>
      <c r="S4" s="14" t="s">
        <v>629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VLOOKUP($C5,[1]MATIERES!$A$2:$K$379,11,0)</f>
        <v>295</v>
      </c>
      <c r="B5" t="s">
        <v>294</v>
      </c>
      <c r="C5" s="45" t="s">
        <v>960</v>
      </c>
      <c r="D5" t="s">
        <v>8</v>
      </c>
      <c r="E5">
        <v>16</v>
      </c>
      <c r="H5" s="42">
        <v>16</v>
      </c>
      <c r="K5" s="42">
        <v>16</v>
      </c>
      <c r="N5" s="42">
        <v>16</v>
      </c>
      <c r="Q5">
        <v>16</v>
      </c>
      <c r="T5" s="42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VLOOKUP($C6,[1]MATIERES!$A$2:$K$379,11,0)</f>
        <v>301</v>
      </c>
      <c r="B6" t="s">
        <v>294</v>
      </c>
      <c r="C6" t="s">
        <v>336</v>
      </c>
      <c r="D6" t="s">
        <v>8</v>
      </c>
      <c r="F6" s="47" t="s">
        <v>663</v>
      </c>
      <c r="G6" s="46" t="s">
        <v>629</v>
      </c>
      <c r="R6" s="52" t="s">
        <v>663</v>
      </c>
      <c r="S6" s="50" t="s">
        <v>629</v>
      </c>
      <c r="U6" s="42" t="s">
        <v>642</v>
      </c>
      <c r="V6" s="42" t="s">
        <v>629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VLOOKUP($C7,[1]MATIERES!$A$2:$K$379,11,0)</f>
        <v>58</v>
      </c>
      <c r="B7" t="s">
        <v>294</v>
      </c>
      <c r="C7" t="s">
        <v>339</v>
      </c>
      <c r="D7" t="s">
        <v>42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VLOOKUP($C8,[1]MATIERES!$A$2:$K$379,11,0)</f>
        <v>56</v>
      </c>
      <c r="B8" t="s">
        <v>294</v>
      </c>
      <c r="C8" t="s">
        <v>166</v>
      </c>
      <c r="D8" t="s">
        <v>42</v>
      </c>
      <c r="I8" s="42" t="s">
        <v>641</v>
      </c>
      <c r="J8" s="42" t="s">
        <v>629</v>
      </c>
      <c r="O8" s="42" t="s">
        <v>641</v>
      </c>
      <c r="P8" s="42" t="s">
        <v>629</v>
      </c>
      <c r="U8" s="42" t="s">
        <v>641</v>
      </c>
      <c r="V8" s="42" t="s">
        <v>629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VLOOKUP($C10,[1]ATELIER!$A$2:$K$291,11,0)</f>
        <v>12</v>
      </c>
      <c r="B10" t="s">
        <v>297</v>
      </c>
      <c r="C10" t="s">
        <v>29</v>
      </c>
      <c r="D10" t="s">
        <v>8</v>
      </c>
      <c r="E10">
        <v>4</v>
      </c>
      <c r="K10" s="42">
        <v>8</v>
      </c>
      <c r="Q10">
        <v>4</v>
      </c>
      <c r="T10" s="42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VLOOKUP($C11,[1]ATELIER!$A$2:$K$291,11,0)</f>
        <v>13</v>
      </c>
      <c r="B11" t="s">
        <v>297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VLOOKUP($C12,[1]ATELIER!$A$2:$K$291,11,0)</f>
        <v>19</v>
      </c>
      <c r="B12" t="s">
        <v>297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VLOOKUP($C13,[1]ATELIER!$A$2:$K$291,11,0)</f>
        <v>20</v>
      </c>
      <c r="B13" t="s">
        <v>297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285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VLOOKUP($C15,[1]CHANTIER!$A$2:$K$291,11,0)</f>
        <v>38</v>
      </c>
      <c r="B15" t="s">
        <v>298</v>
      </c>
      <c r="C15" t="s">
        <v>139</v>
      </c>
      <c r="D15" t="s">
        <v>42</v>
      </c>
      <c r="F15" s="14" t="s">
        <v>959</v>
      </c>
      <c r="G15" s="14" t="s">
        <v>629</v>
      </c>
      <c r="R15" s="14" t="s">
        <v>959</v>
      </c>
      <c r="S15" s="14" t="s">
        <v>629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VLOOKUP($C16,[1]CHANTIER!$A$2:$K$291,11,0)</f>
        <v>47</v>
      </c>
      <c r="B16" t="s">
        <v>298</v>
      </c>
      <c r="C16" t="s">
        <v>154</v>
      </c>
      <c r="D16" t="s">
        <v>42</v>
      </c>
      <c r="T16" s="42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VLOOKUP($C17,[1]CHANTIER!$A$2:$K$291,11,0)</f>
        <v>52</v>
      </c>
      <c r="B17" t="s">
        <v>298</v>
      </c>
      <c r="C17" t="s">
        <v>164</v>
      </c>
      <c r="D17" t="s">
        <v>42</v>
      </c>
      <c r="I17" s="42" t="s">
        <v>641</v>
      </c>
      <c r="J17" s="42" t="s">
        <v>629</v>
      </c>
      <c r="K17" s="42">
        <v>2</v>
      </c>
      <c r="O17" s="42" t="s">
        <v>641</v>
      </c>
      <c r="P17" s="42" t="s">
        <v>629</v>
      </c>
      <c r="U17" s="42" t="s">
        <v>641</v>
      </c>
      <c r="V17" s="42" t="s">
        <v>629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285</v>
      </c>
    </row>
    <row r="33" spans="4:4" x14ac:dyDescent="0.3">
      <c r="D33" t="s">
        <v>285</v>
      </c>
    </row>
    <row r="34" spans="4:4" x14ac:dyDescent="0.3">
      <c r="D34" t="s">
        <v>285</v>
      </c>
    </row>
    <row r="35" spans="4:4" x14ac:dyDescent="0.3">
      <c r="D35" t="s">
        <v>285</v>
      </c>
    </row>
    <row r="36" spans="4:4" x14ac:dyDescent="0.3">
      <c r="D36" t="s">
        <v>285</v>
      </c>
    </row>
    <row r="37" spans="4:4" x14ac:dyDescent="0.3">
      <c r="D37" t="s">
        <v>285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9"/>
  <sheetViews>
    <sheetView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621</v>
      </c>
      <c r="B3" t="s">
        <v>609</v>
      </c>
      <c r="C3" t="s">
        <v>620</v>
      </c>
      <c r="D3" t="s">
        <v>622</v>
      </c>
      <c r="E3" t="s">
        <v>612</v>
      </c>
    </row>
    <row r="4" spans="1:6" x14ac:dyDescent="0.3">
      <c r="A4" t="s">
        <v>610</v>
      </c>
      <c r="B4" t="s">
        <v>601</v>
      </c>
      <c r="C4" t="s">
        <v>611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614</v>
      </c>
      <c r="B5" t="s">
        <v>604</v>
      </c>
      <c r="C5" t="s">
        <v>611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613</v>
      </c>
      <c r="B6" t="s">
        <v>602</v>
      </c>
      <c r="C6" t="s">
        <v>611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616</v>
      </c>
      <c r="B7" t="s">
        <v>601</v>
      </c>
      <c r="C7" t="s">
        <v>619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617</v>
      </c>
      <c r="B8" t="s">
        <v>604</v>
      </c>
      <c r="C8" t="s">
        <v>619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618</v>
      </c>
      <c r="B9" t="s">
        <v>602</v>
      </c>
      <c r="C9" t="s">
        <v>619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W50"/>
  <sheetViews>
    <sheetView tabSelected="1" workbookViewId="0">
      <selection activeCell="F15" sqref="F15"/>
    </sheetView>
  </sheetViews>
  <sheetFormatPr baseColWidth="10" defaultRowHeight="14.4" x14ac:dyDescent="0.3"/>
  <cols>
    <col min="3" max="3" width="39.6640625" customWidth="1"/>
    <col min="5" max="5" width="18.6640625" customWidth="1"/>
    <col min="6" max="6" width="25.6640625" customWidth="1"/>
    <col min="7" max="7" width="15.109375" customWidth="1"/>
    <col min="8" max="8" width="23.33203125" customWidth="1"/>
    <col min="9" max="9" width="29" customWidth="1"/>
    <col min="10" max="11" width="27" customWidth="1"/>
    <col min="12" max="12" width="15.109375" customWidth="1"/>
  </cols>
  <sheetData>
    <row r="1" spans="1:23" x14ac:dyDescent="0.3">
      <c r="B1" s="201"/>
      <c r="C1" s="201"/>
      <c r="D1" s="201"/>
      <c r="E1" s="201" t="s">
        <v>923</v>
      </c>
      <c r="F1" s="201" t="s">
        <v>924</v>
      </c>
      <c r="G1" s="201" t="s">
        <v>917</v>
      </c>
      <c r="H1" s="201" t="s">
        <v>918</v>
      </c>
      <c r="I1" s="201" t="s">
        <v>919</v>
      </c>
      <c r="J1" s="201" t="s">
        <v>920</v>
      </c>
      <c r="K1" s="201" t="s">
        <v>921</v>
      </c>
      <c r="L1" s="201" t="s">
        <v>922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3" x14ac:dyDescent="0.3"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</row>
    <row r="3" spans="1:23" x14ac:dyDescent="0.3">
      <c r="B3" s="201"/>
      <c r="C3" s="201"/>
      <c r="D3" s="201" t="s">
        <v>244</v>
      </c>
      <c r="E3" s="201" t="s">
        <v>245</v>
      </c>
      <c r="F3" s="201" t="s">
        <v>245</v>
      </c>
      <c r="G3" s="201"/>
      <c r="H3" s="201"/>
      <c r="I3" s="201"/>
      <c r="J3" s="201"/>
      <c r="K3" s="201"/>
      <c r="L3" s="201"/>
    </row>
    <row r="4" spans="1:23" x14ac:dyDescent="0.3">
      <c r="A4" s="12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201" t="s">
        <v>294</v>
      </c>
      <c r="C4" s="201" t="s">
        <v>547</v>
      </c>
      <c r="D4" s="201" t="s">
        <v>8</v>
      </c>
      <c r="E4" s="201">
        <v>1</v>
      </c>
      <c r="F4" s="201"/>
      <c r="G4" s="201"/>
      <c r="H4" s="201"/>
      <c r="I4" s="201"/>
      <c r="J4" s="201"/>
      <c r="K4" s="201"/>
      <c r="L4" s="201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57" t="str">
        <f t="shared" ref="N4:W4" si="0">IF(F4="","",SUBSTITUTE(SUBSTITUTE(SUBSTITUTE(SUBSTITUTE($M$1,"#ID#",F$1),"#TYPE#",$B4),"#LIGNE#",$A4),"#Q#",SUBSTITUTE(F4,",",".")))</f>
        <v/>
      </c>
      <c r="O4" s="57" t="str">
        <f t="shared" si="0"/>
        <v/>
      </c>
      <c r="P4" s="57" t="str">
        <f t="shared" si="0"/>
        <v/>
      </c>
      <c r="Q4" s="57" t="str">
        <f t="shared" si="0"/>
        <v/>
      </c>
      <c r="R4" s="57" t="str">
        <f t="shared" si="0"/>
        <v/>
      </c>
      <c r="S4" s="57" t="str">
        <f t="shared" si="0"/>
        <v/>
      </c>
      <c r="T4" s="57" t="str">
        <f t="shared" si="0"/>
        <v/>
      </c>
      <c r="U4" s="57"/>
      <c r="V4" s="57" t="str">
        <f t="shared" si="0"/>
        <v/>
      </c>
      <c r="W4" s="57" t="str">
        <f t="shared" si="0"/>
        <v/>
      </c>
    </row>
    <row r="5" spans="1:23" x14ac:dyDescent="0.3">
      <c r="A5" s="58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201" t="s">
        <v>294</v>
      </c>
      <c r="C5" s="201" t="s">
        <v>549</v>
      </c>
      <c r="D5" s="201" t="s">
        <v>8</v>
      </c>
      <c r="E5" s="201"/>
      <c r="F5" s="201">
        <v>1</v>
      </c>
      <c r="G5" s="201"/>
      <c r="H5" s="201"/>
      <c r="I5" s="201"/>
      <c r="J5" s="201"/>
      <c r="K5" s="201"/>
      <c r="L5" s="201"/>
      <c r="M5" s="57" t="str">
        <f t="shared" ref="M5:M50" si="1">IF(E5="","",SUBSTITUTE(SUBSTITUTE(SUBSTITUTE(SUBSTITUTE($M$1,"#ID#",E$1),"#TYPE#",$B5),"#LIGNE#",$A5),"#Q#",SUBSTITUTE(E5,",",".")))</f>
        <v/>
      </c>
      <c r="N5" s="57" t="str">
        <f t="shared" ref="N5:N50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s="57" t="str">
        <f t="shared" ref="O5:O50" si="3">IF(G5="","",SUBSTITUTE(SUBSTITUTE(SUBSTITUTE(SUBSTITUTE($M$1,"#ID#",G$1),"#TYPE#",$B5),"#LIGNE#",$A5),"#Q#",SUBSTITUTE(G5,",",".")))</f>
        <v/>
      </c>
      <c r="P5" s="57" t="str">
        <f t="shared" ref="P5:P50" si="4">IF(H5="","",SUBSTITUTE(SUBSTITUTE(SUBSTITUTE(SUBSTITUTE($M$1,"#ID#",H$1),"#TYPE#",$B5),"#LIGNE#",$A5),"#Q#",SUBSTITUTE(H5,",",".")))</f>
        <v/>
      </c>
      <c r="Q5" s="57" t="str">
        <f t="shared" ref="Q5:Q50" si="5">IF(I5="","",SUBSTITUTE(SUBSTITUTE(SUBSTITUTE(SUBSTITUTE($M$1,"#ID#",I$1),"#TYPE#",$B5),"#LIGNE#",$A5),"#Q#",SUBSTITUTE(I5,",",".")))</f>
        <v/>
      </c>
      <c r="R5" s="57" t="str">
        <f t="shared" ref="R5:R50" si="6">IF(J5="","",SUBSTITUTE(SUBSTITUTE(SUBSTITUTE(SUBSTITUTE($M$1,"#ID#",J$1),"#TYPE#",$B5),"#LIGNE#",$A5),"#Q#",SUBSTITUTE(J5,",",".")))</f>
        <v/>
      </c>
      <c r="S5" s="57" t="str">
        <f t="shared" ref="S5:S50" si="7">IF(K5="","",SUBSTITUTE(SUBSTITUTE(SUBSTITUTE(SUBSTITUTE($M$1,"#ID#",K$1),"#TYPE#",$B5),"#LIGNE#",$A5),"#Q#",SUBSTITUTE(K5,",",".")))</f>
        <v/>
      </c>
      <c r="T5" s="57" t="str">
        <f t="shared" ref="T5:T50" si="8">IF(L5="","",SUBSTITUTE(SUBSTITUTE(SUBSTITUTE(SUBSTITUTE($M$1,"#ID#",L$1),"#TYPE#",$B5),"#LIGNE#",$A5),"#Q#",SUBSTITUTE(L5,",",".")))</f>
        <v/>
      </c>
    </row>
    <row r="6" spans="1:23" x14ac:dyDescent="0.3">
      <c r="A6" s="58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201" t="s">
        <v>294</v>
      </c>
      <c r="C6" s="201" t="s">
        <v>548</v>
      </c>
      <c r="D6" s="201" t="s">
        <v>8</v>
      </c>
      <c r="E6" s="201"/>
      <c r="F6" s="201"/>
      <c r="G6" s="201">
        <v>1</v>
      </c>
      <c r="H6" s="201"/>
      <c r="I6" s="201"/>
      <c r="J6" s="201"/>
      <c r="K6" s="201"/>
      <c r="L6" s="201"/>
      <c r="M6" s="57" t="str">
        <f t="shared" si="1"/>
        <v/>
      </c>
      <c r="N6" s="57" t="str">
        <f t="shared" si="2"/>
        <v/>
      </c>
      <c r="O6" s="57" t="str">
        <f t="shared" si="3"/>
        <v xml:space="preserve">INSERT INTO SC_SystemeProduits(RefDimension,NomSysteme,typePresta,ligne,Quantite,DateModif) values (null,'DISTRIB_REL_V3V_DN50','MATIERE',328,1,now());
</v>
      </c>
      <c r="P6" s="57" t="str">
        <f t="shared" si="4"/>
        <v/>
      </c>
      <c r="Q6" s="57" t="str">
        <f t="shared" si="5"/>
        <v/>
      </c>
      <c r="R6" s="57" t="str">
        <f t="shared" si="6"/>
        <v/>
      </c>
      <c r="S6" s="57" t="str">
        <f t="shared" si="7"/>
        <v/>
      </c>
      <c r="T6" s="57" t="str">
        <f t="shared" si="8"/>
        <v/>
      </c>
    </row>
    <row r="7" spans="1:23" x14ac:dyDescent="0.3">
      <c r="A7" s="58">
        <f>IF(B7="MATIERE",VLOOKUP($C7,MATIERE!$B$2:$K$601,10,0),IF(B7="MOA",VLOOKUP($C7,ATELIER!$B$2:$K$291,10,0),IF(B7="MOC",VLOOKUP($C7,CHANTIER!$B$2:$K$291,10,0),IF(B7="MP",VLOOKUP($C7,MINIPELLE!$B$2:$K$291,10,0),""))))</f>
        <v>42</v>
      </c>
      <c r="B7" s="201" t="s">
        <v>294</v>
      </c>
      <c r="C7" s="201" t="s">
        <v>376</v>
      </c>
      <c r="D7" s="201" t="s">
        <v>8</v>
      </c>
      <c r="E7" s="201"/>
      <c r="F7" s="201"/>
      <c r="G7" s="201"/>
      <c r="H7" s="201"/>
      <c r="I7" s="201"/>
      <c r="J7" s="201"/>
      <c r="K7" s="201"/>
      <c r="L7" s="201"/>
      <c r="M7" s="57" t="str">
        <f t="shared" si="1"/>
        <v/>
      </c>
      <c r="N7" s="57" t="str">
        <f t="shared" si="2"/>
        <v/>
      </c>
      <c r="O7" s="57" t="str">
        <f t="shared" si="3"/>
        <v/>
      </c>
      <c r="P7" s="57" t="str">
        <f t="shared" si="4"/>
        <v/>
      </c>
      <c r="Q7" s="57" t="str">
        <f t="shared" si="5"/>
        <v/>
      </c>
      <c r="R7" s="57" t="str">
        <f t="shared" si="6"/>
        <v/>
      </c>
      <c r="S7" s="57" t="str">
        <f t="shared" si="7"/>
        <v/>
      </c>
      <c r="T7" s="57" t="str">
        <f t="shared" si="8"/>
        <v/>
      </c>
    </row>
    <row r="8" spans="1:23" x14ac:dyDescent="0.3">
      <c r="A8" s="58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201" t="s">
        <v>294</v>
      </c>
      <c r="C8" s="201" t="s">
        <v>552</v>
      </c>
      <c r="D8" s="201" t="s">
        <v>8</v>
      </c>
      <c r="E8" s="201"/>
      <c r="F8" s="201"/>
      <c r="G8" s="201"/>
      <c r="H8" s="201"/>
      <c r="I8" s="201">
        <v>1</v>
      </c>
      <c r="J8" s="201"/>
      <c r="K8" s="201"/>
      <c r="L8" s="201"/>
      <c r="M8" s="57" t="str">
        <f t="shared" si="1"/>
        <v/>
      </c>
      <c r="N8" s="57" t="str">
        <f t="shared" si="2"/>
        <v/>
      </c>
      <c r="O8" s="57" t="str">
        <f t="shared" si="3"/>
        <v/>
      </c>
      <c r="P8" s="57" t="str">
        <f t="shared" si="4"/>
        <v/>
      </c>
      <c r="Q8" s="57" t="str">
        <f t="shared" si="5"/>
        <v xml:space="preserve">INSERT INTO SC_SystemeProduits(RefDimension,NomSysteme,typePresta,ligne,Quantite,DateModif) values (null,'DISTRIB_REL_A3V_DN50','MATIERE',334,1,now());
</v>
      </c>
      <c r="R8" s="57" t="str">
        <f t="shared" si="6"/>
        <v/>
      </c>
      <c r="S8" s="57" t="str">
        <f t="shared" si="7"/>
        <v/>
      </c>
      <c r="T8" s="57" t="str">
        <f t="shared" si="8"/>
        <v/>
      </c>
    </row>
    <row r="9" spans="1:23" x14ac:dyDescent="0.3">
      <c r="A9" s="58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201" t="s">
        <v>294</v>
      </c>
      <c r="C9" s="52" t="s">
        <v>2160</v>
      </c>
      <c r="D9" s="201" t="s">
        <v>8</v>
      </c>
      <c r="E9" s="201"/>
      <c r="F9" s="201"/>
      <c r="G9" s="201"/>
      <c r="H9" s="201"/>
      <c r="I9" s="201"/>
      <c r="J9" s="201">
        <v>1</v>
      </c>
      <c r="K9" s="201"/>
      <c r="L9" s="201"/>
      <c r="M9" s="57" t="str">
        <f t="shared" si="1"/>
        <v/>
      </c>
      <c r="N9" s="57" t="str">
        <f t="shared" si="2"/>
        <v/>
      </c>
      <c r="O9" s="57" t="str">
        <f t="shared" si="3"/>
        <v/>
      </c>
      <c r="P9" s="57" t="str">
        <f t="shared" si="4"/>
        <v/>
      </c>
      <c r="Q9" s="57" t="str">
        <f t="shared" si="5"/>
        <v/>
      </c>
      <c r="R9" s="57" t="str">
        <f t="shared" si="6"/>
        <v xml:space="preserve">INSERT INTO SC_SystemeProduits(RefDimension,NomSysteme,typePresta,ligne,Quantite,DateModif) values (null,'DISTRIB_REL_A3V_DN63','MATIERE',335,1,now());
</v>
      </c>
      <c r="S9" s="57" t="str">
        <f t="shared" si="7"/>
        <v/>
      </c>
      <c r="T9" s="57" t="str">
        <f t="shared" si="8"/>
        <v/>
      </c>
    </row>
    <row r="10" spans="1:23" x14ac:dyDescent="0.3">
      <c r="A10" s="58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201" t="s">
        <v>294</v>
      </c>
      <c r="C10" s="201" t="s">
        <v>550</v>
      </c>
      <c r="D10" s="201" t="s">
        <v>8</v>
      </c>
      <c r="E10" s="201"/>
      <c r="F10" s="201"/>
      <c r="G10" s="201"/>
      <c r="H10" s="201"/>
      <c r="I10" s="201"/>
      <c r="J10" s="201"/>
      <c r="K10" s="201">
        <v>1</v>
      </c>
      <c r="L10" s="201"/>
      <c r="M10" s="57" t="str">
        <f t="shared" si="1"/>
        <v/>
      </c>
      <c r="N10" s="57" t="str">
        <f t="shared" si="2"/>
        <v/>
      </c>
      <c r="O10" s="57" t="str">
        <f t="shared" si="3"/>
        <v/>
      </c>
      <c r="P10" s="57" t="str">
        <f t="shared" si="4"/>
        <v/>
      </c>
      <c r="Q10" s="57" t="str">
        <f t="shared" si="5"/>
        <v/>
      </c>
      <c r="R10" s="57" t="str">
        <f t="shared" si="6"/>
        <v/>
      </c>
      <c r="S10" s="57" t="str">
        <f t="shared" si="7"/>
        <v xml:space="preserve">INSERT INTO SC_SystemeProduits(RefDimension,NomSysteme,typePresta,ligne,Quantite,DateModif) values (null,'DISTRIB_GRAV_VP','MATIERE',332,1,now());
</v>
      </c>
      <c r="T10" s="57" t="str">
        <f t="shared" si="8"/>
        <v/>
      </c>
    </row>
    <row r="11" spans="1:23" x14ac:dyDescent="0.3">
      <c r="A11" s="58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201" t="s">
        <v>294</v>
      </c>
      <c r="C11" s="201" t="s">
        <v>551</v>
      </c>
      <c r="D11" s="201" t="s">
        <v>8</v>
      </c>
      <c r="E11" s="201"/>
      <c r="F11" s="201"/>
      <c r="G11" s="201"/>
      <c r="H11" s="201"/>
      <c r="I11" s="201"/>
      <c r="J11" s="201"/>
      <c r="K11" s="201"/>
      <c r="L11" s="201">
        <v>1</v>
      </c>
      <c r="M11" s="57" t="str">
        <f t="shared" si="1"/>
        <v/>
      </c>
      <c r="N11" s="57" t="str">
        <f t="shared" si="2"/>
        <v/>
      </c>
      <c r="O11" s="57" t="str">
        <f t="shared" si="3"/>
        <v/>
      </c>
      <c r="P11" s="57" t="str">
        <f t="shared" si="4"/>
        <v/>
      </c>
      <c r="Q11" s="57" t="str">
        <f t="shared" si="5"/>
        <v/>
      </c>
      <c r="R11" s="57" t="str">
        <f t="shared" si="6"/>
        <v/>
      </c>
      <c r="S11" s="57" t="str">
        <f t="shared" si="7"/>
        <v/>
      </c>
      <c r="T11" s="57" t="str">
        <f t="shared" si="8"/>
        <v xml:space="preserve">INSERT INTO SC_SystemeProduits(RefDimension,NomSysteme,typePresta,ligne,Quantite,DateModif) values (null,'DISTRIB_GRAV_VG110','MATIERE',333,1,now());
</v>
      </c>
    </row>
    <row r="12" spans="1:23" x14ac:dyDescent="0.3">
      <c r="A12" s="58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201" t="s">
        <v>294</v>
      </c>
      <c r="C12" s="201" t="s">
        <v>541</v>
      </c>
      <c r="D12" s="201" t="s">
        <v>8</v>
      </c>
      <c r="E12" s="201"/>
      <c r="F12" s="201"/>
      <c r="G12" s="201"/>
      <c r="H12" s="201"/>
      <c r="I12" s="201"/>
      <c r="J12" s="201"/>
      <c r="K12" s="201"/>
      <c r="L12" s="201">
        <v>1</v>
      </c>
      <c r="M12" s="57" t="str">
        <f t="shared" si="1"/>
        <v/>
      </c>
      <c r="N12" s="57" t="str">
        <f t="shared" si="2"/>
        <v/>
      </c>
      <c r="O12" s="57" t="str">
        <f t="shared" si="3"/>
        <v/>
      </c>
      <c r="P12" s="57" t="str">
        <f t="shared" si="4"/>
        <v/>
      </c>
      <c r="Q12" s="57" t="str">
        <f t="shared" si="5"/>
        <v/>
      </c>
      <c r="R12" s="57" t="str">
        <f t="shared" si="6"/>
        <v/>
      </c>
      <c r="S12" s="57" t="str">
        <f t="shared" si="7"/>
        <v/>
      </c>
      <c r="T12" s="57" t="str">
        <f t="shared" si="8"/>
        <v xml:space="preserve">INSERT INTO SC_SystemeProduits(RefDimension,NomSysteme,typePresta,ligne,Quantite,DateModif) values (null,'DISTRIB_GRAV_VG110','MATIERE',319,1,now());
</v>
      </c>
    </row>
    <row r="13" spans="1:23" x14ac:dyDescent="0.3">
      <c r="A13" s="58">
        <f>IF(B13="MATIERE",VLOOKUP($C13,MATIERE!$B$2:$K$601,10,0),IF(B13="MOA",VLOOKUP($C13,ATELIER!$B$2:$K$291,10,0),IF(B13="MOC",VLOOKUP($C13,CHANTIER!$B$2:$K$291,10,0),IF(B13="MP",VLOOKUP($C13,MINIPELLE!$B$2:$K$291,10,0),""))))</f>
        <v>34</v>
      </c>
      <c r="B13" s="201" t="s">
        <v>294</v>
      </c>
      <c r="C13" s="202" t="s">
        <v>1881</v>
      </c>
      <c r="D13" s="201" t="s">
        <v>8</v>
      </c>
      <c r="E13" s="201"/>
      <c r="F13" s="201"/>
      <c r="G13" s="201"/>
      <c r="H13" s="201"/>
      <c r="I13" s="201"/>
      <c r="J13" s="201"/>
      <c r="K13" s="201"/>
      <c r="L13" s="201"/>
      <c r="M13" s="57" t="str">
        <f t="shared" si="1"/>
        <v/>
      </c>
      <c r="N13" s="57" t="str">
        <f t="shared" si="2"/>
        <v/>
      </c>
      <c r="O13" s="57" t="str">
        <f t="shared" si="3"/>
        <v/>
      </c>
      <c r="P13" s="57" t="str">
        <f t="shared" si="4"/>
        <v/>
      </c>
      <c r="Q13" s="57" t="str">
        <f t="shared" si="5"/>
        <v/>
      </c>
      <c r="R13" s="57" t="str">
        <f t="shared" si="6"/>
        <v/>
      </c>
      <c r="S13" s="57" t="str">
        <f t="shared" si="7"/>
        <v/>
      </c>
      <c r="T13" s="57" t="str">
        <f t="shared" si="8"/>
        <v/>
      </c>
    </row>
    <row r="14" spans="1:23" x14ac:dyDescent="0.3">
      <c r="A14" s="58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201" t="s">
        <v>294</v>
      </c>
      <c r="C14" s="199" t="s">
        <v>544</v>
      </c>
      <c r="D14" s="201" t="s">
        <v>8</v>
      </c>
      <c r="E14" s="201"/>
      <c r="F14" s="201"/>
      <c r="G14" s="201"/>
      <c r="H14" s="201"/>
      <c r="I14" s="201"/>
      <c r="J14" s="201"/>
      <c r="K14" s="201"/>
      <c r="L14" s="201"/>
      <c r="M14" s="57" t="str">
        <f t="shared" si="1"/>
        <v/>
      </c>
      <c r="N14" s="57" t="str">
        <f t="shared" si="2"/>
        <v/>
      </c>
      <c r="O14" s="57" t="str">
        <f t="shared" si="3"/>
        <v/>
      </c>
      <c r="P14" s="57" t="str">
        <f t="shared" si="4"/>
        <v/>
      </c>
      <c r="Q14" s="57" t="str">
        <f t="shared" si="5"/>
        <v/>
      </c>
      <c r="R14" s="57" t="str">
        <f t="shared" si="6"/>
        <v/>
      </c>
      <c r="S14" s="57" t="str">
        <f t="shared" si="7"/>
        <v/>
      </c>
      <c r="T14" s="57" t="str">
        <f t="shared" si="8"/>
        <v/>
      </c>
    </row>
    <row r="15" spans="1:23" x14ac:dyDescent="0.3">
      <c r="A15" s="58">
        <f>IF(B15="MATIERE",VLOOKUP($C15,MATIERE!$B$2:$K$601,10,0),IF(B15="MOA",VLOOKUP($C15,ATELIER!$B$2:$K$291,10,0),IF(B15="MOC",VLOOKUP($C15,CHANTIER!$B$2:$K$291,10,0),IF(B15="MP",VLOOKUP($C15,MINIPELLE!$B$2:$K$291,10,0),""))))</f>
        <v>33</v>
      </c>
      <c r="B15" s="201" t="s">
        <v>294</v>
      </c>
      <c r="C15" s="202" t="s">
        <v>368</v>
      </c>
      <c r="D15" s="201" t="s">
        <v>8</v>
      </c>
      <c r="E15" s="201"/>
      <c r="F15" s="201"/>
      <c r="G15" s="201"/>
      <c r="H15" s="201"/>
      <c r="I15" s="201"/>
      <c r="J15" s="201">
        <v>1</v>
      </c>
      <c r="K15" s="201"/>
      <c r="L15" s="201"/>
      <c r="M15" s="57" t="str">
        <f t="shared" si="1"/>
        <v/>
      </c>
      <c r="N15" s="57" t="str">
        <f t="shared" si="2"/>
        <v/>
      </c>
      <c r="O15" s="57" t="str">
        <f t="shared" si="3"/>
        <v/>
      </c>
      <c r="P15" s="57" t="str">
        <f t="shared" si="4"/>
        <v/>
      </c>
      <c r="Q15" s="57" t="str">
        <f t="shared" si="5"/>
        <v/>
      </c>
      <c r="R15" s="57" t="str">
        <f t="shared" si="6"/>
        <v xml:space="preserve">INSERT INTO SC_SystemeProduits(RefDimension,NomSysteme,typePresta,ligne,Quantite,DateModif) values (null,'DISTRIB_REL_A3V_DN63','MATIERE',33,1,now());
</v>
      </c>
      <c r="S15" s="57" t="str">
        <f t="shared" si="7"/>
        <v/>
      </c>
      <c r="T15" s="57" t="str">
        <f t="shared" si="8"/>
        <v/>
      </c>
    </row>
    <row r="16" spans="1:23" s="173" customFormat="1" ht="15.6" x14ac:dyDescent="0.3">
      <c r="A16" s="203">
        <f>IF(B16="MATIERE",VLOOKUP($C16,MATIERE!$B$2:$K$601,10,0),IF(B16="MOA",VLOOKUP($C16,ATELIER!$B$2:$K$291,10,0),IF(B16="MOC",VLOOKUP($C16,CHANTIER!$B$2:$K$291,10,0),IF(B16="MP",VLOOKUP($C16,MINIPELLE!$B$2:$K$291,10,0),""))))</f>
        <v>579</v>
      </c>
      <c r="B16" s="173" t="s">
        <v>294</v>
      </c>
      <c r="C16" s="204" t="s">
        <v>1926</v>
      </c>
      <c r="D16" s="173" t="s">
        <v>8</v>
      </c>
      <c r="H16" s="205">
        <v>1</v>
      </c>
      <c r="M16" s="173" t="str">
        <f t="shared" si="1"/>
        <v/>
      </c>
      <c r="N16" s="173" t="str">
        <f t="shared" si="2"/>
        <v/>
      </c>
      <c r="O16" s="173" t="str">
        <f t="shared" si="3"/>
        <v/>
      </c>
      <c r="P16" s="173" t="str">
        <f t="shared" si="4"/>
        <v xml:space="preserve">INSERT INTO SC_SystemeProduits(RefDimension,NomSysteme,typePresta,ligne,Quantite,DateModif) values (null,'DISTRIB_REL_V3V_DN63','MATIERE',579,1,now());
</v>
      </c>
      <c r="Q16" s="173" t="str">
        <f t="shared" si="5"/>
        <v/>
      </c>
      <c r="R16" s="173" t="str">
        <f t="shared" si="6"/>
        <v/>
      </c>
      <c r="S16" s="173" t="str">
        <f t="shared" si="7"/>
        <v/>
      </c>
      <c r="T16" s="173" t="str">
        <f t="shared" si="8"/>
        <v/>
      </c>
    </row>
    <row r="17" spans="1:20" x14ac:dyDescent="0.3">
      <c r="A17" s="58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57" t="str">
        <f t="shared" si="1"/>
        <v/>
      </c>
      <c r="N17" s="57" t="str">
        <f t="shared" si="2"/>
        <v/>
      </c>
      <c r="O17" s="57" t="str">
        <f t="shared" si="3"/>
        <v/>
      </c>
      <c r="P17" s="57" t="str">
        <f t="shared" si="4"/>
        <v/>
      </c>
      <c r="Q17" s="57" t="str">
        <f t="shared" si="5"/>
        <v/>
      </c>
      <c r="R17" s="57" t="str">
        <f t="shared" si="6"/>
        <v/>
      </c>
      <c r="S17" s="57" t="str">
        <f t="shared" si="7"/>
        <v/>
      </c>
      <c r="T17" s="57" t="str">
        <f t="shared" si="8"/>
        <v/>
      </c>
    </row>
    <row r="18" spans="1:20" x14ac:dyDescent="0.3">
      <c r="A18" s="58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201" t="s">
        <v>297</v>
      </c>
      <c r="C18" s="201" t="s">
        <v>12</v>
      </c>
      <c r="D18" s="201" t="s">
        <v>8</v>
      </c>
      <c r="E18" s="200">
        <v>1</v>
      </c>
      <c r="F18" s="200">
        <v>1</v>
      </c>
      <c r="G18" s="200">
        <v>1</v>
      </c>
      <c r="H18" s="200">
        <v>1</v>
      </c>
      <c r="I18" s="301"/>
      <c r="J18" s="200">
        <v>1</v>
      </c>
      <c r="K18" s="201"/>
      <c r="L18" s="201"/>
      <c r="M18" s="57" t="str">
        <f t="shared" si="1"/>
        <v xml:space="preserve">INSERT INTO SC_SystemeProduits(RefDimension,NomSysteme,typePresta,ligne,Quantite,DateModif) values (null,'DISTRIB_REL_VG_DN50','MOA',4,1,now());
</v>
      </c>
      <c r="N18" s="57" t="str">
        <f t="shared" si="2"/>
        <v xml:space="preserve">INSERT INTO SC_SystemeProduits(RefDimension,NomSysteme,typePresta,ligne,Quantite,DateModif) values (null,'DISTRIB_REL_VG_DN63','MOA',4,1,now());
</v>
      </c>
      <c r="O18" s="57" t="str">
        <f t="shared" si="3"/>
        <v xml:space="preserve">INSERT INTO SC_SystemeProduits(RefDimension,NomSysteme,typePresta,ligne,Quantite,DateModif) values (null,'DISTRIB_REL_V3V_DN50','MOA',4,1,now());
</v>
      </c>
      <c r="P18" s="57" t="str">
        <f t="shared" si="4"/>
        <v xml:space="preserve">INSERT INTO SC_SystemeProduits(RefDimension,NomSysteme,typePresta,ligne,Quantite,DateModif) values (null,'DISTRIB_REL_V3V_DN63','MOA',4,1,now());
</v>
      </c>
      <c r="Q18" s="57" t="str">
        <f t="shared" si="5"/>
        <v/>
      </c>
      <c r="R18" s="57" t="str">
        <f t="shared" si="6"/>
        <v xml:space="preserve">INSERT INTO SC_SystemeProduits(RefDimension,NomSysteme,typePresta,ligne,Quantite,DateModif) values (null,'DISTRIB_REL_A3V_DN63','MOA',4,1,now());
</v>
      </c>
      <c r="S18" s="57" t="str">
        <f t="shared" si="7"/>
        <v/>
      </c>
      <c r="T18" s="57" t="str">
        <f t="shared" si="8"/>
        <v/>
      </c>
    </row>
    <row r="19" spans="1:20" x14ac:dyDescent="0.3">
      <c r="A19" s="58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201"/>
      <c r="C19" s="201"/>
      <c r="D19" s="201" t="s">
        <v>285</v>
      </c>
      <c r="E19" s="201"/>
      <c r="F19" s="201"/>
      <c r="G19" s="201"/>
      <c r="H19" s="201"/>
      <c r="I19" s="201"/>
      <c r="J19" s="201"/>
      <c r="K19" s="201"/>
      <c r="L19" s="201"/>
      <c r="M19" s="57" t="str">
        <f t="shared" si="1"/>
        <v/>
      </c>
      <c r="N19" s="57" t="str">
        <f t="shared" si="2"/>
        <v/>
      </c>
      <c r="O19" s="57" t="str">
        <f t="shared" si="3"/>
        <v/>
      </c>
      <c r="P19" s="57" t="str">
        <f t="shared" si="4"/>
        <v/>
      </c>
      <c r="Q19" s="57" t="str">
        <f t="shared" si="5"/>
        <v/>
      </c>
      <c r="R19" s="57" t="str">
        <f t="shared" si="6"/>
        <v/>
      </c>
      <c r="S19" s="57" t="str">
        <f t="shared" si="7"/>
        <v/>
      </c>
      <c r="T19" s="57" t="str">
        <f t="shared" si="8"/>
        <v/>
      </c>
    </row>
    <row r="20" spans="1:20" s="173" customFormat="1" x14ac:dyDescent="0.3">
      <c r="A20" s="203">
        <f>IF(B20="MATIERE",VLOOKUP($C20,MATIERE!$B$2:$K$601,10,0),IF(B20="MOA",VLOOKUP($C20,ATELIER!$B$2:$K$291,10,0),IF(B20="MOC",VLOOKUP($C20,CHANTIER!$B$2:$K$291,10,0),IF(B20="MP",VLOOKUP($C20,MINIPELLE!$B$2:$K$291,10,0),""))))</f>
        <v>4</v>
      </c>
      <c r="B20" s="173" t="s">
        <v>298</v>
      </c>
      <c r="C20" s="173" t="s">
        <v>77</v>
      </c>
      <c r="D20" s="173" t="s">
        <v>8</v>
      </c>
      <c r="I20" s="301"/>
      <c r="J20" s="205">
        <v>1</v>
      </c>
      <c r="M20" s="173" t="str">
        <f t="shared" si="1"/>
        <v/>
      </c>
      <c r="N20" s="173" t="str">
        <f t="shared" si="2"/>
        <v/>
      </c>
      <c r="O20" s="173" t="str">
        <f t="shared" si="3"/>
        <v/>
      </c>
      <c r="P20" s="173" t="str">
        <f t="shared" si="4"/>
        <v/>
      </c>
      <c r="Q20" s="173" t="str">
        <f t="shared" si="5"/>
        <v/>
      </c>
      <c r="R20" s="173" t="str">
        <f t="shared" si="6"/>
        <v xml:space="preserve">INSERT INTO SC_SystemeProduits(RefDimension,NomSysteme,typePresta,ligne,Quantite,DateModif) values (null,'DISTRIB_REL_A3V_DN63','MOC',4,1,now());
</v>
      </c>
      <c r="S20" s="173" t="str">
        <f t="shared" si="7"/>
        <v/>
      </c>
      <c r="T20" s="173" t="str">
        <f t="shared" si="8"/>
        <v/>
      </c>
    </row>
    <row r="21" spans="1:20" x14ac:dyDescent="0.3">
      <c r="A21" s="58">
        <f>IF(B21="MATIERE",VLOOKUP($C21,MATIERE!$B$2:$K$601,10,0),IF(B21="MOA",VLOOKUP($C21,ATELIER!$B$2:$K$291,10,0),IF(B21="MOC",VLOOKUP($C21,CHANTIER!$B$2:$K$291,10,0),IF(B21="MP",VLOOKUP($C21,MINIPELLE!$B$2:$K$291,10,0),""))))</f>
        <v>8</v>
      </c>
      <c r="B21" s="201" t="s">
        <v>298</v>
      </c>
      <c r="C21" s="201" t="s">
        <v>84</v>
      </c>
      <c r="D21" s="201" t="s">
        <v>85</v>
      </c>
      <c r="E21" s="200">
        <v>1</v>
      </c>
      <c r="F21" s="200">
        <v>1</v>
      </c>
      <c r="G21" s="200">
        <v>1</v>
      </c>
      <c r="H21" s="200">
        <v>1</v>
      </c>
      <c r="I21" s="200">
        <v>1</v>
      </c>
      <c r="J21" s="200">
        <v>1</v>
      </c>
      <c r="K21" s="201"/>
      <c r="L21" s="201"/>
      <c r="M21" s="57" t="str">
        <f t="shared" si="1"/>
        <v xml:space="preserve">INSERT INTO SC_SystemeProduits(RefDimension,NomSysteme,typePresta,ligne,Quantite,DateModif) values (null,'DISTRIB_REL_VG_DN50','MOC',8,1,now());
</v>
      </c>
      <c r="N21" s="57" t="str">
        <f t="shared" si="2"/>
        <v xml:space="preserve">INSERT INTO SC_SystemeProduits(RefDimension,NomSysteme,typePresta,ligne,Quantite,DateModif) values (null,'DISTRIB_REL_VG_DN63','MOC',8,1,now());
</v>
      </c>
      <c r="O21" s="57" t="str">
        <f t="shared" si="3"/>
        <v xml:space="preserve">INSERT INTO SC_SystemeProduits(RefDimension,NomSysteme,typePresta,ligne,Quantite,DateModif) values (null,'DISTRIB_REL_V3V_DN50','MOC',8,1,now());
</v>
      </c>
      <c r="P21" s="57" t="str">
        <f t="shared" si="4"/>
        <v xml:space="preserve">INSERT INTO SC_SystemeProduits(RefDimension,NomSysteme,typePresta,ligne,Quantite,DateModif) values (null,'DISTRIB_REL_V3V_DN63','MOC',8,1,now());
</v>
      </c>
      <c r="Q21" s="57" t="str">
        <f t="shared" si="5"/>
        <v xml:space="preserve">INSERT INTO SC_SystemeProduits(RefDimension,NomSysteme,typePresta,ligne,Quantite,DateModif) values (null,'DISTRIB_REL_A3V_DN50','MOC',8,1,now());
</v>
      </c>
      <c r="R21" s="57" t="str">
        <f t="shared" si="6"/>
        <v xml:space="preserve">INSERT INTO SC_SystemeProduits(RefDimension,NomSysteme,typePresta,ligne,Quantite,DateModif) values (null,'DISTRIB_REL_A3V_DN63','MOC',8,1,now());
</v>
      </c>
      <c r="S21" s="57" t="str">
        <f t="shared" si="7"/>
        <v/>
      </c>
      <c r="T21" s="57" t="str">
        <f t="shared" si="8"/>
        <v/>
      </c>
    </row>
    <row r="22" spans="1:20" x14ac:dyDescent="0.3">
      <c r="A22" s="58">
        <f>IF(B22="MATIERE",VLOOKUP($C22,MATIERE!$B$2:$K$601,10,0),IF(B22="MOA",VLOOKUP($C22,ATELIER!$B$2:$K$291,10,0),IF(B22="MOC",VLOOKUP($C22,CHANTIER!$B$2:$K$291,10,0),IF(B22="MP",VLOOKUP($C22,MINIPELLE!$B$2:$K$291,10,0),""))))</f>
        <v>7</v>
      </c>
      <c r="B22" s="201" t="s">
        <v>298</v>
      </c>
      <c r="C22" s="201" t="s">
        <v>82</v>
      </c>
      <c r="D22" s="201" t="s">
        <v>8</v>
      </c>
      <c r="E22" s="201"/>
      <c r="F22" s="201"/>
      <c r="G22" s="201"/>
      <c r="H22" s="201"/>
      <c r="I22" s="201"/>
      <c r="J22" s="201"/>
      <c r="K22" s="201">
        <v>1</v>
      </c>
      <c r="L22" s="201">
        <v>1</v>
      </c>
      <c r="M22" s="57" t="str">
        <f t="shared" si="1"/>
        <v/>
      </c>
      <c r="N22" s="57" t="str">
        <f t="shared" si="2"/>
        <v/>
      </c>
      <c r="O22" s="57" t="str">
        <f t="shared" si="3"/>
        <v/>
      </c>
      <c r="P22" s="57" t="str">
        <f t="shared" si="4"/>
        <v/>
      </c>
      <c r="Q22" s="57" t="str">
        <f t="shared" si="5"/>
        <v/>
      </c>
      <c r="R22" s="57" t="str">
        <f t="shared" si="6"/>
        <v/>
      </c>
      <c r="S22" s="57" t="str">
        <f t="shared" si="7"/>
        <v xml:space="preserve">INSERT INTO SC_SystemeProduits(RefDimension,NomSysteme,typePresta,ligne,Quantite,DateModif) values (null,'DISTRIB_GRAV_VP','MOC',7,1,now());
</v>
      </c>
      <c r="T22" s="57" t="str">
        <f t="shared" si="8"/>
        <v xml:space="preserve">INSERT INTO SC_SystemeProduits(RefDimension,NomSysteme,typePresta,ligne,Quantite,DateModif) values (null,'DISTRIB_GRAV_VG110','MOC',7,1,now());
</v>
      </c>
    </row>
    <row r="23" spans="1:20" x14ac:dyDescent="0.3">
      <c r="A23" s="250">
        <f>IF(B23="MATIERE",VLOOKUP($C23,MATIERE!$B$2:$K$601,10,0),IF(B23="MOA",VLOOKUP($C23,ATELIER!$B$2:$K$291,10,0),IF(B23="MOC",VLOOKUP($C23,CHANTIER!$B$2:$K$291,10,0),IF(B23="MP",VLOOKUP($C23,MINIPELLE!$B$2:$K$291,10,0),""))))</f>
        <v>99</v>
      </c>
      <c r="B23" s="52" t="s">
        <v>298</v>
      </c>
      <c r="C23" s="302" t="s">
        <v>1945</v>
      </c>
      <c r="D23" s="201"/>
      <c r="E23" s="201"/>
      <c r="F23" s="201"/>
      <c r="G23" s="201"/>
      <c r="H23" s="201"/>
      <c r="I23" s="303">
        <v>1</v>
      </c>
      <c r="J23" s="201"/>
      <c r="K23" s="201"/>
      <c r="L23" s="201"/>
      <c r="M23" s="57" t="str">
        <f t="shared" si="1"/>
        <v/>
      </c>
      <c r="N23" s="57" t="str">
        <f t="shared" si="2"/>
        <v/>
      </c>
      <c r="O23" s="57" t="str">
        <f t="shared" si="3"/>
        <v/>
      </c>
      <c r="P23" s="57" t="str">
        <f t="shared" si="4"/>
        <v/>
      </c>
      <c r="Q23" s="57" t="str">
        <f t="shared" si="5"/>
        <v xml:space="preserve">INSERT INTO SC_SystemeProduits(RefDimension,NomSysteme,typePresta,ligne,Quantite,DateModif) values (null,'DISTRIB_REL_A3V_DN50','MOC',99,1,now());
</v>
      </c>
      <c r="R23" s="57" t="str">
        <f t="shared" si="6"/>
        <v/>
      </c>
      <c r="S23" s="57" t="str">
        <f t="shared" si="7"/>
        <v/>
      </c>
      <c r="T23" s="57" t="str">
        <f t="shared" si="8"/>
        <v/>
      </c>
    </row>
    <row r="24" spans="1:20" x14ac:dyDescent="0.3">
      <c r="A24" s="58">
        <f>IF(B24="MATIERE",VLOOKUP($C24,MATIERE!$B$2:$K$601,10,0),IF(B24="MOA",VLOOKUP($C24,ATELIER!$B$2:$K$291,10,0),IF(B24="MOC",VLOOKUP($C24,CHANTIER!$B$2:$K$291,10,0),IF(B24="MP",VLOOKUP($C24,MINIPELLE!$B$2:$K$291,10,0),""))))</f>
        <v>21</v>
      </c>
      <c r="B24" s="201" t="s">
        <v>299</v>
      </c>
      <c r="C24" s="201" t="s">
        <v>84</v>
      </c>
      <c r="D24" s="201" t="s">
        <v>8</v>
      </c>
      <c r="E24" s="200">
        <v>1</v>
      </c>
      <c r="F24" s="200">
        <v>1</v>
      </c>
      <c r="G24" s="200">
        <v>1</v>
      </c>
      <c r="H24" s="200">
        <v>1</v>
      </c>
      <c r="I24" s="200">
        <v>1</v>
      </c>
      <c r="J24" s="200">
        <v>1</v>
      </c>
      <c r="K24" s="201"/>
      <c r="L24" s="201"/>
      <c r="M24" s="57" t="str">
        <f t="shared" si="1"/>
        <v xml:space="preserve">INSERT INTO SC_SystemeProduits(RefDimension,NomSysteme,typePresta,ligne,Quantite,DateModif) values (null,'DISTRIB_REL_VG_DN50','MP',21,1,now());
</v>
      </c>
      <c r="N24" s="57" t="str">
        <f t="shared" si="2"/>
        <v xml:space="preserve">INSERT INTO SC_SystemeProduits(RefDimension,NomSysteme,typePresta,ligne,Quantite,DateModif) values (null,'DISTRIB_REL_VG_DN63','MP',21,1,now());
</v>
      </c>
      <c r="O24" s="57" t="str">
        <f t="shared" si="3"/>
        <v xml:space="preserve">INSERT INTO SC_SystemeProduits(RefDimension,NomSysteme,typePresta,ligne,Quantite,DateModif) values (null,'DISTRIB_REL_V3V_DN50','MP',21,1,now());
</v>
      </c>
      <c r="P24" s="57" t="str">
        <f t="shared" si="4"/>
        <v xml:space="preserve">INSERT INTO SC_SystemeProduits(RefDimension,NomSysteme,typePresta,ligne,Quantite,DateModif) values (null,'DISTRIB_REL_V3V_DN63','MP',21,1,now());
</v>
      </c>
      <c r="Q24" s="57" t="str">
        <f t="shared" si="5"/>
        <v xml:space="preserve">INSERT INTO SC_SystemeProduits(RefDimension,NomSysteme,typePresta,ligne,Quantite,DateModif) values (null,'DISTRIB_REL_A3V_DN50','MP',21,1,now());
</v>
      </c>
      <c r="R24" s="57" t="str">
        <f t="shared" si="6"/>
        <v xml:space="preserve">INSERT INTO SC_SystemeProduits(RefDimension,NomSysteme,typePresta,ligne,Quantite,DateModif) values (null,'DISTRIB_REL_A3V_DN63','MP',21,1,now());
</v>
      </c>
      <c r="S24" s="57" t="str">
        <f t="shared" si="7"/>
        <v/>
      </c>
      <c r="T24" s="57" t="str">
        <f t="shared" si="8"/>
        <v/>
      </c>
    </row>
    <row r="25" spans="1:20" x14ac:dyDescent="0.3">
      <c r="A25" s="58">
        <f>IF(B25="MATIERE",VLOOKUP($C25,MATIERE!$B$2:$K$601,10,0),IF(B25="MOA",VLOOKUP($C25,ATELIER!$B$2:$K$291,10,0),IF(B25="MOC",VLOOKUP($C25,CHANTIER!$B$2:$K$291,10,0),IF(B25="MP",VLOOKUP($C25,MINIPELLE!$B$2:$K$291,10,0),""))))</f>
        <v>22</v>
      </c>
      <c r="B25" s="201" t="s">
        <v>299</v>
      </c>
      <c r="C25" s="201" t="s">
        <v>82</v>
      </c>
      <c r="D25" s="201" t="s">
        <v>8</v>
      </c>
      <c r="E25" s="201"/>
      <c r="F25" s="201"/>
      <c r="G25" s="201"/>
      <c r="H25" s="201"/>
      <c r="I25" s="201"/>
      <c r="J25" s="201"/>
      <c r="K25" s="201">
        <v>1</v>
      </c>
      <c r="L25" s="201">
        <v>1</v>
      </c>
      <c r="M25" s="57" t="str">
        <f t="shared" si="1"/>
        <v/>
      </c>
      <c r="N25" s="57" t="str">
        <f t="shared" si="2"/>
        <v/>
      </c>
      <c r="O25" s="57" t="str">
        <f t="shared" si="3"/>
        <v/>
      </c>
      <c r="P25" s="57" t="str">
        <f t="shared" si="4"/>
        <v/>
      </c>
      <c r="Q25" s="57" t="str">
        <f t="shared" si="5"/>
        <v/>
      </c>
      <c r="R25" s="57" t="str">
        <f t="shared" si="6"/>
        <v/>
      </c>
      <c r="S25" s="57" t="str">
        <f t="shared" si="7"/>
        <v xml:space="preserve">INSERT INTO SC_SystemeProduits(RefDimension,NomSysteme,typePresta,ligne,Quantite,DateModif) values (null,'DISTRIB_GRAV_VP','MP',22,1,now());
</v>
      </c>
      <c r="T25" s="57" t="str">
        <f t="shared" si="8"/>
        <v xml:space="preserve">INSERT INTO SC_SystemeProduits(RefDimension,NomSysteme,typePresta,ligne,Quantite,DateModif) values (null,'DISTRIB_GRAV_VG110','MP',22,1,now());
</v>
      </c>
    </row>
    <row r="26" spans="1:20" x14ac:dyDescent="0.3">
      <c r="M26" s="57" t="str">
        <f t="shared" si="1"/>
        <v/>
      </c>
      <c r="N26" s="57" t="str">
        <f t="shared" si="2"/>
        <v/>
      </c>
      <c r="O26" s="57" t="str">
        <f t="shared" si="3"/>
        <v/>
      </c>
      <c r="P26" s="57" t="str">
        <f t="shared" si="4"/>
        <v/>
      </c>
      <c r="Q26" s="57" t="str">
        <f t="shared" si="5"/>
        <v/>
      </c>
      <c r="R26" s="57" t="str">
        <f t="shared" si="6"/>
        <v/>
      </c>
      <c r="S26" s="57" t="str">
        <f t="shared" si="7"/>
        <v/>
      </c>
      <c r="T26" s="57" t="str">
        <f t="shared" si="8"/>
        <v/>
      </c>
    </row>
    <row r="27" spans="1:20" x14ac:dyDescent="0.3">
      <c r="M27" s="57" t="str">
        <f t="shared" si="1"/>
        <v/>
      </c>
      <c r="N27" s="57" t="str">
        <f t="shared" si="2"/>
        <v/>
      </c>
      <c r="O27" s="57" t="str">
        <f t="shared" si="3"/>
        <v/>
      </c>
      <c r="P27" s="57" t="str">
        <f t="shared" si="4"/>
        <v/>
      </c>
      <c r="Q27" s="57" t="str">
        <f t="shared" si="5"/>
        <v/>
      </c>
      <c r="R27" s="57" t="str">
        <f t="shared" si="6"/>
        <v/>
      </c>
      <c r="S27" s="57" t="str">
        <f t="shared" si="7"/>
        <v/>
      </c>
      <c r="T27" s="57" t="str">
        <f t="shared" si="8"/>
        <v/>
      </c>
    </row>
    <row r="28" spans="1:20" x14ac:dyDescent="0.3">
      <c r="M28" s="57" t="str">
        <f t="shared" si="1"/>
        <v/>
      </c>
      <c r="N28" s="57" t="str">
        <f t="shared" si="2"/>
        <v/>
      </c>
      <c r="O28" s="57" t="str">
        <f t="shared" si="3"/>
        <v/>
      </c>
      <c r="P28" s="57" t="str">
        <f t="shared" si="4"/>
        <v/>
      </c>
      <c r="Q28" s="57" t="str">
        <f t="shared" si="5"/>
        <v/>
      </c>
      <c r="R28" s="57" t="str">
        <f t="shared" si="6"/>
        <v/>
      </c>
      <c r="S28" s="57" t="str">
        <f t="shared" si="7"/>
        <v/>
      </c>
      <c r="T28" s="57" t="str">
        <f t="shared" si="8"/>
        <v/>
      </c>
    </row>
    <row r="29" spans="1:20" x14ac:dyDescent="0.3">
      <c r="M29" s="57" t="str">
        <f t="shared" si="1"/>
        <v/>
      </c>
      <c r="N29" s="57" t="str">
        <f t="shared" si="2"/>
        <v/>
      </c>
      <c r="O29" s="57" t="str">
        <f t="shared" si="3"/>
        <v/>
      </c>
      <c r="P29" s="57" t="str">
        <f t="shared" si="4"/>
        <v/>
      </c>
      <c r="Q29" s="57" t="str">
        <f t="shared" si="5"/>
        <v/>
      </c>
      <c r="R29" s="57" t="str">
        <f t="shared" si="6"/>
        <v/>
      </c>
      <c r="S29" s="57" t="str">
        <f t="shared" si="7"/>
        <v/>
      </c>
      <c r="T29" s="57" t="str">
        <f t="shared" si="8"/>
        <v/>
      </c>
    </row>
    <row r="30" spans="1:20" x14ac:dyDescent="0.3">
      <c r="M30" s="57" t="str">
        <f t="shared" si="1"/>
        <v/>
      </c>
      <c r="N30" s="57" t="str">
        <f t="shared" si="2"/>
        <v/>
      </c>
      <c r="O30" s="57" t="str">
        <f t="shared" si="3"/>
        <v/>
      </c>
      <c r="P30" s="57" t="str">
        <f t="shared" si="4"/>
        <v/>
      </c>
      <c r="Q30" s="57" t="str">
        <f t="shared" si="5"/>
        <v/>
      </c>
      <c r="R30" s="57" t="str">
        <f t="shared" si="6"/>
        <v/>
      </c>
      <c r="S30" s="57" t="str">
        <f t="shared" si="7"/>
        <v/>
      </c>
      <c r="T30" s="57" t="str">
        <f t="shared" si="8"/>
        <v/>
      </c>
    </row>
    <row r="31" spans="1:20" x14ac:dyDescent="0.3">
      <c r="M31" s="57" t="str">
        <f t="shared" si="1"/>
        <v/>
      </c>
      <c r="N31" s="57" t="str">
        <f t="shared" si="2"/>
        <v/>
      </c>
      <c r="O31" s="57" t="str">
        <f t="shared" si="3"/>
        <v/>
      </c>
      <c r="P31" s="57" t="str">
        <f t="shared" si="4"/>
        <v/>
      </c>
      <c r="Q31" s="57" t="str">
        <f t="shared" si="5"/>
        <v/>
      </c>
      <c r="R31" s="57" t="str">
        <f t="shared" si="6"/>
        <v/>
      </c>
      <c r="S31" s="57" t="str">
        <f t="shared" si="7"/>
        <v/>
      </c>
      <c r="T31" s="57" t="str">
        <f t="shared" si="8"/>
        <v/>
      </c>
    </row>
    <row r="32" spans="1:20" x14ac:dyDescent="0.3">
      <c r="M32" s="57" t="str">
        <f t="shared" si="1"/>
        <v/>
      </c>
      <c r="N32" s="57" t="str">
        <f t="shared" si="2"/>
        <v/>
      </c>
      <c r="O32" s="57" t="str">
        <f t="shared" si="3"/>
        <v/>
      </c>
      <c r="P32" s="57" t="str">
        <f t="shared" si="4"/>
        <v/>
      </c>
      <c r="Q32" s="57" t="str">
        <f t="shared" si="5"/>
        <v/>
      </c>
      <c r="R32" s="57" t="str">
        <f t="shared" si="6"/>
        <v/>
      </c>
      <c r="S32" s="57" t="str">
        <f t="shared" si="7"/>
        <v/>
      </c>
      <c r="T32" s="57" t="str">
        <f t="shared" si="8"/>
        <v/>
      </c>
    </row>
    <row r="33" spans="13:20" x14ac:dyDescent="0.3">
      <c r="M33" s="57" t="str">
        <f t="shared" si="1"/>
        <v/>
      </c>
      <c r="N33" s="57" t="str">
        <f t="shared" si="2"/>
        <v/>
      </c>
      <c r="O33" s="57" t="str">
        <f t="shared" si="3"/>
        <v/>
      </c>
      <c r="P33" s="57" t="str">
        <f t="shared" si="4"/>
        <v/>
      </c>
      <c r="Q33" s="57" t="str">
        <f t="shared" si="5"/>
        <v/>
      </c>
      <c r="R33" s="57" t="str">
        <f t="shared" si="6"/>
        <v/>
      </c>
      <c r="S33" s="57" t="str">
        <f t="shared" si="7"/>
        <v/>
      </c>
      <c r="T33" s="57" t="str">
        <f t="shared" si="8"/>
        <v/>
      </c>
    </row>
    <row r="34" spans="13:20" x14ac:dyDescent="0.3">
      <c r="M34" s="57" t="str">
        <f t="shared" si="1"/>
        <v/>
      </c>
      <c r="N34" s="57" t="str">
        <f t="shared" si="2"/>
        <v/>
      </c>
      <c r="O34" s="57" t="str">
        <f t="shared" si="3"/>
        <v/>
      </c>
      <c r="P34" s="57" t="str">
        <f t="shared" si="4"/>
        <v/>
      </c>
      <c r="Q34" s="57" t="str">
        <f t="shared" si="5"/>
        <v/>
      </c>
      <c r="R34" s="57" t="str">
        <f t="shared" si="6"/>
        <v/>
      </c>
      <c r="S34" s="57" t="str">
        <f t="shared" si="7"/>
        <v/>
      </c>
      <c r="T34" s="57" t="str">
        <f t="shared" si="8"/>
        <v/>
      </c>
    </row>
    <row r="35" spans="13:20" x14ac:dyDescent="0.3">
      <c r="M35" s="57" t="str">
        <f t="shared" si="1"/>
        <v/>
      </c>
      <c r="N35" s="57" t="str">
        <f t="shared" si="2"/>
        <v/>
      </c>
      <c r="O35" s="57" t="str">
        <f t="shared" si="3"/>
        <v/>
      </c>
      <c r="P35" s="57" t="str">
        <f t="shared" si="4"/>
        <v/>
      </c>
      <c r="Q35" s="57" t="str">
        <f t="shared" si="5"/>
        <v/>
      </c>
      <c r="R35" s="57" t="str">
        <f t="shared" si="6"/>
        <v/>
      </c>
      <c r="S35" s="57" t="str">
        <f t="shared" si="7"/>
        <v/>
      </c>
      <c r="T35" s="57" t="str">
        <f t="shared" si="8"/>
        <v/>
      </c>
    </row>
    <row r="36" spans="13:20" x14ac:dyDescent="0.3">
      <c r="M36" s="57" t="str">
        <f t="shared" si="1"/>
        <v/>
      </c>
      <c r="N36" s="57" t="str">
        <f t="shared" si="2"/>
        <v/>
      </c>
      <c r="O36" s="57" t="str">
        <f t="shared" si="3"/>
        <v/>
      </c>
      <c r="P36" s="57" t="str">
        <f t="shared" si="4"/>
        <v/>
      </c>
      <c r="Q36" s="57" t="str">
        <f t="shared" si="5"/>
        <v/>
      </c>
      <c r="R36" s="57" t="str">
        <f t="shared" si="6"/>
        <v/>
      </c>
      <c r="S36" s="57" t="str">
        <f t="shared" si="7"/>
        <v/>
      </c>
      <c r="T36" s="57" t="str">
        <f t="shared" si="8"/>
        <v/>
      </c>
    </row>
    <row r="37" spans="13:20" x14ac:dyDescent="0.3">
      <c r="M37" s="57" t="str">
        <f t="shared" si="1"/>
        <v/>
      </c>
      <c r="N37" s="57" t="str">
        <f t="shared" si="2"/>
        <v/>
      </c>
      <c r="O37" s="57" t="str">
        <f t="shared" si="3"/>
        <v/>
      </c>
      <c r="P37" s="57" t="str">
        <f t="shared" si="4"/>
        <v/>
      </c>
      <c r="Q37" s="57" t="str">
        <f t="shared" si="5"/>
        <v/>
      </c>
      <c r="R37" s="57" t="str">
        <f t="shared" si="6"/>
        <v/>
      </c>
      <c r="S37" s="57" t="str">
        <f t="shared" si="7"/>
        <v/>
      </c>
      <c r="T37" s="57" t="str">
        <f t="shared" si="8"/>
        <v/>
      </c>
    </row>
    <row r="38" spans="13:20" x14ac:dyDescent="0.3">
      <c r="M38" s="57" t="str">
        <f t="shared" si="1"/>
        <v/>
      </c>
      <c r="N38" s="57" t="str">
        <f t="shared" si="2"/>
        <v/>
      </c>
      <c r="O38" s="57" t="str">
        <f t="shared" si="3"/>
        <v/>
      </c>
      <c r="P38" s="57" t="str">
        <f t="shared" si="4"/>
        <v/>
      </c>
      <c r="Q38" s="57" t="str">
        <f t="shared" si="5"/>
        <v/>
      </c>
      <c r="R38" s="57" t="str">
        <f t="shared" si="6"/>
        <v/>
      </c>
      <c r="S38" s="57" t="str">
        <f t="shared" si="7"/>
        <v/>
      </c>
      <c r="T38" s="57" t="str">
        <f t="shared" si="8"/>
        <v/>
      </c>
    </row>
    <row r="39" spans="13:20" x14ac:dyDescent="0.3">
      <c r="M39" s="57" t="str">
        <f t="shared" si="1"/>
        <v/>
      </c>
      <c r="N39" s="57" t="str">
        <f t="shared" si="2"/>
        <v/>
      </c>
      <c r="O39" s="57" t="str">
        <f t="shared" si="3"/>
        <v/>
      </c>
      <c r="P39" s="57" t="str">
        <f t="shared" si="4"/>
        <v/>
      </c>
      <c r="Q39" s="57" t="str">
        <f t="shared" si="5"/>
        <v/>
      </c>
      <c r="R39" s="57" t="str">
        <f t="shared" si="6"/>
        <v/>
      </c>
      <c r="S39" s="57" t="str">
        <f t="shared" si="7"/>
        <v/>
      </c>
      <c r="T39" s="57" t="str">
        <f t="shared" si="8"/>
        <v/>
      </c>
    </row>
    <row r="40" spans="13:20" x14ac:dyDescent="0.3">
      <c r="M40" s="57" t="str">
        <f t="shared" si="1"/>
        <v/>
      </c>
      <c r="N40" s="57" t="str">
        <f t="shared" si="2"/>
        <v/>
      </c>
      <c r="O40" s="57" t="str">
        <f t="shared" si="3"/>
        <v/>
      </c>
      <c r="P40" s="57" t="str">
        <f t="shared" si="4"/>
        <v/>
      </c>
      <c r="Q40" s="57" t="str">
        <f t="shared" si="5"/>
        <v/>
      </c>
      <c r="R40" s="57" t="str">
        <f t="shared" si="6"/>
        <v/>
      </c>
      <c r="S40" s="57" t="str">
        <f t="shared" si="7"/>
        <v/>
      </c>
      <c r="T40" s="57" t="str">
        <f t="shared" si="8"/>
        <v/>
      </c>
    </row>
    <row r="41" spans="13:20" x14ac:dyDescent="0.3">
      <c r="M41" s="57" t="str">
        <f t="shared" si="1"/>
        <v/>
      </c>
      <c r="N41" s="57" t="str">
        <f t="shared" si="2"/>
        <v/>
      </c>
      <c r="O41" s="57" t="str">
        <f t="shared" si="3"/>
        <v/>
      </c>
      <c r="P41" s="57" t="str">
        <f t="shared" si="4"/>
        <v/>
      </c>
      <c r="Q41" s="57" t="str">
        <f t="shared" si="5"/>
        <v/>
      </c>
      <c r="R41" s="57" t="str">
        <f t="shared" si="6"/>
        <v/>
      </c>
      <c r="S41" s="57" t="str">
        <f t="shared" si="7"/>
        <v/>
      </c>
      <c r="T41" s="57" t="str">
        <f t="shared" si="8"/>
        <v/>
      </c>
    </row>
    <row r="42" spans="13:20" x14ac:dyDescent="0.3">
      <c r="M42" s="57" t="str">
        <f t="shared" si="1"/>
        <v/>
      </c>
      <c r="N42" s="57" t="str">
        <f t="shared" si="2"/>
        <v/>
      </c>
      <c r="O42" s="57" t="str">
        <f t="shared" si="3"/>
        <v/>
      </c>
      <c r="P42" s="57" t="str">
        <f t="shared" si="4"/>
        <v/>
      </c>
      <c r="Q42" s="57" t="str">
        <f t="shared" si="5"/>
        <v/>
      </c>
      <c r="R42" s="57" t="str">
        <f t="shared" si="6"/>
        <v/>
      </c>
      <c r="S42" s="57" t="str">
        <f t="shared" si="7"/>
        <v/>
      </c>
      <c r="T42" s="57" t="str">
        <f t="shared" si="8"/>
        <v/>
      </c>
    </row>
    <row r="43" spans="13:20" x14ac:dyDescent="0.3">
      <c r="M43" s="57" t="str">
        <f t="shared" si="1"/>
        <v/>
      </c>
      <c r="N43" s="57" t="str">
        <f t="shared" si="2"/>
        <v/>
      </c>
      <c r="O43" s="57" t="str">
        <f t="shared" si="3"/>
        <v/>
      </c>
      <c r="P43" s="57" t="str">
        <f t="shared" si="4"/>
        <v/>
      </c>
      <c r="Q43" s="57" t="str">
        <f t="shared" si="5"/>
        <v/>
      </c>
      <c r="R43" s="57" t="str">
        <f t="shared" si="6"/>
        <v/>
      </c>
      <c r="S43" s="57" t="str">
        <f t="shared" si="7"/>
        <v/>
      </c>
      <c r="T43" s="57" t="str">
        <f t="shared" si="8"/>
        <v/>
      </c>
    </row>
    <row r="44" spans="13:20" x14ac:dyDescent="0.3">
      <c r="M44" s="57" t="str">
        <f t="shared" si="1"/>
        <v/>
      </c>
      <c r="N44" s="57" t="str">
        <f t="shared" si="2"/>
        <v/>
      </c>
      <c r="O44" s="57" t="str">
        <f t="shared" si="3"/>
        <v/>
      </c>
      <c r="P44" s="57" t="str">
        <f t="shared" si="4"/>
        <v/>
      </c>
      <c r="Q44" s="57" t="str">
        <f t="shared" si="5"/>
        <v/>
      </c>
      <c r="R44" s="57" t="str">
        <f t="shared" si="6"/>
        <v/>
      </c>
      <c r="S44" s="57" t="str">
        <f t="shared" si="7"/>
        <v/>
      </c>
      <c r="T44" s="57" t="str">
        <f t="shared" si="8"/>
        <v/>
      </c>
    </row>
    <row r="45" spans="13:20" x14ac:dyDescent="0.3">
      <c r="M45" s="57" t="str">
        <f t="shared" si="1"/>
        <v/>
      </c>
      <c r="N45" s="57" t="str">
        <f t="shared" si="2"/>
        <v/>
      </c>
      <c r="O45" s="57" t="str">
        <f t="shared" si="3"/>
        <v/>
      </c>
      <c r="P45" s="57" t="str">
        <f t="shared" si="4"/>
        <v/>
      </c>
      <c r="Q45" s="57" t="str">
        <f t="shared" si="5"/>
        <v/>
      </c>
      <c r="R45" s="57" t="str">
        <f t="shared" si="6"/>
        <v/>
      </c>
      <c r="S45" s="57" t="str">
        <f t="shared" si="7"/>
        <v/>
      </c>
      <c r="T45" s="57" t="str">
        <f t="shared" si="8"/>
        <v/>
      </c>
    </row>
    <row r="46" spans="13:20" x14ac:dyDescent="0.3">
      <c r="M46" s="57" t="str">
        <f t="shared" si="1"/>
        <v/>
      </c>
      <c r="N46" s="57" t="str">
        <f t="shared" si="2"/>
        <v/>
      </c>
      <c r="O46" s="57" t="str">
        <f t="shared" si="3"/>
        <v/>
      </c>
      <c r="P46" s="57" t="str">
        <f t="shared" si="4"/>
        <v/>
      </c>
      <c r="Q46" s="57" t="str">
        <f t="shared" si="5"/>
        <v/>
      </c>
      <c r="R46" s="57" t="str">
        <f t="shared" si="6"/>
        <v/>
      </c>
      <c r="S46" s="57" t="str">
        <f t="shared" si="7"/>
        <v/>
      </c>
      <c r="T46" s="57" t="str">
        <f t="shared" si="8"/>
        <v/>
      </c>
    </row>
    <row r="47" spans="13:20" x14ac:dyDescent="0.3">
      <c r="M47" s="57" t="str">
        <f t="shared" si="1"/>
        <v/>
      </c>
      <c r="N47" s="57" t="str">
        <f t="shared" si="2"/>
        <v/>
      </c>
      <c r="O47" s="57" t="str">
        <f t="shared" si="3"/>
        <v/>
      </c>
      <c r="P47" s="57" t="str">
        <f t="shared" si="4"/>
        <v/>
      </c>
      <c r="Q47" s="57" t="str">
        <f t="shared" si="5"/>
        <v/>
      </c>
      <c r="R47" s="57" t="str">
        <f t="shared" si="6"/>
        <v/>
      </c>
      <c r="S47" s="57" t="str">
        <f t="shared" si="7"/>
        <v/>
      </c>
      <c r="T47" s="57" t="str">
        <f t="shared" si="8"/>
        <v/>
      </c>
    </row>
    <row r="48" spans="13:20" x14ac:dyDescent="0.3">
      <c r="M48" s="57" t="str">
        <f t="shared" si="1"/>
        <v/>
      </c>
      <c r="N48" s="57" t="str">
        <f t="shared" si="2"/>
        <v/>
      </c>
      <c r="O48" s="57" t="str">
        <f t="shared" si="3"/>
        <v/>
      </c>
      <c r="P48" s="57" t="str">
        <f t="shared" si="4"/>
        <v/>
      </c>
      <c r="Q48" s="57" t="str">
        <f t="shared" si="5"/>
        <v/>
      </c>
      <c r="R48" s="57" t="str">
        <f t="shared" si="6"/>
        <v/>
      </c>
      <c r="S48" s="57" t="str">
        <f t="shared" si="7"/>
        <v/>
      </c>
      <c r="T48" s="57" t="str">
        <f t="shared" si="8"/>
        <v/>
      </c>
    </row>
    <row r="49" spans="13:20" x14ac:dyDescent="0.3">
      <c r="M49" s="57" t="str">
        <f t="shared" si="1"/>
        <v/>
      </c>
      <c r="N49" s="57" t="str">
        <f t="shared" si="2"/>
        <v/>
      </c>
      <c r="O49" s="57" t="str">
        <f t="shared" si="3"/>
        <v/>
      </c>
      <c r="P49" s="57" t="str">
        <f t="shared" si="4"/>
        <v/>
      </c>
      <c r="Q49" s="57" t="str">
        <f t="shared" si="5"/>
        <v/>
      </c>
      <c r="R49" s="57" t="str">
        <f t="shared" si="6"/>
        <v/>
      </c>
      <c r="S49" s="57" t="str">
        <f t="shared" si="7"/>
        <v/>
      </c>
      <c r="T49" s="57" t="str">
        <f t="shared" si="8"/>
        <v/>
      </c>
    </row>
    <row r="50" spans="13:20" x14ac:dyDescent="0.3">
      <c r="M50" s="57" t="str">
        <f t="shared" si="1"/>
        <v/>
      </c>
      <c r="N50" s="57" t="str">
        <f t="shared" si="2"/>
        <v/>
      </c>
      <c r="O50" s="57" t="str">
        <f t="shared" si="3"/>
        <v/>
      </c>
      <c r="P50" s="57" t="str">
        <f t="shared" si="4"/>
        <v/>
      </c>
      <c r="Q50" s="57" t="str">
        <f t="shared" si="5"/>
        <v/>
      </c>
      <c r="R50" s="57" t="str">
        <f t="shared" si="6"/>
        <v/>
      </c>
      <c r="S50" s="57" t="str">
        <f t="shared" si="7"/>
        <v/>
      </c>
      <c r="T50" s="57" t="str">
        <f t="shared" si="8"/>
        <v/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"/>
  <sheetViews>
    <sheetView topLeftCell="F26" zoomScale="85" zoomScaleNormal="85" workbookViewId="0">
      <selection activeCell="H4" sqref="H4"/>
    </sheetView>
  </sheetViews>
  <sheetFormatPr baseColWidth="10" defaultColWidth="11.44140625" defaultRowHeight="14.4" x14ac:dyDescent="0.3"/>
  <cols>
    <col min="1" max="1" width="11.44140625" style="91"/>
    <col min="2" max="2" width="11.44140625" style="90"/>
    <col min="3" max="3" width="41" style="147" customWidth="1"/>
    <col min="4" max="5" width="11.44140625" style="90"/>
    <col min="6" max="6" width="38.88671875" style="139" customWidth="1"/>
    <col min="7" max="7" width="40.44140625" style="90" customWidth="1"/>
    <col min="8" max="16384" width="11.44140625" style="90"/>
  </cols>
  <sheetData>
    <row r="1" spans="1:8" s="89" customFormat="1" x14ac:dyDescent="0.3">
      <c r="C1" s="130"/>
      <c r="E1" s="89" t="s">
        <v>927</v>
      </c>
      <c r="F1" s="132"/>
      <c r="H1" s="89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2" spans="1:8" s="89" customFormat="1" x14ac:dyDescent="0.3">
      <c r="C2" s="130"/>
      <c r="F2" s="132"/>
    </row>
    <row r="3" spans="1:8" s="89" customFormat="1" x14ac:dyDescent="0.3">
      <c r="C3" s="130"/>
      <c r="E3" s="89" t="s">
        <v>245</v>
      </c>
      <c r="F3" s="132" t="s">
        <v>623</v>
      </c>
    </row>
    <row r="4" spans="1:8" s="81" customFormat="1" ht="14.25" customHeight="1" x14ac:dyDescent="0.3">
      <c r="A4" s="92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81" t="s">
        <v>294</v>
      </c>
      <c r="C4" s="93" t="s">
        <v>276</v>
      </c>
      <c r="D4" s="94" t="str">
        <f>IF(B4="MATIERE",VLOOKUP($C4,MATIERE!$B$2:$K$601,6,0),IF(B4="MOA",VLOOKUP($C4,ATELIER!$B$2:$K$291,3,0),IF(B4="MOC",VLOOKUP($C4,CHANTIER!$B$2:$K$291,3,0),IF(B4="MP",VLOOKUP($C4,MINIPELLE!$B$2:$K$291,3,0),""))))</f>
        <v>t</v>
      </c>
      <c r="E4" s="95"/>
      <c r="F4" s="133" t="s">
        <v>1559</v>
      </c>
      <c r="H4" s="81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s="81" customFormat="1" ht="14.25" customHeight="1" x14ac:dyDescent="0.3">
      <c r="A5" s="92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81" t="s">
        <v>294</v>
      </c>
      <c r="C5" s="143" t="s">
        <v>1158</v>
      </c>
      <c r="D5" s="94" t="str">
        <f>IF(B5="MATIERE",VLOOKUP($C5,MATIERE!$B$2:$K$601,6,0),IF(B5="MOA",VLOOKUP($C5,ATELIER!$B$2:$K$291,3,0),IF(B5="MOC",VLOOKUP($C5,CHANTIER!$B$2:$K$291,3,0),IF(B5="MP",VLOOKUP($C5,MINIPELLE!$B$2:$K$291,3,0),""))))</f>
        <v>pc</v>
      </c>
      <c r="E5" s="95"/>
      <c r="F5" s="133" t="s">
        <v>1558</v>
      </c>
      <c r="H5" s="81" t="str">
        <f t="shared" ref="H5:H6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(null,'EXUTOIRE_FCE','MATIERE',435,'REGARD_DE_COLLECTE',null,now());
</v>
      </c>
    </row>
    <row r="6" spans="1:8" s="81" customFormat="1" ht="14.25" customHeight="1" x14ac:dyDescent="0.3">
      <c r="A6" s="92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81" t="s">
        <v>294</v>
      </c>
      <c r="C6" s="144" t="s">
        <v>1501</v>
      </c>
      <c r="D6" s="94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95">
        <f>IF([2]Simulation!J14="S2",1,0)</f>
        <v>0</v>
      </c>
      <c r="F6" s="133" t="s">
        <v>931</v>
      </c>
      <c r="H6" s="81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s="81" customFormat="1" ht="14.25" customHeight="1" x14ac:dyDescent="0.3">
      <c r="A7" s="92">
        <f>IF(B7="MATIERE",VLOOKUP($C7,MATIERE!$B$2:$K$601,10,0),IF(B7="MOA",VLOOKUP($C7,ATELIER!$B$2:$K$291,10,0),IF(B7="MOC",VLOOKUP($C7,CHANTIER!$B$2:$K$291,10,0),IF(B7="MP",VLOOKUP($C7,MINIPELLE!$B$2:$K$291,10,0),""))))</f>
        <v>87</v>
      </c>
      <c r="B7" s="81" t="s">
        <v>294</v>
      </c>
      <c r="C7" s="140" t="s">
        <v>1674</v>
      </c>
      <c r="D7" s="94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95">
        <f>IF([2]Simulation!J14="S1",1,0)</f>
        <v>0</v>
      </c>
      <c r="F7" s="133" t="s">
        <v>932</v>
      </c>
      <c r="H7" s="81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8" spans="1:8" s="81" customFormat="1" ht="14.25" customHeight="1" x14ac:dyDescent="0.3">
      <c r="A8" s="92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81" t="s">
        <v>294</v>
      </c>
      <c r="C8" s="93" t="s">
        <v>276</v>
      </c>
      <c r="D8" s="94" t="str">
        <f>IF(B8="MATIERE",VLOOKUP($C8,MATIERE!$B$2:$K$601,6,0),IF(B8="MOA",VLOOKUP($C8,ATELIER!$B$2:$K$291,3,0),IF(B8="MOC",VLOOKUP($C8,CHANTIER!$B$2:$K$291,3,0),IF(B8="MP",VLOOKUP($C8,MINIPELLE!$B$2:$K$291,3,0),""))))</f>
        <v>t</v>
      </c>
      <c r="E8" s="95">
        <f>1.8*0.3*0.4</f>
        <v>0.21600000000000003</v>
      </c>
      <c r="F8" s="134" t="s">
        <v>1560</v>
      </c>
      <c r="H8" s="81" t="str">
        <f t="shared" si="0"/>
        <v xml:space="preserve">INSERT INTO SC_SystemeProduits(RefDimension,NomSysteme,typePresta,ligne,formule,cte1,DateModif) values (null,'EXUTOIRE_FCE','MATIERE',374,'1.8*0.3*0.4*(DISTANCE_C+DISTANCE_D+DISTANCE_E)+1.8*0.1*0.4*(DISTANCE_B2)',null,now());
</v>
      </c>
    </row>
    <row r="9" spans="1:8" s="116" customFormat="1" ht="14.25" customHeight="1" x14ac:dyDescent="0.3">
      <c r="A9" s="148">
        <f>IF(B9="MATIERE",VLOOKUP($C9,MATIERE!$B$2:$K$601,10,0),IF(B9="MOA",VLOOKUP($C9,ATELIER!$B$2:$K$291,10,0),IF(B9="MOC",VLOOKUP($C9,CHANTIER!$B$2:$K$291,10,0),IF(B9="MP",VLOOKUP($C9,MINIPELLE!$B$2:$K$291,10,0),""))))</f>
        <v>584</v>
      </c>
      <c r="B9" s="111" t="s">
        <v>294</v>
      </c>
      <c r="C9" s="122" t="s">
        <v>1771</v>
      </c>
      <c r="D9" s="94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113"/>
      <c r="F9" s="135" t="s">
        <v>1910</v>
      </c>
      <c r="G9" s="121"/>
      <c r="H9" s="116" t="str">
        <f t="shared" si="0"/>
        <v xml:space="preserve">INSERT INTO SC_SystemeProduits(RefDimension,NomSysteme,typePresta,ligne,formule,cte1,DateModif) values (null,'EXUTOIRE_FCE','MATIERE',584,'ceil(DISTANCE_B2)',null,now());
</v>
      </c>
    </row>
    <row r="10" spans="1:8" s="116" customFormat="1" ht="14.25" customHeight="1" x14ac:dyDescent="0.3">
      <c r="A10" s="148">
        <f>IF(B10="MATIERE",VLOOKUP($C10,MATIERE!$B$2:$K$601,10,0),IF(B10="MOA",VLOOKUP($C10,ATELIER!$B$2:$K$291,10,0),IF(B10="MOC",VLOOKUP($C10,CHANTIER!$B$2:$K$291,10,0),IF(B10="MP",VLOOKUP($C10,MINIPELLE!$B$2:$K$291,10,0),""))))</f>
        <v>490</v>
      </c>
      <c r="B10" s="111" t="s">
        <v>294</v>
      </c>
      <c r="C10" s="124" t="s">
        <v>1267</v>
      </c>
      <c r="D10" s="94" t="str">
        <f>IF(B10="MATIERE",VLOOKUP($C10,MATIERE!$B$2:$K$601,6,0),IF(B10="MOA",VLOOKUP($C10,ATELIER!$B$2:$K$291,3,0),IF(B10="MOC",VLOOKUP($C10,CHANTIER!$B$2:$K$291,3,0),IF(B10="MP",VLOOKUP($C10,MINIPELLE!$B$2:$K$291,3,0),""))))</f>
        <v>pc</v>
      </c>
      <c r="E10" s="113"/>
      <c r="F10" s="135" t="s">
        <v>1911</v>
      </c>
      <c r="G10" s="149"/>
      <c r="H10" s="116" t="str">
        <f t="shared" si="0"/>
        <v xml:space="preserve">INSERT INTO SC_SystemeProduits(RefDimension,NomSysteme,typePresta,ligne,formule,cte1,DateModif) values (null,'EXUTOIRE_FCE','MATIERE',490,'ceil(DISTANCE_B1+DISTANCE_C)',null,now());
</v>
      </c>
    </row>
    <row r="11" spans="1:8" s="81" customFormat="1" ht="14.25" customHeight="1" x14ac:dyDescent="0.3">
      <c r="A11" s="92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89" t="s">
        <v>294</v>
      </c>
      <c r="C11" s="125" t="s">
        <v>1765</v>
      </c>
      <c r="D11" s="94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129"/>
      <c r="F11" s="142" t="s">
        <v>1915</v>
      </c>
      <c r="G11" s="121"/>
      <c r="H11" s="81" t="str">
        <f t="shared" si="0"/>
        <v xml:space="preserve">INSERT INTO SC_SystemeProduits(RefDimension,NomSysteme,typePresta,ligne,formule,cte1,DateModif) values (null,'EXUTOIRE_FCE','MATIERE',363,'ceil(DISTANCE_C+DISTANCE_D+DISTANCE_E)',null,now());
</v>
      </c>
    </row>
    <row r="12" spans="1:8" s="81" customFormat="1" ht="14.25" customHeight="1" x14ac:dyDescent="0.3">
      <c r="A12" s="92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89" t="s">
        <v>294</v>
      </c>
      <c r="C12" s="145" t="s">
        <v>1202</v>
      </c>
      <c r="D12" s="94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129"/>
      <c r="F12" s="142" t="s">
        <v>1914</v>
      </c>
      <c r="G12" s="121"/>
      <c r="H12" s="81" t="str">
        <f t="shared" si="0"/>
        <v xml:space="preserve">INSERT INTO SC_SystemeProduits(RefDimension,NomSysteme,typePresta,ligne,formule,cte1,DateModif) values (null,'EXUTOIRE_FCE','MATIERE',456,'ceil(0.2*(DISTANCE_C+DISTANCE_D+DISTANCE_E))',null,now());
</v>
      </c>
    </row>
    <row r="13" spans="1:8" s="81" customFormat="1" ht="14.25" customHeight="1" x14ac:dyDescent="0.3">
      <c r="A13" s="92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89" t="s">
        <v>294</v>
      </c>
      <c r="C13" s="145" t="s">
        <v>1194</v>
      </c>
      <c r="D13" s="94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129"/>
      <c r="F13" s="142" t="s">
        <v>1913</v>
      </c>
      <c r="G13" s="121"/>
      <c r="H13" s="81" t="str">
        <f t="shared" si="0"/>
        <v xml:space="preserve">INSERT INTO SC_SystemeProduits(RefDimension,NomSysteme,typePresta,ligne,formule,cte1,DateModif) values (null,'EXUTOIRE_FCE','MATIERE',450,'ceil(0.1*(DISTANCE_C+DISTANCE_D+DISTANCE_E))',null,now());
</v>
      </c>
    </row>
    <row r="14" spans="1:8" s="116" customFormat="1" ht="14.25" customHeight="1" x14ac:dyDescent="0.3">
      <c r="A14" s="148">
        <f>IF(B14="MATIERE",VLOOKUP($C14,MATIERE!$B$2:$K$601,10,0),IF(B14="MOA",VLOOKUP($C14,ATELIER!$B$2:$K$291,10,0),IF(B14="MOC",VLOOKUP($C14,CHANTIER!$B$2:$K$291,10,0),IF(B14="MP",VLOOKUP($C14,MINIPELLE!$B$2:$K$291,10,0),""))))</f>
        <v>463</v>
      </c>
      <c r="B14" s="111" t="s">
        <v>294</v>
      </c>
      <c r="C14" s="124" t="s">
        <v>1883</v>
      </c>
      <c r="D14" s="94" t="str">
        <f>IF(B14="MATIERE",VLOOKUP($C14,MATIERE!$B$2:$K$601,6,0),IF(B14="MOA",VLOOKUP($C14,ATELIER!$B$2:$K$291,3,0),IF(B14="MOC",VLOOKUP($C14,CHANTIER!$B$2:$K$291,3,0),IF(B14="MP",VLOOKUP($C14,MINIPELLE!$B$2:$K$291,3,0),""))))</f>
        <v>pc</v>
      </c>
      <c r="E14" s="113"/>
      <c r="F14" s="135" t="s">
        <v>1912</v>
      </c>
      <c r="G14" s="121"/>
      <c r="H14" s="116" t="str">
        <f t="shared" si="0"/>
        <v xml:space="preserve">INSERT INTO SC_SystemeProduits(RefDimension,NomSysteme,typePresta,ligne,formule,cte1,DateModif) values (null,'EXUTOIRE_FCE','MATIERE',463,'ceil(DISTANCE_C/25)',null,now());
</v>
      </c>
    </row>
    <row r="15" spans="1:8" s="81" customFormat="1" ht="14.25" customHeight="1" x14ac:dyDescent="0.3">
      <c r="A15" s="92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s="89" t="s">
        <v>294</v>
      </c>
      <c r="C15" s="145" t="s">
        <v>1337</v>
      </c>
      <c r="D15" s="94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129"/>
      <c r="F15" s="142"/>
      <c r="H15" s="81" t="str">
        <f t="shared" si="0"/>
        <v/>
      </c>
    </row>
    <row r="16" spans="1:8" s="81" customFormat="1" ht="14.25" customHeight="1" x14ac:dyDescent="0.3">
      <c r="A16" s="92">
        <f>IF(B16="MATIERE",VLOOKUP($C16,MATIERE!$B$2:$K$601,10,0),IF(B16="MOA",VLOOKUP($C16,ATELIER!$B$2:$K$291,10,0),IF(B16="MOC",VLOOKUP($C16,CHANTIER!$B$2:$K$291,10,0),IF(B16="MP",VLOOKUP($C16,MINIPELLE!$B$2:$K$291,10,0),""))))</f>
        <v>92</v>
      </c>
      <c r="B16" s="89" t="s">
        <v>294</v>
      </c>
      <c r="C16" s="145" t="s">
        <v>1338</v>
      </c>
      <c r="D16" s="94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41"/>
      <c r="F16" s="142" t="s">
        <v>1916</v>
      </c>
      <c r="G16" s="121"/>
      <c r="H16" s="81" t="str">
        <f t="shared" si="0"/>
        <v xml:space="preserve">INSERT INTO SC_SystemeProduits(RefDimension,NomSysteme,typePresta,ligne,formule,cte1,DateModif) values (null,'EXUTOIRE_FCE','MATIERE',92,'ceil(DISTANCE_C+DISTANCE_D+DISTANCE_E+DISTANCE_B2)',null,now());
</v>
      </c>
    </row>
    <row r="17" spans="1:8" s="81" customFormat="1" ht="14.25" customHeight="1" x14ac:dyDescent="0.3">
      <c r="A17" s="92">
        <f>IF(B17="MATIERE",VLOOKUP($C17,MATIERE!$B$2:$K$601,10,0),IF(B17="MOA",VLOOKUP($C17,ATELIER!$B$2:$K$291,10,0),IF(B17="MOC",VLOOKUP($C17,CHANTIER!$B$2:$K$291,10,0),IF(B17="MP",VLOOKUP($C17,MINIPELLE!$B$2:$K$291,10,0),""))))</f>
        <v>2</v>
      </c>
      <c r="B17" s="89" t="s">
        <v>294</v>
      </c>
      <c r="C17" s="125" t="s">
        <v>1292</v>
      </c>
      <c r="D17" s="94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129"/>
      <c r="F17" s="142" t="s">
        <v>1913</v>
      </c>
      <c r="G17" s="121"/>
      <c r="H17" s="81" t="str">
        <f t="shared" si="0"/>
        <v xml:space="preserve">INSERT INTO SC_SystemeProduits(RefDimension,NomSysteme,typePresta,ligne,formule,cte1,DateModif) values (null,'EXUTOIRE_FCE','MATIERE',2,'ceil(0.1*(DISTANCE_C+DISTANCE_D+DISTANCE_E))',null,now());
</v>
      </c>
    </row>
    <row r="18" spans="1:8" s="81" customFormat="1" ht="14.25" customHeight="1" x14ac:dyDescent="0.3">
      <c r="A18" s="92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89" t="s">
        <v>294</v>
      </c>
      <c r="C18" s="145" t="s">
        <v>1294</v>
      </c>
      <c r="D18" s="94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129"/>
      <c r="F18" s="142" t="s">
        <v>1913</v>
      </c>
      <c r="G18" s="121"/>
      <c r="H18" s="81" t="str">
        <f t="shared" si="0"/>
        <v xml:space="preserve">INSERT INTO SC_SystemeProduits(RefDimension,NomSysteme,typePresta,ligne,formule,cte1,DateModif) values (null,'EXUTOIRE_FCE','MATIERE',4,'ceil(0.1*(DISTANCE_C+DISTANCE_D+DISTANCE_E))',null,now());
</v>
      </c>
    </row>
    <row r="19" spans="1:8" s="81" customFormat="1" ht="28.8" x14ac:dyDescent="0.3">
      <c r="A19" s="92">
        <f>IF(B19="MATIERE",VLOOKUP($C19,MATIERE!$B$2:$K$601,10,0),IF(B19="MOA",VLOOKUP($C19,ATELIER!$B$2:$K$291,10,0),IF(B19="MOC",VLOOKUP($C19,CHANTIER!$B$2:$K$291,10,0),IF(B19="MP",VLOOKUP($C19,MINIPELLE!$B$2:$K$291,10,0),""))))</f>
        <v>6</v>
      </c>
      <c r="B19" s="89" t="s">
        <v>294</v>
      </c>
      <c r="C19" s="145" t="s">
        <v>1296</v>
      </c>
      <c r="D19" s="94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129"/>
      <c r="F19" s="142" t="s">
        <v>1913</v>
      </c>
      <c r="G19" s="121"/>
      <c r="H19" s="81" t="str">
        <f t="shared" si="0"/>
        <v xml:space="preserve">INSERT INTO SC_SystemeProduits(RefDimension,NomSysteme,typePresta,ligne,formule,cte1,DateModif) values (null,'EXUTOIRE_FCE','MATIERE',6,'ceil(0.1*(DISTANCE_C+DISTANCE_D+DISTANCE_E))',null,now());
</v>
      </c>
    </row>
    <row r="20" spans="1:8" s="81" customFormat="1" ht="16.5" customHeight="1" x14ac:dyDescent="0.3">
      <c r="A20" s="92">
        <f>IF(B20="MATIERE",VLOOKUP($C20,MATIERE!$B$2:$K$601,10,0),IF(B20="MOA",VLOOKUP($C20,ATELIER!$B$2:$K$291,10,0),IF(B20="MOC",VLOOKUP($C20,CHANTIER!$B$2:$K$291,10,0),IF(B20="MP",VLOOKUP($C20,MINIPELLE!$B$2:$K$291,10,0),""))))</f>
        <v>337</v>
      </c>
      <c r="B20" s="81" t="s">
        <v>294</v>
      </c>
      <c r="C20" s="126" t="s">
        <v>555</v>
      </c>
      <c r="D20" s="94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F20" s="136" t="s">
        <v>1079</v>
      </c>
      <c r="H20" s="81" t="str">
        <f t="shared" si="0"/>
        <v xml:space="preserve">INSERT INTO SC_SystemeProduits(RefDimension,NomSysteme,typePresta,ligne,formule,cte1,DateModif) values (null,'EXUTOIRE_FCE','MATIERE',337,'#PR2-ECSPR-900#',null,now());
</v>
      </c>
    </row>
    <row r="21" spans="1:8" s="81" customFormat="1" ht="16.5" customHeight="1" x14ac:dyDescent="0.3">
      <c r="A21" s="92">
        <f>IF(B21="MATIERE",VLOOKUP($C21,MATIERE!$B$2:$K$601,10,0),IF(B21="MOA",VLOOKUP($C21,ATELIER!$B$2:$K$291,10,0),IF(B21="MOC",VLOOKUP($C21,CHANTIER!$B$2:$K$291,10,0),IF(B21="MP",VLOOKUP($C21,MINIPELLE!$B$2:$K$291,10,0),""))))</f>
        <v>338</v>
      </c>
      <c r="B21" s="81" t="s">
        <v>294</v>
      </c>
      <c r="C21" s="126" t="s">
        <v>556</v>
      </c>
      <c r="D21" s="94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F21" s="136" t="s">
        <v>1080</v>
      </c>
      <c r="H21" s="81" t="str">
        <f t="shared" si="0"/>
        <v xml:space="preserve">INSERT INTO SC_SystemeProduits(RefDimension,NomSysteme,typePresta,ligne,formule,cte1,DateModif) values (null,'EXUTOIRE_FCE','MATIERE',338,'#PR2-ECSPR-1200#',null,now());
</v>
      </c>
    </row>
    <row r="22" spans="1:8" s="81" customFormat="1" ht="16.5" customHeight="1" x14ac:dyDescent="0.3">
      <c r="A22" s="92">
        <f>IF(B22="MATIERE",VLOOKUP($C22,MATIERE!$B$2:$K$601,10,0),IF(B22="MOA",VLOOKUP($C22,ATELIER!$B$2:$K$291,10,0),IF(B22="MOC",VLOOKUP($C22,CHANTIER!$B$2:$K$291,10,0),IF(B22="MP",VLOOKUP($C22,MINIPELLE!$B$2:$K$291,10,0),""))))</f>
        <v>339</v>
      </c>
      <c r="B22" s="81" t="s">
        <v>294</v>
      </c>
      <c r="C22" s="126" t="s">
        <v>557</v>
      </c>
      <c r="D22" s="94" t="str">
        <f>IF(B22="MATIERE",VLOOKUP($C22,MATIERE!$B$2:$K$601,6,0),IF(B22="MOA",VLOOKUP($C22,ATELIER!$B$2:$K$291,3,0),IF(B22="MOC",VLOOKUP($C22,CHANTIER!$B$2:$K$291,3,0),IF(B22="MP",VLOOKUP($C22,MINIPELLE!$B$2:$K$291,3,0),""))))</f>
        <v>pc</v>
      </c>
      <c r="F22" s="136" t="s">
        <v>1081</v>
      </c>
      <c r="H22" s="81" t="str">
        <f t="shared" si="0"/>
        <v xml:space="preserve">INSERT INTO SC_SystemeProduits(RefDimension,NomSysteme,typePresta,ligne,formule,cte1,DateModif) values (null,'EXUTOIRE_FCE','MATIERE',339,'#PR2-ECSPR-1500#',null,now());
</v>
      </c>
    </row>
    <row r="23" spans="1:8" s="81" customFormat="1" ht="16.5" customHeight="1" x14ac:dyDescent="0.3">
      <c r="A23" s="92">
        <f>IF(B23="MATIERE",VLOOKUP($C23,MATIERE!$B$2:$K$601,10,0),IF(B23="MOA",VLOOKUP($C23,ATELIER!$B$2:$K$291,10,0),IF(B23="MOC",VLOOKUP($C23,CHANTIER!$B$2:$K$291,10,0),IF(B23="MP",VLOOKUP($C23,MINIPELLE!$B$2:$K$291,10,0),""))))</f>
        <v>340</v>
      </c>
      <c r="B23" s="81" t="s">
        <v>294</v>
      </c>
      <c r="C23" s="126" t="s">
        <v>558</v>
      </c>
      <c r="D23" s="94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F23" s="136" t="s">
        <v>1082</v>
      </c>
      <c r="H23" s="81" t="str">
        <f t="shared" si="0"/>
        <v xml:space="preserve">INSERT INTO SC_SystemeProduits(RefDimension,NomSysteme,typePresta,ligne,formule,cte1,DateModif) values (null,'EXUTOIRE_FCE','MATIERE',340,'#PR2-ECSPR-1800#',null,now());
</v>
      </c>
    </row>
    <row r="24" spans="1:8" s="81" customFormat="1" ht="16.5" customHeight="1" x14ac:dyDescent="0.3">
      <c r="A24" s="92">
        <f>IF(B24="MATIERE",VLOOKUP($C24,MATIERE!$B$2:$K$601,10,0),IF(B24="MOA",VLOOKUP($C24,ATELIER!$B$2:$K$291,10,0),IF(B24="MOC",VLOOKUP($C24,CHANTIER!$B$2:$K$291,10,0),IF(B24="MP",VLOOKUP($C24,MINIPELLE!$B$2:$K$291,10,0),""))))</f>
        <v>341</v>
      </c>
      <c r="B24" s="81" t="s">
        <v>294</v>
      </c>
      <c r="C24" s="126" t="s">
        <v>559</v>
      </c>
      <c r="D24" s="94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F24" s="136" t="s">
        <v>1083</v>
      </c>
    </row>
    <row r="25" spans="1:8" s="81" customFormat="1" ht="16.5" customHeight="1" x14ac:dyDescent="0.3">
      <c r="A25" s="92">
        <f>IF(B25="MATIERE",VLOOKUP($C25,MATIERE!$B$2:$K$601,10,0),IF(B25="MOA",VLOOKUP($C25,ATELIER!$B$2:$K$291,10,0),IF(B25="MOC",VLOOKUP($C25,CHANTIER!$B$2:$K$291,10,0),IF(B25="MP",VLOOKUP($C25,MINIPELLE!$B$2:$K$291,10,0),""))))</f>
        <v>12</v>
      </c>
      <c r="B25" s="81" t="s">
        <v>298</v>
      </c>
      <c r="C25" s="97" t="s">
        <v>92</v>
      </c>
      <c r="D25" s="94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95"/>
      <c r="F25" s="134" t="s">
        <v>1561</v>
      </c>
      <c r="H25" s="81" t="str">
        <f t="shared" si="0"/>
        <v xml:space="preserve">INSERT INTO SC_SystemeProduits(RefDimension,NomSysteme,typePresta,ligne,formule,cte1,DateModif) values (null,'EXUTOIRE_FCE','MOC',12,'DISTANCE_B2',null,now());
</v>
      </c>
    </row>
    <row r="26" spans="1:8" s="81" customFormat="1" ht="16.5" customHeight="1" x14ac:dyDescent="0.3">
      <c r="A26" s="92">
        <f>IF(B26="MATIERE",VLOOKUP($C26,MATIERE!$B$2:$K$601,10,0),IF(B26="MOA",VLOOKUP($C26,ATELIER!$B$2:$K$291,10,0),IF(B26="MOC",VLOOKUP($C26,CHANTIER!$B$2:$K$291,10,0),IF(B26="MP",VLOOKUP($C26,MINIPELLE!$B$2:$K$291,10,0),""))))</f>
        <v>17</v>
      </c>
      <c r="B26" s="81" t="s">
        <v>298</v>
      </c>
      <c r="C26" s="97" t="s">
        <v>101</v>
      </c>
      <c r="D26" s="94" t="str">
        <f>IF(B26="MATIERE",VLOOKUP($C26,MATIERE!$B$2:$K$601,6,0),IF(B26="MOA",VLOOKUP($C26,ATELIER!$B$2:$K$291,3,0),IF(B26="MOC",VLOOKUP($C26,CHANTIER!$B$2:$K$291,3,0),IF(B26="MP",VLOOKUP($C26,MINIPELLE!$B$2:$K$291,3,0),""))))</f>
        <v>pc</v>
      </c>
      <c r="E26" s="95"/>
      <c r="F26" s="137"/>
      <c r="H26" s="81" t="str">
        <f t="shared" si="0"/>
        <v/>
      </c>
    </row>
    <row r="27" spans="1:8" s="81" customFormat="1" ht="16.5" customHeight="1" x14ac:dyDescent="0.3">
      <c r="A27" s="92">
        <f>IF(B27="MATIERE",VLOOKUP($C27,MATIERE!$B$2:$K$601,10,0),IF(B27="MOA",VLOOKUP($C27,ATELIER!$B$2:$K$291,10,0),IF(B27="MOC",VLOOKUP($C27,CHANTIER!$B$2:$K$291,10,0),IF(B27="MP",VLOOKUP($C27,MINIPELLE!$B$2:$K$291,10,0),""))))</f>
        <v>18</v>
      </c>
      <c r="B27" s="81" t="s">
        <v>298</v>
      </c>
      <c r="C27" s="97" t="s">
        <v>103</v>
      </c>
      <c r="D27" s="94" t="str">
        <f>IF(B27="MATIERE",VLOOKUP($C27,MATIERE!$B$2:$K$601,6,0),IF(B27="MOA",VLOOKUP($C27,ATELIER!$B$2:$K$291,3,0),IF(B27="MOC",VLOOKUP($C27,CHANTIER!$B$2:$K$291,3,0),IF(B27="MP",VLOOKUP($C27,MINIPELLE!$B$2:$K$291,3,0),""))))</f>
        <v>pc</v>
      </c>
      <c r="E27" s="95">
        <v>0.2</v>
      </c>
      <c r="F27" s="134" t="s">
        <v>1563</v>
      </c>
      <c r="H27" s="81" t="str">
        <f t="shared" si="0"/>
        <v xml:space="preserve">INSERT INTO SC_SystemeProduits(RefDimension,NomSysteme,typePresta,ligne,formule,cte1,DateModif) values (null,'EXUTOIRE_FCE','MOC',18,'0.2*(DISTANCE_C+DISTANCE_D+DISTANCE_E)',null,now());
</v>
      </c>
    </row>
    <row r="28" spans="1:8" s="81" customFormat="1" ht="16.5" customHeight="1" x14ac:dyDescent="0.3">
      <c r="A28" s="92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81" t="s">
        <v>298</v>
      </c>
      <c r="C28" s="97" t="s">
        <v>95</v>
      </c>
      <c r="D28" s="94" t="str">
        <f>IF(B28="MATIERE",VLOOKUP($C28,MATIERE!$B$2:$K$601,6,0),IF(B28="MOA",VLOOKUP($C28,ATELIER!$B$2:$K$291,3,0),IF(B28="MOC",VLOOKUP($C28,CHANTIER!$B$2:$K$291,3,0),IF(B28="MP",VLOOKUP($C28,MINIPELLE!$B$2:$K$291,3,0),""))))</f>
        <v>ml</v>
      </c>
      <c r="E28" s="95"/>
      <c r="F28" s="137"/>
      <c r="H28" s="81" t="str">
        <f t="shared" si="0"/>
        <v/>
      </c>
    </row>
    <row r="29" spans="1:8" s="81" customFormat="1" ht="16.5" customHeight="1" x14ac:dyDescent="0.3">
      <c r="A29" s="92">
        <f>IF(B29="MATIERE",VLOOKUP($C29,MATIERE!$B$2:$K$601,10,0),IF(B29="MOA",VLOOKUP($C29,ATELIER!$B$2:$K$291,10,0),IF(B29="MOC",VLOOKUP($C29,CHANTIER!$B$2:$K$291,10,0),IF(B29="MP",VLOOKUP($C29,MINIPELLE!$B$2:$K$291,10,0),""))))</f>
        <v>28</v>
      </c>
      <c r="B29" s="81" t="s">
        <v>298</v>
      </c>
      <c r="C29" s="97" t="s">
        <v>122</v>
      </c>
      <c r="D29" s="94" t="str">
        <f>IF(B29="MATIERE",VLOOKUP($C29,MATIERE!$B$2:$K$601,6,0),IF(B29="MOA",VLOOKUP($C29,ATELIER!$B$2:$K$291,3,0),IF(B29="MOC",VLOOKUP($C29,CHANTIER!$B$2:$K$291,3,0),IF(B29="MP",VLOOKUP($C29,MINIPELLE!$B$2:$K$291,3,0),""))))</f>
        <v>ml</v>
      </c>
      <c r="E29" s="95">
        <v>1</v>
      </c>
      <c r="F29" s="134" t="s">
        <v>1562</v>
      </c>
      <c r="H29" s="81" t="str">
        <f t="shared" si="0"/>
        <v xml:space="preserve">INSERT INTO SC_SystemeProduits(RefDimension,NomSysteme,typePresta,ligne,formule,cte1,DateModif) values (null,'EXUTOIRE_FCE','MOC',28,'DISTANCE_C+DISTANCE_D+DISTANCE_E',null,now());
</v>
      </c>
    </row>
    <row r="30" spans="1:8" s="81" customFormat="1" ht="16.5" customHeight="1" x14ac:dyDescent="0.3">
      <c r="A30" s="92">
        <f>IF(B30="MATIERE",VLOOKUP($C30,MATIERE!$B$2:$K$601,10,0),IF(B30="MOA",VLOOKUP($C30,ATELIER!$B$2:$K$291,10,0),IF(B30="MOC",VLOOKUP($C30,CHANTIER!$B$2:$K$291,10,0),IF(B30="MP",VLOOKUP($C30,MINIPELLE!$B$2:$K$291,10,0),""))))</f>
        <v>29</v>
      </c>
      <c r="B30" s="81" t="s">
        <v>298</v>
      </c>
      <c r="C30" s="97" t="s">
        <v>124</v>
      </c>
      <c r="D30" s="94" t="str">
        <f>IF(B30="MATIERE",VLOOKUP($C30,MATIERE!$B$2:$K$601,6,0),IF(B30="MOA",VLOOKUP($C30,ATELIER!$B$2:$K$291,3,0),IF(B30="MOC",VLOOKUP($C30,CHANTIER!$B$2:$K$291,3,0),IF(B30="MP",VLOOKUP($C30,MINIPELLE!$B$2:$K$291,3,0),""))))</f>
        <v>ml</v>
      </c>
      <c r="E30" s="95"/>
      <c r="F30" s="134" t="s">
        <v>1561</v>
      </c>
      <c r="H30" s="81" t="str">
        <f t="shared" si="0"/>
        <v xml:space="preserve">INSERT INTO SC_SystemeProduits(RefDimension,NomSysteme,typePresta,ligne,formule,cte1,DateModif) values (null,'EXUTOIRE_FCE','MOC',29,'DISTANCE_B2',null,now());
</v>
      </c>
    </row>
    <row r="31" spans="1:8" s="81" customFormat="1" ht="16.5" customHeight="1" x14ac:dyDescent="0.3">
      <c r="A31" s="92">
        <f>IF(B31="MATIERE",VLOOKUP($C31,MATIERE!$B$2:$K$601,10,0),IF(B31="MOA",VLOOKUP($C31,ATELIER!$B$2:$K$291,10,0),IF(B31="MOC",VLOOKUP($C31,CHANTIER!$B$2:$K$291,10,0),IF(B31="MP",VLOOKUP($C31,MINIPELLE!$B$2:$K$291,10,0),""))))</f>
        <v>27</v>
      </c>
      <c r="B31" s="81" t="s">
        <v>298</v>
      </c>
      <c r="C31" s="97" t="s">
        <v>120</v>
      </c>
      <c r="D31" s="94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E31" s="95">
        <v>1</v>
      </c>
      <c r="F31" s="134" t="s">
        <v>1564</v>
      </c>
      <c r="H31" s="81" t="str">
        <f t="shared" si="0"/>
        <v xml:space="preserve">INSERT INTO SC_SystemeProduits(RefDimension,NomSysteme,typePresta,ligne,formule,cte1,DateModif) values (null,'EXUTOIRE_FCE','MOC',27,'(DISTANCE_C+DISTANCE_D+DISTANCE_E)',null,now());
</v>
      </c>
    </row>
    <row r="32" spans="1:8" s="81" customFormat="1" x14ac:dyDescent="0.3">
      <c r="A32" s="92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81" t="s">
        <v>298</v>
      </c>
      <c r="C32" s="97" t="s">
        <v>98</v>
      </c>
      <c r="D32" s="94" t="str">
        <f>IF(B32="MATIERE",VLOOKUP($C32,MATIERE!$B$2:$K$601,6,0),IF(B32="MOA",VLOOKUP($C32,ATELIER!$B$2:$K$291,3,0),IF(B32="MOC",VLOOKUP($C32,CHANTIER!$B$2:$K$291,3,0),IF(B32="MP",VLOOKUP($C32,MINIPELLE!$B$2:$K$291,3,0),""))))</f>
        <v>pc</v>
      </c>
      <c r="E32" s="95">
        <f>E7</f>
        <v>0</v>
      </c>
      <c r="F32" s="133" t="s">
        <v>1565</v>
      </c>
      <c r="H32" s="81" t="str">
        <f t="shared" si="0"/>
        <v xml:space="preserve">INSERT INTO SC_SystemeProduits(RefDimension,NomSysteme,typePresta,ligne,formule,cte1,DateModif) values (null,'EXUTOIRE_FCE','MOC',15,'EXUT_FCE_CLAPET+EXUT_FCE_GRILLE',null,now());
</v>
      </c>
    </row>
    <row r="33" spans="1:8" s="81" customFormat="1" x14ac:dyDescent="0.3">
      <c r="A33" s="92">
        <f>IF(B33="MATIERE",VLOOKUP($C33,MATIERE!$B$2:$K$601,10,0),IF(B33="MOA",VLOOKUP($C33,ATELIER!$B$2:$K$291,10,0),IF(B33="MOC",VLOOKUP($C33,CHANTIER!$B$2:$K$291,10,0),IF(B33="MP",VLOOKUP($C33,MINIPELLE!$B$2:$K$291,10,0),""))))</f>
        <v>6</v>
      </c>
      <c r="B33" s="81" t="s">
        <v>298</v>
      </c>
      <c r="C33" s="97" t="s">
        <v>80</v>
      </c>
      <c r="D33" s="94" t="str">
        <f>IF(B33="MATIERE",VLOOKUP($C33,MATIERE!$B$2:$K$601,6,0),IF(B33="MOA",VLOOKUP($C33,ATELIER!$B$2:$K$291,3,0),IF(B33="MOC",VLOOKUP($C33,CHANTIER!$B$2:$K$291,3,0),IF(B33="MP",VLOOKUP($C33,MINIPELLE!$B$2:$K$291,3,0),""))))</f>
        <v>pc</v>
      </c>
      <c r="E33" s="95"/>
      <c r="F33" s="133" t="s">
        <v>1566</v>
      </c>
      <c r="H33" s="81" t="str">
        <f t="shared" si="0"/>
        <v xml:space="preserve">INSERT INTO SC_SystemeProduits(RefDimension,NomSysteme,typePresta,ligne,formule,cte1,DateModif) values (null,'EXUTOIRE_FCE','MOC',6,'PR2_OK',null,now());
</v>
      </c>
    </row>
    <row r="34" spans="1:8" s="81" customFormat="1" x14ac:dyDescent="0.3">
      <c r="A34" s="92">
        <f>IF(B34="MATIERE",VLOOKUP($C34,MATIERE!$B$2:$K$601,10,0),IF(B34="MOA",VLOOKUP($C34,ATELIER!$B$2:$K$291,10,0),IF(B34="MOC",VLOOKUP($C34,CHANTIER!$B$2:$K$291,10,0),IF(B34="MP",VLOOKUP($C34,MINIPELLE!$B$2:$K$291,10,0),""))))</f>
        <v>59</v>
      </c>
      <c r="B34" s="81" t="s">
        <v>298</v>
      </c>
      <c r="C34" s="97" t="s">
        <v>1567</v>
      </c>
      <c r="D34" s="94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95"/>
      <c r="F34" s="133" t="s">
        <v>1558</v>
      </c>
      <c r="H34" s="81" t="str">
        <f t="shared" si="0"/>
        <v xml:space="preserve">INSERT INTO SC_SystemeProduits(RefDimension,NomSysteme,typePresta,ligne,formule,cte1,DateModif) values (null,'EXUTOIRE_FCE','MOC',59,'REGARD_DE_COLLECTE',null,now());
</v>
      </c>
    </row>
    <row r="35" spans="1:8" s="81" customFormat="1" x14ac:dyDescent="0.3">
      <c r="A35" s="92">
        <f>IF(B35="MATIERE",VLOOKUP($C35,MATIERE!$B$2:$K$601,10,0),IF(B35="MOA",VLOOKUP($C35,ATELIER!$B$2:$K$291,10,0),IF(B35="MOC",VLOOKUP($C35,CHANTIER!$B$2:$K$291,10,0),IF(B35="MP",VLOOKUP($C35,MINIPELLE!$B$2:$K$291,10,0),""))))</f>
        <v>2</v>
      </c>
      <c r="B35" s="81" t="s">
        <v>298</v>
      </c>
      <c r="C35" s="97" t="s">
        <v>73</v>
      </c>
      <c r="D35" s="94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95"/>
      <c r="F35" s="133" t="s">
        <v>1566</v>
      </c>
      <c r="H35" s="81" t="str">
        <f t="shared" si="0"/>
        <v xml:space="preserve">INSERT INTO SC_SystemeProduits(RefDimension,NomSysteme,typePresta,ligne,formule,cte1,DateModif) values (null,'EXUTOIRE_FCE','MOC',2,'PR2_OK',null,now());
</v>
      </c>
    </row>
    <row r="36" spans="1:8" s="81" customFormat="1" x14ac:dyDescent="0.3">
      <c r="A36" s="92">
        <f>IF(B36="MATIERE",VLOOKUP($C36,MATIERE!$B$2:$K$601,10,0),IF(B36="MOA",VLOOKUP($C36,ATELIER!$B$2:$K$291,10,0),IF(B36="MOC",VLOOKUP($C36,CHANTIER!$B$2:$K$291,10,0),IF(B36="MP",VLOOKUP($C36,MINIPELLE!$B$2:$K$291,10,0),""))))</f>
        <v>15</v>
      </c>
      <c r="B36" s="81" t="s">
        <v>299</v>
      </c>
      <c r="C36" s="97" t="s">
        <v>1034</v>
      </c>
      <c r="D36" s="94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95"/>
      <c r="F36" s="88" t="s">
        <v>1568</v>
      </c>
      <c r="H36" s="81" t="str">
        <f t="shared" si="0"/>
        <v xml:space="preserve">INSERT INTO SC_SystemeProduits(RefDimension,NomSysteme,typePresta,ligne,formule,cte1,DateModif) values (null,'EXUTOIRE_FCE','MP',15,'(PR2_OK*#PR2-ECSPR-900#)',null,now());
</v>
      </c>
    </row>
    <row r="37" spans="1:8" s="81" customFormat="1" x14ac:dyDescent="0.3">
      <c r="A37" s="92">
        <f>IF(B37="MATIERE",VLOOKUP($C37,MATIERE!$B$2:$K$601,10,0),IF(B37="MOA",VLOOKUP($C37,ATELIER!$B$2:$K$291,10,0),IF(B37="MOC",VLOOKUP($C37,CHANTIER!$B$2:$K$291,10,0),IF(B37="MP",VLOOKUP($C37,MINIPELLE!$B$2:$K$291,10,0),""))))</f>
        <v>16</v>
      </c>
      <c r="B37" s="81" t="s">
        <v>299</v>
      </c>
      <c r="C37" s="97" t="s">
        <v>1035</v>
      </c>
      <c r="D37" s="94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95"/>
      <c r="F37" s="88" t="s">
        <v>1569</v>
      </c>
      <c r="H37" s="81" t="str">
        <f t="shared" si="0"/>
        <v xml:space="preserve">INSERT INTO SC_SystemeProduits(RefDimension,NomSysteme,typePresta,ligne,formule,cte1,DateModif) values (null,'EXUTOIRE_FCE','MP',16,'(PR2_OK*#PR2-ECSPR-1200#)',null,now());
</v>
      </c>
    </row>
    <row r="38" spans="1:8" s="81" customFormat="1" x14ac:dyDescent="0.3">
      <c r="A38" s="92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81" t="s">
        <v>299</v>
      </c>
      <c r="C38" s="97" t="s">
        <v>1075</v>
      </c>
      <c r="D38" s="94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98"/>
      <c r="F38" s="88" t="s">
        <v>1570</v>
      </c>
      <c r="H38" s="81" t="str">
        <f t="shared" si="0"/>
        <v xml:space="preserve">INSERT INTO SC_SystemeProduits(RefDimension,NomSysteme,typePresta,ligne,formule,cte1,DateModif) values (null,'EXUTOIRE_FCE','MP',29,'(PR2_OK*#PR2-ECSPR-1500#)',null,now());
</v>
      </c>
    </row>
    <row r="39" spans="1:8" s="81" customFormat="1" x14ac:dyDescent="0.3">
      <c r="A39" s="92">
        <f>IF(B39="MATIERE",VLOOKUP($C39,MATIERE!$B$2:$K$601,10,0),IF(B39="MOA",VLOOKUP($C39,ATELIER!$B$2:$K$291,10,0),IF(B39="MOC",VLOOKUP($C39,CHANTIER!$B$2:$K$291,10,0),IF(B39="MP",VLOOKUP($C39,MINIPELLE!$B$2:$K$291,10,0),""))))</f>
        <v>30</v>
      </c>
      <c r="B39" s="81" t="s">
        <v>299</v>
      </c>
      <c r="C39" s="97" t="s">
        <v>1076</v>
      </c>
      <c r="D39" s="94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98"/>
      <c r="F39" s="88" t="s">
        <v>1571</v>
      </c>
      <c r="H39" s="81" t="str">
        <f t="shared" si="0"/>
        <v xml:space="preserve">INSERT INTO SC_SystemeProduits(RefDimension,NomSysteme,typePresta,ligne,formule,cte1,DateModif) values (null,'EXUTOIRE_FCE','MP',30,'(PR2_OK*#PR2-ECSPR-1800#)',null,now());
</v>
      </c>
    </row>
    <row r="40" spans="1:8" s="81" customFormat="1" x14ac:dyDescent="0.3">
      <c r="A40" s="92">
        <f>IF(B40="MATIERE",VLOOKUP($C40,MATIERE!$B$2:$K$601,10,0),IF(B40="MOA",VLOOKUP($C40,ATELIER!$B$2:$K$291,10,0),IF(B40="MOC",VLOOKUP($C40,CHANTIER!$B$2:$K$291,10,0),IF(B40="MP",VLOOKUP($C40,MINIPELLE!$B$2:$K$291,10,0),""))))</f>
        <v>31</v>
      </c>
      <c r="B40" s="81" t="s">
        <v>299</v>
      </c>
      <c r="C40" s="97" t="s">
        <v>1077</v>
      </c>
      <c r="D40" s="94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98"/>
      <c r="F40" s="88" t="s">
        <v>1572</v>
      </c>
      <c r="H40" s="81" t="str">
        <f t="shared" si="0"/>
        <v xml:space="preserve">INSERT INTO SC_SystemeProduits(RefDimension,NomSysteme,typePresta,ligne,formule,cte1,DateModif) values (null,'EXUTOIRE_FCE','MP',31,'(PR2_OK*#PR2-ECSPR-2100#)',null,now());
</v>
      </c>
    </row>
    <row r="41" spans="1:8" s="81" customFormat="1" x14ac:dyDescent="0.3">
      <c r="A41" s="92"/>
      <c r="C41" s="97"/>
      <c r="D41" s="94" t="str">
        <f>IF(B41="MATIERE",VLOOKUP($C41,MATIERE!$B$2:$K$601,6,0),IF(B41="MOA",VLOOKUP($C41,ATELIER!$B$2:$K$291,3,0),IF(B41="MOC",VLOOKUP($C41,CHANTIER!$B$2:$K$291,3,0),IF(B41="MP",VLOOKUP($C41,MINIPELLE!$B$2:$K$291,3,0),""))))</f>
        <v/>
      </c>
      <c r="E41" s="95"/>
      <c r="F41" s="137"/>
    </row>
    <row r="42" spans="1:8" s="81" customFormat="1" x14ac:dyDescent="0.3">
      <c r="A42" s="92">
        <f>IF(B42="MATIERE",VLOOKUP($C42,MATIERE!$B$2:$K$601,10,0),IF(B42="MOA",VLOOKUP($C42,ATELIER!$B$2:$K$291,10,0),IF(B42="MOC",VLOOKUP($C42,CHANTIER!$B$2:$K$291,10,0),IF(B42="MP",VLOOKUP($C42,MINIPELLE!$B$2:$K$291,10,0),""))))</f>
        <v>19</v>
      </c>
      <c r="B42" s="81" t="s">
        <v>299</v>
      </c>
      <c r="C42" s="97" t="s">
        <v>120</v>
      </c>
      <c r="D42" s="94" t="str">
        <f>IF(B42="MATIERE",VLOOKUP($C42,MATIERE!$B$2:$K$601,6,0),IF(B42="MOA",VLOOKUP($C42,ATELIER!$B$2:$K$291,3,0),IF(B42="MOC",VLOOKUP($C42,CHANTIER!$B$2:$K$291,3,0),IF(B42="MP",VLOOKUP($C42,MINIPELLE!$B$2:$K$291,3,0),""))))</f>
        <v>ml</v>
      </c>
      <c r="E42" s="95">
        <v>1</v>
      </c>
      <c r="F42" s="137" t="s">
        <v>1562</v>
      </c>
      <c r="H42" s="81" t="str">
        <f t="shared" si="0"/>
        <v xml:space="preserve">INSERT INTO SC_SystemeProduits(RefDimension,NomSysteme,typePresta,ligne,formule,cte1,DateModif) values (null,'EXUTOIRE_FCE','MP',19,'DISTANCE_C+DISTANCE_D+DISTANCE_E',null,now());
</v>
      </c>
    </row>
    <row r="43" spans="1:8" s="81" customFormat="1" x14ac:dyDescent="0.3">
      <c r="A43" s="92">
        <f>IF(B43="MATIERE",VLOOKUP($C43,MATIERE!$B$2:$K$601,10,0),IF(B43="MOA",VLOOKUP($C43,ATELIER!$B$2:$K$291,10,0),IF(B43="MOC",VLOOKUP($C43,CHANTIER!$B$2:$K$291,10,0),IF(B43="MP",VLOOKUP($C43,MINIPELLE!$B$2:$K$291,10,0),""))))</f>
        <v>20</v>
      </c>
      <c r="B43" s="81" t="s">
        <v>299</v>
      </c>
      <c r="C43" s="97" t="s">
        <v>227</v>
      </c>
      <c r="D43" s="94" t="str">
        <f>IF(B43="MATIERE",VLOOKUP($C43,MATIERE!$B$2:$K$601,6,0),IF(B43="MOA",VLOOKUP($C43,ATELIER!$B$2:$K$291,3,0),IF(B43="MOC",VLOOKUP($C43,CHANTIER!$B$2:$K$291,3,0),IF(B43="MP",VLOOKUP($C43,MINIPELLE!$B$2:$K$291,3,0),""))))</f>
        <v>ml</v>
      </c>
      <c r="E43" s="95"/>
      <c r="F43" s="134" t="s">
        <v>1561</v>
      </c>
      <c r="H43" s="81" t="str">
        <f t="shared" si="0"/>
        <v xml:space="preserve">INSERT INTO SC_SystemeProduits(RefDimension,NomSysteme,typePresta,ligne,formule,cte1,DateModif) values (null,'EXUTOIRE_FCE','MP',20,'DISTANCE_B2',null,now());
</v>
      </c>
    </row>
    <row r="44" spans="1:8" x14ac:dyDescent="0.3">
      <c r="A44" s="99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46"/>
      <c r="F44" s="138"/>
      <c r="H44" s="90" t="str">
        <f t="shared" si="0"/>
        <v/>
      </c>
    </row>
    <row r="45" spans="1:8" x14ac:dyDescent="0.3">
      <c r="A45" s="99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146"/>
      <c r="F45" s="138"/>
      <c r="H45" s="90" t="str">
        <f t="shared" si="0"/>
        <v/>
      </c>
    </row>
    <row r="46" spans="1:8" x14ac:dyDescent="0.3">
      <c r="A46" s="99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146"/>
      <c r="F46" s="138"/>
      <c r="H46" s="90" t="str">
        <f t="shared" si="0"/>
        <v/>
      </c>
    </row>
    <row r="47" spans="1:8" x14ac:dyDescent="0.3">
      <c r="A47" s="99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146"/>
      <c r="F47" s="138"/>
      <c r="H47" s="90" t="str">
        <f t="shared" si="0"/>
        <v/>
      </c>
    </row>
    <row r="48" spans="1:8" x14ac:dyDescent="0.3">
      <c r="A48" s="99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146"/>
      <c r="F48" s="138"/>
      <c r="H48" s="90" t="str">
        <f t="shared" si="0"/>
        <v/>
      </c>
    </row>
    <row r="49" spans="1:8" x14ac:dyDescent="0.3">
      <c r="A49" s="99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146"/>
      <c r="F49" s="138"/>
      <c r="H49" s="90" t="str">
        <f t="shared" si="0"/>
        <v/>
      </c>
    </row>
    <row r="50" spans="1:8" x14ac:dyDescent="0.3">
      <c r="A50" s="99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146"/>
      <c r="F50" s="138"/>
      <c r="H50" s="90" t="str">
        <f t="shared" si="0"/>
        <v/>
      </c>
    </row>
    <row r="51" spans="1:8" x14ac:dyDescent="0.3">
      <c r="A51" s="99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146"/>
      <c r="F51" s="138"/>
      <c r="H51" s="90" t="str">
        <f t="shared" si="0"/>
        <v/>
      </c>
    </row>
    <row r="52" spans="1:8" x14ac:dyDescent="0.3">
      <c r="A52" s="99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146"/>
      <c r="F52" s="138"/>
      <c r="H52" s="90" t="str">
        <f t="shared" si="0"/>
        <v/>
      </c>
    </row>
    <row r="53" spans="1:8" x14ac:dyDescent="0.3">
      <c r="A53" s="99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46"/>
      <c r="F53" s="138"/>
      <c r="H53" s="90" t="str">
        <f t="shared" si="0"/>
        <v/>
      </c>
    </row>
    <row r="54" spans="1:8" x14ac:dyDescent="0.3">
      <c r="A54" s="99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46"/>
      <c r="F54" s="138"/>
      <c r="H54" s="90" t="str">
        <f t="shared" si="0"/>
        <v/>
      </c>
    </row>
    <row r="55" spans="1:8" x14ac:dyDescent="0.3">
      <c r="A55" s="99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146"/>
      <c r="F55" s="138"/>
      <c r="H55" s="90" t="str">
        <f t="shared" si="0"/>
        <v/>
      </c>
    </row>
    <row r="56" spans="1:8" x14ac:dyDescent="0.3">
      <c r="A56" s="99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146"/>
      <c r="F56" s="138"/>
      <c r="H56" s="90" t="str">
        <f t="shared" si="0"/>
        <v/>
      </c>
    </row>
    <row r="57" spans="1:8" x14ac:dyDescent="0.3">
      <c r="A57" s="99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H57" s="90" t="str">
        <f t="shared" si="0"/>
        <v/>
      </c>
    </row>
    <row r="58" spans="1:8" x14ac:dyDescent="0.3">
      <c r="A58" s="99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146"/>
      <c r="F58" s="138"/>
      <c r="H58" s="90" t="str">
        <f t="shared" si="0"/>
        <v/>
      </c>
    </row>
    <row r="59" spans="1:8" x14ac:dyDescent="0.3">
      <c r="A59" s="99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146"/>
      <c r="F59" s="138"/>
      <c r="H59" s="90" t="str">
        <f t="shared" si="0"/>
        <v/>
      </c>
    </row>
    <row r="60" spans="1:8" x14ac:dyDescent="0.3">
      <c r="A60" s="99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146"/>
      <c r="F60" s="138"/>
      <c r="H60" s="90" t="str">
        <f t="shared" si="0"/>
        <v/>
      </c>
    </row>
    <row r="61" spans="1:8" x14ac:dyDescent="0.3">
      <c r="A61" s="99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146"/>
      <c r="F61" s="138"/>
      <c r="H61" s="90" t="str">
        <f t="shared" si="0"/>
        <v/>
      </c>
    </row>
    <row r="62" spans="1:8" x14ac:dyDescent="0.3">
      <c r="A62" s="99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146"/>
      <c r="F62" s="138"/>
      <c r="H62" s="90" t="str">
        <f t="shared" si="0"/>
        <v/>
      </c>
    </row>
  </sheetData>
  <dataValidations count="9">
    <dataValidation type="list" allowBlank="1" showInputMessage="1" showErrorMessage="1" promptTitle="MATIERES" prompt="choisir le produit" sqref="C4:C5 C16:C19 C7:C8 C10:C13" xr:uid="{00000000-0002-0000-0500-000000000000}">
      <formula1>INDIRECT(B4)</formula1>
    </dataValidation>
    <dataValidation type="list" allowBlank="1" showInputMessage="1" promptTitle="Main d'oeuvre CHANTIER" prompt="choisir la prestation" sqref="C25:C35" xr:uid="{00000000-0002-0000-0500-000001000000}">
      <formula1>INDIRECT(B25)</formula1>
    </dataValidation>
    <dataValidation type="custom" allowBlank="1" sqref="C60:C62 F60:F62" xr:uid="{00000000-0002-0000-0500-000002000000}">
      <formula1>SUM(A59:WAK154)</formula1>
    </dataValidation>
    <dataValidation type="custom" allowBlank="1" sqref="C58:C59 F58:F59" xr:uid="{00000000-0002-0000-0500-000003000000}">
      <formula1>SUM(A57:WAK155)</formula1>
    </dataValidation>
    <dataValidation type="custom" allowBlank="1" sqref="F44:F56 C44:C56" xr:uid="{00000000-0002-0000-0500-000004000000}">
      <formula1>SUM(A43:WAK131)</formula1>
    </dataValidation>
    <dataValidation type="list" allowBlank="1" showInputMessage="1" promptTitle="MINIPELLE" prompt="choisir la prestation" sqref="C36:C43" xr:uid="{00000000-0002-0000-0500-000005000000}">
      <formula1>INDIRECT(B36)</formula1>
    </dataValidation>
    <dataValidation type="custom" allowBlank="1" sqref="C22:C24 F22:F24" xr:uid="{00000000-0002-0000-0500-000006000000}">
      <formula1>SUM(A21:WAK68)</formula1>
    </dataValidation>
    <dataValidation type="custom" allowBlank="1" sqref="C20:C21 F20:F21" xr:uid="{00000000-0002-0000-0500-000007000000}">
      <formula1>SUM(A20:WAK69)</formula1>
    </dataValidation>
    <dataValidation allowBlank="1" showInputMessage="1" showErrorMessage="1" promptTitle="MATIERES" prompt="choisir le produit" sqref="C6 C15 C9" xr:uid="{00000000-0002-0000-0500-000008000000}"/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BM103"/>
  <sheetViews>
    <sheetView topLeftCell="K1" zoomScale="85" zoomScaleNormal="85" workbookViewId="0">
      <selection activeCell="O5" sqref="O5"/>
    </sheetView>
  </sheetViews>
  <sheetFormatPr baseColWidth="10" defaultColWidth="11.44140625" defaultRowHeight="14.4" x14ac:dyDescent="0.3"/>
  <cols>
    <col min="1" max="1" width="11.44140625" style="257"/>
    <col min="2" max="2" width="11.44140625" style="258"/>
    <col min="3" max="3" width="63.6640625" style="268" customWidth="1"/>
    <col min="4" max="4" width="20.33203125" style="258" customWidth="1"/>
    <col min="5" max="5" width="11.44140625" style="258"/>
    <col min="6" max="6" width="58.109375" style="269" bestFit="1" customWidth="1"/>
    <col min="7" max="7" width="11.44140625" style="258"/>
    <col min="8" max="8" width="41.6640625" style="269" customWidth="1"/>
    <col min="9" max="9" width="11.44140625" style="258"/>
    <col min="10" max="10" width="41.6640625" style="269" customWidth="1"/>
    <col min="11" max="11" width="11.44140625" style="258"/>
    <col min="12" max="12" width="41.6640625" style="269" customWidth="1"/>
    <col min="13" max="13" width="11.44140625" style="258"/>
    <col min="14" max="14" width="41.6640625" style="269" customWidth="1"/>
    <col min="15" max="16384" width="11.44140625" style="258"/>
  </cols>
  <sheetData>
    <row r="1" spans="1:65" s="248" customFormat="1" ht="18" x14ac:dyDescent="0.3">
      <c r="A1" s="250"/>
      <c r="E1" s="293" t="s">
        <v>2033</v>
      </c>
      <c r="F1" s="294"/>
      <c r="G1" s="293" t="s">
        <v>2034</v>
      </c>
      <c r="H1" s="294"/>
      <c r="I1" s="295" t="s">
        <v>2035</v>
      </c>
      <c r="J1" s="295"/>
      <c r="K1" s="295" t="s">
        <v>2036</v>
      </c>
      <c r="L1" s="295"/>
      <c r="M1" s="295" t="s">
        <v>2037</v>
      </c>
      <c r="N1" s="295"/>
      <c r="O1" s="248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  <c r="P1" s="251"/>
      <c r="Q1" s="251"/>
      <c r="S1" s="251"/>
      <c r="T1" s="251"/>
      <c r="V1" s="251"/>
      <c r="W1" s="251"/>
      <c r="Y1" s="251"/>
      <c r="Z1" s="251"/>
      <c r="AB1" s="251"/>
      <c r="AC1" s="251"/>
      <c r="AE1" s="251"/>
      <c r="AF1" s="251"/>
      <c r="AH1" s="251"/>
      <c r="AI1" s="251"/>
      <c r="AK1" s="251"/>
      <c r="AL1" s="251"/>
      <c r="AN1" s="251"/>
      <c r="AO1" s="251"/>
      <c r="AQ1" s="251"/>
      <c r="AR1" s="251"/>
      <c r="AT1" s="251"/>
      <c r="AU1" s="251"/>
      <c r="AW1" s="251"/>
      <c r="AX1" s="251"/>
      <c r="AZ1" s="251"/>
      <c r="BA1" s="251"/>
      <c r="BC1" s="251"/>
      <c r="BD1" s="251"/>
      <c r="BF1" s="251"/>
      <c r="BG1" s="251"/>
      <c r="BI1" s="251"/>
      <c r="BJ1" s="251"/>
      <c r="BL1" s="251"/>
      <c r="BM1" s="251"/>
    </row>
    <row r="2" spans="1:65" s="248" customFormat="1" ht="18" x14ac:dyDescent="0.3">
      <c r="A2" s="250"/>
      <c r="E2" s="291" t="s">
        <v>2020</v>
      </c>
      <c r="F2" s="291"/>
      <c r="G2" s="291" t="s">
        <v>2021</v>
      </c>
      <c r="H2" s="291"/>
      <c r="I2" s="292" t="s">
        <v>2022</v>
      </c>
      <c r="J2" s="292"/>
      <c r="K2" s="291" t="s">
        <v>2023</v>
      </c>
      <c r="L2" s="291"/>
      <c r="M2" s="291" t="s">
        <v>2024</v>
      </c>
      <c r="N2" s="291"/>
      <c r="O2" s="293" t="s">
        <v>2033</v>
      </c>
      <c r="P2" s="294"/>
      <c r="Q2" s="293" t="s">
        <v>2034</v>
      </c>
      <c r="R2" s="294"/>
      <c r="S2" s="295" t="s">
        <v>2035</v>
      </c>
      <c r="T2" s="295"/>
      <c r="U2" s="295" t="s">
        <v>2036</v>
      </c>
      <c r="V2" s="295"/>
      <c r="W2" s="295" t="s">
        <v>2037</v>
      </c>
      <c r="X2" s="295"/>
      <c r="Y2" s="251"/>
      <c r="Z2" s="251"/>
      <c r="AB2" s="251"/>
      <c r="AC2" s="251"/>
      <c r="AE2" s="251"/>
      <c r="AF2" s="251"/>
      <c r="AH2" s="251"/>
      <c r="AI2" s="251"/>
      <c r="AK2" s="251"/>
      <c r="AL2" s="251"/>
      <c r="AN2" s="251"/>
      <c r="AO2" s="251"/>
      <c r="AQ2" s="251"/>
      <c r="AR2" s="251"/>
      <c r="AT2" s="251"/>
      <c r="AU2" s="251"/>
      <c r="AW2" s="251"/>
      <c r="AX2" s="251"/>
      <c r="AZ2" s="251"/>
      <c r="BA2" s="251"/>
      <c r="BC2" s="251"/>
      <c r="BD2" s="251"/>
      <c r="BF2" s="251"/>
      <c r="BG2" s="251"/>
      <c r="BI2" s="251"/>
      <c r="BJ2" s="251"/>
      <c r="BL2" s="251"/>
      <c r="BM2" s="251"/>
    </row>
    <row r="3" spans="1:65" s="248" customFormat="1" x14ac:dyDescent="0.3">
      <c r="A3" s="250"/>
      <c r="D3" s="248" t="s">
        <v>244</v>
      </c>
      <c r="E3" s="248" t="s">
        <v>245</v>
      </c>
      <c r="F3" s="251" t="s">
        <v>623</v>
      </c>
      <c r="G3" s="248" t="s">
        <v>245</v>
      </c>
      <c r="H3" s="251" t="s">
        <v>623</v>
      </c>
      <c r="I3" s="248" t="s">
        <v>245</v>
      </c>
      <c r="J3" s="251" t="s">
        <v>623</v>
      </c>
      <c r="K3" s="248" t="s">
        <v>245</v>
      </c>
      <c r="L3" s="251" t="s">
        <v>623</v>
      </c>
      <c r="M3" s="248" t="s">
        <v>245</v>
      </c>
      <c r="N3" s="251" t="s">
        <v>623</v>
      </c>
      <c r="P3" s="251"/>
      <c r="Q3" s="251"/>
      <c r="S3" s="251"/>
      <c r="T3" s="251"/>
      <c r="V3" s="251"/>
      <c r="W3" s="251"/>
      <c r="Y3" s="251"/>
      <c r="Z3" s="251"/>
      <c r="AB3" s="251"/>
      <c r="AC3" s="251"/>
      <c r="AE3" s="251"/>
      <c r="AF3" s="251"/>
      <c r="AH3" s="251"/>
      <c r="AI3" s="251"/>
      <c r="AK3" s="251"/>
      <c r="AL3" s="251"/>
      <c r="AN3" s="251"/>
      <c r="AO3" s="251"/>
      <c r="AQ3" s="251"/>
      <c r="AR3" s="251"/>
      <c r="AT3" s="251"/>
      <c r="AU3" s="251"/>
      <c r="AW3" s="251"/>
      <c r="AX3" s="251"/>
      <c r="AZ3" s="251"/>
      <c r="BA3" s="251"/>
      <c r="BC3" s="251"/>
      <c r="BD3" s="251"/>
      <c r="BF3" s="251"/>
      <c r="BG3" s="251"/>
      <c r="BI3" s="251"/>
      <c r="BJ3" s="251"/>
      <c r="BL3" s="251"/>
      <c r="BM3" s="251"/>
    </row>
    <row r="4" spans="1:65" s="274" customFormat="1" ht="144" customHeight="1" x14ac:dyDescent="0.3">
      <c r="A4" s="273"/>
      <c r="D4" s="274" t="s">
        <v>1059</v>
      </c>
      <c r="H4" s="274" t="s">
        <v>927</v>
      </c>
    </row>
    <row r="5" spans="1:65" s="248" customFormat="1" x14ac:dyDescent="0.3">
      <c r="A5" s="250">
        <f>IF(B5="MATIERE",VLOOKUP($C5,MATIERE!$B$2:$K$601,10,0),IF(B5="MOA",VLOOKUP($C5,ATELIER!$B$2:$K$291,10,0),IF(B5="MOC",VLOOKUP($C5,CHANTIER!$B$2:$K$291,10,0),IF(B5="MP",VLOOKUP($C5,MINIPELLE!$B$2:$K$291,10,0),""))))</f>
        <v>374</v>
      </c>
      <c r="B5" s="248" t="s">
        <v>294</v>
      </c>
      <c r="C5" s="248" t="s">
        <v>276</v>
      </c>
      <c r="D5" s="248" t="str">
        <f>IF(B5="MATIERE",VLOOKUP($C5,[3]MATIERE!$B$2:$K$601,6,0),IF(B5="MOA",VLOOKUP($C5,[3]ATELIER!$B$2:$K$291,3,0),IF(B5="MOC",VLOOKUP($C5,[3]CHANTIER!$B$2:$K$291,3,0),IF(B5="MP",VLOOKUP($C5,[3]MINIPELLE!$B$2:$K$291,3,0),""))))</f>
        <v>t</v>
      </c>
      <c r="F5" s="251" t="s">
        <v>2025</v>
      </c>
      <c r="H5" s="251" t="s">
        <v>2026</v>
      </c>
      <c r="J5" s="251" t="s">
        <v>2027</v>
      </c>
      <c r="L5" s="254" t="s">
        <v>1559</v>
      </c>
      <c r="N5" s="254"/>
      <c r="O5" s="248" t="str">
        <f>IF(F5="","",SUBSTITUTE(SUBSTITUTE(SUBSTITUTE(SUBSTITUTE(SUBSTITUTE($O$1,"#ID#",E$1),"#TYPE#",$B5),"#LIGNE#",$A5),"#FORMULE#",IF(F5="","null",CONCATENATE("'",F5,"'"))),"#CTE1#",IF(G5="","null",CONCATENATE("'",G5,"'"))))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(null,'EXUTOIRE_E1','MATIERE',374,'1.8*0.3*0.4*(DISTANCE_C+DISTANCE_D+DISTANCE_E)',null,now());
</v>
      </c>
      <c r="P5" s="248" t="str">
        <f t="shared" ref="P5:W19" si="0">IF(G5="","",SUBSTITUTE(SUBSTITUTE(SUBSTITUTE(SUBSTITUTE(SUBSTITUTE($O$1,"#ID#",F$1),"#TYPE#",$B5),"#LIGNE#",$A5),"#FORMULE#",IF(G5="","null",CONCATENATE("'",G5,"'"))),"#CTE1#",IF(H5="","null",CONCATENATE("'",H5,"'"))))</f>
        <v/>
      </c>
      <c r="Q5" s="248" t="str">
        <f t="shared" si="0"/>
        <v xml:space="preserve">INSERT INTO SC_SystemeProduits(RefDimension,NomSysteme,typePresta,ligne,formule,cte1,DateModif) values (null,'EXUTOIRE_E2','MATIERE',374,'1.8*0.1*0.4*(DISTANCE_B2)*EXUTOIRE_PVC_OK',null,now());
</v>
      </c>
      <c r="R5" s="248" t="str">
        <f t="shared" si="0"/>
        <v/>
      </c>
      <c r="S5" s="248" t="str">
        <f t="shared" si="0"/>
        <v xml:space="preserve">INSERT INTO SC_SystemeProduits(RefDimension,NomSysteme,typePresta,ligne,formule,cte1,DateModif) values (null,'EXUTOIRE_E3','MATIERE',374,'1.8*0.1*0.4*(DISTANCE_B2)*EXUTOIRE_PEHD_OK',null,now());
</v>
      </c>
      <c r="T5" s="248" t="str">
        <f t="shared" si="0"/>
        <v/>
      </c>
      <c r="U5" s="248" t="str">
        <f t="shared" si="0"/>
        <v xml:space="preserve">INSERT INTO SC_SystemeProduits(RefDimension,NomSysteme,typePresta,ligne,formule,cte1,DateModif) values (null,'EXUTOIRE_PR2','MATIERE',374,'PR2_OK*0.25',null,now());
</v>
      </c>
      <c r="V5" s="248" t="str">
        <f t="shared" si="0"/>
        <v/>
      </c>
      <c r="W5" s="248" t="str">
        <f t="shared" si="0"/>
        <v/>
      </c>
      <c r="AH5" s="251"/>
      <c r="AI5" s="251"/>
      <c r="AK5" s="251"/>
      <c r="AL5" s="251"/>
      <c r="AN5" s="251"/>
      <c r="AO5" s="251"/>
      <c r="AQ5" s="251"/>
      <c r="AR5" s="251"/>
      <c r="AT5" s="251"/>
      <c r="AU5" s="251"/>
      <c r="AW5" s="251"/>
      <c r="AX5" s="251"/>
      <c r="AZ5" s="251"/>
      <c r="BA5" s="251"/>
      <c r="BC5" s="251"/>
      <c r="BD5" s="251"/>
      <c r="BF5" s="251"/>
      <c r="BG5" s="251"/>
      <c r="BI5" s="251"/>
      <c r="BJ5" s="251"/>
      <c r="BL5" s="251"/>
      <c r="BM5" s="251"/>
    </row>
    <row r="6" spans="1:65" s="248" customFormat="1" x14ac:dyDescent="0.3">
      <c r="A6" s="250">
        <f>IF(B6="MATIERE",VLOOKUP($C6,MATIERE!$B$2:$K$601,10,0),IF(B6="MOA",VLOOKUP($C6,ATELIER!$B$2:$K$291,10,0),IF(B6="MOC",VLOOKUP($C6,CHANTIER!$B$2:$K$291,10,0),IF(B6="MP",VLOOKUP($C6,MINIPELLE!$B$2:$K$291,10,0),""))))</f>
        <v>91</v>
      </c>
      <c r="B6" s="248" t="s">
        <v>294</v>
      </c>
      <c r="C6" s="248" t="s">
        <v>1337</v>
      </c>
      <c r="D6" s="248" t="str">
        <f>IF(B6="MATIERE",VLOOKUP($C6,[3]MATIERE!$B$2:$K$601,6,0),IF(B6="MOA",VLOOKUP($C6,[3]ATELIER!$B$2:$K$291,3,0),IF(B6="MOC",VLOOKUP($C6,[3]CHANTIER!$B$2:$K$291,3,0),IF(B6="MP",VLOOKUP($C6,[3]MINIPELLE!$B$2:$K$291,3,0),""))))</f>
        <v>pc</v>
      </c>
      <c r="F6" s="251" t="s">
        <v>1562</v>
      </c>
      <c r="H6" s="251" t="s">
        <v>2028</v>
      </c>
      <c r="J6" s="251" t="s">
        <v>2029</v>
      </c>
      <c r="L6" s="251"/>
      <c r="N6" s="251"/>
      <c r="O6" s="248" t="str">
        <f t="shared" ref="O6:O69" si="1">IF(F6="","",SUBSTITUTE(SUBSTITUTE(SUBSTITUTE(SUBSTITUTE(SUBSTITUTE($O$1,"#ID#",E$1),"#TYPE#",$B6),"#LIGNE#",$A6),"#FORMULE#",IF(F6="","null",CONCATENATE("'",F6,"'"))),"#CTE1#",IF(G6="","null",CONCATENATE("'",G6,"'"))))</f>
        <v xml:space="preserve">INSERT INTO SC_SystemeProduits(RefDimension,NomSysteme,typePresta,ligne,formule,cte1,DateModif) values (null,'EXUTOIRE_E1','MATIERE',91,'DISTANCE_C+DISTANCE_D+DISTANCE_E',null,now());
</v>
      </c>
      <c r="P6" s="248" t="str">
        <f t="shared" si="0"/>
        <v/>
      </c>
      <c r="Q6" s="248" t="str">
        <f t="shared" si="0"/>
        <v xml:space="preserve">INSERT INTO SC_SystemeProduits(RefDimension,NomSysteme,typePresta,ligne,formule,cte1,DateModif) values (null,'EXUTOIRE_E2','MATIERE',91,'DISTANCE_B2*EXUTOIRE_PVC_OK',null,now());
</v>
      </c>
      <c r="R6" s="248" t="str">
        <f t="shared" si="0"/>
        <v/>
      </c>
      <c r="S6" s="248" t="str">
        <f t="shared" si="0"/>
        <v xml:space="preserve">INSERT INTO SC_SystemeProduits(RefDimension,NomSysteme,typePresta,ligne,formule,cte1,DateModif) values (null,'EXUTOIRE_E3','MATIERE',91,'DISTANCE_B2*EXUTOIRE_PEHD_OK',null,now());
</v>
      </c>
      <c r="T6" s="248" t="str">
        <f t="shared" si="0"/>
        <v/>
      </c>
      <c r="U6" s="248" t="str">
        <f t="shared" si="0"/>
        <v/>
      </c>
      <c r="V6" s="248" t="str">
        <f t="shared" si="0"/>
        <v/>
      </c>
      <c r="W6" s="248" t="str">
        <f t="shared" si="0"/>
        <v/>
      </c>
      <c r="AH6" s="251"/>
      <c r="AI6" s="251"/>
      <c r="AK6" s="251"/>
      <c r="AL6" s="251"/>
      <c r="AN6" s="251"/>
      <c r="AO6" s="251"/>
      <c r="AQ6" s="251"/>
      <c r="AR6" s="251"/>
      <c r="AT6" s="251"/>
      <c r="AU6" s="251"/>
      <c r="AW6" s="251"/>
      <c r="AX6" s="251"/>
      <c r="AZ6" s="251"/>
      <c r="BA6" s="251"/>
      <c r="BC6" s="251"/>
      <c r="BD6" s="251"/>
      <c r="BF6" s="251"/>
      <c r="BG6" s="251"/>
      <c r="BI6" s="251"/>
      <c r="BJ6" s="251"/>
      <c r="BL6" s="251"/>
      <c r="BM6" s="251"/>
    </row>
    <row r="7" spans="1:65" s="248" customFormat="1" x14ac:dyDescent="0.3">
      <c r="A7" s="250">
        <f>IF(B7="MATIERE",VLOOKUP($C7,MATIERE!$B$2:$K$601,10,0),IF(B7="MOA",VLOOKUP($C7,ATELIER!$B$2:$K$291,10,0),IF(B7="MOC",VLOOKUP($C7,CHANTIER!$B$2:$K$291,10,0),IF(B7="MP",VLOOKUP($C7,MINIPELLE!$B$2:$K$291,10,0),""))))</f>
        <v>361</v>
      </c>
      <c r="B7" s="248" t="s">
        <v>294</v>
      </c>
      <c r="C7" s="248" t="s">
        <v>1672</v>
      </c>
      <c r="D7" s="248" t="str">
        <f>IF(B7="MATIERE",VLOOKUP($C7,[3]MATIERE!$B$2:$K$601,6,0),IF(B7="MOA",VLOOKUP($C7,[3]ATELIER!$B$2:$K$291,3,0),IF(B7="MOC",VLOOKUP($C7,[3]CHANTIER!$B$2:$K$291,3,0),IF(B7="MP",VLOOKUP($C7,[3]MINIPELLE!$B$2:$K$291,3,0),""))))</f>
        <v>ml</v>
      </c>
      <c r="F7" s="251" t="s">
        <v>2086</v>
      </c>
      <c r="H7" s="251"/>
      <c r="J7" s="251"/>
      <c r="L7" s="251"/>
      <c r="N7" s="251"/>
      <c r="O7" s="248" t="str">
        <f t="shared" si="1"/>
        <v xml:space="preserve">INSERT INTO SC_SystemeProduits(RefDimension,NomSysteme,typePresta,ligne,formule,cte1,DateModif) values (null,'EXUTOIRE_E1','MATIERE',361,'(DISTANCE_C+DISTANCE_D+DISTANCE_E)*COLLECTE_CR4_OK',null,now());
</v>
      </c>
      <c r="P7" s="248" t="str">
        <f t="shared" si="0"/>
        <v/>
      </c>
      <c r="Q7" s="248" t="str">
        <f t="shared" si="0"/>
        <v/>
      </c>
      <c r="R7" s="248" t="str">
        <f t="shared" si="0"/>
        <v/>
      </c>
      <c r="S7" s="248" t="str">
        <f t="shared" si="0"/>
        <v/>
      </c>
      <c r="T7" s="248" t="str">
        <f t="shared" si="0"/>
        <v/>
      </c>
      <c r="U7" s="248" t="str">
        <f t="shared" si="0"/>
        <v/>
      </c>
      <c r="V7" s="248" t="str">
        <f t="shared" si="0"/>
        <v/>
      </c>
      <c r="W7" s="248" t="str">
        <f t="shared" si="0"/>
        <v/>
      </c>
      <c r="AH7" s="251"/>
      <c r="AI7" s="251"/>
      <c r="AK7" s="251"/>
      <c r="AL7" s="251"/>
      <c r="AN7" s="251"/>
      <c r="AO7" s="251"/>
      <c r="AQ7" s="251"/>
      <c r="AR7" s="251"/>
      <c r="AT7" s="251"/>
      <c r="AU7" s="251"/>
      <c r="AW7" s="251"/>
      <c r="AX7" s="251"/>
      <c r="AZ7" s="251"/>
      <c r="BA7" s="251"/>
      <c r="BC7" s="251"/>
      <c r="BD7" s="251"/>
      <c r="BF7" s="251"/>
      <c r="BG7" s="251"/>
      <c r="BI7" s="251"/>
      <c r="BJ7" s="251"/>
      <c r="BL7" s="251"/>
      <c r="BM7" s="251"/>
    </row>
    <row r="8" spans="1:65" s="248" customFormat="1" x14ac:dyDescent="0.3">
      <c r="A8" s="250">
        <f>IF(B8="MATIERE",VLOOKUP($C8,MATIERE!$B$2:$K$601,10,0),IF(B8="MOA",VLOOKUP($C8,ATELIER!$B$2:$K$291,10,0),IF(B8="MOC",VLOOKUP($C8,CHANTIER!$B$2:$K$291,10,0),IF(B8="MP",VLOOKUP($C8,MINIPELLE!$B$2:$K$291,10,0),""))))</f>
        <v>363</v>
      </c>
      <c r="B8" s="248" t="s">
        <v>294</v>
      </c>
      <c r="C8" s="248" t="s">
        <v>1765</v>
      </c>
      <c r="D8" s="248" t="str">
        <f>IF(B8="MATIERE",VLOOKUP($C8,[3]MATIERE!$B$2:$K$601,6,0),IF(B8="MOA",VLOOKUP($C8,[3]ATELIER!$B$2:$K$291,3,0),IF(B8="MOC",VLOOKUP($C8,[3]CHANTIER!$B$2:$K$291,3,0),IF(B8="MP",VLOOKUP($C8,[3]MINIPELLE!$B$2:$K$291,3,0),""))))</f>
        <v>ml</v>
      </c>
      <c r="F8" s="251" t="s">
        <v>2087</v>
      </c>
      <c r="H8" s="251"/>
      <c r="J8" s="251"/>
      <c r="L8" s="251"/>
      <c r="N8" s="251"/>
      <c r="O8" s="248" t="str">
        <f t="shared" si="1"/>
        <v xml:space="preserve">INSERT INTO SC_SystemeProduits(RefDimension,NomSysteme,typePresta,ligne,formule,cte1,DateModif) values (null,'EXUTOIRE_E1','MATIERE',363,'(DISTANCE_C+DISTANCE_D+DISTANCE_E)*COLLECTE_CR8_OK',null,now());
</v>
      </c>
      <c r="P8" s="248" t="str">
        <f t="shared" si="0"/>
        <v/>
      </c>
      <c r="Q8" s="248" t="str">
        <f t="shared" si="0"/>
        <v/>
      </c>
      <c r="R8" s="248" t="str">
        <f t="shared" si="0"/>
        <v/>
      </c>
      <c r="S8" s="248" t="str">
        <f t="shared" si="0"/>
        <v/>
      </c>
      <c r="T8" s="248" t="str">
        <f t="shared" si="0"/>
        <v/>
      </c>
      <c r="U8" s="248" t="str">
        <f t="shared" si="0"/>
        <v/>
      </c>
      <c r="V8" s="248" t="str">
        <f t="shared" si="0"/>
        <v/>
      </c>
      <c r="W8" s="248" t="str">
        <f t="shared" si="0"/>
        <v/>
      </c>
      <c r="AH8" s="251"/>
      <c r="AI8" s="251"/>
      <c r="AK8" s="251"/>
      <c r="AL8" s="251"/>
      <c r="AN8" s="251"/>
      <c r="AO8" s="251"/>
      <c r="AQ8" s="251"/>
      <c r="AR8" s="251"/>
      <c r="AT8" s="251"/>
      <c r="AU8" s="251"/>
      <c r="AW8" s="251"/>
      <c r="AX8" s="251"/>
      <c r="AZ8" s="251"/>
      <c r="BA8" s="251"/>
      <c r="BC8" s="251"/>
      <c r="BD8" s="251"/>
      <c r="BF8" s="251"/>
      <c r="BG8" s="251"/>
      <c r="BI8" s="251"/>
      <c r="BJ8" s="251"/>
      <c r="BL8" s="251"/>
      <c r="BM8" s="251"/>
    </row>
    <row r="9" spans="1:65" s="248" customFormat="1" x14ac:dyDescent="0.3">
      <c r="A9" s="250">
        <f>IF(B9="MATIERE",VLOOKUP($C9,MATIERE!$B$2:$K$601,10,0),IF(B9="MOA",VLOOKUP($C9,ATELIER!$B$2:$K$291,10,0),IF(B9="MOC",VLOOKUP($C9,CHANTIER!$B$2:$K$291,10,0),IF(B9="MP",VLOOKUP($C9,MINIPELLE!$B$2:$K$291,10,0),""))))</f>
        <v>585</v>
      </c>
      <c r="B9" s="248" t="s">
        <v>294</v>
      </c>
      <c r="C9" s="248" t="s">
        <v>1983</v>
      </c>
      <c r="D9" s="274" t="str">
        <f>IF(B9="MATIERE",VLOOKUP($C9,[4]MATIERE!$B$2:$K$601,6,0),IF(B9="MOA",VLOOKUP($C9,[4]ATELIER!$B$2:$K$291,3,0),IF(B9="MOC",VLOOKUP($C9,[4]CHANTIER!$B$2:$K$291,3,0),IF(B9="MP",VLOOKUP($C9,[4]MINIPELLE!$B$2:$K$291,3,0),""))))</f>
        <v>ml</v>
      </c>
      <c r="F9" s="251" t="s">
        <v>2088</v>
      </c>
      <c r="H9" s="251"/>
      <c r="J9" s="251"/>
      <c r="L9" s="251"/>
      <c r="N9" s="251"/>
      <c r="O9" s="248" t="str">
        <f t="shared" si="1"/>
        <v xml:space="preserve">INSERT INTO SC_SystemeProduits(RefDimension,NomSysteme,typePresta,ligne,formule,cte1,DateModif) values (null,'EXUTOIRE_E1','MATIERE',585,'(DISTANCE_C+DISTANCE_D+DISTANCE_E)*COLLECTE_D110_OK',null,now());
</v>
      </c>
      <c r="P9" s="248" t="str">
        <f t="shared" si="0"/>
        <v/>
      </c>
      <c r="Q9" s="248" t="str">
        <f t="shared" si="0"/>
        <v/>
      </c>
      <c r="R9" s="248" t="str">
        <f t="shared" si="0"/>
        <v/>
      </c>
      <c r="S9" s="248" t="str">
        <f t="shared" si="0"/>
        <v/>
      </c>
      <c r="T9" s="248" t="str">
        <f t="shared" si="0"/>
        <v/>
      </c>
      <c r="U9" s="248" t="str">
        <f t="shared" si="0"/>
        <v/>
      </c>
      <c r="V9" s="248" t="str">
        <f t="shared" si="0"/>
        <v/>
      </c>
      <c r="W9" s="248" t="str">
        <f t="shared" si="0"/>
        <v/>
      </c>
      <c r="AH9" s="251"/>
      <c r="AI9" s="251"/>
      <c r="AK9" s="251"/>
      <c r="AL9" s="251"/>
      <c r="AN9" s="251"/>
      <c r="AO9" s="251"/>
      <c r="AQ9" s="251"/>
      <c r="AR9" s="251"/>
      <c r="AT9" s="251"/>
      <c r="AU9" s="251"/>
      <c r="AW9" s="251"/>
      <c r="AX9" s="251"/>
      <c r="AZ9" s="251"/>
      <c r="BA9" s="251"/>
      <c r="BC9" s="251"/>
      <c r="BD9" s="251"/>
      <c r="BF9" s="251"/>
      <c r="BG9" s="251"/>
      <c r="BI9" s="251"/>
      <c r="BJ9" s="251"/>
      <c r="BL9" s="251"/>
      <c r="BM9" s="251"/>
    </row>
    <row r="10" spans="1:65" s="248" customFormat="1" x14ac:dyDescent="0.3">
      <c r="A10" s="250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F10" s="251"/>
      <c r="H10" s="251"/>
      <c r="J10" s="251"/>
      <c r="L10" s="251"/>
      <c r="N10" s="251"/>
      <c r="O10" s="248" t="str">
        <f t="shared" si="1"/>
        <v/>
      </c>
      <c r="P10" s="248" t="str">
        <f t="shared" si="0"/>
        <v/>
      </c>
      <c r="Q10" s="248" t="str">
        <f t="shared" si="0"/>
        <v/>
      </c>
      <c r="R10" s="248" t="str">
        <f t="shared" si="0"/>
        <v/>
      </c>
      <c r="S10" s="248" t="str">
        <f t="shared" si="0"/>
        <v/>
      </c>
      <c r="T10" s="248" t="str">
        <f t="shared" si="0"/>
        <v/>
      </c>
      <c r="U10" s="248" t="str">
        <f t="shared" si="0"/>
        <v/>
      </c>
      <c r="V10" s="248" t="str">
        <f t="shared" si="0"/>
        <v/>
      </c>
      <c r="W10" s="248" t="str">
        <f t="shared" si="0"/>
        <v/>
      </c>
      <c r="AH10" s="251"/>
      <c r="AI10" s="251"/>
      <c r="AK10" s="251"/>
      <c r="AL10" s="251"/>
      <c r="AN10" s="251"/>
      <c r="AO10" s="251"/>
      <c r="AQ10" s="251"/>
      <c r="AR10" s="251"/>
      <c r="AT10" s="251"/>
      <c r="AU10" s="251"/>
      <c r="AW10" s="251"/>
      <c r="AX10" s="251"/>
      <c r="AZ10" s="251"/>
      <c r="BA10" s="251"/>
      <c r="BC10" s="251"/>
      <c r="BD10" s="251"/>
      <c r="BF10" s="251"/>
      <c r="BG10" s="251"/>
      <c r="BI10" s="251"/>
      <c r="BJ10" s="251"/>
      <c r="BL10" s="251"/>
      <c r="BM10" s="251"/>
    </row>
    <row r="11" spans="1:65" s="248" customFormat="1" x14ac:dyDescent="0.3">
      <c r="A11" s="250">
        <f>IF(B11="MATIERE",VLOOKUP($C11,MATIERE!$B$2:$K$601,10,0),IF(B11="MOA",VLOOKUP($C11,ATELIER!$B$2:$K$291,10,0),IF(B11="MOC",VLOOKUP($C11,CHANTIER!$B$2:$K$291,10,0),IF(B11="MP",VLOOKUP($C11,MINIPELLE!$B$2:$K$291,10,0),""))))</f>
        <v>28</v>
      </c>
      <c r="B11" s="248" t="s">
        <v>298</v>
      </c>
      <c r="C11" s="248" t="s">
        <v>122</v>
      </c>
      <c r="D11" s="248" t="str">
        <f>IF(B11="MATIERE",VLOOKUP($C11,[3]MATIERE!$B$2:$K$601,6,0),IF(B11="MOA",VLOOKUP($C11,[3]ATELIER!$B$2:$K$291,3,0),IF(B11="MOC",VLOOKUP($C11,[3]CHANTIER!$B$2:$K$291,3,0),IF(B11="MP",VLOOKUP($C11,[3]MINIPELLE!$B$2:$K$291,3,0),""))))</f>
        <v>ml</v>
      </c>
      <c r="F11" s="251" t="s">
        <v>1562</v>
      </c>
      <c r="H11" s="251"/>
      <c r="J11" s="251"/>
      <c r="L11" s="251"/>
      <c r="N11" s="251"/>
      <c r="O11" s="248" t="str">
        <f t="shared" si="1"/>
        <v xml:space="preserve">INSERT INTO SC_SystemeProduits(RefDimension,NomSysteme,typePresta,ligne,formule,cte1,DateModif) values (null,'EXUTOIRE_E1','MOC',28,'DISTANCE_C+DISTANCE_D+DISTANCE_E',null,now());
</v>
      </c>
      <c r="P11" s="248" t="str">
        <f t="shared" si="0"/>
        <v/>
      </c>
      <c r="Q11" s="248" t="str">
        <f t="shared" si="0"/>
        <v/>
      </c>
      <c r="R11" s="248" t="str">
        <f t="shared" si="0"/>
        <v/>
      </c>
      <c r="S11" s="248" t="str">
        <f t="shared" si="0"/>
        <v/>
      </c>
      <c r="T11" s="248" t="str">
        <f t="shared" si="0"/>
        <v/>
      </c>
      <c r="U11" s="248" t="str">
        <f t="shared" si="0"/>
        <v/>
      </c>
      <c r="V11" s="248" t="str">
        <f t="shared" si="0"/>
        <v/>
      </c>
      <c r="W11" s="248" t="str">
        <f t="shared" si="0"/>
        <v/>
      </c>
      <c r="AH11" s="251"/>
      <c r="AI11" s="251"/>
      <c r="AK11" s="251"/>
      <c r="AL11" s="251"/>
      <c r="AN11" s="251"/>
      <c r="AO11" s="251"/>
      <c r="AQ11" s="251"/>
      <c r="AR11" s="251"/>
      <c r="AT11" s="251"/>
      <c r="AU11" s="251"/>
      <c r="AW11" s="251"/>
      <c r="AX11" s="251"/>
      <c r="AZ11" s="251"/>
      <c r="BA11" s="251"/>
      <c r="BC11" s="251"/>
      <c r="BD11" s="251"/>
      <c r="BF11" s="251"/>
      <c r="BG11" s="251"/>
      <c r="BI11" s="251"/>
      <c r="BJ11" s="251"/>
      <c r="BL11" s="251"/>
      <c r="BM11" s="251"/>
    </row>
    <row r="12" spans="1:65" s="248" customFormat="1" x14ac:dyDescent="0.3">
      <c r="A12" s="250">
        <f>IF(B12="MATIERE",VLOOKUP($C12,MATIERE!$B$2:$K$601,10,0),IF(B12="MOA",VLOOKUP($C12,ATELIER!$B$2:$K$291,10,0),IF(B12="MOC",VLOOKUP($C12,CHANTIER!$B$2:$K$291,10,0),IF(B12="MP",VLOOKUP($C12,MINIPELLE!$B$2:$K$291,10,0),""))))</f>
        <v>27</v>
      </c>
      <c r="B12" s="248" t="s">
        <v>298</v>
      </c>
      <c r="C12" s="248" t="s">
        <v>120</v>
      </c>
      <c r="D12" s="248" t="str">
        <f>IF(B12="MATIERE",VLOOKUP($C12,[3]MATIERE!$B$2:$K$601,6,0),IF(B12="MOA",VLOOKUP($C12,[3]ATELIER!$B$2:$K$291,3,0),IF(B12="MOC",VLOOKUP($C12,[3]CHANTIER!$B$2:$K$291,3,0),IF(B12="MP",VLOOKUP($C12,[3]MINIPELLE!$B$2:$K$291,3,0),""))))</f>
        <v>ml</v>
      </c>
      <c r="F12" s="251" t="s">
        <v>1562</v>
      </c>
      <c r="H12" s="251"/>
      <c r="J12" s="251"/>
      <c r="L12" s="251"/>
      <c r="N12" s="251"/>
      <c r="O12" s="248" t="str">
        <f t="shared" si="1"/>
        <v xml:space="preserve">INSERT INTO SC_SystemeProduits(RefDimension,NomSysteme,typePresta,ligne,formule,cte1,DateModif) values (null,'EXUTOIRE_E1','MOC',27,'DISTANCE_C+DISTANCE_D+DISTANCE_E',null,now());
</v>
      </c>
      <c r="P12" s="248" t="str">
        <f t="shared" si="0"/>
        <v/>
      </c>
      <c r="Q12" s="248" t="str">
        <f t="shared" si="0"/>
        <v/>
      </c>
      <c r="R12" s="248" t="str">
        <f t="shared" si="0"/>
        <v/>
      </c>
      <c r="S12" s="248" t="str">
        <f t="shared" si="0"/>
        <v/>
      </c>
      <c r="T12" s="248" t="str">
        <f t="shared" si="0"/>
        <v/>
      </c>
      <c r="U12" s="248" t="str">
        <f t="shared" si="0"/>
        <v/>
      </c>
      <c r="V12" s="248" t="str">
        <f t="shared" si="0"/>
        <v/>
      </c>
      <c r="W12" s="248" t="str">
        <f t="shared" si="0"/>
        <v/>
      </c>
      <c r="AH12" s="251"/>
      <c r="AI12" s="251"/>
      <c r="AK12" s="251"/>
      <c r="AL12" s="251"/>
      <c r="AN12" s="251"/>
      <c r="AO12" s="251"/>
      <c r="AQ12" s="251"/>
      <c r="AR12" s="251"/>
      <c r="AT12" s="251"/>
      <c r="AU12" s="251"/>
      <c r="AW12" s="251"/>
      <c r="AX12" s="251"/>
      <c r="AZ12" s="251"/>
      <c r="BA12" s="251"/>
      <c r="BC12" s="251"/>
      <c r="BD12" s="251"/>
      <c r="BF12" s="251"/>
      <c r="BG12" s="251"/>
      <c r="BI12" s="251"/>
      <c r="BJ12" s="251"/>
      <c r="BL12" s="251"/>
      <c r="BM12" s="251"/>
    </row>
    <row r="13" spans="1:65" s="248" customFormat="1" x14ac:dyDescent="0.3">
      <c r="A13" s="250">
        <f>IF(B13="MATIERE",VLOOKUP($C13,MATIERE!$B$2:$K$601,10,0),IF(B13="MOA",VLOOKUP($C13,ATELIER!$B$2:$K$291,10,0),IF(B13="MOC",VLOOKUP($C13,CHANTIER!$B$2:$K$291,10,0),IF(B13="MP",VLOOKUP($C13,MINIPELLE!$B$2:$K$291,10,0),""))))</f>
        <v>19</v>
      </c>
      <c r="B13" s="248" t="s">
        <v>299</v>
      </c>
      <c r="C13" s="248" t="s">
        <v>120</v>
      </c>
      <c r="D13" s="248" t="str">
        <f>IF(B13="MATIERE",VLOOKUP($C13,[3]MATIERE!$B$2:$K$601,6,0),IF(B13="MOA",VLOOKUP($C13,[3]ATELIER!$B$2:$K$291,3,0),IF(B13="MOC",VLOOKUP($C13,[3]CHANTIER!$B$2:$K$291,3,0),IF(B13="MP",VLOOKUP($C13,[3]MINIPELLE!$B$2:$K$291,3,0),""))))</f>
        <v>ml</v>
      </c>
      <c r="F13" s="251" t="s">
        <v>1562</v>
      </c>
      <c r="H13" s="251"/>
      <c r="J13" s="251"/>
      <c r="L13" s="251"/>
      <c r="N13" s="251"/>
      <c r="O13" s="248" t="str">
        <f t="shared" si="1"/>
        <v xml:space="preserve">INSERT INTO SC_SystemeProduits(RefDimension,NomSysteme,typePresta,ligne,formule,cte1,DateModif) values (null,'EXUTOIRE_E1','MP',19,'DISTANCE_C+DISTANCE_D+DISTANCE_E',null,now());
</v>
      </c>
      <c r="P13" s="248" t="str">
        <f t="shared" si="0"/>
        <v/>
      </c>
      <c r="Q13" s="248" t="str">
        <f t="shared" si="0"/>
        <v/>
      </c>
      <c r="R13" s="248" t="str">
        <f t="shared" si="0"/>
        <v/>
      </c>
      <c r="S13" s="248" t="str">
        <f t="shared" si="0"/>
        <v/>
      </c>
      <c r="T13" s="248" t="str">
        <f t="shared" si="0"/>
        <v/>
      </c>
      <c r="U13" s="248" t="str">
        <f t="shared" si="0"/>
        <v/>
      </c>
      <c r="V13" s="248" t="str">
        <f t="shared" si="0"/>
        <v/>
      </c>
      <c r="W13" s="248" t="str">
        <f t="shared" si="0"/>
        <v/>
      </c>
      <c r="AH13" s="251"/>
      <c r="AI13" s="251"/>
      <c r="AK13" s="251"/>
      <c r="AL13" s="251"/>
      <c r="AN13" s="251"/>
      <c r="AO13" s="251"/>
      <c r="AQ13" s="251"/>
      <c r="AR13" s="251"/>
      <c r="AT13" s="251"/>
      <c r="AU13" s="251"/>
      <c r="AW13" s="251"/>
      <c r="AX13" s="251"/>
      <c r="AZ13" s="251"/>
      <c r="BA13" s="251"/>
      <c r="BC13" s="251"/>
      <c r="BD13" s="251"/>
      <c r="BF13" s="251"/>
      <c r="BG13" s="251"/>
      <c r="BI13" s="251"/>
      <c r="BJ13" s="251"/>
      <c r="BL13" s="251"/>
      <c r="BM13" s="251"/>
    </row>
    <row r="14" spans="1:65" s="248" customFormat="1" x14ac:dyDescent="0.3">
      <c r="A14" s="250">
        <f>IF(B14="MATIERE",VLOOKUP($C14,MATIERE!$B$2:$K$601,10,0),IF(B14="MOA",VLOOKUP($C14,ATELIER!$B$2:$K$291,10,0),IF(B14="MOC",VLOOKUP($C14,CHANTIER!$B$2:$K$291,10,0),IF(B14="MP",VLOOKUP($C14,MINIPELLE!$B$2:$K$291,10,0),""))))</f>
        <v>450</v>
      </c>
      <c r="B14" s="248" t="s">
        <v>294</v>
      </c>
      <c r="C14" s="248" t="s">
        <v>1194</v>
      </c>
      <c r="D14" s="248" t="str">
        <f>IF(B14="MATIERE",VLOOKUP($C14,[3]MATIERE!$B$2:$K$601,6,0),IF(B14="MOA",VLOOKUP($C14,[3]ATELIER!$B$2:$K$291,3,0),IF(B14="MOC",VLOOKUP($C14,[3]CHANTIER!$B$2:$K$291,3,0),IF(B14="MP",VLOOKUP($C14,[3]MINIPELLE!$B$2:$K$291,3,0),""))))</f>
        <v>pc</v>
      </c>
      <c r="F14" s="251" t="s">
        <v>2089</v>
      </c>
      <c r="H14" s="251"/>
      <c r="J14" s="251"/>
      <c r="L14" s="251"/>
      <c r="N14" s="251"/>
      <c r="O14" s="248" t="str">
        <f t="shared" si="1"/>
        <v xml:space="preserve">INSERT INTO SC_SystemeProduits(RefDimension,NomSysteme,typePresta,ligne,formule,cte1,DateModif) values (null,'EXUTOIRE_E1','MATIERE',450,'floor(0.1*(DISTANCE_C+DISTANCE_D+DISTANCE_E))*(COLLECTE_CR8_OK+COLLECTE_CR4_OK)',null,now());
</v>
      </c>
      <c r="P14" s="248" t="str">
        <f t="shared" si="0"/>
        <v/>
      </c>
      <c r="Q14" s="248" t="str">
        <f t="shared" si="0"/>
        <v/>
      </c>
      <c r="R14" s="248" t="str">
        <f t="shared" si="0"/>
        <v/>
      </c>
      <c r="S14" s="248" t="str">
        <f t="shared" si="0"/>
        <v/>
      </c>
      <c r="T14" s="248" t="str">
        <f t="shared" si="0"/>
        <v/>
      </c>
      <c r="U14" s="248" t="str">
        <f t="shared" si="0"/>
        <v/>
      </c>
      <c r="V14" s="248" t="str">
        <f t="shared" si="0"/>
        <v/>
      </c>
      <c r="W14" s="248" t="str">
        <f t="shared" si="0"/>
        <v/>
      </c>
      <c r="AH14" s="251"/>
      <c r="AI14" s="251"/>
      <c r="AK14" s="251"/>
      <c r="AL14" s="251"/>
      <c r="AN14" s="251"/>
      <c r="AO14" s="251"/>
      <c r="AQ14" s="251"/>
      <c r="AR14" s="251"/>
      <c r="AT14" s="251"/>
      <c r="AU14" s="251"/>
      <c r="AW14" s="251"/>
      <c r="AX14" s="251"/>
      <c r="AZ14" s="251"/>
      <c r="BA14" s="251"/>
      <c r="BC14" s="251"/>
      <c r="BD14" s="251"/>
      <c r="BF14" s="251"/>
      <c r="BG14" s="251"/>
      <c r="BI14" s="251"/>
      <c r="BJ14" s="251"/>
      <c r="BL14" s="251"/>
      <c r="BM14" s="251"/>
    </row>
    <row r="15" spans="1:65" s="248" customFormat="1" x14ac:dyDescent="0.3">
      <c r="A15" s="250">
        <f>IF(B15="MATIERE",VLOOKUP($C15,MATIERE!$B$2:$K$601,10,0),IF(B15="MOA",VLOOKUP($C15,ATELIER!$B$2:$K$291,10,0),IF(B15="MOC",VLOOKUP($C15,CHANTIER!$B$2:$K$291,10,0),IF(B15="MP",VLOOKUP($C15,MINIPELLE!$B$2:$K$291,10,0),""))))</f>
        <v>18</v>
      </c>
      <c r="B15" s="254" t="s">
        <v>298</v>
      </c>
      <c r="C15" s="254" t="s">
        <v>103</v>
      </c>
      <c r="D15" s="254" t="str">
        <f>IF(B15="MATIERE",VLOOKUP($C15,[4]MATIERE!$B$2:$K$601,6,0),IF(B15="MOA",VLOOKUP($C15,[4]ATELIER!$B$2:$K$291,3,0),IF(B15="MOC",VLOOKUP($C15,[4]CHANTIER!$B$2:$K$291,3,0),IF(B15="MP",VLOOKUP($C15,[4]MINIPELLE!$B$2:$K$291,3,0),""))))</f>
        <v>pc</v>
      </c>
      <c r="E15" s="254"/>
      <c r="F15" s="254" t="s">
        <v>2090</v>
      </c>
      <c r="H15" s="251"/>
      <c r="J15" s="251"/>
      <c r="L15" s="251"/>
      <c r="N15" s="251"/>
      <c r="O15" s="248" t="str">
        <f t="shared" si="1"/>
        <v xml:space="preserve">INSERT INTO SC_SystemeProduits(RefDimension,NomSysteme,typePresta,ligne,formule,cte1,DateModif) values (null,'EXUTOIRE_E1','MOC',18,'0.3*((DISTANCE_C+DISTANCE_D+DISTANCE_E))*(COLLECTE_CR8_OK+COLLECTE_CR4_OK)',null,now());
</v>
      </c>
      <c r="P15" s="248" t="str">
        <f t="shared" si="0"/>
        <v/>
      </c>
      <c r="Q15" s="248" t="str">
        <f t="shared" si="0"/>
        <v/>
      </c>
      <c r="R15" s="248" t="str">
        <f t="shared" si="0"/>
        <v/>
      </c>
      <c r="S15" s="248" t="str">
        <f t="shared" si="0"/>
        <v/>
      </c>
      <c r="T15" s="248" t="str">
        <f t="shared" si="0"/>
        <v/>
      </c>
      <c r="U15" s="248" t="str">
        <f t="shared" si="0"/>
        <v/>
      </c>
      <c r="V15" s="248" t="str">
        <f t="shared" si="0"/>
        <v/>
      </c>
      <c r="W15" s="248" t="str">
        <f t="shared" si="0"/>
        <v/>
      </c>
      <c r="AH15" s="251"/>
      <c r="AI15" s="251"/>
      <c r="AK15" s="251"/>
      <c r="AL15" s="251"/>
      <c r="AN15" s="251"/>
      <c r="AO15" s="251"/>
      <c r="AQ15" s="251"/>
      <c r="AR15" s="251"/>
      <c r="AT15" s="251"/>
      <c r="AU15" s="251"/>
      <c r="AW15" s="251"/>
      <c r="AX15" s="251"/>
      <c r="AZ15" s="251"/>
      <c r="BA15" s="251"/>
      <c r="BC15" s="251"/>
      <c r="BD15" s="251"/>
      <c r="BF15" s="251"/>
      <c r="BG15" s="251"/>
      <c r="BI15" s="251"/>
      <c r="BJ15" s="251"/>
      <c r="BL15" s="251"/>
      <c r="BM15" s="251"/>
    </row>
    <row r="16" spans="1:65" s="248" customFormat="1" x14ac:dyDescent="0.3">
      <c r="A16" s="250">
        <f>IF(B16="MATIERE",VLOOKUP($C16,MATIERE!$B$2:$K$601,10,0),IF(B16="MOA",VLOOKUP($C16,ATELIER!$B$2:$K$291,10,0),IF(B16="MOC",VLOOKUP($C16,CHANTIER!$B$2:$K$291,10,0),IF(B16="MP",VLOOKUP($C16,MINIPELLE!$B$2:$K$291,10,0),""))))</f>
        <v>2</v>
      </c>
      <c r="B16" s="254" t="s">
        <v>294</v>
      </c>
      <c r="C16" s="254" t="s">
        <v>1292</v>
      </c>
      <c r="D16" s="254" t="str">
        <f>IF(B16="MATIERE",VLOOKUP($C16,[4]MATIERE!$B$2:$K$601,6,0),IF(B16="MOA",VLOOKUP($C16,[4]ATELIER!$B$2:$K$291,3,0),IF(B16="MOC",VLOOKUP($C16,[4]CHANTIER!$B$2:$K$291,3,0),IF(B16="MP",VLOOKUP($C16,[4]MINIPELLE!$B$2:$K$291,3,0),""))))</f>
        <v>pc</v>
      </c>
      <c r="E16" s="254"/>
      <c r="F16" s="254" t="s">
        <v>2091</v>
      </c>
      <c r="H16" s="251"/>
      <c r="J16" s="251"/>
      <c r="L16" s="251"/>
      <c r="N16" s="251"/>
      <c r="O16" s="248" t="str">
        <f t="shared" si="1"/>
        <v xml:space="preserve">INSERT INTO SC_SystemeProduits(RefDimension,NomSysteme,typePresta,ligne,formule,cte1,DateModif) values (null,'EXUTOIRE_E1','MATIERE',2,'ceil(0.1*(DISTANCE_C+DISTANCE_D+DISTANCE_E))*(COLLECTE_CR8_OK+COLLECTE_CR4_OK)',null,now());
</v>
      </c>
      <c r="P16" s="248" t="str">
        <f t="shared" si="0"/>
        <v/>
      </c>
      <c r="Q16" s="248" t="str">
        <f t="shared" si="0"/>
        <v/>
      </c>
      <c r="R16" s="248" t="str">
        <f t="shared" si="0"/>
        <v/>
      </c>
      <c r="S16" s="248" t="str">
        <f t="shared" si="0"/>
        <v/>
      </c>
      <c r="T16" s="248" t="str">
        <f t="shared" si="0"/>
        <v/>
      </c>
      <c r="U16" s="248" t="str">
        <f t="shared" si="0"/>
        <v/>
      </c>
      <c r="V16" s="248" t="str">
        <f t="shared" si="0"/>
        <v/>
      </c>
      <c r="W16" s="248" t="str">
        <f t="shared" si="0"/>
        <v/>
      </c>
      <c r="AH16" s="251"/>
      <c r="AI16" s="251"/>
      <c r="AK16" s="251"/>
      <c r="AL16" s="251"/>
      <c r="AN16" s="251"/>
      <c r="AO16" s="251"/>
      <c r="AQ16" s="251"/>
      <c r="AR16" s="251"/>
      <c r="AT16" s="251"/>
      <c r="AU16" s="251"/>
      <c r="AW16" s="251"/>
      <c r="AX16" s="251"/>
      <c r="AZ16" s="251"/>
      <c r="BA16" s="251"/>
      <c r="BC16" s="251"/>
      <c r="BD16" s="251"/>
      <c r="BF16" s="251"/>
      <c r="BG16" s="251"/>
      <c r="BI16" s="251"/>
      <c r="BJ16" s="251"/>
      <c r="BL16" s="251"/>
      <c r="BM16" s="251"/>
    </row>
    <row r="17" spans="1:65" s="248" customFormat="1" x14ac:dyDescent="0.3">
      <c r="A17" s="250">
        <f>IF(B17="MATIERE",VLOOKUP($C17,MATIERE!$B$2:$K$601,10,0),IF(B17="MOA",VLOOKUP($C17,ATELIER!$B$2:$K$291,10,0),IF(B17="MOC",VLOOKUP($C17,CHANTIER!$B$2:$K$291,10,0),IF(B17="MP",VLOOKUP($C17,MINIPELLE!$B$2:$K$291,10,0),""))))</f>
        <v>4</v>
      </c>
      <c r="B17" s="254" t="s">
        <v>294</v>
      </c>
      <c r="C17" s="254" t="s">
        <v>1294</v>
      </c>
      <c r="D17" s="254" t="str">
        <f>IF(B17="MATIERE",VLOOKUP($C17,[4]MATIERE!$B$2:$K$601,6,0),IF(B17="MOA",VLOOKUP($C17,[4]ATELIER!$B$2:$K$291,3,0),IF(B17="MOC",VLOOKUP($C17,[4]CHANTIER!$B$2:$K$291,3,0),IF(B17="MP",VLOOKUP($C17,[4]MINIPELLE!$B$2:$K$291,3,0),""))))</f>
        <v>pc</v>
      </c>
      <c r="E17" s="254"/>
      <c r="F17" s="254" t="s">
        <v>2091</v>
      </c>
      <c r="H17" s="251"/>
      <c r="J17" s="251"/>
      <c r="L17" s="251"/>
      <c r="N17" s="251"/>
      <c r="O17" s="248" t="str">
        <f t="shared" si="1"/>
        <v xml:space="preserve">INSERT INTO SC_SystemeProduits(RefDimension,NomSysteme,typePresta,ligne,formule,cte1,DateModif) values (null,'EXUTOIRE_E1','MATIERE',4,'ceil(0.1*(DISTANCE_C+DISTANCE_D+DISTANCE_E))*(COLLECTE_CR8_OK+COLLECTE_CR4_OK)',null,now());
</v>
      </c>
      <c r="P17" s="248" t="str">
        <f t="shared" si="0"/>
        <v/>
      </c>
      <c r="Q17" s="248" t="str">
        <f t="shared" si="0"/>
        <v/>
      </c>
      <c r="R17" s="248" t="str">
        <f t="shared" si="0"/>
        <v/>
      </c>
      <c r="S17" s="248" t="str">
        <f t="shared" si="0"/>
        <v/>
      </c>
      <c r="T17" s="248" t="str">
        <f t="shared" si="0"/>
        <v/>
      </c>
      <c r="U17" s="248" t="str">
        <f t="shared" si="0"/>
        <v/>
      </c>
      <c r="V17" s="248" t="str">
        <f t="shared" si="0"/>
        <v/>
      </c>
      <c r="W17" s="248" t="str">
        <f t="shared" si="0"/>
        <v/>
      </c>
      <c r="AH17" s="251"/>
      <c r="AI17" s="251"/>
      <c r="AK17" s="251"/>
      <c r="AL17" s="251"/>
      <c r="AN17" s="251"/>
      <c r="AO17" s="251"/>
      <c r="AQ17" s="251"/>
      <c r="AR17" s="251"/>
      <c r="AT17" s="251"/>
      <c r="AU17" s="251"/>
      <c r="AW17" s="251"/>
      <c r="AX17" s="251"/>
      <c r="AZ17" s="251"/>
      <c r="BA17" s="251"/>
      <c r="BC17" s="251"/>
      <c r="BD17" s="251"/>
      <c r="BF17" s="251"/>
      <c r="BG17" s="251"/>
      <c r="BI17" s="251"/>
      <c r="BJ17" s="251"/>
      <c r="BL17" s="251"/>
      <c r="BM17" s="251"/>
    </row>
    <row r="18" spans="1:65" s="248" customFormat="1" x14ac:dyDescent="0.3">
      <c r="A18" s="250">
        <f>IF(B18="MATIERE",VLOOKUP($C18,MATIERE!$B$2:$K$601,10,0),IF(B18="MOA",VLOOKUP($C18,ATELIER!$B$2:$K$291,10,0),IF(B18="MOC",VLOOKUP($C18,CHANTIER!$B$2:$K$291,10,0),IF(B18="MP",VLOOKUP($C18,MINIPELLE!$B$2:$K$291,10,0),""))))</f>
        <v>6</v>
      </c>
      <c r="B18" s="254" t="s">
        <v>294</v>
      </c>
      <c r="C18" s="254" t="s">
        <v>1296</v>
      </c>
      <c r="D18" s="254" t="str">
        <f>IF(B18="MATIERE",VLOOKUP($C18,[4]MATIERE!$B$2:$K$601,6,0),IF(B18="MOA",VLOOKUP($C18,[4]ATELIER!$B$2:$K$291,3,0),IF(B18="MOC",VLOOKUP($C18,[4]CHANTIER!$B$2:$K$291,3,0),IF(B18="MP",VLOOKUP($C18,[4]MINIPELLE!$B$2:$K$291,3,0),""))))</f>
        <v>pc</v>
      </c>
      <c r="E18" s="254"/>
      <c r="F18" s="254" t="s">
        <v>2092</v>
      </c>
      <c r="H18" s="251"/>
      <c r="J18" s="251"/>
      <c r="L18" s="251"/>
      <c r="N18" s="251"/>
      <c r="O18" s="248" t="str">
        <f t="shared" si="1"/>
        <v xml:space="preserve">INSERT INTO SC_SystemeProduits(RefDimension,NomSysteme,typePresta,ligne,formule,cte1,DateModif) values (null,'EXUTOIRE_E1','MATIERE',6,'ceil(0.05*(DISTANCE_C+DISTANCE_D+DISTANCE_E))*(COLLECTE_CR8_OK+COLLECTE_CR4_OK)',null,now());
</v>
      </c>
      <c r="P18" s="248" t="str">
        <f t="shared" si="0"/>
        <v/>
      </c>
      <c r="Q18" s="248" t="str">
        <f t="shared" si="0"/>
        <v/>
      </c>
      <c r="R18" s="248" t="str">
        <f t="shared" si="0"/>
        <v/>
      </c>
      <c r="S18" s="248" t="str">
        <f t="shared" si="0"/>
        <v/>
      </c>
      <c r="T18" s="248" t="str">
        <f t="shared" si="0"/>
        <v/>
      </c>
      <c r="U18" s="248" t="str">
        <f t="shared" si="0"/>
        <v/>
      </c>
      <c r="V18" s="248" t="str">
        <f t="shared" si="0"/>
        <v/>
      </c>
      <c r="W18" s="248" t="str">
        <f t="shared" si="0"/>
        <v/>
      </c>
      <c r="AH18" s="251"/>
      <c r="AI18" s="251"/>
      <c r="AK18" s="251"/>
      <c r="AL18" s="251"/>
      <c r="AN18" s="251"/>
      <c r="AO18" s="251"/>
      <c r="AQ18" s="251"/>
      <c r="AR18" s="251"/>
      <c r="AT18" s="251"/>
      <c r="AU18" s="251"/>
      <c r="AW18" s="251"/>
      <c r="AX18" s="251"/>
      <c r="AZ18" s="251"/>
      <c r="BA18" s="251"/>
      <c r="BC18" s="251"/>
      <c r="BD18" s="251"/>
      <c r="BF18" s="251"/>
      <c r="BG18" s="251"/>
      <c r="BI18" s="251"/>
      <c r="BJ18" s="251"/>
      <c r="BL18" s="251"/>
      <c r="BM18" s="251"/>
    </row>
    <row r="19" spans="1:65" s="248" customFormat="1" x14ac:dyDescent="0.3">
      <c r="A19" s="250">
        <f>IF(B19="MATIERE",VLOOKUP($C19,MATIERE!$B$2:$K$601,10,0),IF(B19="MOA",VLOOKUP($C19,ATELIER!$B$2:$K$291,10,0),IF(B19="MOC",VLOOKUP($C19,CHANTIER!$B$2:$K$291,10,0),IF(B19="MP",VLOOKUP($C19,MINIPELLE!$B$2:$K$291,10,0),""))))</f>
        <v>586</v>
      </c>
      <c r="B19" s="254" t="s">
        <v>294</v>
      </c>
      <c r="C19" s="254" t="s">
        <v>1984</v>
      </c>
      <c r="D19" s="254" t="str">
        <f>IF(B19="MATIERE",VLOOKUP($C19,[4]MATIERE!$B$2:$K$601,6,0),IF(B19="MOA",VLOOKUP($C19,[4]ATELIER!$B$2:$K$291,3,0),IF(B19="MOC",VLOOKUP($C19,[4]CHANTIER!$B$2:$K$291,3,0),IF(B19="MP",VLOOKUP($C19,[4]MINIPELLE!$B$2:$K$291,3,0),""))))</f>
        <v>pc</v>
      </c>
      <c r="E19" s="254"/>
      <c r="F19" s="254" t="s">
        <v>2093</v>
      </c>
      <c r="H19" s="251"/>
      <c r="J19" s="251"/>
      <c r="L19" s="251"/>
      <c r="N19" s="251"/>
      <c r="O19" s="248" t="str">
        <f t="shared" si="1"/>
        <v xml:space="preserve">INSERT INTO SC_SystemeProduits(RefDimension,NomSysteme,typePresta,ligne,formule,cte1,DateModif) values (null,'EXUTOIRE_E1','MATIERE',586,'ceil(0.1*(DISTANCE_C+DISTANCE_D+DISTANCE_E))*COLLECTE_D110_OK',null,now());
</v>
      </c>
      <c r="P19" s="248" t="str">
        <f t="shared" si="0"/>
        <v/>
      </c>
      <c r="Q19" s="248" t="str">
        <f t="shared" si="0"/>
        <v/>
      </c>
      <c r="R19" s="248" t="str">
        <f t="shared" si="0"/>
        <v/>
      </c>
      <c r="S19" s="248" t="str">
        <f t="shared" si="0"/>
        <v/>
      </c>
      <c r="T19" s="248" t="str">
        <f t="shared" si="0"/>
        <v/>
      </c>
      <c r="U19" s="248" t="str">
        <f t="shared" si="0"/>
        <v/>
      </c>
      <c r="V19" s="248" t="str">
        <f t="shared" si="0"/>
        <v/>
      </c>
      <c r="W19" s="248" t="str">
        <f t="shared" si="0"/>
        <v/>
      </c>
      <c r="AH19" s="251"/>
      <c r="AI19" s="251"/>
      <c r="AK19" s="251"/>
      <c r="AL19" s="251"/>
      <c r="AN19" s="251"/>
      <c r="AO19" s="251"/>
      <c r="AQ19" s="251"/>
      <c r="AR19" s="251"/>
      <c r="AT19" s="251"/>
      <c r="AU19" s="251"/>
      <c r="AW19" s="251"/>
      <c r="AX19" s="251"/>
      <c r="AZ19" s="251"/>
      <c r="BA19" s="251"/>
      <c r="BC19" s="251"/>
      <c r="BD19" s="251"/>
      <c r="BF19" s="251"/>
      <c r="BG19" s="251"/>
      <c r="BI19" s="251"/>
      <c r="BJ19" s="251"/>
      <c r="BL19" s="251"/>
      <c r="BM19" s="251"/>
    </row>
    <row r="20" spans="1:65" s="248" customFormat="1" x14ac:dyDescent="0.3">
      <c r="A20" s="250">
        <f>IF(B20="MATIERE",VLOOKUP($C20,MATIERE!$B$2:$K$601,10,0),IF(B20="MOA",VLOOKUP($C20,ATELIER!$B$2:$K$291,10,0),IF(B20="MOC",VLOOKUP($C20,CHANTIER!$B$2:$K$291,10,0),IF(B20="MP",VLOOKUP($C20,MINIPELLE!$B$2:$K$291,10,0),""))))</f>
        <v>587</v>
      </c>
      <c r="B20" s="254" t="s">
        <v>294</v>
      </c>
      <c r="C20" s="254" t="s">
        <v>1985</v>
      </c>
      <c r="D20" s="254" t="str">
        <f>IF(B20="MATIERE",VLOOKUP($C20,[4]MATIERE!$B$2:$K$601,6,0),IF(B20="MOA",VLOOKUP($C20,[4]ATELIER!$B$2:$K$291,3,0),IF(B20="MOC",VLOOKUP($C20,[4]CHANTIER!$B$2:$K$291,3,0),IF(B20="MP",VLOOKUP($C20,[4]MINIPELLE!$B$2:$K$291,3,0),""))))</f>
        <v>pc</v>
      </c>
      <c r="E20" s="254"/>
      <c r="F20" s="254" t="s">
        <v>2093</v>
      </c>
      <c r="H20" s="251"/>
      <c r="J20" s="251"/>
      <c r="L20" s="251"/>
      <c r="N20" s="251"/>
      <c r="O20" s="248" t="str">
        <f t="shared" si="1"/>
        <v xml:space="preserve">INSERT INTO SC_SystemeProduits(RefDimension,NomSysteme,typePresta,ligne,formule,cte1,DateModif) values (null,'EXUTOIRE_E1','MATIERE',587,'ceil(0.1*(DISTANCE_C+DISTANCE_D+DISTANCE_E))*COLLECTE_D110_OK',null,now());
</v>
      </c>
      <c r="P20" s="248" t="str">
        <f t="shared" ref="P20:P41" si="2">IF(G20="","",SUBSTITUTE(SUBSTITUTE(SUBSTITUTE(SUBSTITUTE(SUBSTITUTE($O$1,"#ID#",F$1),"#TYPE#",$B20),"#LIGNE#",$A20),"#FORMULE#",IF(G20="","null",CONCATENATE("'",G20,"'"))),"#CTE1#",IF(H20="","null",CONCATENATE("'",H20,"'"))))</f>
        <v/>
      </c>
      <c r="Q20" s="248" t="str">
        <f t="shared" ref="Q20:Q41" si="3">IF(H20="","",SUBSTITUTE(SUBSTITUTE(SUBSTITUTE(SUBSTITUTE(SUBSTITUTE($O$1,"#ID#",G$1),"#TYPE#",$B20),"#LIGNE#",$A20),"#FORMULE#",IF(H20="","null",CONCATENATE("'",H20,"'"))),"#CTE1#",IF(I20="","null",CONCATENATE("'",I20,"'"))))</f>
        <v/>
      </c>
      <c r="R20" s="248" t="str">
        <f t="shared" ref="R20:R41" si="4">IF(I20="","",SUBSTITUTE(SUBSTITUTE(SUBSTITUTE(SUBSTITUTE(SUBSTITUTE($O$1,"#ID#",H$1),"#TYPE#",$B20),"#LIGNE#",$A20),"#FORMULE#",IF(I20="","null",CONCATENATE("'",I20,"'"))),"#CTE1#",IF(J20="","null",CONCATENATE("'",J20,"'"))))</f>
        <v/>
      </c>
      <c r="S20" s="248" t="str">
        <f t="shared" ref="S20:S41" si="5">IF(J20="","",SUBSTITUTE(SUBSTITUTE(SUBSTITUTE(SUBSTITUTE(SUBSTITUTE($O$1,"#ID#",I$1),"#TYPE#",$B20),"#LIGNE#",$A20),"#FORMULE#",IF(J20="","null",CONCATENATE("'",J20,"'"))),"#CTE1#",IF(K20="","null",CONCATENATE("'",K20,"'"))))</f>
        <v/>
      </c>
      <c r="T20" s="248" t="str">
        <f t="shared" ref="T20:T41" si="6">IF(K20="","",SUBSTITUTE(SUBSTITUTE(SUBSTITUTE(SUBSTITUTE(SUBSTITUTE($O$1,"#ID#",J$1),"#TYPE#",$B20),"#LIGNE#",$A20),"#FORMULE#",IF(K20="","null",CONCATENATE("'",K20,"'"))),"#CTE1#",IF(L20="","null",CONCATENATE("'",L20,"'"))))</f>
        <v/>
      </c>
      <c r="U20" s="248" t="str">
        <f t="shared" ref="U20:U41" si="7">IF(L20="","",SUBSTITUTE(SUBSTITUTE(SUBSTITUTE(SUBSTITUTE(SUBSTITUTE($O$1,"#ID#",K$1),"#TYPE#",$B20),"#LIGNE#",$A20),"#FORMULE#",IF(L20="","null",CONCATENATE("'",L20,"'"))),"#CTE1#",IF(M20="","null",CONCATENATE("'",M20,"'"))))</f>
        <v/>
      </c>
      <c r="V20" s="248" t="str">
        <f t="shared" ref="V20:V41" si="8">IF(M20="","",SUBSTITUTE(SUBSTITUTE(SUBSTITUTE(SUBSTITUTE(SUBSTITUTE($O$1,"#ID#",L$1),"#TYPE#",$B20),"#LIGNE#",$A20),"#FORMULE#",IF(M20="","null",CONCATENATE("'",M20,"'"))),"#CTE1#",IF(N20="","null",CONCATENATE("'",N20,"'"))))</f>
        <v/>
      </c>
      <c r="W20" s="248" t="str">
        <f t="shared" ref="W20:W41" si="9">IF(N20="","",SUBSTITUTE(SUBSTITUTE(SUBSTITUTE(SUBSTITUTE(SUBSTITUTE($O$1,"#ID#",M$1),"#TYPE#",$B20),"#LIGNE#",$A20),"#FORMULE#",IF(N20="","null",CONCATENATE("'",N20,"'"))),"#CTE1#",IF(O20="","null",CONCATENATE("'",O20,"'"))))</f>
        <v/>
      </c>
      <c r="AH20" s="251"/>
      <c r="AI20" s="251"/>
      <c r="AK20" s="251"/>
      <c r="AL20" s="251"/>
      <c r="AN20" s="251"/>
      <c r="AO20" s="251"/>
      <c r="AQ20" s="251"/>
      <c r="AR20" s="251"/>
      <c r="AT20" s="251"/>
      <c r="AU20" s="251"/>
      <c r="AW20" s="251"/>
      <c r="AX20" s="251"/>
      <c r="AZ20" s="251"/>
      <c r="BA20" s="251"/>
      <c r="BC20" s="251"/>
      <c r="BD20" s="251"/>
      <c r="BF20" s="251"/>
      <c r="BG20" s="251"/>
      <c r="BI20" s="251"/>
      <c r="BJ20" s="251"/>
      <c r="BL20" s="251"/>
      <c r="BM20" s="251"/>
    </row>
    <row r="21" spans="1:65" s="248" customFormat="1" x14ac:dyDescent="0.3">
      <c r="A21" s="250">
        <f>IF(B21="MATIERE",VLOOKUP($C21,MATIERE!$B$2:$K$601,10,0),IF(B21="MOA",VLOOKUP($C21,ATELIER!$B$2:$K$291,10,0),IF(B21="MOC",VLOOKUP($C21,CHANTIER!$B$2:$K$291,10,0),IF(B21="MP",VLOOKUP($C21,MINIPELLE!$B$2:$K$291,10,0),""))))</f>
        <v>588</v>
      </c>
      <c r="B21" s="254" t="s">
        <v>294</v>
      </c>
      <c r="C21" s="254" t="s">
        <v>1986</v>
      </c>
      <c r="D21" s="254" t="str">
        <f>IF(B21="MATIERE",VLOOKUP($C21,[4]MATIERE!$B$2:$K$601,6,0),IF(B21="MOA",VLOOKUP($C21,[4]ATELIER!$B$2:$K$291,3,0),IF(B21="MOC",VLOOKUP($C21,[4]CHANTIER!$B$2:$K$291,3,0),IF(B21="MP",VLOOKUP($C21,[4]MINIPELLE!$B$2:$K$291,3,0),""))))</f>
        <v>pc</v>
      </c>
      <c r="E21" s="254"/>
      <c r="F21" s="254" t="s">
        <v>2094</v>
      </c>
      <c r="H21" s="251"/>
      <c r="J21" s="251"/>
      <c r="L21" s="251"/>
      <c r="N21" s="251"/>
      <c r="O21" s="248" t="str">
        <f t="shared" si="1"/>
        <v xml:space="preserve">INSERT INTO SC_SystemeProduits(RefDimension,NomSysteme,typePresta,ligne,formule,cte1,DateModif) values (null,'EXUTOIRE_E1','MATIERE',588,'ceil(0.05*(DISTANCE_C+DISTANCE_D+DISTANCE_E))*COLLECTE_D110_OK',null,now());
</v>
      </c>
      <c r="P21" s="248" t="str">
        <f t="shared" si="2"/>
        <v/>
      </c>
      <c r="Q21" s="248" t="str">
        <f t="shared" si="3"/>
        <v/>
      </c>
      <c r="R21" s="248" t="str">
        <f t="shared" si="4"/>
        <v/>
      </c>
      <c r="S21" s="248" t="str">
        <f t="shared" si="5"/>
        <v/>
      </c>
      <c r="T21" s="248" t="str">
        <f t="shared" si="6"/>
        <v/>
      </c>
      <c r="U21" s="248" t="str">
        <f t="shared" si="7"/>
        <v/>
      </c>
      <c r="V21" s="248" t="str">
        <f t="shared" si="8"/>
        <v/>
      </c>
      <c r="W21" s="248" t="str">
        <f t="shared" si="9"/>
        <v/>
      </c>
      <c r="AH21" s="251"/>
      <c r="AI21" s="251"/>
      <c r="AK21" s="251"/>
      <c r="AL21" s="251"/>
      <c r="AN21" s="251"/>
      <c r="AO21" s="251"/>
      <c r="AQ21" s="251"/>
      <c r="AR21" s="251"/>
      <c r="AT21" s="251"/>
      <c r="AU21" s="251"/>
      <c r="AW21" s="251"/>
      <c r="AX21" s="251"/>
      <c r="AZ21" s="251"/>
      <c r="BA21" s="251"/>
      <c r="BC21" s="251"/>
      <c r="BD21" s="251"/>
      <c r="BF21" s="251"/>
      <c r="BG21" s="251"/>
      <c r="BI21" s="251"/>
      <c r="BJ21" s="251"/>
      <c r="BL21" s="251"/>
      <c r="BM21" s="251"/>
    </row>
    <row r="22" spans="1:65" s="248" customFormat="1" x14ac:dyDescent="0.3">
      <c r="A22" s="250">
        <f>IF(B22="MATIERE",VLOOKUP($C22,MATIERE!$B$2:$K$601,10,0),IF(B22="MOA",VLOOKUP($C22,ATELIER!$B$2:$K$291,10,0),IF(B22="MOC",VLOOKUP($C22,CHANTIER!$B$2:$K$291,10,0),IF(B22="MP",VLOOKUP($C22,MINIPELLE!$B$2:$K$291,10,0),""))))</f>
        <v>584</v>
      </c>
      <c r="B22" s="248" t="s">
        <v>294</v>
      </c>
      <c r="C22" s="248" t="s">
        <v>1771</v>
      </c>
      <c r="D22" s="248" t="s">
        <v>8</v>
      </c>
      <c r="F22" s="251"/>
      <c r="H22" s="251"/>
      <c r="J22" s="251" t="s">
        <v>2029</v>
      </c>
      <c r="L22" s="251"/>
      <c r="N22" s="251"/>
      <c r="O22" s="248" t="str">
        <f t="shared" si="1"/>
        <v/>
      </c>
      <c r="P22" s="248" t="str">
        <f t="shared" si="2"/>
        <v/>
      </c>
      <c r="Q22" s="248" t="str">
        <f t="shared" si="3"/>
        <v/>
      </c>
      <c r="R22" s="248" t="str">
        <f t="shared" si="4"/>
        <v/>
      </c>
      <c r="S22" s="248" t="str">
        <f t="shared" si="5"/>
        <v xml:space="preserve">INSERT INTO SC_SystemeProduits(RefDimension,NomSysteme,typePresta,ligne,formule,cte1,DateModif) values (null,'EXUTOIRE_E3','MATIERE',584,'DISTANCE_B2*EXUTOIRE_PEHD_OK',null,now());
</v>
      </c>
      <c r="T22" s="248" t="str">
        <f t="shared" si="6"/>
        <v/>
      </c>
      <c r="U22" s="248" t="str">
        <f t="shared" si="7"/>
        <v/>
      </c>
      <c r="V22" s="248" t="str">
        <f t="shared" si="8"/>
        <v/>
      </c>
      <c r="W22" s="248" t="str">
        <f t="shared" si="9"/>
        <v/>
      </c>
      <c r="AH22" s="251"/>
      <c r="AI22" s="251"/>
      <c r="AK22" s="251"/>
      <c r="AL22" s="251"/>
      <c r="AN22" s="251"/>
      <c r="AO22" s="251"/>
      <c r="AQ22" s="251"/>
      <c r="AR22" s="251"/>
      <c r="AT22" s="251"/>
      <c r="AU22" s="251"/>
      <c r="AW22" s="251"/>
      <c r="AX22" s="251"/>
      <c r="AZ22" s="251"/>
      <c r="BA22" s="251"/>
      <c r="BC22" s="251"/>
      <c r="BD22" s="251"/>
      <c r="BF22" s="251"/>
      <c r="BG22" s="251"/>
      <c r="BI22" s="251"/>
      <c r="BJ22" s="251"/>
      <c r="BL22" s="251"/>
      <c r="BM22" s="251"/>
    </row>
    <row r="23" spans="1:65" s="248" customFormat="1" x14ac:dyDescent="0.3">
      <c r="A23" s="250">
        <f>IF(B23="MATIERE",VLOOKUP($C23,MATIERE!$B$2:$K$601,10,0),IF(B23="MOA",VLOOKUP($C23,ATELIER!$B$2:$K$291,10,0),IF(B23="MOC",VLOOKUP($C23,CHANTIER!$B$2:$K$291,10,0),IF(B23="MP",VLOOKUP($C23,MINIPELLE!$B$2:$K$291,10,0),""))))</f>
        <v>541</v>
      </c>
      <c r="B23" s="248" t="s">
        <v>294</v>
      </c>
      <c r="C23" s="248" t="s">
        <v>1977</v>
      </c>
      <c r="D23" s="272" t="s">
        <v>8</v>
      </c>
      <c r="F23" s="251"/>
      <c r="H23" s="251" t="s">
        <v>2030</v>
      </c>
      <c r="J23" s="251"/>
      <c r="L23" s="251"/>
      <c r="N23" s="251"/>
      <c r="O23" s="248" t="str">
        <f t="shared" si="1"/>
        <v/>
      </c>
      <c r="P23" s="248" t="str">
        <f t="shared" si="2"/>
        <v/>
      </c>
      <c r="Q23" s="248" t="str">
        <f t="shared" si="3"/>
        <v xml:space="preserve">INSERT INTO SC_SystemeProduits(RefDimension,NomSysteme,typePresta,ligne,formule,cte1,DateModif) values (null,'EXUTOIRE_E2','MATIERE',541,'ceil(DISTANCE_B2/3)*EXUTOIRE_PVC_OK',null,now());
</v>
      </c>
      <c r="R23" s="248" t="str">
        <f t="shared" si="4"/>
        <v/>
      </c>
      <c r="S23" s="248" t="str">
        <f t="shared" si="5"/>
        <v/>
      </c>
      <c r="T23" s="248" t="str">
        <f t="shared" si="6"/>
        <v/>
      </c>
      <c r="U23" s="248" t="str">
        <f t="shared" si="7"/>
        <v/>
      </c>
      <c r="V23" s="248" t="str">
        <f t="shared" si="8"/>
        <v/>
      </c>
      <c r="W23" s="248" t="str">
        <f t="shared" si="9"/>
        <v/>
      </c>
      <c r="AH23" s="251"/>
      <c r="AI23" s="251"/>
      <c r="AK23" s="251"/>
      <c r="AL23" s="251"/>
      <c r="AN23" s="251"/>
      <c r="AO23" s="251"/>
      <c r="AQ23" s="251"/>
      <c r="AR23" s="251"/>
      <c r="AT23" s="251"/>
      <c r="AU23" s="251"/>
      <c r="AW23" s="251"/>
      <c r="AX23" s="251"/>
      <c r="AZ23" s="251"/>
      <c r="BA23" s="251"/>
      <c r="BC23" s="251"/>
      <c r="BD23" s="251"/>
      <c r="BF23" s="251"/>
      <c r="BG23" s="251"/>
      <c r="BI23" s="251"/>
      <c r="BJ23" s="251"/>
      <c r="BL23" s="251"/>
      <c r="BM23" s="251"/>
    </row>
    <row r="24" spans="1:65" s="248" customFormat="1" x14ac:dyDescent="0.3">
      <c r="A24" s="250">
        <f>IF(B24="MATIERE",VLOOKUP($C24,MATIERE!$B$2:$K$601,10,0),IF(B24="MOA",VLOOKUP($C24,ATELIER!$B$2:$K$291,10,0),IF(B24="MOC",VLOOKUP($C24,CHANTIER!$B$2:$K$291,10,0),IF(B24="MP",VLOOKUP($C24,MINIPELLE!$B$2:$K$291,10,0),""))))</f>
        <v>17</v>
      </c>
      <c r="B24" s="248" t="s">
        <v>298</v>
      </c>
      <c r="C24" s="275" t="s">
        <v>101</v>
      </c>
      <c r="D24" s="248" t="str">
        <f>IF(B24="MATIERE",VLOOKUP($C24,[3]MATIERE!$B$2:$K$601,6,0),IF(B24="MOA",VLOOKUP($C24,[3]ATELIER!$B$2:$K$291,3,0),IF(B24="MOC",VLOOKUP($C24,[3]CHANTIER!$B$2:$K$291,3,0),IF(B24="MP",VLOOKUP($C24,[3]MINIPELLE!$B$2:$K$291,3,0),""))))</f>
        <v>pc</v>
      </c>
      <c r="F24" s="251"/>
      <c r="H24" s="251" t="s">
        <v>2031</v>
      </c>
      <c r="J24" s="251"/>
      <c r="L24" s="251"/>
      <c r="N24" s="251"/>
      <c r="O24" s="248" t="str">
        <f t="shared" si="1"/>
        <v/>
      </c>
      <c r="P24" s="248" t="str">
        <f t="shared" si="2"/>
        <v/>
      </c>
      <c r="Q24" s="248" t="str">
        <f t="shared" si="3"/>
        <v xml:space="preserve">INSERT INTO SC_SystemeProduits(RefDimension,NomSysteme,typePresta,ligne,formule,cte1,DateModif) values (null,'EXUTOIRE_E2','MOC',17,'DISTANCE_B2/3*EXUTOIRE_PVC_OK',null,now());
</v>
      </c>
      <c r="R24" s="248" t="str">
        <f t="shared" si="4"/>
        <v/>
      </c>
      <c r="S24" s="248" t="str">
        <f t="shared" si="5"/>
        <v/>
      </c>
      <c r="T24" s="248" t="str">
        <f t="shared" si="6"/>
        <v/>
      </c>
      <c r="U24" s="248" t="str">
        <f t="shared" si="7"/>
        <v/>
      </c>
      <c r="V24" s="248" t="str">
        <f t="shared" si="8"/>
        <v/>
      </c>
      <c r="W24" s="248" t="str">
        <f t="shared" si="9"/>
        <v/>
      </c>
      <c r="AH24" s="251"/>
      <c r="AI24" s="251"/>
      <c r="AK24" s="251"/>
      <c r="AL24" s="251"/>
      <c r="AN24" s="251"/>
      <c r="AO24" s="251"/>
      <c r="AQ24" s="251"/>
      <c r="AR24" s="251"/>
      <c r="AT24" s="251"/>
      <c r="AU24" s="251"/>
      <c r="AW24" s="251"/>
      <c r="AX24" s="251"/>
      <c r="AZ24" s="251"/>
      <c r="BA24" s="251"/>
      <c r="BC24" s="251"/>
      <c r="BD24" s="251"/>
      <c r="BF24" s="251"/>
      <c r="BG24" s="251"/>
      <c r="BI24" s="251"/>
      <c r="BJ24" s="251"/>
      <c r="BL24" s="251"/>
      <c r="BM24" s="251"/>
    </row>
    <row r="25" spans="1:65" s="248" customFormat="1" x14ac:dyDescent="0.3">
      <c r="A25" s="250">
        <f>IF(B25="MATIERE",VLOOKUP($C25,MATIERE!$B$2:$K$601,10,0),IF(B25="MOA",VLOOKUP($C25,ATELIER!$B$2:$K$291,10,0),IF(B25="MOC",VLOOKUP($C25,CHANTIER!$B$2:$K$291,10,0),IF(B25="MP",VLOOKUP($C25,MINIPELLE!$B$2:$K$291,10,0),""))))</f>
        <v>29</v>
      </c>
      <c r="B25" s="248" t="s">
        <v>298</v>
      </c>
      <c r="C25" s="275" t="s">
        <v>124</v>
      </c>
      <c r="D25" s="248" t="str">
        <f>IF(B25="MATIERE",VLOOKUP($C25,[3]MATIERE!$B$2:$K$601,6,0),IF(B25="MOA",VLOOKUP($C25,[3]ATELIER!$B$2:$K$291,3,0),IF(B25="MOC",VLOOKUP($C25,[3]CHANTIER!$B$2:$K$291,3,0),IF(B25="MP",VLOOKUP($C25,[3]MINIPELLE!$B$2:$K$291,3,0),""))))</f>
        <v>ml</v>
      </c>
      <c r="F25" s="251"/>
      <c r="H25" s="251"/>
      <c r="J25" s="251" t="s">
        <v>2029</v>
      </c>
      <c r="L25" s="251"/>
      <c r="N25" s="251"/>
      <c r="O25" s="248" t="str">
        <f t="shared" si="1"/>
        <v/>
      </c>
      <c r="P25" s="248" t="str">
        <f t="shared" si="2"/>
        <v/>
      </c>
      <c r="Q25" s="248" t="str">
        <f t="shared" si="3"/>
        <v/>
      </c>
      <c r="R25" s="248" t="str">
        <f t="shared" si="4"/>
        <v/>
      </c>
      <c r="S25" s="248" t="str">
        <f t="shared" si="5"/>
        <v xml:space="preserve">INSERT INTO SC_SystemeProduits(RefDimension,NomSysteme,typePresta,ligne,formule,cte1,DateModif) values (null,'EXUTOIRE_E3','MOC',29,'DISTANCE_B2*EXUTOIRE_PEHD_OK',null,now());
</v>
      </c>
      <c r="T25" s="248" t="str">
        <f t="shared" si="6"/>
        <v/>
      </c>
      <c r="U25" s="248" t="str">
        <f t="shared" si="7"/>
        <v/>
      </c>
      <c r="V25" s="248" t="str">
        <f t="shared" si="8"/>
        <v/>
      </c>
      <c r="W25" s="248" t="str">
        <f t="shared" si="9"/>
        <v/>
      </c>
      <c r="AH25" s="251"/>
      <c r="AI25" s="251"/>
      <c r="AK25" s="251"/>
      <c r="AL25" s="251"/>
      <c r="AN25" s="251"/>
      <c r="AO25" s="251"/>
      <c r="AQ25" s="251"/>
      <c r="AR25" s="251"/>
      <c r="AT25" s="251"/>
      <c r="AU25" s="251"/>
      <c r="AW25" s="251"/>
      <c r="AX25" s="251"/>
      <c r="AZ25" s="251"/>
      <c r="BA25" s="251"/>
      <c r="BC25" s="251"/>
      <c r="BD25" s="251"/>
      <c r="BF25" s="251"/>
      <c r="BG25" s="251"/>
      <c r="BI25" s="251"/>
      <c r="BJ25" s="251"/>
      <c r="BL25" s="251"/>
      <c r="BM25" s="251"/>
    </row>
    <row r="26" spans="1:65" s="248" customFormat="1" x14ac:dyDescent="0.3">
      <c r="A26" s="250">
        <f>IF(B26="MATIERE",VLOOKUP($C26,MATIERE!$B$2:$K$601,10,0),IF(B26="MOA",VLOOKUP($C26,ATELIER!$B$2:$K$291,10,0),IF(B26="MOC",VLOOKUP($C26,CHANTIER!$B$2:$K$291,10,0),IF(B26="MP",VLOOKUP($C26,MINIPELLE!$B$2:$K$291,10,0),""))))</f>
        <v>20</v>
      </c>
      <c r="B26" s="248" t="s">
        <v>299</v>
      </c>
      <c r="C26" s="248" t="s">
        <v>227</v>
      </c>
      <c r="D26" s="248" t="str">
        <f>IF(B26="MATIERE",VLOOKUP($C26,[3]MATIERE!$B$2:$K$601,6,0),IF(B26="MOA",VLOOKUP($C26,[3]ATELIER!$B$2:$K$291,3,0),IF(B26="MOC",VLOOKUP($C26,[3]CHANTIER!$B$2:$K$291,3,0),IF(B26="MP",VLOOKUP($C26,[3]MINIPELLE!$B$2:$K$291,3,0),""))))</f>
        <v>ml</v>
      </c>
      <c r="F26" s="251"/>
      <c r="H26" s="251" t="s">
        <v>2028</v>
      </c>
      <c r="J26" s="251" t="s">
        <v>2029</v>
      </c>
      <c r="L26" s="251"/>
      <c r="N26" s="251"/>
      <c r="O26" s="248" t="str">
        <f t="shared" si="1"/>
        <v/>
      </c>
      <c r="P26" s="248" t="str">
        <f t="shared" si="2"/>
        <v/>
      </c>
      <c r="Q26" s="248" t="str">
        <f t="shared" si="3"/>
        <v xml:space="preserve">INSERT INTO SC_SystemeProduits(RefDimension,NomSysteme,typePresta,ligne,formule,cte1,DateModif) values (null,'EXUTOIRE_E2','MP',20,'DISTANCE_B2*EXUTOIRE_PVC_OK',null,now());
</v>
      </c>
      <c r="R26" s="248" t="str">
        <f t="shared" si="4"/>
        <v/>
      </c>
      <c r="S26" s="248" t="str">
        <f t="shared" si="5"/>
        <v xml:space="preserve">INSERT INTO SC_SystemeProduits(RefDimension,NomSysteme,typePresta,ligne,formule,cte1,DateModif) values (null,'EXUTOIRE_E3','MP',20,'DISTANCE_B2*EXUTOIRE_PEHD_OK',null,now());
</v>
      </c>
      <c r="T26" s="248" t="str">
        <f t="shared" si="6"/>
        <v/>
      </c>
      <c r="U26" s="248" t="str">
        <f t="shared" si="7"/>
        <v/>
      </c>
      <c r="V26" s="248" t="str">
        <f t="shared" si="8"/>
        <v/>
      </c>
      <c r="W26" s="248" t="str">
        <f t="shared" si="9"/>
        <v/>
      </c>
      <c r="AH26" s="251"/>
      <c r="AI26" s="251"/>
      <c r="AK26" s="251"/>
      <c r="AL26" s="251"/>
      <c r="AN26" s="251"/>
      <c r="AO26" s="251"/>
      <c r="AQ26" s="251"/>
      <c r="AR26" s="251"/>
      <c r="AT26" s="251"/>
      <c r="AU26" s="251"/>
      <c r="AW26" s="251"/>
      <c r="AX26" s="251"/>
      <c r="AZ26" s="251"/>
      <c r="BA26" s="251"/>
      <c r="BC26" s="251"/>
      <c r="BD26" s="251"/>
      <c r="BF26" s="251"/>
      <c r="BG26" s="251"/>
      <c r="BI26" s="251"/>
      <c r="BJ26" s="251"/>
      <c r="BL26" s="251"/>
      <c r="BM26" s="251"/>
    </row>
    <row r="27" spans="1:65" s="248" customFormat="1" x14ac:dyDescent="0.3">
      <c r="A27" s="250">
        <f>IF(B27="MATIERE",VLOOKUP($C27,MATIERE!$B$2:$K$601,10,0),IF(B27="MOA",VLOOKUP($C27,ATELIER!$B$2:$K$291,10,0),IF(B27="MOC",VLOOKUP($C27,CHANTIER!$B$2:$K$291,10,0),IF(B27="MP",VLOOKUP($C27,MINIPELLE!$B$2:$K$291,10,0),""))))</f>
        <v>25</v>
      </c>
      <c r="B27" s="248" t="s">
        <v>298</v>
      </c>
      <c r="C27" s="248" t="s">
        <v>1482</v>
      </c>
      <c r="F27" s="251"/>
      <c r="H27" s="251"/>
      <c r="J27" s="251" t="s">
        <v>2032</v>
      </c>
      <c r="L27" s="251"/>
      <c r="N27" s="251"/>
      <c r="O27" s="248" t="str">
        <f t="shared" si="1"/>
        <v/>
      </c>
      <c r="P27" s="248" t="str">
        <f t="shared" si="2"/>
        <v/>
      </c>
      <c r="Q27" s="248" t="str">
        <f t="shared" si="3"/>
        <v/>
      </c>
      <c r="R27" s="248" t="str">
        <f t="shared" si="4"/>
        <v/>
      </c>
      <c r="S27" s="248" t="str">
        <f t="shared" si="5"/>
        <v xml:space="preserve">INSERT INTO SC_SystemeProduits(RefDimension,NomSysteme,typePresta,ligne,formule,cte1,DateModif) values (null,'EXUTOIRE_E3','MOC',25,'PR1_OK*1*EXUTOIRE_PEHD_OK',null,now());
</v>
      </c>
      <c r="T27" s="248" t="str">
        <f t="shared" si="6"/>
        <v/>
      </c>
      <c r="U27" s="248" t="str">
        <f t="shared" si="7"/>
        <v/>
      </c>
      <c r="V27" s="248" t="str">
        <f t="shared" si="8"/>
        <v/>
      </c>
      <c r="W27" s="248" t="str">
        <f t="shared" si="9"/>
        <v/>
      </c>
      <c r="AH27" s="251"/>
      <c r="AI27" s="251"/>
      <c r="AK27" s="251"/>
      <c r="AL27" s="251"/>
      <c r="AN27" s="251"/>
      <c r="AO27" s="251"/>
      <c r="AQ27" s="251"/>
      <c r="AR27" s="251"/>
      <c r="AT27" s="251"/>
      <c r="AU27" s="251"/>
      <c r="AW27" s="251"/>
      <c r="AX27" s="251"/>
      <c r="AZ27" s="251"/>
      <c r="BA27" s="251"/>
      <c r="BC27" s="251"/>
      <c r="BD27" s="251"/>
      <c r="BF27" s="251"/>
      <c r="BG27" s="251"/>
      <c r="BI27" s="251"/>
      <c r="BJ27" s="251"/>
      <c r="BL27" s="251"/>
      <c r="BM27" s="251"/>
    </row>
    <row r="28" spans="1:65" s="248" customFormat="1" x14ac:dyDescent="0.3">
      <c r="A28" s="250">
        <f>IF(B28="MATIERE",VLOOKUP($C28,MATIERE!$B$2:$K$601,10,0),IF(B28="MOA",VLOOKUP($C28,ATELIER!$B$2:$K$291,10,0),IF(B28="MOC",VLOOKUP($C28,CHANTIER!$B$2:$K$291,10,0),IF(B28="MP",VLOOKUP($C28,MINIPELLE!$B$2:$K$291,10,0),""))))</f>
        <v>6</v>
      </c>
      <c r="B28" s="248" t="s">
        <v>298</v>
      </c>
      <c r="C28" s="248" t="s">
        <v>80</v>
      </c>
      <c r="D28" s="248" t="str">
        <f>IF(B28="MATIERE",VLOOKUP($C28,[3]MATIERE!$B$2:$K$601,6,0),IF(B28="MOA",VLOOKUP($C28,[3]ATELIER!$B$2:$K$291,3,0),IF(B28="MOC",VLOOKUP($C28,[3]CHANTIER!$B$2:$K$291,3,0),IF(B28="MP",VLOOKUP($C28,[3]MINIPELLE!$B$2:$K$291,3,0),""))))</f>
        <v>pc</v>
      </c>
      <c r="F28" s="251"/>
      <c r="H28" s="251"/>
      <c r="J28" s="251"/>
      <c r="L28" s="270" t="s">
        <v>1566</v>
      </c>
      <c r="N28" s="270"/>
      <c r="O28" s="248" t="str">
        <f t="shared" si="1"/>
        <v/>
      </c>
      <c r="P28" s="248" t="str">
        <f t="shared" si="2"/>
        <v/>
      </c>
      <c r="Q28" s="248" t="str">
        <f t="shared" si="3"/>
        <v/>
      </c>
      <c r="R28" s="248" t="str">
        <f t="shared" si="4"/>
        <v/>
      </c>
      <c r="S28" s="248" t="str">
        <f t="shared" si="5"/>
        <v/>
      </c>
      <c r="T28" s="248" t="str">
        <f t="shared" si="6"/>
        <v/>
      </c>
      <c r="U28" s="248" t="str">
        <f t="shared" si="7"/>
        <v xml:space="preserve">INSERT INTO SC_SystemeProduits(RefDimension,NomSysteme,typePresta,ligne,formule,cte1,DateModif) values (null,'EXUTOIRE_PR2','MOC',6,'PR2_OK',null,now());
</v>
      </c>
      <c r="V28" s="248" t="str">
        <f t="shared" si="8"/>
        <v/>
      </c>
      <c r="W28" s="248" t="str">
        <f t="shared" si="9"/>
        <v/>
      </c>
      <c r="AH28" s="251"/>
      <c r="AI28" s="251"/>
      <c r="AK28" s="251"/>
      <c r="AL28" s="251"/>
      <c r="AN28" s="251"/>
      <c r="AO28" s="251"/>
      <c r="AQ28" s="251"/>
      <c r="AR28" s="251"/>
      <c r="AT28" s="251"/>
      <c r="AU28" s="251"/>
      <c r="AW28" s="251"/>
      <c r="AX28" s="251"/>
      <c r="AZ28" s="251"/>
      <c r="BA28" s="251"/>
      <c r="BC28" s="251"/>
      <c r="BD28" s="251"/>
      <c r="BF28" s="251"/>
      <c r="BG28" s="251"/>
      <c r="BI28" s="251"/>
      <c r="BJ28" s="251"/>
      <c r="BL28" s="251"/>
      <c r="BM28" s="251"/>
    </row>
    <row r="29" spans="1:65" s="248" customFormat="1" x14ac:dyDescent="0.3">
      <c r="A29" s="250">
        <f>IF(B29="MATIERE",VLOOKUP($C29,MATIERE!$B$2:$K$601,10,0),IF(B29="MOA",VLOOKUP($C29,ATELIER!$B$2:$K$291,10,0),IF(B29="MOC",VLOOKUP($C29,CHANTIER!$B$2:$K$291,10,0),IF(B29="MP",VLOOKUP($C29,MINIPELLE!$B$2:$K$291,10,0),""))))</f>
        <v>2</v>
      </c>
      <c r="B29" s="248" t="s">
        <v>298</v>
      </c>
      <c r="C29" s="248" t="s">
        <v>73</v>
      </c>
      <c r="D29" s="248" t="str">
        <f>IF(B29="MATIERE",VLOOKUP($C29,[3]MATIERE!$B$2:$K$601,6,0),IF(B29="MOA",VLOOKUP($C29,[3]ATELIER!$B$2:$K$291,3,0),IF(B29="MOC",VLOOKUP($C29,[3]CHANTIER!$B$2:$K$291,3,0),IF(B29="MP",VLOOKUP($C29,[3]MINIPELLE!$B$2:$K$291,3,0),""))))</f>
        <v>pc</v>
      </c>
      <c r="F29" s="251"/>
      <c r="H29" s="251"/>
      <c r="J29" s="251"/>
      <c r="L29" s="270" t="s">
        <v>1566</v>
      </c>
      <c r="N29" s="270"/>
      <c r="O29" s="248" t="str">
        <f t="shared" si="1"/>
        <v/>
      </c>
      <c r="P29" s="248" t="str">
        <f t="shared" si="2"/>
        <v/>
      </c>
      <c r="Q29" s="248" t="str">
        <f t="shared" si="3"/>
        <v/>
      </c>
      <c r="R29" s="248" t="str">
        <f t="shared" si="4"/>
        <v/>
      </c>
      <c r="S29" s="248" t="str">
        <f t="shared" si="5"/>
        <v/>
      </c>
      <c r="T29" s="248" t="str">
        <f t="shared" si="6"/>
        <v/>
      </c>
      <c r="U29" s="248" t="str">
        <f t="shared" si="7"/>
        <v xml:space="preserve">INSERT INTO SC_SystemeProduits(RefDimension,NomSysteme,typePresta,ligne,formule,cte1,DateModif) values (null,'EXUTOIRE_PR2','MOC',2,'PR2_OK',null,now());
</v>
      </c>
      <c r="V29" s="248" t="str">
        <f t="shared" si="8"/>
        <v/>
      </c>
      <c r="W29" s="248" t="str">
        <f t="shared" si="9"/>
        <v/>
      </c>
      <c r="AH29" s="251"/>
      <c r="AI29" s="251"/>
      <c r="AK29" s="251"/>
      <c r="AL29" s="251"/>
      <c r="AN29" s="251"/>
      <c r="AO29" s="251"/>
      <c r="AQ29" s="251"/>
      <c r="AR29" s="251"/>
      <c r="AT29" s="251"/>
      <c r="AU29" s="251"/>
      <c r="AW29" s="251"/>
      <c r="AX29" s="251"/>
      <c r="AZ29" s="251"/>
      <c r="BA29" s="251"/>
      <c r="BC29" s="251"/>
      <c r="BD29" s="251"/>
      <c r="BF29" s="251"/>
      <c r="BG29" s="251"/>
      <c r="BI29" s="251"/>
      <c r="BJ29" s="251"/>
      <c r="BL29" s="251"/>
      <c r="BM29" s="251"/>
    </row>
    <row r="30" spans="1:65" s="248" customFormat="1" x14ac:dyDescent="0.3">
      <c r="A30" s="250">
        <f>IF(B30="MATIERE",VLOOKUP($C30,MATIERE!$B$2:$K$601,10,0),IF(B30="MOA",VLOOKUP($C30,ATELIER!$B$2:$K$291,10,0),IF(B30="MOC",VLOOKUP($C30,CHANTIER!$B$2:$K$291,10,0),IF(B30="MP",VLOOKUP($C30,MINIPELLE!$B$2:$K$291,10,0),""))))</f>
        <v>15</v>
      </c>
      <c r="B30" s="248" t="s">
        <v>299</v>
      </c>
      <c r="C30" s="248" t="s">
        <v>1034</v>
      </c>
      <c r="D30" s="248" t="str">
        <f>IF(B30="MATIERE",VLOOKUP($C30,[3]MATIERE!$B$2:$K$601,6,0),IF(B30="MOA",VLOOKUP($C30,[3]ATELIER!$B$2:$K$291,3,0),IF(B30="MOC",VLOOKUP($C30,[3]CHANTIER!$B$2:$K$291,3,0),IF(B30="MP",VLOOKUP($C30,[3]MINIPELLE!$B$2:$K$291,3,0),""))))</f>
        <v>pc</v>
      </c>
      <c r="F30" s="251"/>
      <c r="H30" s="251"/>
      <c r="J30" s="251"/>
      <c r="L30" s="270" t="s">
        <v>1568</v>
      </c>
      <c r="N30" s="270"/>
      <c r="O30" s="248" t="str">
        <f t="shared" si="1"/>
        <v/>
      </c>
      <c r="P30" s="248" t="str">
        <f t="shared" si="2"/>
        <v/>
      </c>
      <c r="Q30" s="248" t="str">
        <f t="shared" si="3"/>
        <v/>
      </c>
      <c r="R30" s="248" t="str">
        <f t="shared" si="4"/>
        <v/>
      </c>
      <c r="S30" s="248" t="str">
        <f t="shared" si="5"/>
        <v/>
      </c>
      <c r="T30" s="248" t="str">
        <f t="shared" si="6"/>
        <v/>
      </c>
      <c r="U30" s="248" t="str">
        <f t="shared" si="7"/>
        <v xml:space="preserve">INSERT INTO SC_SystemeProduits(RefDimension,NomSysteme,typePresta,ligne,formule,cte1,DateModif) values (null,'EXUTOIRE_PR2','MP',15,'(PR2_OK*#PR2-ECSPR-900#)',null,now());
</v>
      </c>
      <c r="V30" s="248" t="str">
        <f t="shared" si="8"/>
        <v/>
      </c>
      <c r="W30" s="248" t="str">
        <f t="shared" si="9"/>
        <v/>
      </c>
      <c r="AH30" s="251"/>
      <c r="AI30" s="251"/>
      <c r="AK30" s="251"/>
      <c r="AL30" s="251"/>
      <c r="AN30" s="251"/>
      <c r="AO30" s="251"/>
      <c r="AQ30" s="251"/>
      <c r="AR30" s="251"/>
      <c r="AT30" s="251"/>
      <c r="AU30" s="251"/>
      <c r="AW30" s="251"/>
      <c r="AX30" s="251"/>
      <c r="AZ30" s="251"/>
      <c r="BA30" s="251"/>
      <c r="BC30" s="251"/>
      <c r="BD30" s="251"/>
      <c r="BF30" s="251"/>
      <c r="BG30" s="251"/>
      <c r="BI30" s="251"/>
      <c r="BJ30" s="251"/>
      <c r="BL30" s="251"/>
      <c r="BM30" s="251"/>
    </row>
    <row r="31" spans="1:65" s="248" customFormat="1" x14ac:dyDescent="0.3">
      <c r="A31" s="250">
        <f>IF(B31="MATIERE",VLOOKUP($C31,MATIERE!$B$2:$K$601,10,0),IF(B31="MOA",VLOOKUP($C31,ATELIER!$B$2:$K$291,10,0),IF(B31="MOC",VLOOKUP($C31,CHANTIER!$B$2:$K$291,10,0),IF(B31="MP",VLOOKUP($C31,MINIPELLE!$B$2:$K$291,10,0),""))))</f>
        <v>16</v>
      </c>
      <c r="B31" s="248" t="s">
        <v>299</v>
      </c>
      <c r="C31" s="248" t="s">
        <v>1035</v>
      </c>
      <c r="D31" s="248" t="str">
        <f>IF(B31="MATIERE",VLOOKUP($C31,[3]MATIERE!$B$2:$K$601,6,0),IF(B31="MOA",VLOOKUP($C31,[3]ATELIER!$B$2:$K$291,3,0),IF(B31="MOC",VLOOKUP($C31,[3]CHANTIER!$B$2:$K$291,3,0),IF(B31="MP",VLOOKUP($C31,[3]MINIPELLE!$B$2:$K$291,3,0),""))))</f>
        <v>pc</v>
      </c>
      <c r="F31" s="251"/>
      <c r="H31" s="251"/>
      <c r="J31" s="251"/>
      <c r="L31" s="270" t="s">
        <v>1569</v>
      </c>
      <c r="N31" s="270"/>
      <c r="O31" s="248" t="str">
        <f t="shared" si="1"/>
        <v/>
      </c>
      <c r="P31" s="248" t="str">
        <f t="shared" si="2"/>
        <v/>
      </c>
      <c r="Q31" s="248" t="str">
        <f t="shared" si="3"/>
        <v/>
      </c>
      <c r="R31" s="248" t="str">
        <f t="shared" si="4"/>
        <v/>
      </c>
      <c r="S31" s="248" t="str">
        <f t="shared" si="5"/>
        <v/>
      </c>
      <c r="T31" s="248" t="str">
        <f t="shared" si="6"/>
        <v/>
      </c>
      <c r="U31" s="248" t="str">
        <f t="shared" si="7"/>
        <v xml:space="preserve">INSERT INTO SC_SystemeProduits(RefDimension,NomSysteme,typePresta,ligne,formule,cte1,DateModif) values (null,'EXUTOIRE_PR2','MP',16,'(PR2_OK*#PR2-ECSPR-1200#)',null,now());
</v>
      </c>
      <c r="V31" s="248" t="str">
        <f t="shared" si="8"/>
        <v/>
      </c>
      <c r="W31" s="248" t="str">
        <f t="shared" si="9"/>
        <v/>
      </c>
      <c r="AH31" s="251"/>
      <c r="AI31" s="251"/>
      <c r="AK31" s="251"/>
      <c r="AL31" s="251"/>
      <c r="AN31" s="251"/>
      <c r="AO31" s="251"/>
      <c r="AQ31" s="251"/>
      <c r="AR31" s="251"/>
      <c r="AT31" s="251"/>
      <c r="AU31" s="251"/>
      <c r="AW31" s="251"/>
      <c r="AX31" s="251"/>
      <c r="AZ31" s="251"/>
      <c r="BA31" s="251"/>
      <c r="BC31" s="251"/>
      <c r="BD31" s="251"/>
      <c r="BF31" s="251"/>
      <c r="BG31" s="251"/>
      <c r="BI31" s="251"/>
      <c r="BJ31" s="251"/>
      <c r="BL31" s="251"/>
      <c r="BM31" s="251"/>
    </row>
    <row r="32" spans="1:65" s="248" customFormat="1" x14ac:dyDescent="0.3">
      <c r="A32" s="250">
        <f>IF(B32="MATIERE",VLOOKUP($C32,MATIERE!$B$2:$K$601,10,0),IF(B32="MOA",VLOOKUP($C32,ATELIER!$B$2:$K$291,10,0),IF(B32="MOC",VLOOKUP($C32,CHANTIER!$B$2:$K$291,10,0),IF(B32="MP",VLOOKUP($C32,MINIPELLE!$B$2:$K$291,10,0),""))))</f>
        <v>29</v>
      </c>
      <c r="B32" s="248" t="s">
        <v>299</v>
      </c>
      <c r="C32" s="248" t="s">
        <v>1075</v>
      </c>
      <c r="D32" s="248" t="str">
        <f>IF(B32="MATIERE",VLOOKUP($C32,[3]MATIERE!$B$2:$K$601,6,0),IF(B32="MOA",VLOOKUP($C32,[3]ATELIER!$B$2:$K$291,3,0),IF(B32="MOC",VLOOKUP($C32,[3]CHANTIER!$B$2:$K$291,3,0),IF(B32="MP",VLOOKUP($C32,[3]MINIPELLE!$B$2:$K$291,3,0),""))))</f>
        <v>pc</v>
      </c>
      <c r="F32" s="251"/>
      <c r="H32" s="251"/>
      <c r="J32" s="251"/>
      <c r="L32" s="270" t="s">
        <v>1570</v>
      </c>
      <c r="N32" s="270"/>
      <c r="O32" s="248" t="str">
        <f t="shared" si="1"/>
        <v/>
      </c>
      <c r="P32" s="248" t="str">
        <f t="shared" si="2"/>
        <v/>
      </c>
      <c r="Q32" s="248" t="str">
        <f t="shared" si="3"/>
        <v/>
      </c>
      <c r="R32" s="248" t="str">
        <f t="shared" si="4"/>
        <v/>
      </c>
      <c r="S32" s="248" t="str">
        <f t="shared" si="5"/>
        <v/>
      </c>
      <c r="T32" s="248" t="str">
        <f t="shared" si="6"/>
        <v/>
      </c>
      <c r="U32" s="248" t="str">
        <f t="shared" si="7"/>
        <v xml:space="preserve">INSERT INTO SC_SystemeProduits(RefDimension,NomSysteme,typePresta,ligne,formule,cte1,DateModif) values (null,'EXUTOIRE_PR2','MP',29,'(PR2_OK*#PR2-ECSPR-1500#)',null,now());
</v>
      </c>
      <c r="V32" s="248" t="str">
        <f t="shared" si="8"/>
        <v/>
      </c>
      <c r="W32" s="248" t="str">
        <f t="shared" si="9"/>
        <v/>
      </c>
      <c r="AH32" s="251"/>
      <c r="AI32" s="251"/>
      <c r="AK32" s="251"/>
      <c r="AL32" s="251"/>
      <c r="AN32" s="251"/>
      <c r="AO32" s="251"/>
      <c r="AQ32" s="251"/>
      <c r="AR32" s="251"/>
      <c r="AT32" s="251"/>
      <c r="AU32" s="251"/>
      <c r="AW32" s="251"/>
      <c r="AX32" s="251"/>
      <c r="AZ32" s="251"/>
      <c r="BA32" s="251"/>
      <c r="BC32" s="251"/>
      <c r="BD32" s="251"/>
      <c r="BF32" s="251"/>
      <c r="BG32" s="251"/>
      <c r="BI32" s="251"/>
      <c r="BJ32" s="251"/>
      <c r="BL32" s="251"/>
      <c r="BM32" s="251"/>
    </row>
    <row r="33" spans="1:65" s="248" customFormat="1" x14ac:dyDescent="0.3">
      <c r="A33" s="250">
        <f>IF(B33="MATIERE",VLOOKUP($C33,MATIERE!$B$2:$K$601,10,0),IF(B33="MOA",VLOOKUP($C33,ATELIER!$B$2:$K$291,10,0),IF(B33="MOC",VLOOKUP($C33,CHANTIER!$B$2:$K$291,10,0),IF(B33="MP",VLOOKUP($C33,MINIPELLE!$B$2:$K$291,10,0),""))))</f>
        <v>30</v>
      </c>
      <c r="B33" s="248" t="s">
        <v>299</v>
      </c>
      <c r="C33" s="248" t="s">
        <v>1076</v>
      </c>
      <c r="D33" s="248" t="str">
        <f>IF(B33="MATIERE",VLOOKUP($C33,[3]MATIERE!$B$2:$K$601,6,0),IF(B33="MOA",VLOOKUP($C33,[3]ATELIER!$B$2:$K$291,3,0),IF(B33="MOC",VLOOKUP($C33,[3]CHANTIER!$B$2:$K$291,3,0),IF(B33="MP",VLOOKUP($C33,[3]MINIPELLE!$B$2:$K$291,3,0),""))))</f>
        <v>pc</v>
      </c>
      <c r="F33" s="251"/>
      <c r="H33" s="251"/>
      <c r="J33" s="251"/>
      <c r="L33" s="270" t="s">
        <v>1571</v>
      </c>
      <c r="N33" s="270"/>
      <c r="O33" s="248" t="str">
        <f t="shared" si="1"/>
        <v/>
      </c>
      <c r="P33" s="248" t="str">
        <f t="shared" si="2"/>
        <v/>
      </c>
      <c r="Q33" s="248" t="str">
        <f t="shared" si="3"/>
        <v/>
      </c>
      <c r="R33" s="248" t="str">
        <f t="shared" si="4"/>
        <v/>
      </c>
      <c r="S33" s="248" t="str">
        <f t="shared" si="5"/>
        <v/>
      </c>
      <c r="T33" s="248" t="str">
        <f t="shared" si="6"/>
        <v/>
      </c>
      <c r="U33" s="248" t="str">
        <f t="shared" si="7"/>
        <v xml:space="preserve">INSERT INTO SC_SystemeProduits(RefDimension,NomSysteme,typePresta,ligne,formule,cte1,DateModif) values (null,'EXUTOIRE_PR2','MP',30,'(PR2_OK*#PR2-ECSPR-1800#)',null,now());
</v>
      </c>
      <c r="V33" s="248" t="str">
        <f t="shared" si="8"/>
        <v/>
      </c>
      <c r="W33" s="248" t="str">
        <f t="shared" si="9"/>
        <v/>
      </c>
      <c r="AH33" s="251"/>
      <c r="AI33" s="251"/>
      <c r="AK33" s="251"/>
      <c r="AL33" s="251"/>
      <c r="AN33" s="251"/>
      <c r="AO33" s="251"/>
      <c r="AQ33" s="251"/>
      <c r="AR33" s="251"/>
      <c r="AT33" s="251"/>
      <c r="AU33" s="251"/>
      <c r="AW33" s="251"/>
      <c r="AX33" s="251"/>
      <c r="AZ33" s="251"/>
      <c r="BA33" s="251"/>
      <c r="BC33" s="251"/>
      <c r="BD33" s="251"/>
      <c r="BF33" s="251"/>
      <c r="BG33" s="251"/>
      <c r="BI33" s="251"/>
      <c r="BJ33" s="251"/>
      <c r="BL33" s="251"/>
      <c r="BM33" s="251"/>
    </row>
    <row r="34" spans="1:65" s="248" customFormat="1" x14ac:dyDescent="0.3">
      <c r="A34" s="250">
        <f>IF(B34="MATIERE",VLOOKUP($C34,MATIERE!$B$2:$K$601,10,0),IF(B34="MOA",VLOOKUP($C34,ATELIER!$B$2:$K$291,10,0),IF(B34="MOC",VLOOKUP($C34,CHANTIER!$B$2:$K$291,10,0),IF(B34="MP",VLOOKUP($C34,MINIPELLE!$B$2:$K$291,10,0),""))))</f>
        <v>31</v>
      </c>
      <c r="B34" s="248" t="s">
        <v>299</v>
      </c>
      <c r="C34" s="248" t="s">
        <v>1077</v>
      </c>
      <c r="D34" s="248" t="str">
        <f>IF(B34="MATIERE",VLOOKUP($C34,[3]MATIERE!$B$2:$K$601,6,0),IF(B34="MOA",VLOOKUP($C34,[3]ATELIER!$B$2:$K$291,3,0),IF(B34="MOC",VLOOKUP($C34,[3]CHANTIER!$B$2:$K$291,3,0),IF(B34="MP",VLOOKUP($C34,[3]MINIPELLE!$B$2:$K$291,3,0),""))))</f>
        <v>pc</v>
      </c>
      <c r="F34" s="251"/>
      <c r="H34" s="251"/>
      <c r="J34" s="251"/>
      <c r="L34" s="270" t="s">
        <v>1572</v>
      </c>
      <c r="N34" s="270"/>
      <c r="O34" s="248" t="str">
        <f t="shared" si="1"/>
        <v/>
      </c>
      <c r="P34" s="248" t="str">
        <f t="shared" si="2"/>
        <v/>
      </c>
      <c r="Q34" s="248" t="str">
        <f t="shared" si="3"/>
        <v/>
      </c>
      <c r="R34" s="248" t="str">
        <f t="shared" si="4"/>
        <v/>
      </c>
      <c r="S34" s="248" t="str">
        <f t="shared" si="5"/>
        <v/>
      </c>
      <c r="T34" s="248" t="str">
        <f t="shared" si="6"/>
        <v/>
      </c>
      <c r="U34" s="248" t="str">
        <f t="shared" si="7"/>
        <v xml:space="preserve">INSERT INTO SC_SystemeProduits(RefDimension,NomSysteme,typePresta,ligne,formule,cte1,DateModif) values (null,'EXUTOIRE_PR2','MP',31,'(PR2_OK*#PR2-ECSPR-2100#)',null,now());
</v>
      </c>
      <c r="V34" s="248" t="str">
        <f t="shared" si="8"/>
        <v/>
      </c>
      <c r="W34" s="248" t="str">
        <f t="shared" si="9"/>
        <v/>
      </c>
      <c r="AH34" s="251"/>
      <c r="AI34" s="251"/>
      <c r="AK34" s="251"/>
      <c r="AL34" s="251"/>
      <c r="AN34" s="251"/>
      <c r="AO34" s="251"/>
      <c r="AQ34" s="251"/>
      <c r="AR34" s="251"/>
      <c r="AT34" s="251"/>
      <c r="AU34" s="251"/>
      <c r="AW34" s="251"/>
      <c r="AX34" s="251"/>
      <c r="AZ34" s="251"/>
      <c r="BA34" s="251"/>
      <c r="BC34" s="251"/>
      <c r="BD34" s="251"/>
      <c r="BF34" s="251"/>
      <c r="BG34" s="251"/>
      <c r="BI34" s="251"/>
      <c r="BJ34" s="251"/>
      <c r="BL34" s="251"/>
      <c r="BM34" s="251"/>
    </row>
    <row r="35" spans="1:65" s="248" customFormat="1" x14ac:dyDescent="0.3">
      <c r="A35" s="250">
        <f>IF(B35="MATIERE",VLOOKUP($C35,MATIERE!$B$2:$K$601,10,0),IF(B35="MOA",VLOOKUP($C35,ATELIER!$B$2:$K$291,10,0),IF(B35="MOC",VLOOKUP($C35,CHANTIER!$B$2:$K$291,10,0),IF(B35="MP",VLOOKUP($C35,MINIPELLE!$B$2:$K$291,10,0),""))))</f>
        <v>337</v>
      </c>
      <c r="B35" s="248" t="s">
        <v>294</v>
      </c>
      <c r="C35" s="248" t="s">
        <v>555</v>
      </c>
      <c r="D35" s="248" t="str">
        <f>IF(B35="MATIERE",VLOOKUP($C35,[3]MATIERE!$B$2:$K$601,6,0),IF(B35="MOA",VLOOKUP($C35,[3]ATELIER!$B$2:$K$291,3,0),IF(B35="MOC",VLOOKUP($C35,[3]CHANTIER!$B$2:$K$291,3,0),IF(B35="MP",VLOOKUP($C35,[3]MINIPELLE!$B$2:$K$291,3,0),""))))</f>
        <v>pc</v>
      </c>
      <c r="F35" s="251"/>
      <c r="H35" s="251"/>
      <c r="J35" s="251"/>
      <c r="L35" s="270" t="s">
        <v>1079</v>
      </c>
      <c r="N35" s="270"/>
      <c r="O35" s="248" t="str">
        <f t="shared" si="1"/>
        <v/>
      </c>
      <c r="P35" s="248" t="str">
        <f t="shared" si="2"/>
        <v/>
      </c>
      <c r="Q35" s="248" t="str">
        <f t="shared" si="3"/>
        <v/>
      </c>
      <c r="R35" s="248" t="str">
        <f t="shared" si="4"/>
        <v/>
      </c>
      <c r="S35" s="248" t="str">
        <f t="shared" si="5"/>
        <v/>
      </c>
      <c r="T35" s="248" t="str">
        <f t="shared" si="6"/>
        <v/>
      </c>
      <c r="U35" s="248" t="str">
        <f t="shared" si="7"/>
        <v xml:space="preserve">INSERT INTO SC_SystemeProduits(RefDimension,NomSysteme,typePresta,ligne,formule,cte1,DateModif) values (null,'EXUTOIRE_PR2','MATIERE',337,'#PR2-ECSPR-900#',null,now());
</v>
      </c>
      <c r="V35" s="248" t="str">
        <f t="shared" si="8"/>
        <v/>
      </c>
      <c r="W35" s="248" t="str">
        <f t="shared" si="9"/>
        <v/>
      </c>
      <c r="AH35" s="251"/>
      <c r="AI35" s="251"/>
      <c r="AK35" s="251"/>
      <c r="AL35" s="251"/>
      <c r="AN35" s="251"/>
      <c r="AO35" s="251"/>
      <c r="AQ35" s="251"/>
      <c r="AR35" s="251"/>
      <c r="AT35" s="251"/>
      <c r="AU35" s="251"/>
      <c r="AW35" s="251"/>
      <c r="AX35" s="251"/>
      <c r="AZ35" s="251"/>
      <c r="BA35" s="251"/>
      <c r="BC35" s="251"/>
      <c r="BD35" s="251"/>
      <c r="BF35" s="251"/>
      <c r="BG35" s="251"/>
      <c r="BI35" s="251"/>
      <c r="BJ35" s="251"/>
      <c r="BL35" s="251"/>
      <c r="BM35" s="251"/>
    </row>
    <row r="36" spans="1:65" s="248" customFormat="1" x14ac:dyDescent="0.3">
      <c r="A36" s="250">
        <f>IF(B36="MATIERE",VLOOKUP($C36,MATIERE!$B$2:$K$601,10,0),IF(B36="MOA",VLOOKUP($C36,ATELIER!$B$2:$K$291,10,0),IF(B36="MOC",VLOOKUP($C36,CHANTIER!$B$2:$K$291,10,0),IF(B36="MP",VLOOKUP($C36,MINIPELLE!$B$2:$K$291,10,0),""))))</f>
        <v>338</v>
      </c>
      <c r="B36" s="248" t="s">
        <v>294</v>
      </c>
      <c r="C36" s="248" t="s">
        <v>556</v>
      </c>
      <c r="D36" s="248" t="str">
        <f>IF(B36="MATIERE",VLOOKUP($C36,[3]MATIERE!$B$2:$K$601,6,0),IF(B36="MOA",VLOOKUP($C36,[3]ATELIER!$B$2:$K$291,3,0),IF(B36="MOC",VLOOKUP($C36,[3]CHANTIER!$B$2:$K$291,3,0),IF(B36="MP",VLOOKUP($C36,[3]MINIPELLE!$B$2:$K$291,3,0),""))))</f>
        <v>pc</v>
      </c>
      <c r="F36" s="251"/>
      <c r="H36" s="251"/>
      <c r="J36" s="251"/>
      <c r="L36" s="270" t="s">
        <v>1080</v>
      </c>
      <c r="N36" s="270"/>
      <c r="O36" s="248" t="str">
        <f t="shared" si="1"/>
        <v/>
      </c>
      <c r="P36" s="248" t="str">
        <f t="shared" si="2"/>
        <v/>
      </c>
      <c r="Q36" s="248" t="str">
        <f t="shared" si="3"/>
        <v/>
      </c>
      <c r="R36" s="248" t="str">
        <f t="shared" si="4"/>
        <v/>
      </c>
      <c r="S36" s="248" t="str">
        <f t="shared" si="5"/>
        <v/>
      </c>
      <c r="T36" s="248" t="str">
        <f t="shared" si="6"/>
        <v/>
      </c>
      <c r="U36" s="248" t="str">
        <f t="shared" si="7"/>
        <v xml:space="preserve">INSERT INTO SC_SystemeProduits(RefDimension,NomSysteme,typePresta,ligne,formule,cte1,DateModif) values (null,'EXUTOIRE_PR2','MATIERE',338,'#PR2-ECSPR-1200#',null,now());
</v>
      </c>
      <c r="V36" s="248" t="str">
        <f t="shared" si="8"/>
        <v/>
      </c>
      <c r="W36" s="248" t="str">
        <f t="shared" si="9"/>
        <v/>
      </c>
      <c r="AH36" s="251"/>
      <c r="AI36" s="251"/>
      <c r="AK36" s="251"/>
      <c r="AL36" s="251"/>
      <c r="AN36" s="251"/>
      <c r="AO36" s="251"/>
      <c r="AQ36" s="251"/>
      <c r="AR36" s="251"/>
      <c r="AT36" s="251"/>
      <c r="AU36" s="251"/>
      <c r="AW36" s="251"/>
      <c r="AX36" s="251"/>
      <c r="AZ36" s="251"/>
      <c r="BA36" s="251"/>
      <c r="BC36" s="251"/>
      <c r="BD36" s="251"/>
      <c r="BF36" s="251"/>
      <c r="BG36" s="251"/>
      <c r="BI36" s="251"/>
      <c r="BJ36" s="251"/>
      <c r="BL36" s="251"/>
      <c r="BM36" s="251"/>
    </row>
    <row r="37" spans="1:65" s="248" customFormat="1" x14ac:dyDescent="0.3">
      <c r="A37" s="250">
        <f>IF(B37="MATIERE",VLOOKUP($C37,MATIERE!$B$2:$K$601,10,0),IF(B37="MOA",VLOOKUP($C37,ATELIER!$B$2:$K$291,10,0),IF(B37="MOC",VLOOKUP($C37,CHANTIER!$B$2:$K$291,10,0),IF(B37="MP",VLOOKUP($C37,MINIPELLE!$B$2:$K$291,10,0),""))))</f>
        <v>339</v>
      </c>
      <c r="B37" s="248" t="s">
        <v>294</v>
      </c>
      <c r="C37" s="248" t="s">
        <v>557</v>
      </c>
      <c r="D37" s="248" t="str">
        <f>IF(B37="MATIERE",VLOOKUP($C37,[3]MATIERE!$B$2:$K$601,6,0),IF(B37="MOA",VLOOKUP($C37,[3]ATELIER!$B$2:$K$291,3,0),IF(B37="MOC",VLOOKUP($C37,[3]CHANTIER!$B$2:$K$291,3,0),IF(B37="MP",VLOOKUP($C37,[3]MINIPELLE!$B$2:$K$291,3,0),""))))</f>
        <v>pc</v>
      </c>
      <c r="F37" s="251"/>
      <c r="H37" s="251"/>
      <c r="J37" s="251"/>
      <c r="L37" s="270" t="s">
        <v>1081</v>
      </c>
      <c r="N37" s="270"/>
      <c r="O37" s="248" t="str">
        <f t="shared" si="1"/>
        <v/>
      </c>
      <c r="P37" s="248" t="str">
        <f t="shared" si="2"/>
        <v/>
      </c>
      <c r="Q37" s="248" t="str">
        <f t="shared" si="3"/>
        <v/>
      </c>
      <c r="R37" s="248" t="str">
        <f t="shared" si="4"/>
        <v/>
      </c>
      <c r="S37" s="248" t="str">
        <f t="shared" si="5"/>
        <v/>
      </c>
      <c r="T37" s="248" t="str">
        <f t="shared" si="6"/>
        <v/>
      </c>
      <c r="U37" s="248" t="str">
        <f t="shared" si="7"/>
        <v xml:space="preserve">INSERT INTO SC_SystemeProduits(RefDimension,NomSysteme,typePresta,ligne,formule,cte1,DateModif) values (null,'EXUTOIRE_PR2','MATIERE',339,'#PR2-ECSPR-1500#',null,now());
</v>
      </c>
      <c r="V37" s="248" t="str">
        <f t="shared" si="8"/>
        <v/>
      </c>
      <c r="W37" s="248" t="str">
        <f t="shared" si="9"/>
        <v/>
      </c>
      <c r="AH37" s="251"/>
      <c r="AI37" s="251"/>
      <c r="AK37" s="251"/>
      <c r="AL37" s="251"/>
      <c r="AN37" s="251"/>
      <c r="AO37" s="251"/>
      <c r="AQ37" s="251"/>
      <c r="AR37" s="251"/>
      <c r="AT37" s="251"/>
      <c r="AU37" s="251"/>
      <c r="AW37" s="251"/>
      <c r="AX37" s="251"/>
      <c r="AZ37" s="251"/>
      <c r="BA37" s="251"/>
      <c r="BC37" s="251"/>
      <c r="BD37" s="251"/>
      <c r="BF37" s="251"/>
      <c r="BG37" s="251"/>
      <c r="BI37" s="251"/>
      <c r="BJ37" s="251"/>
      <c r="BL37" s="251"/>
      <c r="BM37" s="251"/>
    </row>
    <row r="38" spans="1:65" s="248" customFormat="1" x14ac:dyDescent="0.3">
      <c r="A38" s="250">
        <f>IF(B38="MATIERE",VLOOKUP($C38,MATIERE!$B$2:$K$601,10,0),IF(B38="MOA",VLOOKUP($C38,ATELIER!$B$2:$K$291,10,0),IF(B38="MOC",VLOOKUP($C38,CHANTIER!$B$2:$K$291,10,0),IF(B38="MP",VLOOKUP($C38,MINIPELLE!$B$2:$K$291,10,0),""))))</f>
        <v>340</v>
      </c>
      <c r="B38" s="248" t="s">
        <v>294</v>
      </c>
      <c r="C38" s="248" t="s">
        <v>558</v>
      </c>
      <c r="D38" s="248" t="str">
        <f>IF(B38="MATIERE",VLOOKUP($C38,[3]MATIERE!$B$2:$K$601,6,0),IF(B38="MOA",VLOOKUP($C38,[3]ATELIER!$B$2:$K$291,3,0),IF(B38="MOC",VLOOKUP($C38,[3]CHANTIER!$B$2:$K$291,3,0),IF(B38="MP",VLOOKUP($C38,[3]MINIPELLE!$B$2:$K$291,3,0),""))))</f>
        <v>pc</v>
      </c>
      <c r="F38" s="251"/>
      <c r="H38" s="251"/>
      <c r="J38" s="251"/>
      <c r="L38" s="270" t="s">
        <v>1082</v>
      </c>
      <c r="N38" s="270"/>
      <c r="O38" s="248" t="str">
        <f t="shared" si="1"/>
        <v/>
      </c>
      <c r="P38" s="248" t="str">
        <f t="shared" si="2"/>
        <v/>
      </c>
      <c r="Q38" s="248" t="str">
        <f t="shared" si="3"/>
        <v/>
      </c>
      <c r="R38" s="248" t="str">
        <f t="shared" si="4"/>
        <v/>
      </c>
      <c r="S38" s="248" t="str">
        <f t="shared" si="5"/>
        <v/>
      </c>
      <c r="T38" s="248" t="str">
        <f t="shared" si="6"/>
        <v/>
      </c>
      <c r="U38" s="248" t="str">
        <f t="shared" si="7"/>
        <v xml:space="preserve">INSERT INTO SC_SystemeProduits(RefDimension,NomSysteme,typePresta,ligne,formule,cte1,DateModif) values (null,'EXUTOIRE_PR2','MATIERE',340,'#PR2-ECSPR-1800#',null,now());
</v>
      </c>
      <c r="V38" s="248" t="str">
        <f t="shared" si="8"/>
        <v/>
      </c>
      <c r="W38" s="248" t="str">
        <f t="shared" si="9"/>
        <v/>
      </c>
      <c r="AH38" s="251"/>
      <c r="AI38" s="251"/>
      <c r="AK38" s="251"/>
      <c r="AL38" s="251"/>
      <c r="AN38" s="251"/>
      <c r="AO38" s="251"/>
      <c r="AQ38" s="251"/>
      <c r="AR38" s="251"/>
      <c r="AT38" s="251"/>
      <c r="AU38" s="251"/>
      <c r="AW38" s="251"/>
      <c r="AX38" s="251"/>
      <c r="AZ38" s="251"/>
      <c r="BA38" s="251"/>
      <c r="BC38" s="251"/>
      <c r="BD38" s="251"/>
      <c r="BF38" s="251"/>
      <c r="BG38" s="251"/>
      <c r="BI38" s="251"/>
      <c r="BJ38" s="251"/>
      <c r="BL38" s="251"/>
      <c r="BM38" s="251"/>
    </row>
    <row r="39" spans="1:65" s="248" customFormat="1" x14ac:dyDescent="0.3">
      <c r="A39" s="250">
        <f>IF(B39="MATIERE",VLOOKUP($C39,MATIERE!$B$2:$K$601,10,0),IF(B39="MOA",VLOOKUP($C39,ATELIER!$B$2:$K$291,10,0),IF(B39="MOC",VLOOKUP($C39,CHANTIER!$B$2:$K$291,10,0),IF(B39="MP",VLOOKUP($C39,MINIPELLE!$B$2:$K$291,10,0),""))))</f>
        <v>341</v>
      </c>
      <c r="B39" s="248" t="s">
        <v>294</v>
      </c>
      <c r="C39" s="248" t="s">
        <v>559</v>
      </c>
      <c r="D39" s="248" t="str">
        <f>IF(B39="MATIERE",VLOOKUP($C39,[3]MATIERE!$B$2:$K$601,6,0),IF(B39="MOA",VLOOKUP($C39,[3]ATELIER!$B$2:$K$291,3,0),IF(B39="MOC",VLOOKUP($C39,[3]CHANTIER!$B$2:$K$291,3,0),IF(B39="MP",VLOOKUP($C39,[3]MINIPELLE!$B$2:$K$291,3,0),""))))</f>
        <v>pc</v>
      </c>
      <c r="F39" s="251"/>
      <c r="H39" s="251"/>
      <c r="J39" s="251"/>
      <c r="L39" s="270" t="s">
        <v>1083</v>
      </c>
      <c r="N39" s="270"/>
      <c r="O39" s="248" t="str">
        <f t="shared" si="1"/>
        <v/>
      </c>
      <c r="P39" s="248" t="str">
        <f t="shared" si="2"/>
        <v/>
      </c>
      <c r="Q39" s="248" t="str">
        <f t="shared" si="3"/>
        <v/>
      </c>
      <c r="R39" s="248" t="str">
        <f t="shared" si="4"/>
        <v/>
      </c>
      <c r="S39" s="248" t="str">
        <f t="shared" si="5"/>
        <v/>
      </c>
      <c r="T39" s="248" t="str">
        <f t="shared" si="6"/>
        <v/>
      </c>
      <c r="U39" s="248" t="str">
        <f t="shared" si="7"/>
        <v xml:space="preserve">INSERT INTO SC_SystemeProduits(RefDimension,NomSysteme,typePresta,ligne,formule,cte1,DateModif) values (null,'EXUTOIRE_PR2','MATIERE',341,'#PR2-ECSPR-2100#',null,now());
</v>
      </c>
      <c r="V39" s="248" t="str">
        <f t="shared" si="8"/>
        <v/>
      </c>
      <c r="W39" s="248" t="str">
        <f t="shared" si="9"/>
        <v/>
      </c>
      <c r="AH39" s="251"/>
      <c r="AI39" s="251"/>
      <c r="AK39" s="251"/>
      <c r="AL39" s="251"/>
      <c r="AN39" s="251"/>
      <c r="AO39" s="251"/>
      <c r="AQ39" s="251"/>
      <c r="AR39" s="251"/>
      <c r="AT39" s="251"/>
      <c r="AU39" s="251"/>
      <c r="AW39" s="251"/>
      <c r="AX39" s="251"/>
      <c r="AZ39" s="251"/>
      <c r="BA39" s="251"/>
      <c r="BC39" s="251"/>
      <c r="BD39" s="251"/>
      <c r="BF39" s="251"/>
      <c r="BG39" s="251"/>
      <c r="BI39" s="251"/>
      <c r="BJ39" s="251"/>
      <c r="BL39" s="251"/>
      <c r="BM39" s="251"/>
    </row>
    <row r="40" spans="1:65" s="248" customFormat="1" x14ac:dyDescent="0.3">
      <c r="A40" s="250">
        <f>IF(B40="MATIERE",VLOOKUP($C40,MATIERE!$B$2:$K$601,10,0),IF(B40="MOA",VLOOKUP($C40,ATELIER!$B$2:$K$291,10,0),IF(B40="MOC",VLOOKUP($C40,CHANTIER!$B$2:$K$291,10,0),IF(B40="MP",VLOOKUP($C40,MINIPELLE!$B$2:$K$291,10,0),""))))</f>
        <v>342</v>
      </c>
      <c r="B40" s="248" t="s">
        <v>294</v>
      </c>
      <c r="C40" s="248" t="s">
        <v>560</v>
      </c>
      <c r="D40" s="248" t="str">
        <f>IF(B40="MATIERE",VLOOKUP($C40,[3]MATIERE!$B$2:$K$601,6,0),IF(B40="MOA",VLOOKUP($C40,[3]ATELIER!$B$2:$K$291,3,0),IF(B40="MOC",VLOOKUP($C40,[3]CHANTIER!$B$2:$K$291,3,0),IF(B40="MP",VLOOKUP($C40,[3]MINIPELLE!$B$2:$K$291,3,0),""))))</f>
        <v>pc</v>
      </c>
      <c r="F40" s="251"/>
      <c r="H40" s="251"/>
      <c r="J40" s="251"/>
      <c r="L40" s="251"/>
      <c r="N40" s="251"/>
      <c r="O40" s="248" t="str">
        <f t="shared" si="1"/>
        <v/>
      </c>
      <c r="P40" s="248" t="str">
        <f t="shared" si="2"/>
        <v/>
      </c>
      <c r="Q40" s="248" t="str">
        <f t="shared" si="3"/>
        <v/>
      </c>
      <c r="R40" s="248" t="str">
        <f t="shared" si="4"/>
        <v/>
      </c>
      <c r="S40" s="248" t="str">
        <f t="shared" si="5"/>
        <v/>
      </c>
      <c r="T40" s="248" t="str">
        <f t="shared" si="6"/>
        <v/>
      </c>
      <c r="U40" s="248" t="str">
        <f t="shared" si="7"/>
        <v/>
      </c>
      <c r="V40" s="248" t="str">
        <f t="shared" si="8"/>
        <v/>
      </c>
      <c r="W40" s="248" t="str">
        <f t="shared" si="9"/>
        <v/>
      </c>
      <c r="AH40" s="251"/>
      <c r="AI40" s="251"/>
      <c r="AK40" s="251"/>
      <c r="AL40" s="251"/>
      <c r="AN40" s="251"/>
      <c r="AO40" s="251"/>
      <c r="AQ40" s="251"/>
      <c r="AR40" s="251"/>
      <c r="AT40" s="251"/>
      <c r="AU40" s="251"/>
      <c r="AW40" s="251"/>
      <c r="AX40" s="251"/>
      <c r="AZ40" s="251"/>
      <c r="BA40" s="251"/>
      <c r="BC40" s="251"/>
      <c r="BD40" s="251"/>
      <c r="BF40" s="251"/>
      <c r="BG40" s="251"/>
      <c r="BI40" s="251"/>
      <c r="BJ40" s="251"/>
      <c r="BL40" s="251"/>
      <c r="BM40" s="251"/>
    </row>
    <row r="41" spans="1:65" s="248" customFormat="1" x14ac:dyDescent="0.3">
      <c r="A41" s="250">
        <f>IF(B41="MATIERE",VLOOKUP($C41,MATIERE!$B$2:$K$601,10,0),IF(B41="MOA",VLOOKUP($C41,ATELIER!$B$2:$K$291,10,0),IF(B41="MOC",VLOOKUP($C41,CHANTIER!$B$2:$K$291,10,0),IF(B41="MP",VLOOKUP($C41,MINIPELLE!$B$2:$K$291,10,0),""))))</f>
        <v>435</v>
      </c>
      <c r="B41" s="248" t="s">
        <v>294</v>
      </c>
      <c r="C41" s="248" t="s">
        <v>1158</v>
      </c>
      <c r="D41" s="248" t="str">
        <f>IF(B41="MATIERE",VLOOKUP($C41,[3]MATIERE!$B$2:$K$601,6,0),IF(B41="MOA",VLOOKUP($C41,[3]ATELIER!$B$2:$K$291,3,0),IF(B41="MOC",VLOOKUP($C41,[3]CHANTIER!$B$2:$K$291,3,0),IF(B41="MP",VLOOKUP($C41,[3]MINIPELLE!$B$2:$K$291,3,0),""))))</f>
        <v>pc</v>
      </c>
      <c r="F41" s="251"/>
      <c r="H41" s="251"/>
      <c r="J41" s="251"/>
      <c r="L41" s="251"/>
      <c r="N41" s="251" t="s">
        <v>1558</v>
      </c>
      <c r="O41" s="248" t="str">
        <f t="shared" si="1"/>
        <v/>
      </c>
      <c r="P41" s="248" t="str">
        <f t="shared" si="2"/>
        <v/>
      </c>
      <c r="Q41" s="248" t="str">
        <f t="shared" si="3"/>
        <v/>
      </c>
      <c r="R41" s="248" t="str">
        <f t="shared" si="4"/>
        <v/>
      </c>
      <c r="S41" s="248" t="str">
        <f t="shared" si="5"/>
        <v/>
      </c>
      <c r="T41" s="248" t="str">
        <f t="shared" si="6"/>
        <v/>
      </c>
      <c r="U41" s="248" t="str">
        <f t="shared" si="7"/>
        <v/>
      </c>
      <c r="V41" s="248" t="str">
        <f t="shared" si="8"/>
        <v/>
      </c>
      <c r="W41" s="248" t="str">
        <f t="shared" si="9"/>
        <v xml:space="preserve">INSERT INTO SC_SystemeProduits(RefDimension,NomSysteme,typePresta,ligne,formule,cte1,DateModif) values (null,'EXUTOIRE_REJET','MATIERE',435,'REGARD_DE_COLLECTE',null,now());
</v>
      </c>
      <c r="AH41" s="251"/>
      <c r="AI41" s="251"/>
      <c r="AK41" s="251"/>
      <c r="AL41" s="251"/>
      <c r="AN41" s="251"/>
      <c r="AO41" s="251"/>
      <c r="AQ41" s="251"/>
      <c r="AR41" s="251"/>
      <c r="AT41" s="251"/>
      <c r="AU41" s="251"/>
      <c r="AW41" s="251"/>
      <c r="AX41" s="251"/>
      <c r="AZ41" s="251"/>
      <c r="BA41" s="251"/>
      <c r="BC41" s="251"/>
      <c r="BD41" s="251"/>
      <c r="BF41" s="251"/>
      <c r="BG41" s="251"/>
      <c r="BI41" s="251"/>
      <c r="BJ41" s="251"/>
      <c r="BL41" s="251"/>
      <c r="BM41" s="251"/>
    </row>
    <row r="42" spans="1:65" s="248" customFormat="1" x14ac:dyDescent="0.3">
      <c r="A42" s="250">
        <f>IF(B42="MATIERE",VLOOKUP($C42,MATIERE!$B$2:$K$601,10,0),IF(B42="MOA",VLOOKUP($C42,ATELIER!$B$2:$K$291,10,0),IF(B42="MOC",VLOOKUP($C42,CHANTIER!$B$2:$K$291,10,0),IF(B42="MP",VLOOKUP($C42,MINIPELLE!$B$2:$K$291,10,0),""))))</f>
        <v>502</v>
      </c>
      <c r="B42" s="248" t="s">
        <v>294</v>
      </c>
      <c r="C42" s="248" t="s">
        <v>1501</v>
      </c>
      <c r="D42" s="248" t="str">
        <f>IF(B42="MATIERE",VLOOKUP($C42,[3]MATIERE!$B$2:$K$601,6,0),IF(B42="MOA",VLOOKUP($C42,[3]ATELIER!$B$2:$K$291,3,0),IF(B42="MOC",VLOOKUP($C42,[3]CHANTIER!$B$2:$K$291,3,0),IF(B42="MP",VLOOKUP($C42,[3]MINIPELLE!$B$2:$K$291,3,0),""))))</f>
        <v>pc</v>
      </c>
      <c r="F42" s="251"/>
      <c r="H42" s="251"/>
      <c r="J42" s="251"/>
      <c r="L42" s="251"/>
      <c r="N42" s="251" t="s">
        <v>931</v>
      </c>
      <c r="O42" s="248" t="str">
        <f t="shared" ref="O42:O45" si="10">IF(F42="","",SUBSTITUTE(SUBSTITUTE(SUBSTITUTE(SUBSTITUTE(SUBSTITUTE($O$1,"#ID#",E$1),"#TYPE#",$B42),"#LIGNE#",$A42),"#FORMULE#",IF(F42="","null",CONCATENATE("'",F42,"'"))),"#CTE1#",IF(G42="","null",CONCATENATE("'",G42,"'"))))</f>
        <v/>
      </c>
      <c r="P42" s="248" t="str">
        <f t="shared" ref="P42:P45" si="11">IF(G42="","",SUBSTITUTE(SUBSTITUTE(SUBSTITUTE(SUBSTITUTE(SUBSTITUTE($O$1,"#ID#",F$1),"#TYPE#",$B42),"#LIGNE#",$A42),"#FORMULE#",IF(G42="","null",CONCATENATE("'",G42,"'"))),"#CTE1#",IF(H42="","null",CONCATENATE("'",H42,"'"))))</f>
        <v/>
      </c>
      <c r="Q42" s="248" t="str">
        <f t="shared" ref="Q42:Q45" si="12">IF(H42="","",SUBSTITUTE(SUBSTITUTE(SUBSTITUTE(SUBSTITUTE(SUBSTITUTE($O$1,"#ID#",G$1),"#TYPE#",$B42),"#LIGNE#",$A42),"#FORMULE#",IF(H42="","null",CONCATENATE("'",H42,"'"))),"#CTE1#",IF(I42="","null",CONCATENATE("'",I42,"'"))))</f>
        <v/>
      </c>
      <c r="R42" s="248" t="str">
        <f t="shared" ref="R42:R45" si="13">IF(I42="","",SUBSTITUTE(SUBSTITUTE(SUBSTITUTE(SUBSTITUTE(SUBSTITUTE($O$1,"#ID#",H$1),"#TYPE#",$B42),"#LIGNE#",$A42),"#FORMULE#",IF(I42="","null",CONCATENATE("'",I42,"'"))),"#CTE1#",IF(J42="","null",CONCATENATE("'",J42,"'"))))</f>
        <v/>
      </c>
      <c r="S42" s="248" t="str">
        <f t="shared" ref="S42:S45" si="14">IF(J42="","",SUBSTITUTE(SUBSTITUTE(SUBSTITUTE(SUBSTITUTE(SUBSTITUTE($O$1,"#ID#",I$1),"#TYPE#",$B42),"#LIGNE#",$A42),"#FORMULE#",IF(J42="","null",CONCATENATE("'",J42,"'"))),"#CTE1#",IF(K42="","null",CONCATENATE("'",K42,"'"))))</f>
        <v/>
      </c>
      <c r="T42" s="248" t="str">
        <f t="shared" ref="T42:T45" si="15">IF(K42="","",SUBSTITUTE(SUBSTITUTE(SUBSTITUTE(SUBSTITUTE(SUBSTITUTE($O$1,"#ID#",J$1),"#TYPE#",$B42),"#LIGNE#",$A42),"#FORMULE#",IF(K42="","null",CONCATENATE("'",K42,"'"))),"#CTE1#",IF(L42="","null",CONCATENATE("'",L42,"'"))))</f>
        <v/>
      </c>
      <c r="U42" s="248" t="str">
        <f t="shared" ref="U42:U45" si="16">IF(L42="","",SUBSTITUTE(SUBSTITUTE(SUBSTITUTE(SUBSTITUTE(SUBSTITUTE($O$1,"#ID#",K$1),"#TYPE#",$B42),"#LIGNE#",$A42),"#FORMULE#",IF(L42="","null",CONCATENATE("'",L42,"'"))),"#CTE1#",IF(M42="","null",CONCATENATE("'",M42,"'"))))</f>
        <v/>
      </c>
      <c r="V42" s="248" t="str">
        <f t="shared" ref="V42:V45" si="17">IF(M42="","",SUBSTITUTE(SUBSTITUTE(SUBSTITUTE(SUBSTITUTE(SUBSTITUTE($O$1,"#ID#",L$1),"#TYPE#",$B42),"#LIGNE#",$A42),"#FORMULE#",IF(M42="","null",CONCATENATE("'",M42,"'"))),"#CTE1#",IF(N42="","null",CONCATENATE("'",N42,"'"))))</f>
        <v/>
      </c>
      <c r="W42" s="248" t="str">
        <f t="shared" ref="W42:W45" si="18">IF(N42="","",SUBSTITUTE(SUBSTITUTE(SUBSTITUTE(SUBSTITUTE(SUBSTITUTE($O$1,"#ID#",M$1),"#TYPE#",$B42),"#LIGNE#",$A42),"#FORMULE#",IF(N42="","null",CONCATENATE("'",N42,"'"))),"#CTE1#",IF(O42="","null",CONCATENATE("'",O42,"'"))))</f>
        <v xml:space="preserve">INSERT INTO SC_SystemeProduits(RefDimension,NomSysteme,typePresta,ligne,formule,cte1,DateModif) values (null,'EXUTOIRE_REJET','MATIERE',502,'EXUT_FCE_GRILLE',null,now());
</v>
      </c>
      <c r="Y42" s="251"/>
      <c r="Z42" s="251"/>
      <c r="AB42" s="251"/>
      <c r="AC42" s="251"/>
      <c r="AE42" s="251"/>
      <c r="AF42" s="251"/>
      <c r="AH42" s="251"/>
      <c r="AI42" s="251"/>
      <c r="AK42" s="251"/>
      <c r="AL42" s="251"/>
      <c r="AN42" s="251"/>
      <c r="AO42" s="251"/>
      <c r="AQ42" s="251"/>
      <c r="AR42" s="251"/>
      <c r="AT42" s="251"/>
      <c r="AU42" s="251"/>
      <c r="AW42" s="251"/>
      <c r="AX42" s="251"/>
      <c r="AZ42" s="251"/>
      <c r="BA42" s="251"/>
      <c r="BC42" s="251"/>
      <c r="BD42" s="251"/>
      <c r="BF42" s="251"/>
      <c r="BG42" s="251"/>
      <c r="BI42" s="251"/>
      <c r="BJ42" s="251"/>
      <c r="BL42" s="251"/>
      <c r="BM42" s="251"/>
    </row>
    <row r="43" spans="1:65" s="248" customFormat="1" x14ac:dyDescent="0.3">
      <c r="A43" s="250">
        <f>IF(B43="MATIERE",VLOOKUP($C43,MATIERE!$B$2:$K$601,10,0),IF(B43="MOA",VLOOKUP($C43,ATELIER!$B$2:$K$291,10,0),IF(B43="MOC",VLOOKUP($C43,CHANTIER!$B$2:$K$291,10,0),IF(B43="MP",VLOOKUP($C43,MINIPELLE!$B$2:$K$291,10,0),""))))</f>
        <v>87</v>
      </c>
      <c r="B43" s="248" t="s">
        <v>294</v>
      </c>
      <c r="C43" s="275" t="s">
        <v>1674</v>
      </c>
      <c r="D43" s="248" t="str">
        <f>IF(B43="MATIERE",VLOOKUP($C43,[3]MATIERE!$B$2:$K$601,6,0),IF(B43="MOA",VLOOKUP($C43,[3]ATELIER!$B$2:$K$291,3,0),IF(B43="MOC",VLOOKUP($C43,[3]CHANTIER!$B$2:$K$291,3,0),IF(B43="MP",VLOOKUP($C43,[3]MINIPELLE!$B$2:$K$291,3,0),""))))</f>
        <v>pc</v>
      </c>
      <c r="F43" s="251"/>
      <c r="H43" s="251"/>
      <c r="J43" s="251"/>
      <c r="L43" s="251"/>
      <c r="N43" s="251" t="s">
        <v>932</v>
      </c>
      <c r="O43" s="248" t="str">
        <f t="shared" si="10"/>
        <v/>
      </c>
      <c r="P43" s="248" t="str">
        <f t="shared" si="11"/>
        <v/>
      </c>
      <c r="Q43" s="248" t="str">
        <f t="shared" si="12"/>
        <v/>
      </c>
      <c r="R43" s="248" t="str">
        <f t="shared" si="13"/>
        <v/>
      </c>
      <c r="S43" s="248" t="str">
        <f t="shared" si="14"/>
        <v/>
      </c>
      <c r="T43" s="248" t="str">
        <f t="shared" si="15"/>
        <v/>
      </c>
      <c r="U43" s="248" t="str">
        <f t="shared" si="16"/>
        <v/>
      </c>
      <c r="V43" s="248" t="str">
        <f t="shared" si="17"/>
        <v/>
      </c>
      <c r="W43" s="248" t="str">
        <f t="shared" si="18"/>
        <v xml:space="preserve">INSERT INTO SC_SystemeProduits(RefDimension,NomSysteme,typePresta,ligne,formule,cte1,DateModif) values (null,'EXUTOIRE_REJET','MATIERE',87,'EXUT_FCE_CLAPET',null,now());
</v>
      </c>
      <c r="Y43" s="251"/>
      <c r="Z43" s="251"/>
      <c r="AB43" s="251"/>
      <c r="AC43" s="251"/>
      <c r="AE43" s="251"/>
      <c r="AF43" s="251"/>
      <c r="AH43" s="251"/>
      <c r="AI43" s="251"/>
      <c r="AK43" s="251"/>
      <c r="AL43" s="251"/>
      <c r="AN43" s="251"/>
      <c r="AO43" s="251"/>
      <c r="AQ43" s="251"/>
      <c r="AR43" s="251"/>
      <c r="AT43" s="251"/>
      <c r="AU43" s="251"/>
      <c r="AW43" s="251"/>
      <c r="AX43" s="251"/>
      <c r="AZ43" s="251"/>
      <c r="BA43" s="251"/>
      <c r="BC43" s="251"/>
      <c r="BD43" s="251"/>
      <c r="BF43" s="251"/>
      <c r="BG43" s="251"/>
      <c r="BI43" s="251"/>
      <c r="BJ43" s="251"/>
      <c r="BL43" s="251"/>
      <c r="BM43" s="251"/>
    </row>
    <row r="44" spans="1:65" s="248" customFormat="1" x14ac:dyDescent="0.3">
      <c r="A44" s="250">
        <f>IF(B44="MATIERE",VLOOKUP($C44,MATIERE!$B$2:$K$601,10,0),IF(B44="MOA",VLOOKUP($C44,ATELIER!$B$2:$K$291,10,0),IF(B44="MOC",VLOOKUP($C44,CHANTIER!$B$2:$K$291,10,0),IF(B44="MP",VLOOKUP($C44,MINIPELLE!$B$2:$K$291,10,0),""))))</f>
        <v>15</v>
      </c>
      <c r="B44" s="248" t="s">
        <v>298</v>
      </c>
      <c r="C44" s="275" t="s">
        <v>98</v>
      </c>
      <c r="D44" s="248" t="str">
        <f>IF(B44="MATIERE",VLOOKUP($C44,[3]MATIERE!$B$2:$K$601,6,0),IF(B44="MOA",VLOOKUP($C44,[3]ATELIER!$B$2:$K$291,3,0),IF(B44="MOC",VLOOKUP($C44,[3]CHANTIER!$B$2:$K$291,3,0),IF(B44="MP",VLOOKUP($C44,[3]MINIPELLE!$B$2:$K$291,3,0),""))))</f>
        <v>pc</v>
      </c>
      <c r="F44" s="251"/>
      <c r="H44" s="251"/>
      <c r="J44" s="251"/>
      <c r="L44" s="251"/>
      <c r="N44" s="251" t="s">
        <v>1565</v>
      </c>
      <c r="O44" s="248" t="str">
        <f t="shared" si="10"/>
        <v/>
      </c>
      <c r="P44" s="248" t="str">
        <f t="shared" si="11"/>
        <v/>
      </c>
      <c r="Q44" s="248" t="str">
        <f t="shared" si="12"/>
        <v/>
      </c>
      <c r="R44" s="248" t="str">
        <f t="shared" si="13"/>
        <v/>
      </c>
      <c r="S44" s="248" t="str">
        <f t="shared" si="14"/>
        <v/>
      </c>
      <c r="T44" s="248" t="str">
        <f t="shared" si="15"/>
        <v/>
      </c>
      <c r="U44" s="248" t="str">
        <f t="shared" si="16"/>
        <v/>
      </c>
      <c r="V44" s="248" t="str">
        <f t="shared" si="17"/>
        <v/>
      </c>
      <c r="W44" s="248" t="str">
        <f t="shared" si="18"/>
        <v xml:space="preserve">INSERT INTO SC_SystemeProduits(RefDimension,NomSysteme,typePresta,ligne,formule,cte1,DateModif) values (null,'EXUTOIRE_REJET','MOC',15,'EXUT_FCE_CLAPET+EXUT_FCE_GRILLE',null,now());
</v>
      </c>
      <c r="Y44" s="251"/>
      <c r="Z44" s="251"/>
      <c r="AB44" s="251"/>
      <c r="AC44" s="251"/>
      <c r="AE44" s="251"/>
      <c r="AF44" s="251"/>
      <c r="AH44" s="251"/>
      <c r="AI44" s="251"/>
      <c r="AK44" s="251"/>
      <c r="AL44" s="251"/>
      <c r="AN44" s="251"/>
      <c r="AO44" s="251"/>
      <c r="AQ44" s="251"/>
      <c r="AR44" s="251"/>
      <c r="AT44" s="251"/>
      <c r="AU44" s="251"/>
      <c r="AW44" s="251"/>
      <c r="AX44" s="251"/>
      <c r="AZ44" s="251"/>
      <c r="BA44" s="251"/>
      <c r="BC44" s="251"/>
      <c r="BD44" s="251"/>
      <c r="BF44" s="251"/>
      <c r="BG44" s="251"/>
      <c r="BI44" s="251"/>
      <c r="BJ44" s="251"/>
      <c r="BL44" s="251"/>
      <c r="BM44" s="251"/>
    </row>
    <row r="45" spans="1:65" s="248" customFormat="1" x14ac:dyDescent="0.3">
      <c r="A45" s="250">
        <f>IF(B45="MATIERE",VLOOKUP($C45,MATIERE!$B$2:$K$601,10,0),IF(B45="MOA",VLOOKUP($C45,ATELIER!$B$2:$K$291,10,0),IF(B45="MOC",VLOOKUP($C45,CHANTIER!$B$2:$K$291,10,0),IF(B45="MP",VLOOKUP($C45,MINIPELLE!$B$2:$K$291,10,0),""))))</f>
        <v>59</v>
      </c>
      <c r="B45" s="248" t="s">
        <v>298</v>
      </c>
      <c r="C45" s="248" t="s">
        <v>1567</v>
      </c>
      <c r="D45" s="248" t="str">
        <f>IF(B45="MATIERE",VLOOKUP($C45,[3]MATIERE!$B$2:$K$601,6,0),IF(B45="MOA",VLOOKUP($C45,[3]ATELIER!$B$2:$K$291,3,0),IF(B45="MOC",VLOOKUP($C45,[3]CHANTIER!$B$2:$K$291,3,0),IF(B45="MP",VLOOKUP($C45,[3]MINIPELLE!$B$2:$K$291,3,0),""))))</f>
        <v>pc</v>
      </c>
      <c r="F45" s="251"/>
      <c r="H45" s="251"/>
      <c r="J45" s="251"/>
      <c r="L45" s="251"/>
      <c r="N45" s="251" t="s">
        <v>1558</v>
      </c>
      <c r="O45" s="248" t="str">
        <f t="shared" si="10"/>
        <v/>
      </c>
      <c r="P45" s="248" t="str">
        <f t="shared" si="11"/>
        <v/>
      </c>
      <c r="Q45" s="248" t="str">
        <f t="shared" si="12"/>
        <v/>
      </c>
      <c r="R45" s="248" t="str">
        <f t="shared" si="13"/>
        <v/>
      </c>
      <c r="S45" s="248" t="str">
        <f t="shared" si="14"/>
        <v/>
      </c>
      <c r="T45" s="248" t="str">
        <f t="shared" si="15"/>
        <v/>
      </c>
      <c r="U45" s="248" t="str">
        <f t="shared" si="16"/>
        <v/>
      </c>
      <c r="V45" s="248" t="str">
        <f t="shared" si="17"/>
        <v/>
      </c>
      <c r="W45" s="248" t="str">
        <f t="shared" si="18"/>
        <v xml:space="preserve">INSERT INTO SC_SystemeProduits(RefDimension,NomSysteme,typePresta,ligne,formule,cte1,DateModif) values (null,'EXUTOIRE_REJET','MOC',59,'REGARD_DE_COLLECTE',null,now());
</v>
      </c>
      <c r="Y45" s="251"/>
      <c r="Z45" s="251"/>
      <c r="AB45" s="251"/>
      <c r="AC45" s="251"/>
      <c r="AE45" s="251"/>
      <c r="AF45" s="251"/>
      <c r="AH45" s="251"/>
      <c r="AI45" s="251"/>
      <c r="AK45" s="251"/>
      <c r="AL45" s="251"/>
      <c r="AN45" s="251"/>
      <c r="AO45" s="251"/>
      <c r="AQ45" s="251"/>
      <c r="AR45" s="251"/>
      <c r="AT45" s="251"/>
      <c r="AU45" s="251"/>
      <c r="AW45" s="251"/>
      <c r="AX45" s="251"/>
      <c r="AZ45" s="251"/>
      <c r="BA45" s="251"/>
      <c r="BC45" s="251"/>
      <c r="BD45" s="251"/>
      <c r="BF45" s="251"/>
      <c r="BG45" s="251"/>
      <c r="BI45" s="251"/>
      <c r="BJ45" s="251"/>
      <c r="BL45" s="251"/>
      <c r="BM45" s="251"/>
    </row>
    <row r="46" spans="1:65" s="248" customFormat="1" x14ac:dyDescent="0.3">
      <c r="A46" s="250"/>
      <c r="F46" s="251"/>
      <c r="H46" s="251"/>
      <c r="J46" s="251"/>
      <c r="L46" s="251"/>
      <c r="N46" s="251"/>
      <c r="O46" s="248" t="str">
        <f t="shared" si="1"/>
        <v/>
      </c>
      <c r="P46" s="251"/>
      <c r="Q46" s="251"/>
      <c r="S46" s="251"/>
      <c r="T46" s="251"/>
      <c r="V46" s="251"/>
      <c r="W46" s="251"/>
      <c r="Y46" s="251"/>
      <c r="Z46" s="251"/>
      <c r="AB46" s="251"/>
      <c r="AC46" s="251"/>
      <c r="AE46" s="251"/>
      <c r="AF46" s="251"/>
      <c r="AH46" s="251"/>
      <c r="AI46" s="251"/>
      <c r="AK46" s="251"/>
      <c r="AL46" s="251"/>
      <c r="AN46" s="251"/>
      <c r="AO46" s="251"/>
      <c r="AQ46" s="251"/>
      <c r="AR46" s="251"/>
      <c r="AT46" s="251"/>
      <c r="AU46" s="251"/>
      <c r="AW46" s="251"/>
      <c r="AX46" s="251"/>
      <c r="AZ46" s="251"/>
      <c r="BA46" s="251"/>
      <c r="BC46" s="251"/>
      <c r="BD46" s="251"/>
      <c r="BF46" s="251"/>
      <c r="BG46" s="251"/>
      <c r="BI46" s="251"/>
      <c r="BJ46" s="251"/>
      <c r="BL46" s="251"/>
      <c r="BM46" s="251"/>
    </row>
    <row r="47" spans="1:65" s="248" customFormat="1" x14ac:dyDescent="0.3">
      <c r="A47" s="250"/>
      <c r="F47" s="251"/>
      <c r="H47" s="251"/>
      <c r="J47" s="251"/>
      <c r="L47" s="251"/>
      <c r="N47" s="251"/>
      <c r="O47" s="248" t="str">
        <f t="shared" si="1"/>
        <v/>
      </c>
      <c r="P47" s="251"/>
      <c r="Q47" s="251"/>
      <c r="S47" s="251"/>
      <c r="T47" s="251"/>
      <c r="V47" s="251"/>
      <c r="W47" s="251"/>
      <c r="Y47" s="251"/>
      <c r="Z47" s="251"/>
      <c r="AB47" s="251"/>
      <c r="AC47" s="251"/>
      <c r="AE47" s="251"/>
      <c r="AF47" s="251"/>
      <c r="AH47" s="251"/>
      <c r="AI47" s="251"/>
      <c r="AK47" s="251"/>
      <c r="AL47" s="251"/>
      <c r="AN47" s="251"/>
      <c r="AO47" s="251"/>
      <c r="AQ47" s="251"/>
      <c r="AR47" s="251"/>
      <c r="AT47" s="251"/>
      <c r="AU47" s="251"/>
      <c r="AW47" s="251"/>
      <c r="AX47" s="251"/>
      <c r="AZ47" s="251"/>
      <c r="BA47" s="251"/>
      <c r="BC47" s="251"/>
      <c r="BD47" s="251"/>
      <c r="BF47" s="251"/>
      <c r="BG47" s="251"/>
      <c r="BI47" s="251"/>
      <c r="BJ47" s="251"/>
      <c r="BL47" s="251"/>
      <c r="BM47" s="251"/>
    </row>
    <row r="48" spans="1:65" s="248" customFormat="1" x14ac:dyDescent="0.3">
      <c r="A48" s="250"/>
      <c r="F48" s="251"/>
      <c r="H48" s="251"/>
      <c r="J48" s="251"/>
      <c r="L48" s="251"/>
      <c r="N48" s="251"/>
      <c r="O48" s="248" t="str">
        <f t="shared" si="1"/>
        <v/>
      </c>
      <c r="P48" s="251"/>
      <c r="Q48" s="251"/>
      <c r="S48" s="251"/>
      <c r="T48" s="251"/>
      <c r="V48" s="251"/>
      <c r="W48" s="251"/>
      <c r="Y48" s="251"/>
      <c r="Z48" s="251"/>
      <c r="AB48" s="251"/>
      <c r="AC48" s="251"/>
      <c r="AE48" s="251"/>
      <c r="AF48" s="251"/>
      <c r="AH48" s="251"/>
      <c r="AI48" s="251"/>
      <c r="AK48" s="251"/>
      <c r="AL48" s="251"/>
      <c r="AN48" s="251"/>
      <c r="AO48" s="251"/>
      <c r="AQ48" s="251"/>
      <c r="AR48" s="251"/>
      <c r="AT48" s="251"/>
      <c r="AU48" s="251"/>
      <c r="AW48" s="251"/>
      <c r="AX48" s="251"/>
      <c r="AZ48" s="251"/>
      <c r="BA48" s="251"/>
      <c r="BC48" s="251"/>
      <c r="BD48" s="251"/>
      <c r="BF48" s="251"/>
      <c r="BG48" s="251"/>
      <c r="BI48" s="251"/>
      <c r="BJ48" s="251"/>
      <c r="BL48" s="251"/>
      <c r="BM48" s="251"/>
    </row>
    <row r="49" spans="1:65" s="248" customFormat="1" x14ac:dyDescent="0.3">
      <c r="A49" s="250"/>
      <c r="F49" s="251"/>
      <c r="H49" s="251"/>
      <c r="J49" s="251"/>
      <c r="L49" s="251"/>
      <c r="N49" s="251"/>
      <c r="O49" s="248" t="str">
        <f t="shared" si="1"/>
        <v/>
      </c>
      <c r="P49" s="251"/>
      <c r="Q49" s="251"/>
      <c r="S49" s="251"/>
      <c r="T49" s="251"/>
      <c r="V49" s="251"/>
      <c r="W49" s="251"/>
      <c r="Y49" s="251"/>
      <c r="Z49" s="251"/>
      <c r="AB49" s="251"/>
      <c r="AC49" s="251"/>
      <c r="AE49" s="251"/>
      <c r="AF49" s="251"/>
      <c r="AH49" s="251"/>
      <c r="AI49" s="251"/>
      <c r="AK49" s="251"/>
      <c r="AL49" s="251"/>
      <c r="AN49" s="251"/>
      <c r="AO49" s="251"/>
      <c r="AQ49" s="251"/>
      <c r="AR49" s="251"/>
      <c r="AT49" s="251"/>
      <c r="AU49" s="251"/>
      <c r="AW49" s="251"/>
      <c r="AX49" s="251"/>
      <c r="AZ49" s="251"/>
      <c r="BA49" s="251"/>
      <c r="BC49" s="251"/>
      <c r="BD49" s="251"/>
      <c r="BF49" s="251"/>
      <c r="BG49" s="251"/>
      <c r="BI49" s="251"/>
      <c r="BJ49" s="251"/>
      <c r="BL49" s="251"/>
      <c r="BM49" s="251"/>
    </row>
    <row r="50" spans="1:65" s="248" customFormat="1" x14ac:dyDescent="0.3">
      <c r="A50" s="250"/>
      <c r="F50" s="251"/>
      <c r="H50" s="251"/>
      <c r="J50" s="251"/>
      <c r="L50" s="251"/>
      <c r="N50" s="251"/>
      <c r="O50" s="248" t="str">
        <f t="shared" si="1"/>
        <v/>
      </c>
      <c r="P50" s="251"/>
      <c r="Q50" s="251"/>
      <c r="S50" s="251"/>
      <c r="T50" s="251"/>
      <c r="V50" s="251"/>
      <c r="W50" s="251"/>
      <c r="Y50" s="251"/>
      <c r="Z50" s="251"/>
      <c r="AB50" s="251"/>
      <c r="AC50" s="251"/>
      <c r="AE50" s="251"/>
      <c r="AF50" s="251"/>
      <c r="AH50" s="251"/>
      <c r="AI50" s="251"/>
      <c r="AK50" s="251"/>
      <c r="AL50" s="251"/>
      <c r="AN50" s="251"/>
      <c r="AO50" s="251"/>
      <c r="AQ50" s="251"/>
      <c r="AR50" s="251"/>
      <c r="AT50" s="251"/>
      <c r="AU50" s="251"/>
      <c r="AW50" s="251"/>
      <c r="AX50" s="251"/>
      <c r="AZ50" s="251"/>
      <c r="BA50" s="251"/>
      <c r="BC50" s="251"/>
      <c r="BD50" s="251"/>
      <c r="BF50" s="251"/>
      <c r="BG50" s="251"/>
      <c r="BI50" s="251"/>
      <c r="BJ50" s="251"/>
      <c r="BL50" s="251"/>
      <c r="BM50" s="251"/>
    </row>
    <row r="51" spans="1:65" s="248" customFormat="1" x14ac:dyDescent="0.3">
      <c r="A51" s="250"/>
      <c r="F51" s="251"/>
      <c r="H51" s="251"/>
      <c r="J51" s="251"/>
      <c r="L51" s="251"/>
      <c r="N51" s="251"/>
      <c r="O51" s="248" t="str">
        <f t="shared" si="1"/>
        <v/>
      </c>
      <c r="P51" s="251"/>
      <c r="Q51" s="251"/>
      <c r="S51" s="251"/>
      <c r="T51" s="251"/>
      <c r="V51" s="251"/>
      <c r="W51" s="251"/>
      <c r="Y51" s="251"/>
      <c r="Z51" s="251"/>
      <c r="AB51" s="251"/>
      <c r="AC51" s="251"/>
      <c r="AE51" s="251"/>
      <c r="AF51" s="251"/>
      <c r="AH51" s="251"/>
      <c r="AI51" s="251"/>
      <c r="AK51" s="251"/>
      <c r="AL51" s="251"/>
      <c r="AN51" s="251"/>
      <c r="AO51" s="251"/>
      <c r="AQ51" s="251"/>
      <c r="AR51" s="251"/>
      <c r="AT51" s="251"/>
      <c r="AU51" s="251"/>
      <c r="AW51" s="251"/>
      <c r="AX51" s="251"/>
      <c r="AZ51" s="251"/>
      <c r="BA51" s="251"/>
      <c r="BC51" s="251"/>
      <c r="BD51" s="251"/>
      <c r="BF51" s="251"/>
      <c r="BG51" s="251"/>
      <c r="BI51" s="251"/>
      <c r="BJ51" s="251"/>
      <c r="BL51" s="251"/>
      <c r="BM51" s="251"/>
    </row>
    <row r="52" spans="1:65" s="248" customFormat="1" x14ac:dyDescent="0.3">
      <c r="A52" s="250"/>
      <c r="F52" s="251"/>
      <c r="H52" s="251"/>
      <c r="J52" s="251"/>
      <c r="L52" s="251"/>
      <c r="N52" s="251"/>
      <c r="O52" s="248" t="str">
        <f t="shared" si="1"/>
        <v/>
      </c>
      <c r="P52" s="251"/>
      <c r="Q52" s="251"/>
      <c r="S52" s="251"/>
      <c r="T52" s="251"/>
      <c r="V52" s="251"/>
      <c r="W52" s="251"/>
      <c r="Y52" s="251"/>
      <c r="Z52" s="251"/>
      <c r="AB52" s="251"/>
      <c r="AC52" s="251"/>
      <c r="AE52" s="251"/>
      <c r="AF52" s="251"/>
      <c r="AH52" s="251"/>
      <c r="AI52" s="251"/>
      <c r="AK52" s="251"/>
      <c r="AL52" s="251"/>
      <c r="AN52" s="251"/>
      <c r="AO52" s="251"/>
      <c r="AQ52" s="251"/>
      <c r="AR52" s="251"/>
      <c r="AT52" s="251"/>
      <c r="AU52" s="251"/>
      <c r="AW52" s="251"/>
      <c r="AX52" s="251"/>
      <c r="AZ52" s="251"/>
      <c r="BA52" s="251"/>
      <c r="BC52" s="251"/>
      <c r="BD52" s="251"/>
      <c r="BF52" s="251"/>
      <c r="BG52" s="251"/>
      <c r="BI52" s="251"/>
      <c r="BJ52" s="251"/>
      <c r="BL52" s="251"/>
      <c r="BM52" s="251"/>
    </row>
    <row r="53" spans="1:65" s="248" customFormat="1" x14ac:dyDescent="0.3">
      <c r="A53" s="250"/>
      <c r="F53" s="251"/>
      <c r="H53" s="251"/>
      <c r="J53" s="251"/>
      <c r="L53" s="251"/>
      <c r="N53" s="251"/>
      <c r="O53" s="248" t="str">
        <f t="shared" si="1"/>
        <v/>
      </c>
      <c r="P53" s="251"/>
      <c r="Q53" s="251"/>
      <c r="S53" s="251"/>
      <c r="T53" s="251"/>
      <c r="V53" s="251"/>
      <c r="W53" s="251"/>
      <c r="Y53" s="251"/>
      <c r="Z53" s="251"/>
      <c r="AB53" s="251"/>
      <c r="AC53" s="251"/>
      <c r="AE53" s="251"/>
      <c r="AF53" s="251"/>
      <c r="AH53" s="251"/>
      <c r="AI53" s="251"/>
      <c r="AK53" s="251"/>
      <c r="AL53" s="251"/>
      <c r="AN53" s="251"/>
      <c r="AO53" s="251"/>
      <c r="AQ53" s="251"/>
      <c r="AR53" s="251"/>
      <c r="AT53" s="251"/>
      <c r="AU53" s="251"/>
      <c r="AW53" s="251"/>
      <c r="AX53" s="251"/>
      <c r="AZ53" s="251"/>
      <c r="BA53" s="251"/>
      <c r="BC53" s="251"/>
      <c r="BD53" s="251"/>
      <c r="BF53" s="251"/>
      <c r="BG53" s="251"/>
      <c r="BI53" s="251"/>
      <c r="BJ53" s="251"/>
      <c r="BL53" s="251"/>
      <c r="BM53" s="251"/>
    </row>
    <row r="54" spans="1:65" s="248" customFormat="1" x14ac:dyDescent="0.3">
      <c r="A54" s="250"/>
      <c r="F54" s="251"/>
      <c r="H54" s="251"/>
      <c r="J54" s="251"/>
      <c r="L54" s="251"/>
      <c r="N54" s="251"/>
      <c r="O54" s="248" t="str">
        <f t="shared" si="1"/>
        <v/>
      </c>
      <c r="P54" s="251"/>
      <c r="Q54" s="251"/>
      <c r="S54" s="251"/>
      <c r="T54" s="251"/>
      <c r="V54" s="251"/>
      <c r="W54" s="251"/>
      <c r="Y54" s="251"/>
      <c r="Z54" s="251"/>
      <c r="AB54" s="251"/>
      <c r="AC54" s="251"/>
      <c r="AE54" s="251"/>
      <c r="AF54" s="251"/>
      <c r="AH54" s="251"/>
      <c r="AI54" s="251"/>
      <c r="AK54" s="251"/>
      <c r="AL54" s="251"/>
      <c r="AN54" s="251"/>
      <c r="AO54" s="251"/>
      <c r="AQ54" s="251"/>
      <c r="AR54" s="251"/>
      <c r="AT54" s="251"/>
      <c r="AU54" s="251"/>
      <c r="AW54" s="251"/>
      <c r="AX54" s="251"/>
      <c r="AZ54" s="251"/>
      <c r="BA54" s="251"/>
      <c r="BC54" s="251"/>
      <c r="BD54" s="251"/>
      <c r="BF54" s="251"/>
      <c r="BG54" s="251"/>
      <c r="BI54" s="251"/>
      <c r="BJ54" s="251"/>
      <c r="BL54" s="251"/>
      <c r="BM54" s="251"/>
    </row>
    <row r="55" spans="1:65" s="248" customFormat="1" x14ac:dyDescent="0.3">
      <c r="A55" s="250"/>
      <c r="F55" s="251"/>
      <c r="H55" s="251"/>
      <c r="J55" s="251"/>
      <c r="L55" s="251"/>
      <c r="N55" s="251"/>
      <c r="O55" s="248" t="str">
        <f t="shared" si="1"/>
        <v/>
      </c>
      <c r="P55" s="251"/>
      <c r="Q55" s="251"/>
      <c r="S55" s="251"/>
      <c r="T55" s="251"/>
      <c r="V55" s="251"/>
      <c r="W55" s="251"/>
      <c r="Y55" s="251"/>
      <c r="Z55" s="251"/>
      <c r="AB55" s="251"/>
      <c r="AC55" s="251"/>
      <c r="AE55" s="251"/>
      <c r="AF55" s="251"/>
      <c r="AH55" s="251"/>
      <c r="AI55" s="251"/>
      <c r="AK55" s="251"/>
      <c r="AL55" s="251"/>
      <c r="AN55" s="251"/>
      <c r="AO55" s="251"/>
      <c r="AQ55" s="251"/>
      <c r="AR55" s="251"/>
      <c r="AT55" s="251"/>
      <c r="AU55" s="251"/>
      <c r="AW55" s="251"/>
      <c r="AX55" s="251"/>
      <c r="AZ55" s="251"/>
      <c r="BA55" s="251"/>
      <c r="BC55" s="251"/>
      <c r="BD55" s="251"/>
      <c r="BF55" s="251"/>
      <c r="BG55" s="251"/>
      <c r="BI55" s="251"/>
      <c r="BJ55" s="251"/>
      <c r="BL55" s="251"/>
      <c r="BM55" s="251"/>
    </row>
    <row r="56" spans="1:65" s="248" customFormat="1" x14ac:dyDescent="0.3">
      <c r="A56" s="250"/>
      <c r="F56" s="251"/>
      <c r="H56" s="251"/>
      <c r="J56" s="251"/>
      <c r="L56" s="251"/>
      <c r="N56" s="251"/>
      <c r="O56" s="248" t="str">
        <f t="shared" si="1"/>
        <v/>
      </c>
      <c r="P56" s="251"/>
      <c r="Q56" s="251"/>
      <c r="S56" s="251"/>
      <c r="T56" s="251"/>
      <c r="V56" s="251"/>
      <c r="W56" s="251"/>
      <c r="Y56" s="251"/>
      <c r="Z56" s="251"/>
      <c r="AB56" s="251"/>
      <c r="AC56" s="251"/>
      <c r="AE56" s="251"/>
      <c r="AF56" s="251"/>
      <c r="AH56" s="251"/>
      <c r="AI56" s="251"/>
      <c r="AK56" s="251"/>
      <c r="AL56" s="251"/>
      <c r="AN56" s="251"/>
      <c r="AO56" s="251"/>
      <c r="AQ56" s="251"/>
      <c r="AR56" s="251"/>
      <c r="AT56" s="251"/>
      <c r="AU56" s="251"/>
      <c r="AW56" s="251"/>
      <c r="AX56" s="251"/>
      <c r="AZ56" s="251"/>
      <c r="BA56" s="251"/>
      <c r="BC56" s="251"/>
      <c r="BD56" s="251"/>
      <c r="BF56" s="251"/>
      <c r="BG56" s="251"/>
      <c r="BI56" s="251"/>
      <c r="BJ56" s="251"/>
      <c r="BL56" s="251"/>
      <c r="BM56" s="251"/>
    </row>
    <row r="57" spans="1:65" x14ac:dyDescent="0.3">
      <c r="O57" s="248" t="str">
        <f t="shared" si="1"/>
        <v/>
      </c>
    </row>
    <row r="58" spans="1:65" x14ac:dyDescent="0.3">
      <c r="O58" s="248" t="str">
        <f t="shared" si="1"/>
        <v/>
      </c>
    </row>
    <row r="59" spans="1:65" x14ac:dyDescent="0.3">
      <c r="O59" s="248" t="str">
        <f t="shared" si="1"/>
        <v/>
      </c>
    </row>
    <row r="60" spans="1:65" x14ac:dyDescent="0.3">
      <c r="O60" s="248" t="str">
        <f t="shared" si="1"/>
        <v/>
      </c>
    </row>
    <row r="61" spans="1:65" x14ac:dyDescent="0.3">
      <c r="O61" s="248" t="str">
        <f t="shared" si="1"/>
        <v/>
      </c>
    </row>
    <row r="62" spans="1:65" x14ac:dyDescent="0.3">
      <c r="O62" s="248" t="str">
        <f t="shared" si="1"/>
        <v/>
      </c>
    </row>
    <row r="63" spans="1:65" x14ac:dyDescent="0.3">
      <c r="O63" s="248" t="str">
        <f t="shared" si="1"/>
        <v/>
      </c>
    </row>
    <row r="64" spans="1:65" x14ac:dyDescent="0.3">
      <c r="O64" s="248" t="str">
        <f t="shared" si="1"/>
        <v/>
      </c>
    </row>
    <row r="65" spans="15:15" x14ac:dyDescent="0.3">
      <c r="O65" s="248" t="str">
        <f t="shared" si="1"/>
        <v/>
      </c>
    </row>
    <row r="66" spans="15:15" x14ac:dyDescent="0.3">
      <c r="O66" s="248" t="str">
        <f t="shared" si="1"/>
        <v/>
      </c>
    </row>
    <row r="67" spans="15:15" x14ac:dyDescent="0.3">
      <c r="O67" s="248" t="str">
        <f t="shared" si="1"/>
        <v/>
      </c>
    </row>
    <row r="68" spans="15:15" x14ac:dyDescent="0.3">
      <c r="O68" s="248" t="str">
        <f t="shared" si="1"/>
        <v/>
      </c>
    </row>
    <row r="69" spans="15:15" x14ac:dyDescent="0.3">
      <c r="O69" s="248" t="str">
        <f t="shared" si="1"/>
        <v/>
      </c>
    </row>
    <row r="70" spans="15:15" x14ac:dyDescent="0.3">
      <c r="O70" s="248" t="str">
        <f t="shared" ref="O70:O103" si="19">IF(F70="","",SUBSTITUTE(SUBSTITUTE(SUBSTITUTE(SUBSTITUTE(SUBSTITUTE($O$1,"#ID#",E$1),"#TYPE#",$B70),"#LIGNE#",$A70),"#FORMULE#",IF(F70="","null",CONCATENATE("'",F70,"'"))),"#CTE1#",IF(G70="","null",CONCATENATE("'",G70,"'"))))</f>
        <v/>
      </c>
    </row>
    <row r="71" spans="15:15" x14ac:dyDescent="0.3">
      <c r="O71" s="248" t="str">
        <f t="shared" si="19"/>
        <v/>
      </c>
    </row>
    <row r="72" spans="15:15" x14ac:dyDescent="0.3">
      <c r="O72" s="248" t="str">
        <f t="shared" si="19"/>
        <v/>
      </c>
    </row>
    <row r="73" spans="15:15" x14ac:dyDescent="0.3">
      <c r="O73" s="248" t="str">
        <f t="shared" si="19"/>
        <v/>
      </c>
    </row>
    <row r="74" spans="15:15" x14ac:dyDescent="0.3">
      <c r="O74" s="248" t="str">
        <f t="shared" si="19"/>
        <v/>
      </c>
    </row>
    <row r="75" spans="15:15" x14ac:dyDescent="0.3">
      <c r="O75" s="248" t="str">
        <f t="shared" si="19"/>
        <v/>
      </c>
    </row>
    <row r="76" spans="15:15" x14ac:dyDescent="0.3">
      <c r="O76" s="248" t="str">
        <f t="shared" si="19"/>
        <v/>
      </c>
    </row>
    <row r="77" spans="15:15" x14ac:dyDescent="0.3">
      <c r="O77" s="248" t="str">
        <f t="shared" si="19"/>
        <v/>
      </c>
    </row>
    <row r="78" spans="15:15" x14ac:dyDescent="0.3">
      <c r="O78" s="248" t="str">
        <f t="shared" si="19"/>
        <v/>
      </c>
    </row>
    <row r="79" spans="15:15" x14ac:dyDescent="0.3">
      <c r="O79" s="248" t="str">
        <f t="shared" si="19"/>
        <v/>
      </c>
    </row>
    <row r="80" spans="15:15" x14ac:dyDescent="0.3">
      <c r="O80" s="248" t="str">
        <f t="shared" si="19"/>
        <v/>
      </c>
    </row>
    <row r="81" spans="15:15" x14ac:dyDescent="0.3">
      <c r="O81" s="248" t="str">
        <f t="shared" si="19"/>
        <v/>
      </c>
    </row>
    <row r="82" spans="15:15" x14ac:dyDescent="0.3">
      <c r="O82" s="248" t="str">
        <f t="shared" si="19"/>
        <v/>
      </c>
    </row>
    <row r="83" spans="15:15" x14ac:dyDescent="0.3">
      <c r="O83" s="248" t="str">
        <f t="shared" si="19"/>
        <v/>
      </c>
    </row>
    <row r="84" spans="15:15" x14ac:dyDescent="0.3">
      <c r="O84" s="248" t="str">
        <f t="shared" si="19"/>
        <v/>
      </c>
    </row>
    <row r="85" spans="15:15" x14ac:dyDescent="0.3">
      <c r="O85" s="248" t="str">
        <f t="shared" si="19"/>
        <v/>
      </c>
    </row>
    <row r="86" spans="15:15" x14ac:dyDescent="0.3">
      <c r="O86" s="248" t="str">
        <f t="shared" si="19"/>
        <v/>
      </c>
    </row>
    <row r="87" spans="15:15" x14ac:dyDescent="0.3">
      <c r="O87" s="248" t="str">
        <f t="shared" si="19"/>
        <v/>
      </c>
    </row>
    <row r="88" spans="15:15" x14ac:dyDescent="0.3">
      <c r="O88" s="248" t="str">
        <f t="shared" si="19"/>
        <v/>
      </c>
    </row>
    <row r="89" spans="15:15" x14ac:dyDescent="0.3">
      <c r="O89" s="248" t="str">
        <f t="shared" si="19"/>
        <v/>
      </c>
    </row>
    <row r="90" spans="15:15" x14ac:dyDescent="0.3">
      <c r="O90" s="248" t="str">
        <f t="shared" si="19"/>
        <v/>
      </c>
    </row>
    <row r="91" spans="15:15" x14ac:dyDescent="0.3">
      <c r="O91" s="248" t="str">
        <f t="shared" si="19"/>
        <v/>
      </c>
    </row>
    <row r="92" spans="15:15" x14ac:dyDescent="0.3">
      <c r="O92" s="248" t="str">
        <f t="shared" si="19"/>
        <v/>
      </c>
    </row>
    <row r="93" spans="15:15" x14ac:dyDescent="0.3">
      <c r="O93" s="248" t="str">
        <f t="shared" si="19"/>
        <v/>
      </c>
    </row>
    <row r="94" spans="15:15" x14ac:dyDescent="0.3">
      <c r="O94" s="248" t="str">
        <f t="shared" si="19"/>
        <v/>
      </c>
    </row>
    <row r="95" spans="15:15" x14ac:dyDescent="0.3">
      <c r="O95" s="248" t="str">
        <f t="shared" si="19"/>
        <v/>
      </c>
    </row>
    <row r="96" spans="15:15" x14ac:dyDescent="0.3">
      <c r="O96" s="248" t="str">
        <f t="shared" si="19"/>
        <v/>
      </c>
    </row>
    <row r="97" spans="15:15" x14ac:dyDescent="0.3">
      <c r="O97" s="248" t="str">
        <f t="shared" si="19"/>
        <v/>
      </c>
    </row>
    <row r="98" spans="15:15" x14ac:dyDescent="0.3">
      <c r="O98" s="248" t="str">
        <f t="shared" si="19"/>
        <v/>
      </c>
    </row>
    <row r="99" spans="15:15" x14ac:dyDescent="0.3">
      <c r="O99" s="248" t="str">
        <f t="shared" si="19"/>
        <v/>
      </c>
    </row>
    <row r="100" spans="15:15" x14ac:dyDescent="0.3">
      <c r="O100" s="248" t="str">
        <f t="shared" si="19"/>
        <v/>
      </c>
    </row>
    <row r="101" spans="15:15" x14ac:dyDescent="0.3">
      <c r="O101" s="248" t="str">
        <f t="shared" si="19"/>
        <v/>
      </c>
    </row>
    <row r="102" spans="15:15" x14ac:dyDescent="0.3">
      <c r="O102" s="248" t="str">
        <f t="shared" si="19"/>
        <v/>
      </c>
    </row>
    <row r="103" spans="15:15" x14ac:dyDescent="0.3">
      <c r="O103" s="248" t="str">
        <f t="shared" si="19"/>
        <v/>
      </c>
    </row>
  </sheetData>
  <mergeCells count="15">
    <mergeCell ref="O2:P2"/>
    <mergeCell ref="Q2:R2"/>
    <mergeCell ref="S2:T2"/>
    <mergeCell ref="U2:V2"/>
    <mergeCell ref="W2:X2"/>
    <mergeCell ref="E1:F1"/>
    <mergeCell ref="G1:H1"/>
    <mergeCell ref="I1:J1"/>
    <mergeCell ref="K1:L1"/>
    <mergeCell ref="M1:N1"/>
    <mergeCell ref="E2:F2"/>
    <mergeCell ref="G2:H2"/>
    <mergeCell ref="I2:J2"/>
    <mergeCell ref="K2:L2"/>
    <mergeCell ref="M2:N2"/>
  </mergeCells>
  <dataValidations count="16">
    <dataValidation allowBlank="1" showInputMessage="1" showErrorMessage="1" promptTitle="MATIERES" prompt="choisir le produit" sqref="C6 C42 C19:C23 C9 C13 C15" xr:uid="{00000000-0002-0000-0600-000000000000}"/>
    <dataValidation type="list" allowBlank="1" showInputMessage="1" promptTitle="MINIPELLE" prompt="choisir la prestation" sqref="C26 C13 C30:C34" xr:uid="{00000000-0002-0000-0600-000001000000}">
      <formula1>INDIRECT(B13)</formula1>
    </dataValidation>
    <dataValidation type="list" allowBlank="1" showInputMessage="1" promptTitle="Main d'oeuvre CHANTIER" prompt="choisir la prestation" sqref="C28:C29 C24:C25 C44:C45 C15 C11:C12" xr:uid="{00000000-0002-0000-0600-000002000000}">
      <formula1>INDIRECT(B11)</formula1>
    </dataValidation>
    <dataValidation type="list" allowBlank="1" showInputMessage="1" showErrorMessage="1" promptTitle="MATIERES" prompt="choisir le produit" sqref="C14 C5 C41 C43 C27 C16:C21 C7:C8 C10" xr:uid="{00000000-0002-0000-0600-000003000000}">
      <formula1>INDIRECT(B5)</formula1>
    </dataValidation>
    <dataValidation type="custom" allowBlank="1" sqref="F35:F36 C35:C36" xr:uid="{00000000-0002-0000-0600-000004000000}">
      <formula1>SUM(A28:WAN51)</formula1>
    </dataValidation>
    <dataValidation type="custom" allowBlank="1" sqref="H35:H36" xr:uid="{00000000-0002-0000-0600-000005000000}">
      <formula1>SUM(G28:WAY51)</formula1>
    </dataValidation>
    <dataValidation type="custom" allowBlank="1" sqref="J35:J36" xr:uid="{00000000-0002-0000-0600-000006000000}">
      <formula1>SUM(I28:WBE51)</formula1>
    </dataValidation>
    <dataValidation type="custom" allowBlank="1" sqref="C37:C40 F37:F40" xr:uid="{00000000-0002-0000-0600-000007000000}">
      <formula1>SUM(A36:WAN50)</formula1>
    </dataValidation>
    <dataValidation type="custom" allowBlank="1" sqref="H37:H40" xr:uid="{00000000-0002-0000-0600-000008000000}">
      <formula1>SUM(G36:WAY50)</formula1>
    </dataValidation>
    <dataValidation type="custom" allowBlank="1" sqref="J37:J40" xr:uid="{00000000-0002-0000-0600-000009000000}">
      <formula1>SUM(I36:WBE50)</formula1>
    </dataValidation>
    <dataValidation type="custom" allowBlank="1" sqref="N37:N39" xr:uid="{00000000-0002-0000-0600-00000A000000}">
      <formula1>SUM(G47:WAE53)</formula1>
    </dataValidation>
    <dataValidation type="custom" allowBlank="1" sqref="L37:L39" xr:uid="{00000000-0002-0000-0600-00000B000000}">
      <formula1>SUM(D47:WAA53)</formula1>
    </dataValidation>
    <dataValidation type="custom" allowBlank="1" sqref="N35:N36" xr:uid="{00000000-0002-0000-0600-00000C000000}">
      <formula1>SUM(G44:WAE54)</formula1>
    </dataValidation>
    <dataValidation type="custom" allowBlank="1" sqref="L35:L36" xr:uid="{00000000-0002-0000-0600-00000D000000}">
      <formula1>SUM(D44:WAA54)</formula1>
    </dataValidation>
    <dataValidation type="custom" allowBlank="1" sqref="L40" xr:uid="{00000000-0002-0000-0600-00000E000000}">
      <formula1>SUM(K39:WBM53)</formula1>
    </dataValidation>
    <dataValidation type="custom" allowBlank="1" sqref="N40" xr:uid="{00000000-0002-0000-0600-00000F000000}">
      <formula1>SUM(L39:WBQ53)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H99"/>
  <sheetViews>
    <sheetView topLeftCell="K1" workbookViewId="0">
      <selection activeCell="H5" sqref="H5"/>
    </sheetView>
  </sheetViews>
  <sheetFormatPr baseColWidth="10" defaultColWidth="11.44140625" defaultRowHeight="14.4" x14ac:dyDescent="0.3"/>
  <cols>
    <col min="1" max="1" width="11.44140625" style="80"/>
    <col min="2" max="2" width="11.44140625" style="81"/>
    <col min="3" max="3" width="44" style="123" customWidth="1"/>
    <col min="4" max="4" width="20.33203125" style="81" customWidth="1"/>
    <col min="5" max="5" width="11.44140625" style="81"/>
    <col min="6" max="6" width="98" style="128" customWidth="1"/>
    <col min="7" max="7" width="29.5546875" style="81" customWidth="1"/>
    <col min="8" max="16384" width="11.44140625" style="81"/>
  </cols>
  <sheetData>
    <row r="1" spans="1:8" x14ac:dyDescent="0.3">
      <c r="E1" s="81" t="s">
        <v>925</v>
      </c>
      <c r="H1" s="8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D3" s="81" t="s">
        <v>244</v>
      </c>
      <c r="E3" s="81" t="s">
        <v>245</v>
      </c>
      <c r="F3" s="128" t="s">
        <v>623</v>
      </c>
    </row>
    <row r="4" spans="1:8" s="184" customFormat="1" x14ac:dyDescent="0.3">
      <c r="A4" s="187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85" t="s">
        <v>294</v>
      </c>
      <c r="C4" s="140" t="s">
        <v>276</v>
      </c>
      <c r="D4" s="179" t="str">
        <f>IF(B4="MATIERE",VLOOKUP($C4,MATIERE!$B$2:$K$601,6,0),IF(B4="MOA",VLOOKUP($C4,ATELIER!$B$2:$K$291,3,0),IF(B4="MOC",VLOOKUP($C4,CHANTIER!$B$2:$K$291,3,0),IF(B4="MP",VLOOKUP($C4,MINIPELLE!$B$2:$K$291,3,0),""))))</f>
        <v>t</v>
      </c>
      <c r="E4" s="129"/>
      <c r="F4" s="182" t="s">
        <v>1670</v>
      </c>
      <c r="H4" s="18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(null,'TRANCHEES','MATIERE',374,'1.8*0.3*0.4*(DISTANCE_A)+1.8*0.1*0.4*(DISTANCE_B1)+PR1_OK*0.25+PR2_OK*0.25',null,now());
</v>
      </c>
    </row>
    <row r="5" spans="1:8" s="184" customFormat="1" ht="16.5" customHeight="1" x14ac:dyDescent="0.3">
      <c r="A5" s="187">
        <f>IF(B5="MATIERE",VLOOKUP($C5,MATIERE!$B$2:$K$601,10,0),IF(B5="MOA",VLOOKUP($C5,ATELIER!$B$2:$K$291,10,0),IF(B5="MOC",VLOOKUP($C5,CHANTIER!$B$2:$K$291,10,0),IF(B5="MP",VLOOKUP($C5,MINIPELLE!$B$2:$K$291,10,0),""))))</f>
        <v>270</v>
      </c>
      <c r="B5" s="185" t="s">
        <v>294</v>
      </c>
      <c r="C5" s="189" t="s">
        <v>1675</v>
      </c>
      <c r="D5" s="179" t="str">
        <f>IF(B5="MATIERE",VLOOKUP($C5,MATIERE!$B$2:$K$601,6,0),IF(B5="MOA",VLOOKUP($C5,ATELIER!$B$2:$K$291,3,0),IF(B5="MOC",VLOOKUP($C5,CHANTIER!$B$2:$K$291,3,0),IF(B5="MP",VLOOKUP($C5,MINIPELLE!$B$2:$K$291,3,0),""))))</f>
        <v>ml</v>
      </c>
      <c r="E5" s="129"/>
      <c r="F5" s="182" t="s">
        <v>1922</v>
      </c>
      <c r="G5" s="121"/>
      <c r="H5" s="184" t="str">
        <f t="shared" ref="H5:H7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(null,'TRANCHEES','MATIERE',270,'ceil(DISTANCE_B1)',null,now());
</v>
      </c>
    </row>
    <row r="6" spans="1:8" s="184" customFormat="1" ht="16.5" customHeight="1" x14ac:dyDescent="0.3">
      <c r="A6" s="187">
        <f>IF(B6="MATIERE",VLOOKUP($C6,MATIERE!$B$2:$K$601,10,0),IF(B6="MOA",VLOOKUP($C6,ATELIER!$B$2:$K$291,10,0),IF(B6="MOC",VLOOKUP($C6,CHANTIER!$B$2:$K$291,10,0),IF(B6="MP",VLOOKUP($C6,MINIPELLE!$B$2:$K$291,10,0),""))))</f>
        <v>490</v>
      </c>
      <c r="B6" s="185" t="s">
        <v>294</v>
      </c>
      <c r="C6" s="186" t="s">
        <v>1267</v>
      </c>
      <c r="D6" s="179" t="str">
        <f>IF(B6="MATIERE",VLOOKUP($C6,MATIERE!$B$2:$K$601,6,0),IF(B6="MOA",VLOOKUP($C6,ATELIER!$B$2:$K$291,3,0),IF(B6="MOC",VLOOKUP($C6,CHANTIER!$B$2:$K$291,3,0),IF(B6="MP",VLOOKUP($C6,MINIPELLE!$B$2:$K$291,3,0),""))))</f>
        <v>pc</v>
      </c>
      <c r="E6" s="129"/>
      <c r="F6" s="182" t="s">
        <v>1922</v>
      </c>
      <c r="G6" s="121"/>
      <c r="H6" s="184" t="str">
        <f t="shared" si="0"/>
        <v xml:space="preserve">INSERT INTO SC_SystemeProduits(RefDimension,NomSysteme,typePresta,ligne,formule,cte1,DateModif) values (null,'TRANCHEES','MATIERE',490,'ceil(DISTANCE_B1)',null,now());
</v>
      </c>
    </row>
    <row r="7" spans="1:8" s="184" customFormat="1" ht="16.5" customHeight="1" x14ac:dyDescent="0.3">
      <c r="A7" s="187">
        <f>IF(B7="MATIERE",VLOOKUP($C7,MATIERE!$B$2:$K$601,10,0),IF(B7="MOA",VLOOKUP($C7,ATELIER!$B$2:$K$291,10,0),IF(B7="MOC",VLOOKUP($C7,CHANTIER!$B$2:$K$291,10,0),IF(B7="MP",VLOOKUP($C7,MINIPELLE!$B$2:$K$291,10,0),""))))</f>
        <v>254</v>
      </c>
      <c r="B7" s="185" t="s">
        <v>294</v>
      </c>
      <c r="C7" s="181" t="s">
        <v>505</v>
      </c>
      <c r="D7" s="179" t="str">
        <f>IF(B7="MATIERE",VLOOKUP($C7,MATIERE!$B$2:$K$601,6,0),IF(B7="MOA",VLOOKUP($C7,ATELIER!$B$2:$K$291,3,0),IF(B7="MOC",VLOOKUP($C7,CHANTIER!$B$2:$K$291,3,0),IF(B7="MP",VLOOKUP($C7,MINIPELLE!$B$2:$K$291,3,0),""))))</f>
        <v>pc</v>
      </c>
      <c r="E7" s="129"/>
      <c r="F7" s="190" t="s">
        <v>1662</v>
      </c>
      <c r="G7" s="188"/>
      <c r="H7" s="184" t="str">
        <f t="shared" si="0"/>
        <v xml:space="preserve">INSERT INTO SC_SystemeProduits(RefDimension,NomSysteme,typePresta,ligne,formule,cte1,DateModif) values (null,'TRANCHEES','MATIERE',254,'PR1_OK',null,now());
</v>
      </c>
    </row>
    <row r="8" spans="1:8" s="198" customFormat="1" ht="16.5" customHeight="1" x14ac:dyDescent="0.3">
      <c r="A8" s="191">
        <f>IF(B8="MATIERE",VLOOKUP($C8,MATIERE!$B$2:$K$601,10,0),IF(B8="MOA",VLOOKUP($C8,ATELIER!$B$2:$K$291,10,0),IF(B8="MOC",VLOOKUP($C8,CHANTIER!$B$2:$K$291,10,0),IF(B8="MP",VLOOKUP($C8,MINIPELLE!$B$2:$K$291,10,0),""))))</f>
        <v>458</v>
      </c>
      <c r="B8" s="192" t="s">
        <v>294</v>
      </c>
      <c r="C8" s="193" t="s">
        <v>1205</v>
      </c>
      <c r="D8" s="194" t="str">
        <f>IF(B8="MATIERE",VLOOKUP($C8,MATIERE!$B$2:$K$601,6,0),IF(B8="MOA",VLOOKUP($C8,ATELIER!$B$2:$K$291,3,0),IF(B8="MOC",VLOOKUP($C8,CHANTIER!$B$2:$K$291,3,0),IF(B8="MP",VLOOKUP($C8,MINIPELLE!$B$2:$K$291,3,0),""))))</f>
        <v>pc</v>
      </c>
      <c r="E8" s="195"/>
      <c r="F8" s="196" t="s">
        <v>1662</v>
      </c>
      <c r="G8" s="197"/>
      <c r="H8" s="198" t="str">
        <f t="shared" si="0"/>
        <v xml:space="preserve">INSERT INTO SC_SystemeProduits(RefDimension,NomSysteme,typePresta,ligne,formule,cte1,DateModif) values (null,'TRANCHEES','MATIERE',458,'PR1_OK',null,now());
</v>
      </c>
    </row>
    <row r="9" spans="1:8" s="184" customFormat="1" ht="16.5" customHeight="1" x14ac:dyDescent="0.3">
      <c r="A9" s="187">
        <f>IF(B9="MATIERE",VLOOKUP($C9,MATIERE!$B$2:$K$601,10,0),IF(B9="MOA",VLOOKUP($C9,ATELIER!$B$2:$K$291,10,0),IF(B9="MOC",VLOOKUP($C9,CHANTIER!$B$2:$K$291,10,0),IF(B9="MP",VLOOKUP($C9,MINIPELLE!$B$2:$K$291,10,0),""))))</f>
        <v>361</v>
      </c>
      <c r="B9" s="185" t="s">
        <v>294</v>
      </c>
      <c r="C9" s="140" t="s">
        <v>1672</v>
      </c>
      <c r="D9" s="179" t="str">
        <f>IF(B9="MATIERE",VLOOKUP($C9,MATIERE!$B$2:$K$601,6,0),IF(B9="MOA",VLOOKUP($C9,ATELIER!$B$2:$K$291,3,0),IF(B9="MOC",VLOOKUP($C9,CHANTIER!$B$2:$K$291,3,0),IF(B9="MP",VLOOKUP($C9,MINIPELLE!$B$2:$K$291,3,0),""))))</f>
        <v>ml</v>
      </c>
      <c r="E9" s="129"/>
      <c r="F9" s="182"/>
      <c r="G9" s="188"/>
      <c r="H9" s="184" t="str">
        <f t="shared" si="0"/>
        <v/>
      </c>
    </row>
    <row r="10" spans="1:8" s="184" customFormat="1" ht="16.5" customHeight="1" x14ac:dyDescent="0.3">
      <c r="A10" s="187">
        <f>IF(B10="MATIERE",VLOOKUP($C10,MATIERE!$B$2:$K$601,10,0),IF(B10="MOA",VLOOKUP($C10,ATELIER!$B$2:$K$291,10,0),IF(B10="MOC",VLOOKUP($C10,CHANTIER!$B$2:$K$291,10,0),IF(B10="MP",VLOOKUP($C10,MINIPELLE!$B$2:$K$291,10,0),""))))</f>
        <v>361</v>
      </c>
      <c r="B10" s="185" t="s">
        <v>294</v>
      </c>
      <c r="C10" s="140" t="s">
        <v>1672</v>
      </c>
      <c r="D10" s="179" t="str">
        <f>IF(B10="MATIERE",VLOOKUP($C10,MATIERE!$B$2:$K$601,6,0),IF(B10="MOA",VLOOKUP($C10,ATELIER!$B$2:$K$291,3,0),IF(B10="MOC",VLOOKUP($C10,CHANTIER!$B$2:$K$291,3,0),IF(B10="MP",VLOOKUP($C10,MINIPELLE!$B$2:$K$291,3,0),""))))</f>
        <v>ml</v>
      </c>
      <c r="E10" s="129"/>
      <c r="F10" s="182" t="s">
        <v>926</v>
      </c>
      <c r="G10" s="121"/>
      <c r="H10" s="184" t="str">
        <f t="shared" si="0"/>
        <v xml:space="preserve">INSERT INTO SC_SystemeProduits(RefDimension,NomSysteme,typePresta,ligne,formule,cte1,DateModif) values (null,'TRANCHEES','MATIERE',361,'NB_SORTIES_MAISON',null,now());
</v>
      </c>
    </row>
    <row r="11" spans="1:8" s="184" customFormat="1" ht="16.5" customHeight="1" x14ac:dyDescent="0.3">
      <c r="A11" s="187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185" t="s">
        <v>294</v>
      </c>
      <c r="C11" s="125" t="s">
        <v>1765</v>
      </c>
      <c r="D11" s="179" t="str">
        <f>IF(B11="MATIERE",VLOOKUP($C11,MATIERE!$B$2:$K$601,6,0),IF(B11="MOA",VLOOKUP($C11,ATELIER!$B$2:$K$291,3,0),IF(B11="MOC",VLOOKUP($C11,CHANTIER!$B$2:$K$291,3,0),IF(B11="MP",VLOOKUP($C11,MINIPELLE!$B$2:$K$291,3,0),""))))</f>
        <v>ml</v>
      </c>
      <c r="E11" s="129"/>
      <c r="F11" s="182" t="s">
        <v>1921</v>
      </c>
      <c r="G11" s="121"/>
      <c r="H11" s="184" t="str">
        <f t="shared" si="0"/>
        <v xml:space="preserve">INSERT INTO SC_SystemeProduits(RefDimension,NomSysteme,typePresta,ligne,formule,cte1,DateModif) values (null,'TRANCHEES','MATIERE',363,'ceil(DISTANCE_A+NB_SORTIES_MAISON)',null,now());
</v>
      </c>
    </row>
    <row r="12" spans="1:8" s="184" customFormat="1" ht="16.5" customHeight="1" x14ac:dyDescent="0.3">
      <c r="A12" s="187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185" t="s">
        <v>294</v>
      </c>
      <c r="C12" s="145" t="s">
        <v>1202</v>
      </c>
      <c r="D12" s="179" t="str">
        <f>IF(B12="MATIERE",VLOOKUP($C12,MATIERE!$B$2:$K$601,6,0),IF(B12="MOA",VLOOKUP($C12,ATELIER!$B$2:$K$291,3,0),IF(B12="MOC",VLOOKUP($C12,CHANTIER!$B$2:$K$291,3,0),IF(B12="MP",VLOOKUP($C12,MINIPELLE!$B$2:$K$291,3,0),""))))</f>
        <v>pc</v>
      </c>
      <c r="E12" s="129"/>
      <c r="F12" s="182" t="s">
        <v>1918</v>
      </c>
      <c r="G12" s="121"/>
      <c r="H12" s="184" t="str">
        <f t="shared" si="0"/>
        <v xml:space="preserve">INSERT INTO SC_SystemeProduits(RefDimension,NomSysteme,typePresta,ligne,formule,cte1,DateModif) values (null,'TRANCHEES','MATIERE',456,'ceil(0.05*DISTANCE_A)',null,now());
</v>
      </c>
    </row>
    <row r="13" spans="1:8" s="184" customFormat="1" ht="16.5" customHeight="1" x14ac:dyDescent="0.3">
      <c r="A13" s="187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85" t="s">
        <v>294</v>
      </c>
      <c r="C13" s="145" t="s">
        <v>1194</v>
      </c>
      <c r="D13" s="179" t="str">
        <f>IF(B13="MATIERE",VLOOKUP($C13,MATIERE!$B$2:$K$601,6,0),IF(B13="MOA",VLOOKUP($C13,ATELIER!$B$2:$K$291,3,0),IF(B13="MOC",VLOOKUP($C13,CHANTIER!$B$2:$K$291,3,0),IF(B13="MP",VLOOKUP($C13,MINIPELLE!$B$2:$K$291,3,0),""))))</f>
        <v>pc</v>
      </c>
      <c r="E13" s="129"/>
      <c r="F13" s="182" t="s">
        <v>1920</v>
      </c>
      <c r="G13" s="121"/>
      <c r="H13" s="184" t="str">
        <f t="shared" si="0"/>
        <v xml:space="preserve">INSERT INTO SC_SystemeProduits(RefDimension,NomSysteme,typePresta,ligne,formule,cte1,DateModif) values (null,'TRANCHEES','MATIERE',450,'ceil(NB_SORTIES_MAISON+0.1*DISTANCE_A)',null,now());
</v>
      </c>
    </row>
    <row r="14" spans="1:8" s="184" customFormat="1" ht="16.5" customHeight="1" x14ac:dyDescent="0.3">
      <c r="A14" s="187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185"/>
      <c r="C14" s="145"/>
      <c r="D14" s="179" t="str">
        <f>IF(B14="MATIERE",VLOOKUP($C14,MATIERE!$B$2:$K$601,6,0),IF(B14="MOA",VLOOKUP($C14,ATELIER!$B$2:$K$291,3,0),IF(B14="MOC",VLOOKUP($C14,CHANTIER!$B$2:$K$291,3,0),IF(B14="MP",VLOOKUP($C14,MINIPELLE!$B$2:$K$291,3,0),""))))</f>
        <v/>
      </c>
      <c r="E14" s="129"/>
      <c r="F14" s="182"/>
      <c r="G14" s="188"/>
      <c r="H14" s="184" t="str">
        <f t="shared" si="0"/>
        <v/>
      </c>
    </row>
    <row r="15" spans="1:8" s="184" customFormat="1" ht="16.5" customHeight="1" x14ac:dyDescent="0.3">
      <c r="A15" s="187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s="185" t="s">
        <v>294</v>
      </c>
      <c r="C15" s="125" t="s">
        <v>1292</v>
      </c>
      <c r="D15" s="179" t="str">
        <f>IF(B15="MATIERE",VLOOKUP($C15,MATIERE!$B$2:$K$601,6,0),IF(B15="MOA",VLOOKUP($C15,ATELIER!$B$2:$K$291,3,0),IF(B15="MOC",VLOOKUP($C15,CHANTIER!$B$2:$K$291,3,0),IF(B15="MP",VLOOKUP($C15,MINIPELLE!$B$2:$K$291,3,0),""))))</f>
        <v>pc</v>
      </c>
      <c r="E15" s="129"/>
      <c r="F15" s="182" t="s">
        <v>1919</v>
      </c>
      <c r="G15" s="121"/>
      <c r="H15" s="184" t="str">
        <f t="shared" si="0"/>
        <v xml:space="preserve">INSERT INTO SC_SystemeProduits(RefDimension,NomSysteme,typePresta,ligne,formule,cte1,DateModif) values (null,'TRANCHEES','MATIERE',2,'ceil(0.1*DISTANCE_A)',null,now());
</v>
      </c>
    </row>
    <row r="16" spans="1:8" s="184" customFormat="1" ht="16.5" customHeight="1" x14ac:dyDescent="0.3">
      <c r="A16" s="187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s="185" t="s">
        <v>294</v>
      </c>
      <c r="C16" s="145" t="s">
        <v>1294</v>
      </c>
      <c r="D16" s="179" t="str">
        <f>IF(B16="MATIERE",VLOOKUP($C16,MATIERE!$B$2:$K$601,6,0),IF(B16="MOA",VLOOKUP($C16,ATELIER!$B$2:$K$291,3,0),IF(B16="MOC",VLOOKUP($C16,CHANTIER!$B$2:$K$291,3,0),IF(B16="MP",VLOOKUP($C16,MINIPELLE!$B$2:$K$291,3,0),""))))</f>
        <v>pc</v>
      </c>
      <c r="E16" s="129"/>
      <c r="F16" s="182" t="s">
        <v>1919</v>
      </c>
      <c r="G16" s="121"/>
      <c r="H16" s="184" t="str">
        <f t="shared" si="0"/>
        <v xml:space="preserve">INSERT INTO SC_SystemeProduits(RefDimension,NomSysteme,typePresta,ligne,formule,cte1,DateModif) values (null,'TRANCHEES','MATIERE',4,'ceil(0.1*DISTANCE_A)',null,now());
</v>
      </c>
    </row>
    <row r="17" spans="1:8" s="184" customFormat="1" ht="16.5" customHeight="1" x14ac:dyDescent="0.3">
      <c r="A17" s="187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s="185" t="s">
        <v>294</v>
      </c>
      <c r="C17" s="145" t="s">
        <v>1296</v>
      </c>
      <c r="D17" s="179" t="str">
        <f>IF(B17="MATIERE",VLOOKUP($C17,MATIERE!$B$2:$K$601,6,0),IF(B17="MOA",VLOOKUP($C17,ATELIER!$B$2:$K$291,3,0),IF(B17="MOC",VLOOKUP($C17,CHANTIER!$B$2:$K$291,3,0),IF(B17="MP",VLOOKUP($C17,MINIPELLE!$B$2:$K$291,3,0),""))))</f>
        <v>pc</v>
      </c>
      <c r="E17" s="129"/>
      <c r="F17" s="182" t="s">
        <v>1918</v>
      </c>
      <c r="G17" s="121"/>
      <c r="H17" s="184" t="str">
        <f t="shared" si="0"/>
        <v xml:space="preserve">INSERT INTO SC_SystemeProduits(RefDimension,NomSysteme,typePresta,ligne,formule,cte1,DateModif) values (null,'TRANCHEES','MATIERE',6,'ceil(0.05*DISTANCE_A)',null,now());
</v>
      </c>
    </row>
    <row r="18" spans="1:8" s="184" customFormat="1" ht="16.5" customHeight="1" x14ac:dyDescent="0.3">
      <c r="A18" s="187">
        <f>IF(B18="MATIERE",VLOOKUP($C18,MATIERE!$B$2:$K$601,10,0),IF(B18="MOA",VLOOKUP($C18,ATELIER!$B$2:$K$291,10,0),IF(B18="MOC",VLOOKUP($C18,CHANTIER!$B$2:$K$291,10,0),IF(B18="MP",VLOOKUP($C18,MINIPELLE!$B$2:$K$291,10,0),""))))</f>
        <v>17</v>
      </c>
      <c r="B18" s="185" t="s">
        <v>294</v>
      </c>
      <c r="C18" s="140" t="s">
        <v>1673</v>
      </c>
      <c r="D18" s="179" t="str">
        <f>IF(B18="MATIERE",VLOOKUP($C18,MATIERE!$B$2:$K$601,6,0),IF(B18="MOA",VLOOKUP($C18,ATELIER!$B$2:$K$291,3,0),IF(B18="MOC",VLOOKUP($C18,CHANTIER!$B$2:$K$291,3,0),IF(B18="MP",VLOOKUP($C18,MINIPELLE!$B$2:$K$291,3,0),""))))</f>
        <v>pc</v>
      </c>
      <c r="E18" s="129"/>
      <c r="F18" s="182" t="s">
        <v>926</v>
      </c>
      <c r="G18" s="188"/>
      <c r="H18" s="184" t="str">
        <f t="shared" si="0"/>
        <v xml:space="preserve">INSERT INTO SC_SystemeProduits(RefDimension,NomSysteme,typePresta,ligne,formule,cte1,DateModif) values (null,'TRANCHEES','MATIERE',17,'NB_SORTIES_MAISON',null,now());
</v>
      </c>
    </row>
    <row r="19" spans="1:8" s="184" customFormat="1" ht="16.5" customHeight="1" x14ac:dyDescent="0.3">
      <c r="A19" s="187">
        <f>IF(B19="MATIERE",VLOOKUP($C19,MATIERE!$B$2:$K$601,10,0),IF(B19="MOA",VLOOKUP($C19,ATELIER!$B$2:$K$291,10,0),IF(B19="MOC",VLOOKUP($C19,CHANTIER!$B$2:$K$291,10,0),IF(B19="MP",VLOOKUP($C19,MINIPELLE!$B$2:$K$291,10,0),""))))</f>
        <v>463</v>
      </c>
      <c r="B19" s="185" t="s">
        <v>294</v>
      </c>
      <c r="C19" s="180" t="s">
        <v>1883</v>
      </c>
      <c r="D19" s="179" t="str">
        <f>IF(B19="MATIERE",VLOOKUP($C19,MATIERE!$B$2:$K$601,6,0),IF(B19="MOA",VLOOKUP($C19,ATELIER!$B$2:$K$291,3,0),IF(B19="MOC",VLOOKUP($C19,CHANTIER!$B$2:$K$291,3,0),IF(B19="MP",VLOOKUP($C19,MINIPELLE!$B$2:$K$291,3,0),""))))</f>
        <v>pc</v>
      </c>
      <c r="E19" s="129"/>
      <c r="F19" s="182" t="s">
        <v>1917</v>
      </c>
      <c r="G19" s="121"/>
      <c r="H19" s="184" t="str">
        <f t="shared" si="0"/>
        <v xml:space="preserve">INSERT INTO SC_SystemeProduits(RefDimension,NomSysteme,typePresta,ligne,formule,cte1,DateModif) values (null,'TRANCHEES','MATIERE',463,'ceil((1.2*DISTANCE_A+DISTANCE_B1)/25)',null,now());
</v>
      </c>
    </row>
    <row r="20" spans="1:8" s="184" customFormat="1" ht="16.5" customHeight="1" x14ac:dyDescent="0.3">
      <c r="A20" s="187">
        <f>IF(B20="MATIERE",VLOOKUP($C20,MATIERE!$B$2:$K$601,10,0),IF(B20="MOA",VLOOKUP($C20,ATELIER!$B$2:$K$291,10,0),IF(B20="MOC",VLOOKUP($C20,CHANTIER!$B$2:$K$291,10,0),IF(B20="MP",VLOOKUP($C20,MINIPELLE!$B$2:$K$291,10,0),""))))</f>
        <v>91</v>
      </c>
      <c r="B20" s="185" t="s">
        <v>294</v>
      </c>
      <c r="C20" s="145" t="s">
        <v>1337</v>
      </c>
      <c r="D20" s="179" t="str">
        <f>IF(B20="MATIERE",VLOOKUP($C20,MATIERE!$B$2:$K$601,6,0),IF(B20="MOA",VLOOKUP($C20,ATELIER!$B$2:$K$291,3,0),IF(B20="MOC",VLOOKUP($C20,CHANTIER!$B$2:$K$291,3,0),IF(B20="MP",VLOOKUP($C20,MINIPELLE!$B$2:$K$291,3,0),""))))</f>
        <v>pc</v>
      </c>
      <c r="E20" s="129"/>
      <c r="F20" s="182"/>
      <c r="G20" s="188"/>
      <c r="H20" s="184" t="str">
        <f t="shared" si="0"/>
        <v/>
      </c>
    </row>
    <row r="21" spans="1:8" s="184" customFormat="1" ht="16.5" customHeight="1" x14ac:dyDescent="0.3">
      <c r="A21" s="187">
        <f>IF(B21="MATIERE",VLOOKUP($C21,MATIERE!$B$2:$K$601,10,0),IF(B21="MOA",VLOOKUP($C21,ATELIER!$B$2:$K$291,10,0),IF(B21="MOC",VLOOKUP($C21,CHANTIER!$B$2:$K$291,10,0),IF(B21="MP",VLOOKUP($C21,MINIPELLE!$B$2:$K$291,10,0),""))))</f>
        <v>92</v>
      </c>
      <c r="B21" s="185" t="s">
        <v>294</v>
      </c>
      <c r="C21" s="145" t="s">
        <v>1338</v>
      </c>
      <c r="D21" s="179" t="str">
        <f>IF(B21="MATIERE",VLOOKUP($C21,MATIERE!$B$2:$K$601,6,0),IF(B21="MOA",VLOOKUP($C21,ATELIER!$B$2:$K$291,3,0),IF(B21="MOC",VLOOKUP($C21,CHANTIER!$B$2:$K$291,3,0),IF(B21="MP",VLOOKUP($C21,MINIPELLE!$B$2:$K$291,3,0),""))))</f>
        <v>pc</v>
      </c>
      <c r="E21" s="129"/>
      <c r="F21" s="182" t="s">
        <v>1655</v>
      </c>
      <c r="G21" s="188"/>
      <c r="H21" s="184" t="str">
        <f t="shared" si="0"/>
        <v xml:space="preserve">INSERT INTO SC_SystemeProduits(RefDimension,NomSysteme,typePresta,ligne,formule,cte1,DateModif) values (null,'TRANCHEES','MATIERE',92,'DISTANCE_A+DISTANCE_B1',null,now());
</v>
      </c>
    </row>
    <row r="22" spans="1:8" ht="16.5" customHeight="1" x14ac:dyDescent="0.3">
      <c r="A22" s="92">
        <f>IF(B22="MATIERE",VLOOKUP($C22,MATIERE!$B$2:$K$601,10,0),IF(B22="MOA",VLOOKUP($C22,ATELIER!$B$2:$K$291,10,0),IF(B22="MOC",VLOOKUP($C22,CHANTIER!$B$2:$K$291,10,0),IF(B22="MP",VLOOKUP($C22,MINIPELLE!$B$2:$K$291,10,0),""))))</f>
        <v>12</v>
      </c>
      <c r="B22" s="81" t="s">
        <v>298</v>
      </c>
      <c r="C22" s="97" t="s">
        <v>92</v>
      </c>
      <c r="D22" s="179" t="str">
        <f>IF(B22="MATIERE",VLOOKUP($C22,MATIERE!$B$2:$K$601,6,0),IF(B22="MOA",VLOOKUP($C22,ATELIER!$B$2:$K$291,3,0),IF(B22="MOC",VLOOKUP($C22,CHANTIER!$B$2:$K$291,3,0),IF(B22="MP",VLOOKUP($C22,MINIPELLE!$B$2:$K$291,3,0),""))))</f>
        <v>ml</v>
      </c>
      <c r="E22" s="95"/>
      <c r="F22" s="96" t="s">
        <v>1653</v>
      </c>
      <c r="G22" s="95"/>
      <c r="H22" s="81" t="str">
        <f t="shared" si="0"/>
        <v xml:space="preserve">INSERT INTO SC_SystemeProduits(RefDimension,NomSysteme,typePresta,ligne,formule,cte1,DateModif) values (null,'TRANCHEES','MOC',12,'DISTANCE_B1',null,now());
</v>
      </c>
    </row>
    <row r="23" spans="1:8" ht="16.5" customHeight="1" x14ac:dyDescent="0.3">
      <c r="A23" s="92">
        <f>IF(B23="MATIERE",VLOOKUP($C23,MATIERE!$B$2:$K$601,10,0),IF(B23="MOA",VLOOKUP($C23,ATELIER!$B$2:$K$291,10,0),IF(B23="MOC",VLOOKUP($C23,CHANTIER!$B$2:$K$291,10,0),IF(B23="MP",VLOOKUP($C23,MINIPELLE!$B$2:$K$291,10,0),""))))</f>
        <v>17</v>
      </c>
      <c r="B23" s="81" t="s">
        <v>298</v>
      </c>
      <c r="C23" s="97" t="s">
        <v>101</v>
      </c>
      <c r="D23" s="179" t="str">
        <f>IF(B23="MATIERE",VLOOKUP($C23,MATIERE!$B$2:$K$601,6,0),IF(B23="MOA",VLOOKUP($C23,ATELIER!$B$2:$K$291,3,0),IF(B23="MOC",VLOOKUP($C23,CHANTIER!$B$2:$K$291,3,0),IF(B23="MP",VLOOKUP($C23,MINIPELLE!$B$2:$K$291,3,0),""))))</f>
        <v>pc</v>
      </c>
      <c r="E23" s="95"/>
      <c r="F23" s="92"/>
      <c r="G23" s="95"/>
      <c r="H23" s="81" t="str">
        <f t="shared" si="0"/>
        <v/>
      </c>
    </row>
    <row r="24" spans="1:8" ht="16.5" customHeight="1" x14ac:dyDescent="0.3">
      <c r="A24" s="92">
        <f>IF(B24="MATIERE",VLOOKUP($C24,MATIERE!$B$2:$K$601,10,0),IF(B24="MOA",VLOOKUP($C24,ATELIER!$B$2:$K$291,10,0),IF(B24="MOC",VLOOKUP($C24,CHANTIER!$B$2:$K$291,10,0),IF(B24="MP",VLOOKUP($C24,MINIPELLE!$B$2:$K$291,10,0),""))))</f>
        <v>18</v>
      </c>
      <c r="B24" s="81" t="s">
        <v>298</v>
      </c>
      <c r="C24" s="97" t="s">
        <v>103</v>
      </c>
      <c r="D24" s="179" t="str">
        <f>IF(B24="MATIERE",VLOOKUP($C24,MATIERE!$B$2:$K$601,6,0),IF(B24="MOA",VLOOKUP($C24,ATELIER!$B$2:$K$291,3,0),IF(B24="MOC",VLOOKUP($C24,CHANTIER!$B$2:$K$291,3,0),IF(B24="MP",VLOOKUP($C24,MINIPELLE!$B$2:$K$291,3,0),""))))</f>
        <v>pc</v>
      </c>
      <c r="E24" s="95"/>
      <c r="F24" s="96" t="s">
        <v>1656</v>
      </c>
      <c r="G24" s="95"/>
      <c r="H24" s="81" t="str">
        <f t="shared" si="0"/>
        <v xml:space="preserve">INSERT INTO SC_SystemeProduits(RefDimension,NomSysteme,typePresta,ligne,formule,cte1,DateModif) values (null,'TRANCHEES','MOC',18,'0.2*(DISTANCE_A)+3*NB_SORTIES_MAISON',null,now());
</v>
      </c>
    </row>
    <row r="25" spans="1:8" ht="16.5" customHeight="1" x14ac:dyDescent="0.3">
      <c r="A25" s="92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81" t="s">
        <v>298</v>
      </c>
      <c r="C25" s="97" t="s">
        <v>95</v>
      </c>
      <c r="D25" s="179" t="str">
        <f>IF(B25="MATIERE",VLOOKUP($C25,MATIERE!$B$2:$K$601,6,0),IF(B25="MOA",VLOOKUP($C25,ATELIER!$B$2:$K$291,3,0),IF(B25="MOC",VLOOKUP($C25,CHANTIER!$B$2:$K$291,3,0),IF(B25="MP",VLOOKUP($C25,MINIPELLE!$B$2:$K$291,3,0),""))))</f>
        <v>ml</v>
      </c>
      <c r="E25" s="95"/>
      <c r="F25" s="92"/>
      <c r="G25" s="95"/>
      <c r="H25" s="81" t="str">
        <f t="shared" si="0"/>
        <v/>
      </c>
    </row>
    <row r="26" spans="1:8" ht="16.5" customHeight="1" x14ac:dyDescent="0.3">
      <c r="A26" s="92">
        <f>IF(B26="MATIERE",VLOOKUP($C26,MATIERE!$B$2:$K$601,10,0),IF(B26="MOA",VLOOKUP($C26,ATELIER!$B$2:$K$291,10,0),IF(B26="MOC",VLOOKUP($C26,CHANTIER!$B$2:$K$291,10,0),IF(B26="MP",VLOOKUP($C26,MINIPELLE!$B$2:$K$291,10,0),""))))</f>
        <v>28</v>
      </c>
      <c r="B26" s="81" t="s">
        <v>298</v>
      </c>
      <c r="C26" s="97" t="s">
        <v>122</v>
      </c>
      <c r="D26" s="179" t="str">
        <f>IF(B26="MATIERE",VLOOKUP($C26,MATIERE!$B$2:$K$601,6,0),IF(B26="MOA",VLOOKUP($C26,ATELIER!$B$2:$K$291,3,0),IF(B26="MOC",VLOOKUP($C26,CHANTIER!$B$2:$K$291,3,0),IF(B26="MP",VLOOKUP($C26,MINIPELLE!$B$2:$K$291,3,0),""))))</f>
        <v>ml</v>
      </c>
      <c r="E26" s="95"/>
      <c r="F26" s="96" t="s">
        <v>1654</v>
      </c>
      <c r="G26" s="95"/>
      <c r="H26" s="81" t="str">
        <f t="shared" si="0"/>
        <v xml:space="preserve">INSERT INTO SC_SystemeProduits(RefDimension,NomSysteme,typePresta,ligne,formule,cte1,DateModif) values (null,'TRANCHEES','MOC',28,'DISTANCE_A',null,now());
</v>
      </c>
    </row>
    <row r="27" spans="1:8" ht="16.5" customHeight="1" x14ac:dyDescent="0.3">
      <c r="A27" s="92">
        <f>IF(B27="MATIERE",VLOOKUP($C27,MATIERE!$B$2:$K$601,10,0),IF(B27="MOA",VLOOKUP($C27,ATELIER!$B$2:$K$291,10,0),IF(B27="MOC",VLOOKUP($C27,CHANTIER!$B$2:$K$291,10,0),IF(B27="MP",VLOOKUP($C27,MINIPELLE!$B$2:$K$291,10,0),""))))</f>
        <v>29</v>
      </c>
      <c r="B27" s="81" t="s">
        <v>298</v>
      </c>
      <c r="C27" s="97" t="s">
        <v>124</v>
      </c>
      <c r="D27" s="179" t="str">
        <f>IF(B27="MATIERE",VLOOKUP($C27,MATIERE!$B$2:$K$601,6,0),IF(B27="MOA",VLOOKUP($C27,ATELIER!$B$2:$K$291,3,0),IF(B27="MOC",VLOOKUP($C27,CHANTIER!$B$2:$K$291,3,0),IF(B27="MP",VLOOKUP($C27,MINIPELLE!$B$2:$K$291,3,0),""))))</f>
        <v>ml</v>
      </c>
      <c r="E27" s="95"/>
      <c r="F27" s="96" t="s">
        <v>1653</v>
      </c>
      <c r="G27" s="95"/>
      <c r="H27" s="81" t="str">
        <f t="shared" si="0"/>
        <v xml:space="preserve">INSERT INTO SC_SystemeProduits(RefDimension,NomSysteme,typePresta,ligne,formule,cte1,DateModif) values (null,'TRANCHEES','MOC',29,'DISTANCE_B1',null,now());
</v>
      </c>
    </row>
    <row r="28" spans="1:8" ht="16.5" customHeight="1" x14ac:dyDescent="0.3">
      <c r="A28" s="92">
        <f>IF(B28="MATIERE",VLOOKUP($C28,MATIERE!$B$2:$K$601,10,0),IF(B28="MOA",VLOOKUP($C28,ATELIER!$B$2:$K$291,10,0),IF(B28="MOC",VLOOKUP($C28,CHANTIER!$B$2:$K$291,10,0),IF(B28="MP",VLOOKUP($C28,MINIPELLE!$B$2:$K$291,10,0),""))))</f>
        <v>26</v>
      </c>
      <c r="B28" s="81" t="s">
        <v>298</v>
      </c>
      <c r="C28" s="97" t="s">
        <v>117</v>
      </c>
      <c r="D28" s="179" t="str">
        <f>IF(B28="MATIERE",VLOOKUP($C28,MATIERE!$B$2:$K$601,6,0),IF(B28="MOA",VLOOKUP($C28,ATELIER!$B$2:$K$291,3,0),IF(B28="MOC",VLOOKUP($C28,CHANTIER!$B$2:$K$291,3,0),IF(B28="MP",VLOOKUP($C28,MINIPELLE!$B$2:$K$291,3,0),""))))</f>
        <v>T</v>
      </c>
      <c r="E28" s="95"/>
      <c r="F28" s="92"/>
      <c r="G28" s="95"/>
      <c r="H28" s="81" t="str">
        <f t="shared" si="0"/>
        <v/>
      </c>
    </row>
    <row r="29" spans="1:8" ht="16.5" customHeight="1" x14ac:dyDescent="0.3">
      <c r="A29" s="92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s="81" t="s">
        <v>298</v>
      </c>
      <c r="C29" s="97" t="s">
        <v>120</v>
      </c>
      <c r="D29" s="179" t="str">
        <f>IF(B29="MATIERE",VLOOKUP($C29,MATIERE!$B$2:$K$601,6,0),IF(B29="MOA",VLOOKUP($C29,ATELIER!$B$2:$K$291,3,0),IF(B29="MOC",VLOOKUP($C29,CHANTIER!$B$2:$K$291,3,0),IF(B29="MP",VLOOKUP($C29,MINIPELLE!$B$2:$K$291,3,0),""))))</f>
        <v>ml</v>
      </c>
      <c r="E29" s="95"/>
      <c r="F29" s="96" t="s">
        <v>1657</v>
      </c>
      <c r="G29" s="95"/>
      <c r="H29" s="81" t="str">
        <f t="shared" si="0"/>
        <v xml:space="preserve">INSERT INTO SC_SystemeProduits(RefDimension,NomSysteme,typePresta,ligne,formule,cte1,DateModif) values (null,'TRANCHEES','MOC',27,'(DISTANCE_A)+2*NB_SORTIES_MAISON',null,now());
</v>
      </c>
    </row>
    <row r="30" spans="1:8" ht="16.5" customHeight="1" x14ac:dyDescent="0.3">
      <c r="A30" s="9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101"/>
      <c r="D30" s="179" t="str">
        <f>IF(B30="MATIERE",VLOOKUP($C30,MATIERE!$B$2:$K$601,6,0),IF(B30="MOA",VLOOKUP($C30,ATELIER!$B$2:$K$291,3,0),IF(B30="MOC",VLOOKUP($C30,CHANTIER!$B$2:$K$291,3,0),IF(B30="MP",VLOOKUP($C30,MINIPELLE!$B$2:$K$291,3,0),""))))</f>
        <v/>
      </c>
      <c r="E30" s="102"/>
      <c r="F30" s="103"/>
      <c r="G30" s="102"/>
      <c r="H30" s="81" t="str">
        <f t="shared" si="0"/>
        <v/>
      </c>
    </row>
    <row r="31" spans="1:8" ht="16.5" customHeight="1" x14ac:dyDescent="0.3">
      <c r="A31" s="92">
        <f>IF(B31="MATIERE",VLOOKUP($C31,MATIERE!$B$2:$K$601,10,0),IF(B31="MOA",VLOOKUP($C31,ATELIER!$B$2:$K$291,10,0),IF(B31="MOC",VLOOKUP($C31,CHANTIER!$B$2:$K$291,10,0),IF(B31="MP",VLOOKUP($C31,MINIPELLE!$B$2:$K$291,10,0),""))))</f>
        <v>19</v>
      </c>
      <c r="B31" s="81" t="s">
        <v>299</v>
      </c>
      <c r="C31" s="97" t="s">
        <v>120</v>
      </c>
      <c r="D31" s="179" t="str">
        <f>IF(B31="MATIERE",VLOOKUP($C31,MATIERE!$B$2:$K$601,6,0),IF(B31="MOA",VLOOKUP($C31,ATELIER!$B$2:$K$291,3,0),IF(B31="MOC",VLOOKUP($C31,CHANTIER!$B$2:$K$291,3,0),IF(B31="MP",VLOOKUP($C31,MINIPELLE!$B$2:$K$291,3,0),""))))</f>
        <v>ml</v>
      </c>
      <c r="E31" s="95"/>
      <c r="F31" s="92" t="s">
        <v>1654</v>
      </c>
      <c r="G31" s="95"/>
      <c r="H31" s="81" t="str">
        <f t="shared" si="0"/>
        <v xml:space="preserve">INSERT INTO SC_SystemeProduits(RefDimension,NomSysteme,typePresta,ligne,formule,cte1,DateModif) values (null,'TRANCHEES','MP',19,'DISTANCE_A',null,now());
</v>
      </c>
    </row>
    <row r="32" spans="1:8" ht="16.5" customHeight="1" x14ac:dyDescent="0.3">
      <c r="A32" s="92">
        <f>IF(B32="MATIERE",VLOOKUP($C32,MATIERE!$B$2:$K$601,10,0),IF(B32="MOA",VLOOKUP($C32,ATELIER!$B$2:$K$291,10,0),IF(B32="MOC",VLOOKUP($C32,CHANTIER!$B$2:$K$291,10,0),IF(B32="MP",VLOOKUP($C32,MINIPELLE!$B$2:$K$291,10,0),""))))</f>
        <v>20</v>
      </c>
      <c r="B32" s="81" t="s">
        <v>299</v>
      </c>
      <c r="C32" s="97" t="s">
        <v>227</v>
      </c>
      <c r="D32" s="179" t="str">
        <f>IF(B32="MATIERE",VLOOKUP($C32,MATIERE!$B$2:$K$601,6,0),IF(B32="MOA",VLOOKUP($C32,ATELIER!$B$2:$K$291,3,0),IF(B32="MOC",VLOOKUP($C32,CHANTIER!$B$2:$K$291,3,0),IF(B32="MP",VLOOKUP($C32,MINIPELLE!$B$2:$K$291,3,0),""))))</f>
        <v>ml</v>
      </c>
      <c r="E32" s="95"/>
      <c r="F32" s="96" t="s">
        <v>1653</v>
      </c>
      <c r="G32" s="95"/>
      <c r="H32" s="81" t="str">
        <f t="shared" si="0"/>
        <v xml:space="preserve">INSERT INTO SC_SystemeProduits(RefDimension,NomSysteme,typePresta,ligne,formule,cte1,DateModif) values (null,'TRANCHEES','MP',20,'DISTANCE_B1',null,now());
</v>
      </c>
    </row>
    <row r="33" spans="1:8" ht="16.5" customHeight="1" x14ac:dyDescent="0.3">
      <c r="A33" s="92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D33" s="179" t="str">
        <f>IF(B33="MATIERE",VLOOKUP($C33,MATIERE!$B$2:$K$601,6,0),IF(B33="MOA",VLOOKUP($C33,ATELIER!$B$2:$K$291,3,0),IF(B33="MOC",VLOOKUP($C33,CHANTIER!$B$2:$K$291,3,0),IF(B33="MP",VLOOKUP($C33,MINIPELLE!$B$2:$K$291,3,0),""))))</f>
        <v/>
      </c>
      <c r="H33" s="81" t="str">
        <f t="shared" si="0"/>
        <v/>
      </c>
    </row>
    <row r="34" spans="1:8" ht="16.5" customHeight="1" x14ac:dyDescent="0.3">
      <c r="A34" s="92">
        <f>IF(B34="MATIERE",VLOOKUP($C34,MATIERE!$B$2:$K$601,10,0),IF(B34="MOA",VLOOKUP($C34,ATELIER!$B$2:$K$291,10,0),IF(B34="MOC",VLOOKUP($C34,CHANTIER!$B$2:$K$291,10,0),IF(B34="MP",VLOOKUP($C34,MINIPELLE!$B$2:$K$291,10,0),""))))</f>
        <v>255</v>
      </c>
      <c r="B34" s="81" t="s">
        <v>294</v>
      </c>
      <c r="C34" s="93" t="s">
        <v>506</v>
      </c>
      <c r="D34" s="179" t="str">
        <f>IF(B34="MATIERE",VLOOKUP($C34,MATIERE!$B$2:$K$601,6,0),IF(B34="MOA",VLOOKUP($C34,ATELIER!$B$2:$K$291,3,0),IF(B34="MOC",VLOOKUP($C34,CHANTIER!$B$2:$K$291,3,0),IF(B34="MP",VLOOKUP($C34,MINIPELLE!$B$2:$K$291,3,0),""))))</f>
        <v>pc</v>
      </c>
      <c r="E34" s="95"/>
      <c r="F34" s="128" t="s">
        <v>928</v>
      </c>
      <c r="H34" s="81" t="str">
        <f t="shared" si="0"/>
        <v xml:space="preserve">INSERT INTO SC_SystemeProduits(RefDimension,NomSysteme,typePresta,ligne,formule,cte1,DateModif) values (null,'TRANCHEES','MATIERE',255,'CHASSE_GRAV_BROYEUR',null,now());
</v>
      </c>
    </row>
    <row r="35" spans="1:8" ht="16.5" customHeight="1" x14ac:dyDescent="0.3">
      <c r="A35" s="92">
        <f>IF(B35="MATIERE",VLOOKUP($C35,MATIERE!$B$2:$K$601,10,0),IF(B35="MOA",VLOOKUP($C35,ATELIER!$B$2:$K$291,10,0),IF(B35="MOC",VLOOKUP($C35,CHANTIER!$B$2:$K$291,10,0),IF(B35="MP",VLOOKUP($C35,MINIPELLE!$B$2:$K$291,10,0),""))))</f>
        <v>154</v>
      </c>
      <c r="B35" s="81" t="s">
        <v>294</v>
      </c>
      <c r="C35" s="93" t="s">
        <v>412</v>
      </c>
      <c r="D35" s="179" t="str">
        <f>IF(B35="MATIERE",VLOOKUP($C35,MATIERE!$B$2:$K$601,6,0),IF(B35="MOA",VLOOKUP($C35,ATELIER!$B$2:$K$291,3,0),IF(B35="MOC",VLOOKUP($C35,CHANTIER!$B$2:$K$291,3,0),IF(B35="MP",VLOOKUP($C35,MINIPELLE!$B$2:$K$291,3,0),""))))</f>
        <v>pc</v>
      </c>
      <c r="E35" s="95"/>
      <c r="F35" s="128" t="s">
        <v>1658</v>
      </c>
      <c r="G35" s="81" t="s">
        <v>712</v>
      </c>
      <c r="H35" s="81" t="str">
        <f t="shared" si="0"/>
        <v xml:space="preserve">INSERT INTO SC_SystemeProduits(RefDimension,NomSysteme,typePresta,ligne,formule,cte1,DateModif) values (null,'TRANCHEES','MATIERE',154,'CHASSE_GRAV_NAVES*(SURFACE&lt;10)','SURFACE',now());
</v>
      </c>
    </row>
    <row r="36" spans="1:8" ht="16.5" customHeight="1" x14ac:dyDescent="0.3">
      <c r="A36" s="92">
        <f>IF(B36="MATIERE",VLOOKUP($C36,MATIERE!$B$2:$K$601,10,0),IF(B36="MOA",VLOOKUP($C36,ATELIER!$B$2:$K$291,10,0),IF(B36="MOC",VLOOKUP($C36,CHANTIER!$B$2:$K$291,10,0),IF(B36="MP",VLOOKUP($C36,MINIPELLE!$B$2:$K$291,10,0),""))))</f>
        <v>155</v>
      </c>
      <c r="B36" s="81" t="s">
        <v>294</v>
      </c>
      <c r="C36" s="93" t="s">
        <v>413</v>
      </c>
      <c r="D36" s="179" t="str">
        <f>IF(B36="MATIERE",VLOOKUP($C36,MATIERE!$B$2:$K$601,6,0),IF(B36="MOA",VLOOKUP($C36,ATELIER!$B$2:$K$291,3,0),IF(B36="MOC",VLOOKUP($C36,CHANTIER!$B$2:$K$291,3,0),IF(B36="MP",VLOOKUP($C36,MINIPELLE!$B$2:$K$291,3,0),""))))</f>
        <v>pc</v>
      </c>
      <c r="E36" s="95"/>
      <c r="F36" s="128" t="s">
        <v>1659</v>
      </c>
      <c r="G36" s="81" t="s">
        <v>712</v>
      </c>
      <c r="H36" s="81" t="str">
        <f t="shared" si="0"/>
        <v xml:space="preserve">INSERT INTO SC_SystemeProduits(RefDimension,NomSysteme,typePresta,ligne,formule,cte1,DateModif) values (null,'TRANCHEES','MATIERE',155,'CHASSE_GRAV_NAVES*(SURFACE&gt;9)*(SURFACE&lt;18)','SURFACE',now());
</v>
      </c>
    </row>
    <row r="37" spans="1:8" ht="16.5" customHeight="1" x14ac:dyDescent="0.3">
      <c r="A37" s="92">
        <f>IF(B37="MATIERE",VLOOKUP($C37,MATIERE!$B$2:$K$601,10,0),IF(B37="MOA",VLOOKUP($C37,ATELIER!$B$2:$K$291,10,0),IF(B37="MOC",VLOOKUP($C37,CHANTIER!$B$2:$K$291,10,0),IF(B37="MP",VLOOKUP($C37,MINIPELLE!$B$2:$K$291,10,0),""))))</f>
        <v>156</v>
      </c>
      <c r="B37" s="81" t="s">
        <v>294</v>
      </c>
      <c r="C37" s="93" t="s">
        <v>414</v>
      </c>
      <c r="D37" s="179" t="str">
        <f>IF(B37="MATIERE",VLOOKUP($C37,MATIERE!$B$2:$K$601,6,0),IF(B37="MOA",VLOOKUP($C37,ATELIER!$B$2:$K$291,3,0),IF(B37="MOC",VLOOKUP($C37,CHANTIER!$B$2:$K$291,3,0),IF(B37="MP",VLOOKUP($C37,MINIPELLE!$B$2:$K$291,3,0),""))))</f>
        <v>pc</v>
      </c>
      <c r="E37" s="95"/>
      <c r="F37" s="128" t="s">
        <v>1660</v>
      </c>
      <c r="G37" s="81" t="s">
        <v>712</v>
      </c>
      <c r="H37" s="81" t="str">
        <f t="shared" si="0"/>
        <v xml:space="preserve">INSERT INTO SC_SystemeProduits(RefDimension,NomSysteme,typePresta,ligne,formule,cte1,DateModif) values (null,'TRANCHEES','MATIERE',156,'CHASSE_GRAV_NAVES*(SURFACE&gt;17)','SURFACE',now());
</v>
      </c>
    </row>
    <row r="38" spans="1:8" ht="16.5" customHeight="1" x14ac:dyDescent="0.3">
      <c r="A38" s="92">
        <f>IF(B38="MATIERE",VLOOKUP($C38,MATIERE!$B$2:$K$601,10,0),IF(B38="MOA",VLOOKUP($C38,ATELIER!$B$2:$K$291,10,0),IF(B38="MOC",VLOOKUP($C38,CHANTIER!$B$2:$K$291,10,0),IF(B38="MP",VLOOKUP($C38,MINIPELLE!$B$2:$K$291,10,0),""))))</f>
        <v>153</v>
      </c>
      <c r="B38" s="81" t="s">
        <v>294</v>
      </c>
      <c r="C38" s="93" t="s">
        <v>411</v>
      </c>
      <c r="D38" s="179" t="str">
        <f>IF(B38="MATIERE",VLOOKUP($C38,MATIERE!$B$2:$K$601,6,0),IF(B38="MOA",VLOOKUP($C38,ATELIER!$B$2:$K$291,3,0),IF(B38="MOC",VLOOKUP($C38,CHANTIER!$B$2:$K$291,3,0),IF(B38="MP",VLOOKUP($C38,MINIPELLE!$B$2:$K$291,3,0),""))))</f>
        <v>pc</v>
      </c>
      <c r="E38" s="95"/>
      <c r="F38" s="128" t="s">
        <v>930</v>
      </c>
      <c r="H38" s="81" t="str">
        <f t="shared" si="0"/>
        <v xml:space="preserve">INSERT INTO SC_SystemeProduits(RefDimension,NomSysteme,typePresta,ligne,formule,cte1,DateModif) values (null,'TRANCHEES','MATIERE',153,'CHASSE_GRAV_INAUTECH',null,now());
</v>
      </c>
    </row>
    <row r="39" spans="1:8" ht="16.5" customHeight="1" x14ac:dyDescent="0.3">
      <c r="A39" s="92">
        <f>IF(B39="MATIERE",VLOOKUP($C39,MATIERE!$B$2:$K$601,10,0),IF(B39="MOA",VLOOKUP($C39,ATELIER!$B$2:$K$291,10,0),IF(B39="MOC",VLOOKUP($C39,CHANTIER!$B$2:$K$291,10,0),IF(B39="MP",VLOOKUP($C39,MINIPELLE!$B$2:$K$291,10,0),""))))</f>
        <v>519</v>
      </c>
      <c r="B39" s="89" t="s">
        <v>294</v>
      </c>
      <c r="C39" s="125" t="s">
        <v>1677</v>
      </c>
      <c r="D39" s="179" t="str">
        <f>IF(B39="MATIERE",VLOOKUP($C39,MATIERE!$B$2:$K$601,6,0),IF(B39="MOA",VLOOKUP($C39,ATELIER!$B$2:$K$291,3,0),IF(B39="MOC",VLOOKUP($C39,CHANTIER!$B$2:$K$291,3,0),IF(B39="MP",VLOOKUP($C39,MINIPELLE!$B$2:$K$291,3,0),""))))</f>
        <v>pc</v>
      </c>
      <c r="E39" s="129"/>
      <c r="F39" s="130" t="s">
        <v>1764</v>
      </c>
      <c r="H39" s="81" t="str">
        <f t="shared" si="0"/>
        <v xml:space="preserve">INSERT INTO SC_SystemeProduits(RefDimension,NomSysteme,typePresta,ligne,formule,cte1,DateModif) values (null,'TRANCHEES','MATIERE',519,'CHASSE_GRAV_CLAPET',null,now());
</v>
      </c>
    </row>
    <row r="40" spans="1:8" ht="16.5" customHeight="1" x14ac:dyDescent="0.3">
      <c r="A40" s="92">
        <f>IF(B40="MATIERE",VLOOKUP($C40,MATIERE!$B$2:$K$601,10,0),IF(B40="MOA",VLOOKUP($C40,ATELIER!$B$2:$K$291,10,0),IF(B40="MOC",VLOOKUP($C40,CHANTIER!$B$2:$K$291,10,0),IF(B40="MP",VLOOKUP($C40,MINIPELLE!$B$2:$K$291,10,0),""))))</f>
        <v>152</v>
      </c>
      <c r="B40" s="81" t="s">
        <v>294</v>
      </c>
      <c r="C40" s="93" t="s">
        <v>409</v>
      </c>
      <c r="D40" s="179" t="str">
        <f>IF(B40="MATIERE",VLOOKUP($C40,MATIERE!$B$2:$K$601,6,0),IF(B40="MOA",VLOOKUP($C40,ATELIER!$B$2:$K$291,3,0),IF(B40="MOC",VLOOKUP($C40,CHANTIER!$B$2:$K$291,3,0),IF(B40="MP",VLOOKUP($C40,MINIPELLE!$B$2:$K$291,3,0),""))))</f>
        <v>pc</v>
      </c>
      <c r="E40" s="95"/>
      <c r="F40" s="123" t="s">
        <v>929</v>
      </c>
      <c r="H40" s="81" t="str">
        <f t="shared" si="0"/>
        <v xml:space="preserve">INSERT INTO SC_SystemeProduits(RefDimension,NomSysteme,typePresta,ligne,formule,cte1,DateModif) values (null,'TRANCHEES','MATIERE',152,'CHASSE_GRAV_AQUATIRIS',null,now());
</v>
      </c>
    </row>
    <row r="41" spans="1:8" ht="16.5" customHeight="1" x14ac:dyDescent="0.3">
      <c r="A41" s="92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81" t="s">
        <v>298</v>
      </c>
      <c r="C41" s="97" t="s">
        <v>80</v>
      </c>
      <c r="D41" s="179" t="str">
        <f>IF(B41="MATIERE",VLOOKUP($C41,MATIERE!$B$2:$K$601,6,0),IF(B41="MOA",VLOOKUP($C41,ATELIER!$B$2:$K$291,3,0),IF(B41="MOC",VLOOKUP($C41,CHANTIER!$B$2:$K$291,3,0),IF(B41="MP",VLOOKUP($C41,MINIPELLE!$B$2:$K$291,3,0),""))))</f>
        <v>pc</v>
      </c>
      <c r="E41" s="95"/>
      <c r="F41" s="123" t="s">
        <v>1661</v>
      </c>
      <c r="H41" s="81" t="str">
        <f t="shared" si="0"/>
        <v xml:space="preserve">INSERT INTO SC_SystemeProduits(RefDimension,NomSysteme,typePresta,ligne,formule,cte1,DateModif) values (null,'TRANCHEES','MOC',6,'PR1_OK+CHASSE_GRAV_BROYEUR',null,now());
</v>
      </c>
    </row>
    <row r="42" spans="1:8" ht="16.5" customHeight="1" x14ac:dyDescent="0.3">
      <c r="A42" s="92">
        <f>IF(B42="MATIERE",VLOOKUP($C42,MATIERE!$B$2:$K$601,10,0),IF(B42="MOA",VLOOKUP($C42,ATELIER!$B$2:$K$291,10,0),IF(B42="MOC",VLOOKUP($C42,CHANTIER!$B$2:$K$291,10,0),IF(B42="MP",VLOOKUP($C42,MINIPELLE!$B$2:$K$291,10,0),""))))</f>
        <v>2</v>
      </c>
      <c r="B42" s="81" t="s">
        <v>298</v>
      </c>
      <c r="C42" s="97" t="s">
        <v>73</v>
      </c>
      <c r="D42" s="179" t="str">
        <f>IF(B42="MATIERE",VLOOKUP($C42,MATIERE!$B$2:$K$601,6,0),IF(B42="MOA",VLOOKUP($C42,ATELIER!$B$2:$K$291,3,0),IF(B42="MOC",VLOOKUP($C42,CHANTIER!$B$2:$K$291,3,0),IF(B42="MP",VLOOKUP($C42,MINIPELLE!$B$2:$K$291,3,0),""))))</f>
        <v>pc</v>
      </c>
      <c r="E42" s="95"/>
      <c r="F42" s="123" t="s">
        <v>1662</v>
      </c>
      <c r="H42" s="81" t="str">
        <f t="shared" si="0"/>
        <v xml:space="preserve">INSERT INTO SC_SystemeProduits(RefDimension,NomSysteme,typePresta,ligne,formule,cte1,DateModif) values (null,'TRANCHEES','MOC',2,'PR1_OK',null,now());
</v>
      </c>
    </row>
    <row r="43" spans="1:8" x14ac:dyDescent="0.3">
      <c r="A43" s="92">
        <f>IF(B43="MATIERE",VLOOKUP($C43,MATIERE!$B$2:$K$601,10,0),IF(B43="MOA",VLOOKUP($C43,ATELIER!$B$2:$K$291,10,0),IF(B43="MOC",VLOOKUP($C43,CHANTIER!$B$2:$K$291,10,0),IF(B43="MP",VLOOKUP($C43,MINIPELLE!$B$2:$K$291,10,0),""))))</f>
        <v>90</v>
      </c>
      <c r="B43" s="81" t="s">
        <v>298</v>
      </c>
      <c r="C43" s="97" t="s">
        <v>1032</v>
      </c>
      <c r="D43" s="179" t="str">
        <f>IF(B43="MATIERE",VLOOKUP($C43,MATIERE!$B$2:$K$601,6,0),IF(B43="MOA",VLOOKUP($C43,ATELIER!$B$2:$K$291,3,0),IF(B43="MOC",VLOOKUP($C43,CHANTIER!$B$2:$K$291,3,0),IF(B43="MP",VLOOKUP($C43,MINIPELLE!$B$2:$K$291,3,0),""))))</f>
        <v>forfait</v>
      </c>
      <c r="E43" s="95"/>
      <c r="F43" s="130" t="s">
        <v>1763</v>
      </c>
      <c r="H43" s="81" t="str">
        <f t="shared" si="0"/>
        <v xml:space="preserve">INSERT INTO SC_SystemeProduits(RefDimension,NomSysteme,typePresta,ligne,formule,cte1,DateModif) values (null,'TRANCHEES','MOC',90,'CHASSE_GRAV_NAVES+CHASSE_GRAV_INAUTECH+CHASSE_GRAV_AQUATIRIS+CHASSE_GRAV_CLAPET',null,now());
</v>
      </c>
    </row>
    <row r="44" spans="1:8" x14ac:dyDescent="0.3">
      <c r="A44" s="92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97"/>
      <c r="D44" s="179" t="str">
        <f>IF(B44="MATIERE",VLOOKUP($C44,MATIERE!$B$2:$K$601,6,0),IF(B44="MOA",VLOOKUP($C44,ATELIER!$B$2:$K$291,3,0),IF(B44="MOC",VLOOKUP($C44,CHANTIER!$B$2:$K$291,3,0),IF(B44="MP",VLOOKUP($C44,MINIPELLE!$B$2:$K$291,3,0),""))))</f>
        <v/>
      </c>
      <c r="E44" s="95"/>
      <c r="F44" s="123"/>
      <c r="H44" s="81" t="str">
        <f t="shared" si="0"/>
        <v/>
      </c>
    </row>
    <row r="45" spans="1:8" x14ac:dyDescent="0.3">
      <c r="A45" s="92">
        <f>IF(B45="MATIERE",VLOOKUP($C45,MATIERE!$B$2:$K$601,10,0),IF(B45="MOA",VLOOKUP($C45,ATELIER!$B$2:$K$291,10,0),IF(B45="MOC",VLOOKUP($C45,CHANTIER!$B$2:$K$291,10,0),IF(B45="MP",VLOOKUP($C45,MINIPELLE!$B$2:$K$291,10,0),""))))</f>
        <v>14</v>
      </c>
      <c r="B45" s="81" t="s">
        <v>299</v>
      </c>
      <c r="C45" s="97" t="s">
        <v>1074</v>
      </c>
      <c r="D45" s="179" t="str">
        <f>IF(B45="MATIERE",VLOOKUP($C45,MATIERE!$B$2:$K$601,6,0),IF(B45="MOA",VLOOKUP($C45,ATELIER!$B$2:$K$291,3,0),IF(B45="MOC",VLOOKUP($C45,CHANTIER!$B$2:$K$291,3,0),IF(B45="MP",VLOOKUP($C45,MINIPELLE!$B$2:$K$291,3,0),""))))</f>
        <v>pc</v>
      </c>
      <c r="E45" s="95"/>
      <c r="F45" s="131" t="s">
        <v>928</v>
      </c>
      <c r="H45" s="81" t="str">
        <f t="shared" si="0"/>
        <v xml:space="preserve">INSERT INTO SC_SystemeProduits(RefDimension,NomSysteme,typePresta,ligne,formule,cte1,DateModif) values (null,'TRANCHEES','MP',14,'CHASSE_GRAV_BROYEUR',null,now());
</v>
      </c>
    </row>
    <row r="46" spans="1:8" x14ac:dyDescent="0.3">
      <c r="A46" s="92">
        <f>IF(B46="MATIERE",VLOOKUP($C46,MATIERE!$B$2:$K$601,10,0),IF(B46="MOA",VLOOKUP($C46,ATELIER!$B$2:$K$291,10,0),IF(B46="MOC",VLOOKUP($C46,CHANTIER!$B$2:$K$291,10,0),IF(B46="MP",VLOOKUP($C46,MINIPELLE!$B$2:$K$291,10,0),""))))</f>
        <v>15</v>
      </c>
      <c r="B46" s="81" t="s">
        <v>299</v>
      </c>
      <c r="C46" s="97" t="s">
        <v>1034</v>
      </c>
      <c r="D46" s="179" t="str">
        <f>IF(B46="MATIERE",VLOOKUP($C46,MATIERE!$B$2:$K$601,6,0),IF(B46="MOA",VLOOKUP($C46,ATELIER!$B$2:$K$291,3,0),IF(B46="MOC",VLOOKUP($C46,CHANTIER!$B$2:$K$291,3,0),IF(B46="MP",VLOOKUP($C46,MINIPELLE!$B$2:$K$291,3,0),""))))</f>
        <v>pc</v>
      </c>
      <c r="E46" s="95"/>
      <c r="F46" s="131" t="s">
        <v>1663</v>
      </c>
      <c r="H46" s="81" t="str">
        <f t="shared" si="0"/>
        <v xml:space="preserve">INSERT INTO SC_SystemeProduits(RefDimension,NomSysteme,typePresta,ligne,formule,cte1,DateModif) values (null,'TRANCHEES','MP',15,'(PR1_OK*#POSTE900#)',null,now());
</v>
      </c>
    </row>
    <row r="47" spans="1:8" x14ac:dyDescent="0.3">
      <c r="A47" s="92">
        <f>IF(B47="MATIERE",VLOOKUP($C47,MATIERE!$B$2:$K$601,10,0),IF(B47="MOA",VLOOKUP($C47,ATELIER!$B$2:$K$291,10,0),IF(B47="MOC",VLOOKUP($C47,CHANTIER!$B$2:$K$291,10,0),IF(B47="MP",VLOOKUP($C47,MINIPELLE!$B$2:$K$291,10,0),""))))</f>
        <v>16</v>
      </c>
      <c r="B47" s="81" t="s">
        <v>299</v>
      </c>
      <c r="C47" s="97" t="s">
        <v>1035</v>
      </c>
      <c r="D47" s="179" t="str">
        <f>IF(B47="MATIERE",VLOOKUP($C47,MATIERE!$B$2:$K$601,6,0),IF(B47="MOA",VLOOKUP($C47,ATELIER!$B$2:$K$291,3,0),IF(B47="MOC",VLOOKUP($C47,CHANTIER!$B$2:$K$291,3,0),IF(B47="MP",VLOOKUP($C47,MINIPELLE!$B$2:$K$291,3,0),""))))</f>
        <v>pc</v>
      </c>
      <c r="E47" s="95"/>
      <c r="F47" s="131" t="s">
        <v>1664</v>
      </c>
      <c r="H47" s="81" t="str">
        <f t="shared" si="0"/>
        <v xml:space="preserve">INSERT INTO SC_SystemeProduits(RefDimension,NomSysteme,typePresta,ligne,formule,cte1,DateModif) values (null,'TRANCHEES','MP',16,'(PR1_OK*#POSTE1200#)',null,now());
</v>
      </c>
    </row>
    <row r="48" spans="1:8" x14ac:dyDescent="0.3">
      <c r="A48" s="92">
        <f>IF(B48="MATIERE",VLOOKUP($C48,MATIERE!$B$2:$K$601,10,0),IF(B48="MOA",VLOOKUP($C48,ATELIER!$B$2:$K$291,10,0),IF(B48="MOC",VLOOKUP($C48,CHANTIER!$B$2:$K$291,10,0),IF(B48="MP",VLOOKUP($C48,MINIPELLE!$B$2:$K$291,10,0),""))))</f>
        <v>29</v>
      </c>
      <c r="B48" s="81" t="s">
        <v>299</v>
      </c>
      <c r="C48" s="97" t="s">
        <v>1075</v>
      </c>
      <c r="D48" s="179" t="str">
        <f>IF(B48="MATIERE",VLOOKUP($C48,MATIERE!$B$2:$K$601,6,0),IF(B48="MOA",VLOOKUP($C48,ATELIER!$B$2:$K$291,3,0),IF(B48="MOC",VLOOKUP($C48,CHANTIER!$B$2:$K$291,3,0),IF(B48="MP",VLOOKUP($C48,MINIPELLE!$B$2:$K$291,3,0),""))))</f>
        <v>pc</v>
      </c>
      <c r="E48" s="98"/>
      <c r="F48" s="131" t="s">
        <v>1665</v>
      </c>
      <c r="H48" s="81" t="str">
        <f t="shared" si="0"/>
        <v xml:space="preserve">INSERT INTO SC_SystemeProduits(RefDimension,NomSysteme,typePresta,ligne,formule,cte1,DateModif) values (null,'TRANCHEES','MP',29,'(PR1_OK*#POSTE1500#)',null,now());
</v>
      </c>
    </row>
    <row r="49" spans="1:8" x14ac:dyDescent="0.3">
      <c r="A49" s="92">
        <f>IF(B49="MATIERE",VLOOKUP($C49,MATIERE!$B$2:$K$601,10,0),IF(B49="MOA",VLOOKUP($C49,ATELIER!$B$2:$K$291,10,0),IF(B49="MOC",VLOOKUP($C49,CHANTIER!$B$2:$K$291,10,0),IF(B49="MP",VLOOKUP($C49,MINIPELLE!$B$2:$K$291,10,0),""))))</f>
        <v>30</v>
      </c>
      <c r="B49" s="81" t="s">
        <v>299</v>
      </c>
      <c r="C49" s="97" t="s">
        <v>1076</v>
      </c>
      <c r="D49" s="179" t="str">
        <f>IF(B49="MATIERE",VLOOKUP($C49,MATIERE!$B$2:$K$601,6,0),IF(B49="MOA",VLOOKUP($C49,ATELIER!$B$2:$K$291,3,0),IF(B49="MOC",VLOOKUP($C49,CHANTIER!$B$2:$K$291,3,0),IF(B49="MP",VLOOKUP($C49,MINIPELLE!$B$2:$K$291,3,0),""))))</f>
        <v>pc</v>
      </c>
      <c r="E49" s="98"/>
      <c r="F49" s="131" t="s">
        <v>1666</v>
      </c>
      <c r="H49" s="81" t="str">
        <f t="shared" si="0"/>
        <v xml:space="preserve">INSERT INTO SC_SystemeProduits(RefDimension,NomSysteme,typePresta,ligne,formule,cte1,DateModif) values (null,'TRANCHEES','MP',30,'(PR1_OK*#POSTE1800#)',null,now());
</v>
      </c>
    </row>
    <row r="50" spans="1:8" x14ac:dyDescent="0.3">
      <c r="A50" s="92">
        <f>IF(B50="MATIERE",VLOOKUP($C50,MATIERE!$B$2:$K$601,10,0),IF(B50="MOA",VLOOKUP($C50,ATELIER!$B$2:$K$291,10,0),IF(B50="MOC",VLOOKUP($C50,CHANTIER!$B$2:$K$291,10,0),IF(B50="MP",VLOOKUP($C50,MINIPELLE!$B$2:$K$291,10,0),""))))</f>
        <v>33</v>
      </c>
      <c r="B50" s="81" t="s">
        <v>299</v>
      </c>
      <c r="C50" s="97" t="s">
        <v>1766</v>
      </c>
      <c r="D50" s="179" t="str">
        <f>IF(B50="MATIERE",VLOOKUP($C50,MATIERE!$B$2:$K$601,6,0),IF(B50="MOA",VLOOKUP($C50,ATELIER!$B$2:$K$291,3,0),IF(B50="MOC",VLOOKUP($C50,CHANTIER!$B$2:$K$291,3,0),IF(B50="MP",VLOOKUP($C50,MINIPELLE!$B$2:$K$291,3,0),""))))</f>
        <v>pc</v>
      </c>
      <c r="E50" s="98"/>
      <c r="F50" s="131" t="s">
        <v>1767</v>
      </c>
      <c r="H50" s="81" t="str">
        <f t="shared" si="0"/>
        <v xml:space="preserve">INSERT INTO SC_SystemeProduits(RefDimension,NomSysteme,typePresta,ligne,formule,cte1,DateModif) values (null,'TRANCHEES','MP',33,'(PR1_OK*#POSTE1900#)',null,now());
</v>
      </c>
    </row>
    <row r="51" spans="1:8" x14ac:dyDescent="0.3">
      <c r="A51" s="92">
        <f>IF(B51="MATIERE",VLOOKUP($C51,MATIERE!$B$2:$K$601,10,0),IF(B51="MOA",VLOOKUP($C51,ATELIER!$B$2:$K$291,10,0),IF(B51="MOC",VLOOKUP($C51,CHANTIER!$B$2:$K$291,10,0),IF(B51="MP",VLOOKUP($C51,MINIPELLE!$B$2:$K$291,10,0),""))))</f>
        <v>31</v>
      </c>
      <c r="B51" s="81" t="s">
        <v>299</v>
      </c>
      <c r="C51" s="97" t="s">
        <v>1077</v>
      </c>
      <c r="D51" s="179" t="str">
        <f>IF(B51="MATIERE",VLOOKUP($C51,MATIERE!$B$2:$K$601,6,0),IF(B51="MOA",VLOOKUP($C51,ATELIER!$B$2:$K$291,3,0),IF(B51="MOC",VLOOKUP($C51,CHANTIER!$B$2:$K$291,3,0),IF(B51="MP",VLOOKUP($C51,MINIPELLE!$B$2:$K$291,3,0),""))))</f>
        <v>pc</v>
      </c>
      <c r="E51" s="98"/>
      <c r="F51" s="131" t="s">
        <v>1667</v>
      </c>
      <c r="H51" s="81" t="str">
        <f t="shared" si="0"/>
        <v xml:space="preserve">INSERT INTO SC_SystemeProduits(RefDimension,NomSysteme,typePresta,ligne,formule,cte1,DateModif) values (null,'TRANCHEES','MP',31,'(PR1_OK*#POSTE2100#)',null,now());
</v>
      </c>
    </row>
    <row r="52" spans="1:8" x14ac:dyDescent="0.3">
      <c r="A52" s="92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s="81" t="s">
        <v>299</v>
      </c>
      <c r="C52" s="104" t="s">
        <v>1078</v>
      </c>
      <c r="D52" s="179" t="str">
        <f>IF(B52="MATIERE",VLOOKUP($C52,MATIERE!$B$2:$K$601,6,0),IF(B52="MOA",VLOOKUP($C52,ATELIER!$B$2:$K$291,3,0),IF(B52="MOC",VLOOKUP($C52,CHANTIER!$B$2:$K$291,3,0),IF(B52="MP",VLOOKUP($C52,MINIPELLE!$B$2:$K$291,3,0),""))))</f>
        <v>pc</v>
      </c>
      <c r="E52" s="98"/>
      <c r="F52" s="130" t="s">
        <v>1763</v>
      </c>
      <c r="H52" s="81" t="str">
        <f t="shared" si="0"/>
        <v xml:space="preserve">INSERT INTO SC_SystemeProduits(RefDimension,NomSysteme,typePresta,ligne,formule,cte1,DateModif) values (null,'TRANCHEES','MP',32,'CHASSE_GRAV_NAVES+CHASSE_GRAV_INAUTECH+CHASSE_GRAV_AQUATIRIS+CHASSE_GRAV_CLAPET',null,now());
</v>
      </c>
    </row>
    <row r="53" spans="1:8" x14ac:dyDescent="0.3">
      <c r="A53" s="92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D53" s="179" t="str">
        <f>IF(B53="MATIERE",VLOOKUP($C53,MATIERE!$B$2:$K$601,6,0),IF(B53="MOA",VLOOKUP($C53,ATELIER!$B$2:$K$291,3,0),IF(B53="MOC",VLOOKUP($C53,CHANTIER!$B$2:$K$291,3,0),IF(B53="MP",VLOOKUP($C53,MINIPELLE!$B$2:$K$291,3,0),""))))</f>
        <v/>
      </c>
      <c r="F53" s="123"/>
      <c r="H53" s="81" t="str">
        <f t="shared" si="0"/>
        <v/>
      </c>
    </row>
    <row r="54" spans="1:8" x14ac:dyDescent="0.3">
      <c r="A54" s="92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D54" s="179" t="str">
        <f>IF(B54="MATIERE",VLOOKUP($C54,MATIERE!$B$2:$K$601,6,0),IF(B54="MOA",VLOOKUP($C54,ATELIER!$B$2:$K$291,3,0),IF(B54="MOC",VLOOKUP($C54,CHANTIER!$B$2:$K$291,3,0),IF(B54="MP",VLOOKUP($C54,MINIPELLE!$B$2:$K$291,3,0),""))))</f>
        <v/>
      </c>
      <c r="F54" s="123"/>
      <c r="H54" s="81" t="str">
        <f t="shared" si="0"/>
        <v/>
      </c>
    </row>
    <row r="55" spans="1:8" x14ac:dyDescent="0.3">
      <c r="A55" s="92">
        <f>IF(B55="MATIERE",VLOOKUP($C55,MATIERE!$B$2:$K$601,10,0),IF(B55="MOA",VLOOKUP($C55,ATELIER!$B$2:$K$291,10,0),IF(B55="MOC",VLOOKUP($C55,CHANTIER!$B$2:$K$291,10,0),IF(B55="MP",VLOOKUP($C55,MINIPELLE!$B$2:$K$291,10,0),""))))</f>
        <v>336</v>
      </c>
      <c r="B55" s="81" t="s">
        <v>294</v>
      </c>
      <c r="C55" s="126" t="s">
        <v>553</v>
      </c>
      <c r="D55" s="179" t="str">
        <f>IF(B55="MATIERE",VLOOKUP($C55,MATIERE!$B$2:$K$601,6,0),IF(B55="MOA",VLOOKUP($C55,ATELIER!$B$2:$K$291,3,0),IF(B55="MOC",VLOOKUP($C55,CHANTIER!$B$2:$K$291,3,0),IF(B55="MP",VLOOKUP($C55,MINIPELLE!$B$2:$K$291,3,0),""))))</f>
        <v>pc</v>
      </c>
      <c r="F55" s="126" t="s">
        <v>933</v>
      </c>
      <c r="H55" s="81" t="str">
        <f t="shared" si="0"/>
        <v xml:space="preserve">INSERT INTO SC_SystemeProduits(RefDimension,NomSysteme,typePresta,ligne,formule,cte1,DateModif) values (null,'TRANCHEES','MATIERE',336,'#NSPR-1800#',null,now());
</v>
      </c>
    </row>
    <row r="56" spans="1:8" x14ac:dyDescent="0.3">
      <c r="A56" s="92">
        <f>IF(B56="MATIERE",VLOOKUP($C56,MATIERE!$B$2:$K$601,10,0),IF(B56="MOA",VLOOKUP($C56,ATELIER!$B$2:$K$291,10,0),IF(B56="MOC",VLOOKUP($C56,CHANTIER!$B$2:$K$291,10,0),IF(B56="MP",VLOOKUP($C56,MINIPELLE!$B$2:$K$291,10,0),""))))</f>
        <v>337</v>
      </c>
      <c r="B56" s="81" t="s">
        <v>294</v>
      </c>
      <c r="C56" s="126" t="s">
        <v>555</v>
      </c>
      <c r="D56" s="179" t="str">
        <f>IF(B56="MATIERE",VLOOKUP($C56,MATIERE!$B$2:$K$601,6,0),IF(B56="MOA",VLOOKUP($C56,ATELIER!$B$2:$K$291,3,0),IF(B56="MOC",VLOOKUP($C56,CHANTIER!$B$2:$K$291,3,0),IF(B56="MP",VLOOKUP($C56,MINIPELLE!$B$2:$K$291,3,0),""))))</f>
        <v>pc</v>
      </c>
      <c r="F56" s="126" t="s">
        <v>934</v>
      </c>
      <c r="H56" s="81" t="str">
        <f t="shared" si="0"/>
        <v xml:space="preserve">INSERT INTO SC_SystemeProduits(RefDimension,NomSysteme,typePresta,ligne,formule,cte1,DateModif) values (null,'TRANCHEES','MATIERE',337,'#ECSPR-900#',null,now());
</v>
      </c>
    </row>
    <row r="57" spans="1:8" x14ac:dyDescent="0.3">
      <c r="A57" s="92">
        <f>IF(B57="MATIERE",VLOOKUP($C57,MATIERE!$B$2:$K$601,10,0),IF(B57="MOA",VLOOKUP($C57,ATELIER!$B$2:$K$291,10,0),IF(B57="MOC",VLOOKUP($C57,CHANTIER!$B$2:$K$291,10,0),IF(B57="MP",VLOOKUP($C57,MINIPELLE!$B$2:$K$291,10,0),""))))</f>
        <v>338</v>
      </c>
      <c r="B57" s="81" t="s">
        <v>294</v>
      </c>
      <c r="C57" s="126" t="s">
        <v>556</v>
      </c>
      <c r="D57" s="179" t="str">
        <f>IF(B57="MATIERE",VLOOKUP($C57,MATIERE!$B$2:$K$601,6,0),IF(B57="MOA",VLOOKUP($C57,ATELIER!$B$2:$K$291,3,0),IF(B57="MOC",VLOOKUP($C57,CHANTIER!$B$2:$K$291,3,0),IF(B57="MP",VLOOKUP($C57,MINIPELLE!$B$2:$K$291,3,0),""))))</f>
        <v>pc</v>
      </c>
      <c r="F57" s="126" t="s">
        <v>935</v>
      </c>
      <c r="H57" s="81" t="str">
        <f t="shared" si="0"/>
        <v xml:space="preserve">INSERT INTO SC_SystemeProduits(RefDimension,NomSysteme,typePresta,ligne,formule,cte1,DateModif) values (null,'TRANCHEES','MATIERE',338,'#ECSPR-1200#',null,now());
</v>
      </c>
    </row>
    <row r="58" spans="1:8" x14ac:dyDescent="0.3">
      <c r="A58" s="92">
        <f>IF(B58="MATIERE",VLOOKUP($C58,MATIERE!$B$2:$K$601,10,0),IF(B58="MOA",VLOOKUP($C58,ATELIER!$B$2:$K$291,10,0),IF(B58="MOC",VLOOKUP($C58,CHANTIER!$B$2:$K$291,10,0),IF(B58="MP",VLOOKUP($C58,MINIPELLE!$B$2:$K$291,10,0),""))))</f>
        <v>339</v>
      </c>
      <c r="B58" s="81" t="s">
        <v>294</v>
      </c>
      <c r="C58" s="126" t="s">
        <v>557</v>
      </c>
      <c r="D58" s="179" t="str">
        <f>IF(B58="MATIERE",VLOOKUP($C58,MATIERE!$B$2:$K$601,6,0),IF(B58="MOA",VLOOKUP($C58,ATELIER!$B$2:$K$291,3,0),IF(B58="MOC",VLOOKUP($C58,CHANTIER!$B$2:$K$291,3,0),IF(B58="MP",VLOOKUP($C58,MINIPELLE!$B$2:$K$291,3,0),""))))</f>
        <v>pc</v>
      </c>
      <c r="F58" s="126" t="s">
        <v>936</v>
      </c>
      <c r="H58" s="81" t="str">
        <f t="shared" si="0"/>
        <v xml:space="preserve">INSERT INTO SC_SystemeProduits(RefDimension,NomSysteme,typePresta,ligne,formule,cte1,DateModif) values (null,'TRANCHEES','MATIERE',339,'#ECSPR-1500#',null,now());
</v>
      </c>
    </row>
    <row r="59" spans="1:8" x14ac:dyDescent="0.3">
      <c r="A59" s="92">
        <f>IF(B59="MATIERE",VLOOKUP($C59,MATIERE!$B$2:$K$601,10,0),IF(B59="MOA",VLOOKUP($C59,ATELIER!$B$2:$K$291,10,0),IF(B59="MOC",VLOOKUP($C59,CHANTIER!$B$2:$K$291,10,0),IF(B59="MP",VLOOKUP($C59,MINIPELLE!$B$2:$K$291,10,0),""))))</f>
        <v>340</v>
      </c>
      <c r="B59" s="81" t="s">
        <v>294</v>
      </c>
      <c r="C59" s="126" t="s">
        <v>558</v>
      </c>
      <c r="D59" s="179" t="str">
        <f>IF(B59="MATIERE",VLOOKUP($C59,MATIERE!$B$2:$K$601,6,0),IF(B59="MOA",VLOOKUP($C59,ATELIER!$B$2:$K$291,3,0),IF(B59="MOC",VLOOKUP($C59,CHANTIER!$B$2:$K$291,3,0),IF(B59="MP",VLOOKUP($C59,MINIPELLE!$B$2:$K$291,3,0),""))))</f>
        <v>pc</v>
      </c>
      <c r="F59" s="126" t="s">
        <v>937</v>
      </c>
      <c r="H59" s="81" t="str">
        <f t="shared" si="0"/>
        <v xml:space="preserve">INSERT INTO SC_SystemeProduits(RefDimension,NomSysteme,typePresta,ligne,formule,cte1,DateModif) values (null,'TRANCHEES','MATIERE',340,'#ECSPR-1800#',null,now());
</v>
      </c>
    </row>
    <row r="60" spans="1:8" x14ac:dyDescent="0.3">
      <c r="A60" s="92">
        <f>IF(B60="MATIERE",VLOOKUP($C60,MATIERE!$B$2:$K$601,10,0),IF(B60="MOA",VLOOKUP($C60,ATELIER!$B$2:$K$291,10,0),IF(B60="MOC",VLOOKUP($C60,CHANTIER!$B$2:$K$291,10,0),IF(B60="MP",VLOOKUP($C60,MINIPELLE!$B$2:$K$291,10,0),""))))</f>
        <v>341</v>
      </c>
      <c r="B60" s="81" t="s">
        <v>294</v>
      </c>
      <c r="C60" s="126" t="s">
        <v>559</v>
      </c>
      <c r="D60" s="179" t="str">
        <f>IF(B60="MATIERE",VLOOKUP($C60,MATIERE!$B$2:$K$601,6,0),IF(B60="MOA",VLOOKUP($C60,ATELIER!$B$2:$K$291,3,0),IF(B60="MOC",VLOOKUP($C60,CHANTIER!$B$2:$K$291,3,0),IF(B60="MP",VLOOKUP($C60,MINIPELLE!$B$2:$K$291,3,0),""))))</f>
        <v>pc</v>
      </c>
      <c r="F60" s="126" t="s">
        <v>938</v>
      </c>
      <c r="H60" s="81" t="str">
        <f t="shared" si="0"/>
        <v xml:space="preserve">INSERT INTO SC_SystemeProduits(RefDimension,NomSysteme,typePresta,ligne,formule,cte1,DateModif) values (null,'TRANCHEES','MATIERE',341,'#ECSPR-2100#',null,now());
</v>
      </c>
    </row>
    <row r="61" spans="1:8" x14ac:dyDescent="0.3">
      <c r="A61" s="92">
        <f>IF(B61="MATIERE",VLOOKUP($C61,MATIERE!$B$2:$K$601,10,0),IF(B61="MOA",VLOOKUP($C61,ATELIER!$B$2:$K$291,10,0),IF(B61="MOC",VLOOKUP($C61,CHANTIER!$B$2:$K$291,10,0),IF(B61="MP",VLOOKUP($C61,MINIPELLE!$B$2:$K$291,10,0),""))))</f>
        <v>342</v>
      </c>
      <c r="B61" s="81" t="s">
        <v>294</v>
      </c>
      <c r="C61" s="126" t="s">
        <v>560</v>
      </c>
      <c r="D61" s="179" t="str">
        <f>IF(B61="MATIERE",VLOOKUP($C61,MATIERE!$B$2:$K$601,6,0),IF(B61="MOA",VLOOKUP($C61,ATELIER!$B$2:$K$291,3,0),IF(B61="MOC",VLOOKUP($C61,CHANTIER!$B$2:$K$291,3,0),IF(B61="MP",VLOOKUP($C61,MINIPELLE!$B$2:$K$291,3,0),""))))</f>
        <v>pc</v>
      </c>
      <c r="F61" s="126" t="s">
        <v>939</v>
      </c>
      <c r="H61" s="81" t="str">
        <f t="shared" si="0"/>
        <v xml:space="preserve">INSERT INTO SC_SystemeProduits(RefDimension,NomSysteme,typePresta,ligne,formule,cte1,DateModif) values (null,'TRANCHEES','MATIERE',342,'#SPR-900-50#',null,now());
</v>
      </c>
    </row>
    <row r="62" spans="1:8" x14ac:dyDescent="0.3">
      <c r="A62" s="92">
        <f>IF(B62="MATIERE",VLOOKUP($C62,MATIERE!$B$2:$K$601,10,0),IF(B62="MOA",VLOOKUP($C62,ATELIER!$B$2:$K$291,10,0),IF(B62="MOC",VLOOKUP($C62,CHANTIER!$B$2:$K$291,10,0),IF(B62="MP",VLOOKUP($C62,MINIPELLE!$B$2:$K$291,10,0),""))))</f>
        <v>343</v>
      </c>
      <c r="B62" s="81" t="s">
        <v>294</v>
      </c>
      <c r="C62" s="126" t="s">
        <v>561</v>
      </c>
      <c r="D62" s="179" t="str">
        <f>IF(B62="MATIERE",VLOOKUP($C62,MATIERE!$B$2:$K$601,6,0),IF(B62="MOA",VLOOKUP($C62,ATELIER!$B$2:$K$291,3,0),IF(B62="MOC",VLOOKUP($C62,CHANTIER!$B$2:$K$291,3,0),IF(B62="MP",VLOOKUP($C62,MINIPELLE!$B$2:$K$291,3,0),""))))</f>
        <v>pc</v>
      </c>
      <c r="F62" s="126" t="s">
        <v>940</v>
      </c>
      <c r="H62" s="81" t="str">
        <f t="shared" si="0"/>
        <v xml:space="preserve">INSERT INTO SC_SystemeProduits(RefDimension,NomSysteme,typePresta,ligne,formule,cte1,DateModif) values (null,'TRANCHEES','MATIERE',343,'#SPR-1500-50#',null,now());
</v>
      </c>
    </row>
    <row r="63" spans="1:8" x14ac:dyDescent="0.3">
      <c r="A63" s="92">
        <f>IF(B63="MATIERE",VLOOKUP($C63,MATIERE!$B$2:$K$601,10,0),IF(B63="MOA",VLOOKUP($C63,ATELIER!$B$2:$K$291,10,0),IF(B63="MOC",VLOOKUP($C63,CHANTIER!$B$2:$K$291,10,0),IF(B63="MP",VLOOKUP($C63,MINIPELLE!$B$2:$K$291,10,0),""))))</f>
        <v>344</v>
      </c>
      <c r="B63" s="81" t="s">
        <v>294</v>
      </c>
      <c r="C63" s="127" t="s">
        <v>562</v>
      </c>
      <c r="D63" s="179" t="str">
        <f>IF(B63="MATIERE",VLOOKUP($C63,MATIERE!$B$2:$K$601,6,0),IF(B63="MOA",VLOOKUP($C63,ATELIER!$B$2:$K$291,3,0),IF(B63="MOC",VLOOKUP($C63,CHANTIER!$B$2:$K$291,3,0),IF(B63="MP",VLOOKUP($C63,MINIPELLE!$B$2:$K$291,3,0),""))))</f>
        <v>pc</v>
      </c>
      <c r="F63" s="127" t="s">
        <v>941</v>
      </c>
      <c r="H63" s="81" t="str">
        <f t="shared" si="0"/>
        <v xml:space="preserve">INSERT INTO SC_SystemeProduits(RefDimension,NomSysteme,typePresta,ligne,formule,cte1,DateModif) values (null,'TRANCHEES','MATIERE',344,'#SPR-1200-50#',null,now());
</v>
      </c>
    </row>
    <row r="64" spans="1:8" x14ac:dyDescent="0.3">
      <c r="A64" s="92">
        <f>IF(B64="MATIERE",VLOOKUP($C64,MATIERE!$B$2:$K$601,10,0),IF(B64="MOA",VLOOKUP($C64,ATELIER!$B$2:$K$291,10,0),IF(B64="MOC",VLOOKUP($C64,CHANTIER!$B$2:$K$291,10,0),IF(B64="MP",VLOOKUP($C64,MINIPELLE!$B$2:$K$291,10,0),""))))</f>
        <v>345</v>
      </c>
      <c r="B64" s="81" t="s">
        <v>294</v>
      </c>
      <c r="C64" s="126" t="s">
        <v>563</v>
      </c>
      <c r="D64" s="179" t="str">
        <f>IF(B64="MATIERE",VLOOKUP($C64,MATIERE!$B$2:$K$601,6,0),IF(B64="MOA",VLOOKUP($C64,ATELIER!$B$2:$K$291,3,0),IF(B64="MOC",VLOOKUP($C64,CHANTIER!$B$2:$K$291,3,0),IF(B64="MP",VLOOKUP($C64,MINIPELLE!$B$2:$K$291,3,0),""))))</f>
        <v>pc</v>
      </c>
      <c r="F64" s="126" t="s">
        <v>942</v>
      </c>
      <c r="H64" s="81" t="str">
        <f t="shared" si="0"/>
        <v xml:space="preserve">INSERT INTO SC_SystemeProduits(RefDimension,NomSysteme,typePresta,ligne,formule,cte1,DateModif) values (null,'TRANCHEES','MATIERE',345,'#NSPR-900#',null,now());
</v>
      </c>
    </row>
    <row r="65" spans="1:8" x14ac:dyDescent="0.3">
      <c r="A65" s="92">
        <f>IF(B65="MATIERE",VLOOKUP($C65,MATIERE!$B$2:$K$601,10,0),IF(B65="MOA",VLOOKUP($C65,ATELIER!$B$2:$K$291,10,0),IF(B65="MOC",VLOOKUP($C65,CHANTIER!$B$2:$K$291,10,0),IF(B65="MP",VLOOKUP($C65,MINIPELLE!$B$2:$K$291,10,0),""))))</f>
        <v>346</v>
      </c>
      <c r="B65" s="81" t="s">
        <v>294</v>
      </c>
      <c r="C65" s="126" t="s">
        <v>564</v>
      </c>
      <c r="D65" s="179" t="str">
        <f>IF(B65="MATIERE",VLOOKUP($C65,MATIERE!$B$2:$K$601,6,0),IF(B65="MOA",VLOOKUP($C65,ATELIER!$B$2:$K$291,3,0),IF(B65="MOC",VLOOKUP($C65,CHANTIER!$B$2:$K$291,3,0),IF(B65="MP",VLOOKUP($C65,MINIPELLE!$B$2:$K$291,3,0),""))))</f>
        <v>pc</v>
      </c>
      <c r="F65" s="126" t="s">
        <v>943</v>
      </c>
      <c r="H65" s="81" t="str">
        <f t="shared" si="0"/>
        <v xml:space="preserve">INSERT INTO SC_SystemeProduits(RefDimension,NomSysteme,typePresta,ligne,formule,cte1,DateModif) values (null,'TRANCHEES','MATIERE',346,'#SPR-1800-50#',null,now());
</v>
      </c>
    </row>
    <row r="66" spans="1:8" x14ac:dyDescent="0.3">
      <c r="A66" s="92">
        <f>IF(B66="MATIERE",VLOOKUP($C66,MATIERE!$B$2:$K$601,10,0),IF(B66="MOA",VLOOKUP($C66,ATELIER!$B$2:$K$291,10,0),IF(B66="MOC",VLOOKUP($C66,CHANTIER!$B$2:$K$291,10,0),IF(B66="MP",VLOOKUP($C66,MINIPELLE!$B$2:$K$291,10,0),""))))</f>
        <v>347</v>
      </c>
      <c r="B66" s="81" t="s">
        <v>294</v>
      </c>
      <c r="C66" s="126" t="s">
        <v>565</v>
      </c>
      <c r="D66" s="179" t="str">
        <f>IF(B66="MATIERE",VLOOKUP($C66,MATIERE!$B$2:$K$601,6,0),IF(B66="MOA",VLOOKUP($C66,ATELIER!$B$2:$K$291,3,0),IF(B66="MOC",VLOOKUP($C66,CHANTIER!$B$2:$K$291,3,0),IF(B66="MP",VLOOKUP($C66,MINIPELLE!$B$2:$K$291,3,0),""))))</f>
        <v>pc</v>
      </c>
      <c r="F66" s="126" t="s">
        <v>944</v>
      </c>
      <c r="H66" s="81" t="str">
        <f t="shared" si="0"/>
        <v xml:space="preserve">INSERT INTO SC_SystemeProduits(RefDimension,NomSysteme,typePresta,ligne,formule,cte1,DateModif) values (null,'TRANCHEES','MATIERE',347,'#SPR-900-63#',null,now());
</v>
      </c>
    </row>
    <row r="67" spans="1:8" x14ac:dyDescent="0.3">
      <c r="A67" s="92">
        <f>IF(B67="MATIERE",VLOOKUP($C67,MATIERE!$B$2:$K$601,10,0),IF(B67="MOA",VLOOKUP($C67,ATELIER!$B$2:$K$291,10,0),IF(B67="MOC",VLOOKUP($C67,CHANTIER!$B$2:$K$291,10,0),IF(B67="MP",VLOOKUP($C67,MINIPELLE!$B$2:$K$291,10,0),""))))</f>
        <v>348</v>
      </c>
      <c r="B67" s="81" t="s">
        <v>294</v>
      </c>
      <c r="C67" s="126" t="s">
        <v>566</v>
      </c>
      <c r="D67" s="179" t="str">
        <f>IF(B67="MATIERE",VLOOKUP($C67,MATIERE!$B$2:$K$601,6,0),IF(B67="MOA",VLOOKUP($C67,ATELIER!$B$2:$K$291,3,0),IF(B67="MOC",VLOOKUP($C67,CHANTIER!$B$2:$K$291,3,0),IF(B67="MP",VLOOKUP($C67,MINIPELLE!$B$2:$K$291,3,0),""))))</f>
        <v>pc</v>
      </c>
      <c r="F67" s="126" t="s">
        <v>945</v>
      </c>
      <c r="H67" s="81" t="str">
        <f t="shared" si="0"/>
        <v xml:space="preserve">INSERT INTO SC_SystemeProduits(RefDimension,NomSysteme,typePresta,ligne,formule,cte1,DateModif) values (null,'TRANCHEES','MATIERE',348,'#SPR-2100-50#',null,now());
</v>
      </c>
    </row>
    <row r="68" spans="1:8" x14ac:dyDescent="0.3">
      <c r="A68" s="92">
        <f>IF(B68="MATIERE",VLOOKUP($C68,MATIERE!$B$2:$K$601,10,0),IF(B68="MOA",VLOOKUP($C68,ATELIER!$B$2:$K$291,10,0),IF(B68="MOC",VLOOKUP($C68,CHANTIER!$B$2:$K$291,10,0),IF(B68="MP",VLOOKUP($C68,MINIPELLE!$B$2:$K$291,10,0),""))))</f>
        <v>349</v>
      </c>
      <c r="B68" s="81" t="s">
        <v>294</v>
      </c>
      <c r="C68" s="126" t="s">
        <v>567</v>
      </c>
      <c r="D68" s="179" t="str">
        <f>IF(B68="MATIERE",VLOOKUP($C68,MATIERE!$B$2:$K$601,6,0),IF(B68="MOA",VLOOKUP($C68,ATELIER!$B$2:$K$291,3,0),IF(B68="MOC",VLOOKUP($C68,CHANTIER!$B$2:$K$291,3,0),IF(B68="MP",VLOOKUP($C68,MINIPELLE!$B$2:$K$291,3,0),""))))</f>
        <v>pc</v>
      </c>
      <c r="F68" s="126" t="s">
        <v>946</v>
      </c>
      <c r="H68" s="81" t="str">
        <f t="shared" si="0"/>
        <v xml:space="preserve">INSERT INTO SC_SystemeProduits(RefDimension,NomSysteme,typePresta,ligne,formule,cte1,DateModif) values (null,'TRANCHEES','MATIERE',349,'#SPR-1200-63#',null,now());
</v>
      </c>
    </row>
    <row r="69" spans="1:8" x14ac:dyDescent="0.3">
      <c r="A69" s="92">
        <f>IF(B69="MATIERE",VLOOKUP($C69,MATIERE!$B$2:$K$601,10,0),IF(B69="MOA",VLOOKUP($C69,ATELIER!$B$2:$K$291,10,0),IF(B69="MOC",VLOOKUP($C69,CHANTIER!$B$2:$K$291,10,0),IF(B69="MP",VLOOKUP($C69,MINIPELLE!$B$2:$K$291,10,0),""))))</f>
        <v>350</v>
      </c>
      <c r="B69" s="81" t="s">
        <v>294</v>
      </c>
      <c r="C69" s="126" t="s">
        <v>568</v>
      </c>
      <c r="D69" s="179" t="str">
        <f>IF(B69="MATIERE",VLOOKUP($C69,MATIERE!$B$2:$K$601,6,0),IF(B69="MOA",VLOOKUP($C69,ATELIER!$B$2:$K$291,3,0),IF(B69="MOC",VLOOKUP($C69,CHANTIER!$B$2:$K$291,3,0),IF(B69="MP",VLOOKUP($C69,MINIPELLE!$B$2:$K$291,3,0),""))))</f>
        <v>pc</v>
      </c>
      <c r="F69" s="126" t="s">
        <v>947</v>
      </c>
      <c r="H69" s="81" t="str">
        <f t="shared" si="0"/>
        <v xml:space="preserve">INSERT INTO SC_SystemeProduits(RefDimension,NomSysteme,typePresta,ligne,formule,cte1,DateModif) values (null,'TRANCHEES','MATIERE',350,'#NSPR-1200#',null,now());
</v>
      </c>
    </row>
    <row r="70" spans="1:8" x14ac:dyDescent="0.3">
      <c r="A70" s="92">
        <f>IF(B70="MATIERE",VLOOKUP($C70,MATIERE!$B$2:$K$601,10,0),IF(B70="MOA",VLOOKUP($C70,ATELIER!$B$2:$K$291,10,0),IF(B70="MOC",VLOOKUP($C70,CHANTIER!$B$2:$K$291,10,0),IF(B70="MP",VLOOKUP($C70,MINIPELLE!$B$2:$K$291,10,0),""))))</f>
        <v>351</v>
      </c>
      <c r="B70" s="81" t="s">
        <v>294</v>
      </c>
      <c r="C70" s="126" t="s">
        <v>569</v>
      </c>
      <c r="D70" s="179" t="str">
        <f>IF(B70="MATIERE",VLOOKUP($C70,MATIERE!$B$2:$K$601,6,0),IF(B70="MOA",VLOOKUP($C70,ATELIER!$B$2:$K$291,3,0),IF(B70="MOC",VLOOKUP($C70,CHANTIER!$B$2:$K$291,3,0),IF(B70="MP",VLOOKUP($C70,MINIPELLE!$B$2:$K$291,3,0),""))))</f>
        <v>pc</v>
      </c>
      <c r="F70" s="126" t="s">
        <v>948</v>
      </c>
      <c r="H70" s="81" t="str">
        <f t="shared" si="0"/>
        <v xml:space="preserve">INSERT INTO SC_SystemeProduits(RefDimension,NomSysteme,typePresta,ligne,formule,cte1,DateModif) values (null,'TRANCHEES','MATIERE',351,'#NSPR-1500#',null,now());
</v>
      </c>
    </row>
    <row r="71" spans="1:8" x14ac:dyDescent="0.3">
      <c r="A71" s="92">
        <f>IF(B71="MATIERE",VLOOKUP($C71,MATIERE!$B$2:$K$601,10,0),IF(B71="MOA",VLOOKUP($C71,ATELIER!$B$2:$K$291,10,0),IF(B71="MOC",VLOOKUP($C71,CHANTIER!$B$2:$K$291,10,0),IF(B71="MP",VLOOKUP($C71,MINIPELLE!$B$2:$K$291,10,0),""))))</f>
        <v>352</v>
      </c>
      <c r="B71" s="81" t="s">
        <v>294</v>
      </c>
      <c r="C71" s="126" t="s">
        <v>570</v>
      </c>
      <c r="D71" s="179" t="str">
        <f>IF(B71="MATIERE",VLOOKUP($C71,MATIERE!$B$2:$K$601,6,0),IF(B71="MOA",VLOOKUP($C71,ATELIER!$B$2:$K$291,3,0),IF(B71="MOC",VLOOKUP($C71,CHANTIER!$B$2:$K$291,3,0),IF(B71="MP",VLOOKUP($C71,MINIPELLE!$B$2:$K$291,3,0),""))))</f>
        <v>pc</v>
      </c>
      <c r="F71" s="126" t="s">
        <v>949</v>
      </c>
      <c r="H71" s="81" t="str">
        <f t="shared" si="0"/>
        <v xml:space="preserve">INSERT INTO SC_SystemeProduits(RefDimension,NomSysteme,typePresta,ligne,formule,cte1,DateModif) values (null,'TRANCHEES','MATIERE',352,'#SPR-1500-63#',null,now());
</v>
      </c>
    </row>
    <row r="72" spans="1:8" x14ac:dyDescent="0.3">
      <c r="A72" s="92">
        <f>IF(B72="MATIERE",VLOOKUP($C72,MATIERE!$B$2:$K$601,10,0),IF(B72="MOA",VLOOKUP($C72,ATELIER!$B$2:$K$291,10,0),IF(B72="MOC",VLOOKUP($C72,CHANTIER!$B$2:$K$291,10,0),IF(B72="MP",VLOOKUP($C72,MINIPELLE!$B$2:$K$291,10,0),""))))</f>
        <v>353</v>
      </c>
      <c r="B72" s="81" t="s">
        <v>294</v>
      </c>
      <c r="C72" s="126" t="s">
        <v>571</v>
      </c>
      <c r="D72" s="179" t="str">
        <f>IF(B72="MATIERE",VLOOKUP($C72,MATIERE!$B$2:$K$601,6,0),IF(B72="MOA",VLOOKUP($C72,ATELIER!$B$2:$K$291,3,0),IF(B72="MOC",VLOOKUP($C72,CHANTIER!$B$2:$K$291,3,0),IF(B72="MP",VLOOKUP($C72,MINIPELLE!$B$2:$K$291,3,0),""))))</f>
        <v>pc</v>
      </c>
      <c r="F72" s="126" t="s">
        <v>950</v>
      </c>
      <c r="H72" s="81" t="str">
        <f t="shared" si="0"/>
        <v xml:space="preserve">INSERT INTO SC_SystemeProduits(RefDimension,NomSysteme,typePresta,ligne,formule,cte1,DateModif) values (null,'TRANCHEES','MATIERE',353,'#SPR-1800-63#',null,now());
</v>
      </c>
    </row>
    <row r="73" spans="1:8" x14ac:dyDescent="0.3">
      <c r="A73" s="92">
        <f>IF(B73="MATIERE",VLOOKUP($C73,MATIERE!$B$2:$K$601,10,0),IF(B73="MOA",VLOOKUP($C73,ATELIER!$B$2:$K$291,10,0),IF(B73="MOC",VLOOKUP($C73,CHANTIER!$B$2:$K$291,10,0),IF(B73="MP",VLOOKUP($C73,MINIPELLE!$B$2:$K$291,10,0),""))))</f>
        <v>354</v>
      </c>
      <c r="B73" s="81" t="s">
        <v>294</v>
      </c>
      <c r="C73" s="126" t="s">
        <v>572</v>
      </c>
      <c r="D73" s="179" t="str">
        <f>IF(B73="MATIERE",VLOOKUP($C73,MATIERE!$B$2:$K$601,6,0),IF(B73="MOA",VLOOKUP($C73,ATELIER!$B$2:$K$291,3,0),IF(B73="MOC",VLOOKUP($C73,CHANTIER!$B$2:$K$291,3,0),IF(B73="MP",VLOOKUP($C73,MINIPELLE!$B$2:$K$291,3,0),""))))</f>
        <v>pc</v>
      </c>
      <c r="F73" s="126" t="s">
        <v>951</v>
      </c>
      <c r="H73" s="81" t="str">
        <f t="shared" ref="H73:H99" si="1">IF(F73="","",SUBSTITUTE(SUBSTITUTE(SUBSTITUTE(SUBSTITUTE(SUBSTITUTE($H$1,"#ID#",$E$1),"#TYPE#",$B73),"#LIGNE#",$A73),"#FORMULE#",IF(F73="","null",CONCATENATE("'",F73,"'"))),"#CTE1#",IF(G73="","null",CONCATENATE("'",G73,"'"))))</f>
        <v xml:space="preserve">INSERT INTO SC_SystemeProduits(RefDimension,NomSysteme,typePresta,ligne,formule,cte1,DateModif) values (null,'TRANCHEES','MATIERE',354,'#NSPR-1200-PA#',null,now());
</v>
      </c>
    </row>
    <row r="74" spans="1:8" x14ac:dyDescent="0.3">
      <c r="A74" s="92">
        <f>IF(B74="MATIERE",VLOOKUP($C74,MATIERE!$B$2:$K$601,10,0),IF(B74="MOA",VLOOKUP($C74,ATELIER!$B$2:$K$291,10,0),IF(B74="MOC",VLOOKUP($C74,CHANTIER!$B$2:$K$291,10,0),IF(B74="MP",VLOOKUP($C74,MINIPELLE!$B$2:$K$291,10,0),""))))</f>
        <v>355</v>
      </c>
      <c r="B74" s="81" t="s">
        <v>294</v>
      </c>
      <c r="C74" s="126" t="s">
        <v>573</v>
      </c>
      <c r="D74" s="179" t="str">
        <f>IF(B74="MATIERE",VLOOKUP($C74,MATIERE!$B$2:$K$601,6,0),IF(B74="MOA",VLOOKUP($C74,ATELIER!$B$2:$K$291,3,0),IF(B74="MOC",VLOOKUP($C74,CHANTIER!$B$2:$K$291,3,0),IF(B74="MP",VLOOKUP($C74,MINIPELLE!$B$2:$K$291,3,0),""))))</f>
        <v>pc</v>
      </c>
      <c r="F74" s="126" t="s">
        <v>952</v>
      </c>
      <c r="H74" s="81" t="str">
        <f t="shared" si="1"/>
        <v xml:space="preserve">INSERT INTO SC_SystemeProduits(RefDimension,NomSysteme,typePresta,ligne,formule,cte1,DateModif) values (null,'TRANCHEES','MATIERE',355,'#SPR-2100-63#',null,now());
</v>
      </c>
    </row>
    <row r="75" spans="1:8" x14ac:dyDescent="0.3">
      <c r="A75" s="92">
        <f>IF(B75="MATIERE",VLOOKUP($C75,MATIERE!$B$2:$K$601,10,0),IF(B75="MOA",VLOOKUP($C75,ATELIER!$B$2:$K$291,10,0),IF(B75="MOC",VLOOKUP($C75,CHANTIER!$B$2:$K$291,10,0),IF(B75="MP",VLOOKUP($C75,MINIPELLE!$B$2:$K$291,10,0),""))))</f>
        <v>356</v>
      </c>
      <c r="B75" s="81" t="s">
        <v>294</v>
      </c>
      <c r="C75" s="126" t="s">
        <v>574</v>
      </c>
      <c r="D75" s="179" t="str">
        <f>IF(B75="MATIERE",VLOOKUP($C75,MATIERE!$B$2:$K$601,6,0),IF(B75="MOA",VLOOKUP($C75,ATELIER!$B$2:$K$291,3,0),IF(B75="MOC",VLOOKUP($C75,CHANTIER!$B$2:$K$291,3,0),IF(B75="MP",VLOOKUP($C75,MINIPELLE!$B$2:$K$291,3,0),""))))</f>
        <v>pc</v>
      </c>
      <c r="F75" s="126" t="s">
        <v>953</v>
      </c>
      <c r="H75" s="81" t="str">
        <f t="shared" si="1"/>
        <v xml:space="preserve">INSERT INTO SC_SystemeProduits(RefDimension,NomSysteme,typePresta,ligne,formule,cte1,DateModif) values (null,'TRANCHEES','MATIERE',356,'#NSPR-2100#',null,now());
</v>
      </c>
    </row>
    <row r="76" spans="1:8" x14ac:dyDescent="0.3">
      <c r="A76" s="92">
        <f>IF(B76="MATIERE",VLOOKUP($C76,MATIERE!$B$2:$K$601,10,0),IF(B76="MOA",VLOOKUP($C76,ATELIER!$B$2:$K$291,10,0),IF(B76="MOC",VLOOKUP($C76,CHANTIER!$B$2:$K$291,10,0),IF(B76="MP",VLOOKUP($C76,MINIPELLE!$B$2:$K$291,10,0),""))))</f>
        <v>357</v>
      </c>
      <c r="B76" s="81" t="s">
        <v>294</v>
      </c>
      <c r="C76" s="126" t="s">
        <v>575</v>
      </c>
      <c r="D76" s="179" t="str">
        <f>IF(B76="MATIERE",VLOOKUP($C76,MATIERE!$B$2:$K$601,6,0),IF(B76="MOA",VLOOKUP($C76,ATELIER!$B$2:$K$291,3,0),IF(B76="MOC",VLOOKUP($C76,CHANTIER!$B$2:$K$291,3,0),IF(B76="MP",VLOOKUP($C76,MINIPELLE!$B$2:$K$291,3,0),""))))</f>
        <v>pc</v>
      </c>
      <c r="F76" s="126" t="s">
        <v>954</v>
      </c>
      <c r="H76" s="81" t="str">
        <f t="shared" si="1"/>
        <v xml:space="preserve">INSERT INTO SC_SystemeProduits(RefDimension,NomSysteme,typePresta,ligne,formule,cte1,DateModif) values (null,'TRANCHEES','MATIERE',357,'#NSPR-1500-PA#',null,now());
</v>
      </c>
    </row>
    <row r="77" spans="1:8" x14ac:dyDescent="0.3">
      <c r="A77" s="92">
        <f>IF(B77="MATIERE",VLOOKUP($C77,MATIERE!$B$2:$K$601,10,0),IF(B77="MOA",VLOOKUP($C77,ATELIER!$B$2:$K$291,10,0),IF(B77="MOC",VLOOKUP($C77,CHANTIER!$B$2:$K$291,10,0),IF(B77="MP",VLOOKUP($C77,MINIPELLE!$B$2:$K$291,10,0),""))))</f>
        <v>358</v>
      </c>
      <c r="B77" s="81" t="s">
        <v>294</v>
      </c>
      <c r="C77" s="126" t="s">
        <v>576</v>
      </c>
      <c r="D77" s="179" t="str">
        <f>IF(B77="MATIERE",VLOOKUP($C77,MATIERE!$B$2:$K$601,6,0),IF(B77="MOA",VLOOKUP($C77,ATELIER!$B$2:$K$291,3,0),IF(B77="MOC",VLOOKUP($C77,CHANTIER!$B$2:$K$291,3,0),IF(B77="MP",VLOOKUP($C77,MINIPELLE!$B$2:$K$291,3,0),""))))</f>
        <v>pc</v>
      </c>
      <c r="F77" s="126" t="s">
        <v>955</v>
      </c>
      <c r="H77" s="81" t="str">
        <f t="shared" si="1"/>
        <v xml:space="preserve">INSERT INTO SC_SystemeProduits(RefDimension,NomSysteme,typePresta,ligne,formule,cte1,DateModif) values (null,'TRANCHEES','MATIERE',358,'#NSPR-1800-PA#',null,now());
</v>
      </c>
    </row>
    <row r="78" spans="1:8" x14ac:dyDescent="0.3">
      <c r="A78" s="92">
        <f>IF(B78="MATIERE",VLOOKUP($C78,MATIERE!$B$2:$K$601,10,0),IF(B78="MOA",VLOOKUP($C78,ATELIER!$B$2:$K$291,10,0),IF(B78="MOC",VLOOKUP($C78,CHANTIER!$B$2:$K$291,10,0),IF(B78="MP",VLOOKUP($C78,MINIPELLE!$B$2:$K$291,10,0),""))))</f>
        <v>359</v>
      </c>
      <c r="B78" s="81" t="s">
        <v>294</v>
      </c>
      <c r="C78" s="126" t="s">
        <v>577</v>
      </c>
      <c r="D78" s="179" t="str">
        <f>IF(B78="MATIERE",VLOOKUP($C78,MATIERE!$B$2:$K$601,6,0),IF(B78="MOA",VLOOKUP($C78,ATELIER!$B$2:$K$291,3,0),IF(B78="MOC",VLOOKUP($C78,CHANTIER!$B$2:$K$291,3,0),IF(B78="MP",VLOOKUP($C78,MINIPELLE!$B$2:$K$291,3,0),""))))</f>
        <v>pc</v>
      </c>
      <c r="F78" s="126" t="s">
        <v>956</v>
      </c>
      <c r="H78" s="81" t="str">
        <f t="shared" si="1"/>
        <v xml:space="preserve">INSERT INTO SC_SystemeProduits(RefDimension,NomSysteme,typePresta,ligne,formule,cte1,DateModif) values (null,'TRANCHEES','MATIERE',359,'#NSPR-2100-PA#',null,now());
</v>
      </c>
    </row>
    <row r="79" spans="1:8" x14ac:dyDescent="0.3">
      <c r="A79" s="112">
        <f>IF(B79="MATIERE",VLOOKUP($C79,[5]MATIERE!$B$2:$K$601,10,0),IF(B79="MOA",VLOOKUP($C79,[5]ATELIER!$B$2:$K$291,10,0),IF(B79="MOC",VLOOKUP($C79,[5]CHANTIER!$B$2:$K$291,10,0),IF(B79="MP",VLOOKUP($C79,[5]MINIPELLE!$B$2:$K$291,10,0),""))))</f>
        <v>520</v>
      </c>
      <c r="B79" s="89" t="s">
        <v>294</v>
      </c>
      <c r="C79" s="125" t="s">
        <v>1679</v>
      </c>
      <c r="D79" s="179" t="str">
        <f>IF(B79="MATIERE",VLOOKUP($C79,MATIERE!$B$2:$K$601,6,0),IF(B79="MOA",VLOOKUP($C79,ATELIER!$B$2:$K$291,3,0),IF(B79="MOC",VLOOKUP($C79,CHANTIER!$B$2:$K$291,3,0),IF(B79="MP",VLOOKUP($C79,MINIPELLE!$B$2:$K$291,3,0),""))))</f>
        <v>pc</v>
      </c>
      <c r="E79" s="89"/>
      <c r="F79" s="130" t="s">
        <v>1742</v>
      </c>
      <c r="H79" s="81" t="str">
        <f t="shared" si="1"/>
        <v xml:space="preserve">INSERT INTO SC_SystemeProduits(RefDimension,NomSysteme,typePresta,ligne,formule,cte1,DateModif) values (null,'TRANCHEES','MATIERE',520,'#SPR900V75#',null,now());
</v>
      </c>
    </row>
    <row r="80" spans="1:8" x14ac:dyDescent="0.3">
      <c r="A80" s="112">
        <f>IF(B80="MATIERE",VLOOKUP($C80,[5]MATIERE!$B$2:$K$601,10,0),IF(B80="MOA",VLOOKUP($C80,[5]ATELIER!$B$2:$K$291,10,0),IF(B80="MOC",VLOOKUP($C80,[5]CHANTIER!$B$2:$K$291,10,0),IF(B80="MP",VLOOKUP($C80,[5]MINIPELLE!$B$2:$K$291,10,0),""))))</f>
        <v>521</v>
      </c>
      <c r="B80" s="89" t="s">
        <v>294</v>
      </c>
      <c r="C80" s="125" t="s">
        <v>1681</v>
      </c>
      <c r="D80" s="179" t="str">
        <f>IF(B80="MATIERE",VLOOKUP($C80,MATIERE!$B$2:$K$601,6,0),IF(B80="MOA",VLOOKUP($C80,ATELIER!$B$2:$K$291,3,0),IF(B80="MOC",VLOOKUP($C80,CHANTIER!$B$2:$K$291,3,0),IF(B80="MP",VLOOKUP($C80,MINIPELLE!$B$2:$K$291,3,0),""))))</f>
        <v>pc</v>
      </c>
      <c r="E80" s="89"/>
      <c r="F80" s="130" t="s">
        <v>1743</v>
      </c>
      <c r="H80" s="81" t="str">
        <f t="shared" si="1"/>
        <v xml:space="preserve">INSERT INTO SC_SystemeProduits(RefDimension,NomSysteme,typePresta,ligne,formule,cte1,DateModif) values (null,'TRANCHEES','MATIERE',521,'#SPR1200V75#',null,now());
</v>
      </c>
    </row>
    <row r="81" spans="1:8" x14ac:dyDescent="0.3">
      <c r="A81" s="112">
        <f>IF(B81="MATIERE",VLOOKUP($C81,[5]MATIERE!$B$2:$K$601,10,0),IF(B81="MOA",VLOOKUP($C81,[5]ATELIER!$B$2:$K$291,10,0),IF(B81="MOC",VLOOKUP($C81,[5]CHANTIER!$B$2:$K$291,10,0),IF(B81="MP",VLOOKUP($C81,[5]MINIPELLE!$B$2:$K$291,10,0),""))))</f>
        <v>522</v>
      </c>
      <c r="B81" s="89" t="s">
        <v>294</v>
      </c>
      <c r="C81" s="125" t="s">
        <v>1683</v>
      </c>
      <c r="D81" s="179" t="str">
        <f>IF(B81="MATIERE",VLOOKUP($C81,MATIERE!$B$2:$K$601,6,0),IF(B81="MOA",VLOOKUP($C81,ATELIER!$B$2:$K$291,3,0),IF(B81="MOC",VLOOKUP($C81,CHANTIER!$B$2:$K$291,3,0),IF(B81="MP",VLOOKUP($C81,MINIPELLE!$B$2:$K$291,3,0),""))))</f>
        <v>pc</v>
      </c>
      <c r="E81" s="89"/>
      <c r="F81" s="130" t="s">
        <v>1744</v>
      </c>
      <c r="H81" s="81" t="str">
        <f t="shared" si="1"/>
        <v xml:space="preserve">INSERT INTO SC_SystemeProduits(RefDimension,NomSysteme,typePresta,ligne,formule,cte1,DateModif) values (null,'TRANCHEES','MATIERE',522,'#SPR1500V75#',null,now());
</v>
      </c>
    </row>
    <row r="82" spans="1:8" x14ac:dyDescent="0.3">
      <c r="A82" s="112">
        <f>IF(B82="MATIERE",VLOOKUP($C82,[5]MATIERE!$B$2:$K$601,10,0),IF(B82="MOA",VLOOKUP($C82,[5]ATELIER!$B$2:$K$291,10,0),IF(B82="MOC",VLOOKUP($C82,[5]CHANTIER!$B$2:$K$291,10,0),IF(B82="MP",VLOOKUP($C82,[5]MINIPELLE!$B$2:$K$291,10,0),""))))</f>
        <v>523</v>
      </c>
      <c r="B82" s="89" t="s">
        <v>294</v>
      </c>
      <c r="C82" s="125" t="s">
        <v>1685</v>
      </c>
      <c r="D82" s="179" t="str">
        <f>IF(B82="MATIERE",VLOOKUP($C82,MATIERE!$B$2:$K$601,6,0),IF(B82="MOA",VLOOKUP($C82,ATELIER!$B$2:$K$291,3,0),IF(B82="MOC",VLOOKUP($C82,CHANTIER!$B$2:$K$291,3,0),IF(B82="MP",VLOOKUP($C82,MINIPELLE!$B$2:$K$291,3,0),""))))</f>
        <v>pc</v>
      </c>
      <c r="E82" s="89"/>
      <c r="F82" s="130" t="s">
        <v>1745</v>
      </c>
      <c r="H82" s="81" t="str">
        <f t="shared" si="1"/>
        <v xml:space="preserve">INSERT INTO SC_SystemeProduits(RefDimension,NomSysteme,typePresta,ligne,formule,cte1,DateModif) values (null,'TRANCHEES','MATIERE',523,'#SPR1900V75BG#',null,now());
</v>
      </c>
    </row>
    <row r="83" spans="1:8" x14ac:dyDescent="0.3">
      <c r="A83" s="112">
        <f>IF(B83="MATIERE",VLOOKUP($C83,[5]MATIERE!$B$2:$K$601,10,0),IF(B83="MOA",VLOOKUP($C83,[5]ATELIER!$B$2:$K$291,10,0),IF(B83="MOC",VLOOKUP($C83,[5]CHANTIER!$B$2:$K$291,10,0),IF(B83="MP",VLOOKUP($C83,[5]MINIPELLE!$B$2:$K$291,10,0),""))))</f>
        <v>524</v>
      </c>
      <c r="B83" s="89" t="s">
        <v>294</v>
      </c>
      <c r="C83" s="125" t="s">
        <v>1687</v>
      </c>
      <c r="D83" s="179" t="str">
        <f>IF(B83="MATIERE",VLOOKUP($C83,MATIERE!$B$2:$K$601,6,0),IF(B83="MOA",VLOOKUP($C83,ATELIER!$B$2:$K$291,3,0),IF(B83="MOC",VLOOKUP($C83,CHANTIER!$B$2:$K$291,3,0),IF(B83="MP",VLOOKUP($C83,MINIPELLE!$B$2:$K$291,3,0),""))))</f>
        <v>pc</v>
      </c>
      <c r="E83" s="89"/>
      <c r="F83" s="130" t="s">
        <v>1746</v>
      </c>
      <c r="H83" s="81" t="str">
        <f t="shared" si="1"/>
        <v xml:space="preserve">INSERT INTO SC_SystemeProduits(RefDimension,NomSysteme,typePresta,ligne,formule,cte1,DateModif) values (null,'TRANCHEES','MATIERE',524,'#SPR900V75BG#',null,now());
</v>
      </c>
    </row>
    <row r="84" spans="1:8" x14ac:dyDescent="0.3">
      <c r="A84" s="112">
        <f>IF(B84="MATIERE",VLOOKUP($C84,[5]MATIERE!$B$2:$K$601,10,0),IF(B84="MOA",VLOOKUP($C84,[5]ATELIER!$B$2:$K$291,10,0),IF(B84="MOC",VLOOKUP($C84,[5]CHANTIER!$B$2:$K$291,10,0),IF(B84="MP",VLOOKUP($C84,[5]MINIPELLE!$B$2:$K$291,10,0),""))))</f>
        <v>525</v>
      </c>
      <c r="B84" s="89" t="s">
        <v>294</v>
      </c>
      <c r="C84" s="125" t="s">
        <v>1689</v>
      </c>
      <c r="D84" s="179" t="str">
        <f>IF(B84="MATIERE",VLOOKUP($C84,MATIERE!$B$2:$K$601,6,0),IF(B84="MOA",VLOOKUP($C84,ATELIER!$B$2:$K$291,3,0),IF(B84="MOC",VLOOKUP($C84,CHANTIER!$B$2:$K$291,3,0),IF(B84="MP",VLOOKUP($C84,MINIPELLE!$B$2:$K$291,3,0),""))))</f>
        <v>pc</v>
      </c>
      <c r="E84" s="89"/>
      <c r="F84" s="130" t="s">
        <v>1747</v>
      </c>
      <c r="H84" s="81" t="str">
        <f t="shared" si="1"/>
        <v xml:space="preserve">INSERT INTO SC_SystemeProduits(RefDimension,NomSysteme,typePresta,ligne,formule,cte1,DateModif) values (null,'TRANCHEES','MATIERE',525,'#SPR1200V75BG#',null,now());
</v>
      </c>
    </row>
    <row r="85" spans="1:8" x14ac:dyDescent="0.3">
      <c r="A85" s="112">
        <f>IF(B85="MATIERE",VLOOKUP($C85,[5]MATIERE!$B$2:$K$601,10,0),IF(B85="MOA",VLOOKUP($C85,[5]ATELIER!$B$2:$K$291,10,0),IF(B85="MOC",VLOOKUP($C85,[5]CHANTIER!$B$2:$K$291,10,0),IF(B85="MP",VLOOKUP($C85,[5]MINIPELLE!$B$2:$K$291,10,0),""))))</f>
        <v>526</v>
      </c>
      <c r="B85" s="89" t="s">
        <v>294</v>
      </c>
      <c r="C85" s="125" t="s">
        <v>1691</v>
      </c>
      <c r="D85" s="179" t="str">
        <f>IF(B85="MATIERE",VLOOKUP($C85,MATIERE!$B$2:$K$601,6,0),IF(B85="MOA",VLOOKUP($C85,ATELIER!$B$2:$K$291,3,0),IF(B85="MOC",VLOOKUP($C85,CHANTIER!$B$2:$K$291,3,0),IF(B85="MP",VLOOKUP($C85,MINIPELLE!$B$2:$K$291,3,0),""))))</f>
        <v>pc</v>
      </c>
      <c r="E85" s="89"/>
      <c r="F85" s="130" t="s">
        <v>1748</v>
      </c>
      <c r="H85" s="81" t="str">
        <f t="shared" si="1"/>
        <v xml:space="preserve">INSERT INTO SC_SystemeProduits(RefDimension,NomSysteme,typePresta,ligne,formule,cte1,DateModif) values (null,'TRANCHEES','MATIERE',526,'#SPR1500V75BG#',null,now());
</v>
      </c>
    </row>
    <row r="86" spans="1:8" x14ac:dyDescent="0.3">
      <c r="A86" s="112">
        <f>IF(B86="MATIERE",VLOOKUP($C86,[5]MATIERE!$B$2:$K$601,10,0),IF(B86="MOA",VLOOKUP($C86,[5]ATELIER!$B$2:$K$291,10,0),IF(B86="MOC",VLOOKUP($C86,[5]CHANTIER!$B$2:$K$291,10,0),IF(B86="MP",VLOOKUP($C86,[5]MINIPELLE!$B$2:$K$291,10,0),""))))</f>
        <v>527</v>
      </c>
      <c r="B86" s="89" t="s">
        <v>294</v>
      </c>
      <c r="C86" s="125" t="s">
        <v>1693</v>
      </c>
      <c r="D86" s="179" t="str">
        <f>IF(B86="MATIERE",VLOOKUP($C86,MATIERE!$B$2:$K$601,6,0),IF(B86="MOA",VLOOKUP($C86,ATELIER!$B$2:$K$291,3,0),IF(B86="MOC",VLOOKUP($C86,CHANTIER!$B$2:$K$291,3,0),IF(B86="MP",VLOOKUP($C86,MINIPELLE!$B$2:$K$291,3,0),""))))</f>
        <v>pc</v>
      </c>
      <c r="E86" s="89"/>
      <c r="F86" s="130" t="s">
        <v>1749</v>
      </c>
      <c r="H86" s="81" t="str">
        <f t="shared" si="1"/>
        <v xml:space="preserve">INSERT INTO SC_SystemeProduits(RefDimension,NomSysteme,typePresta,ligne,formule,cte1,DateModif) values (null,'TRANCHEES','MATIERE',527,'#SPR900V100#',null,now());
</v>
      </c>
    </row>
    <row r="87" spans="1:8" x14ac:dyDescent="0.3">
      <c r="A87" s="112">
        <f>IF(B87="MATIERE",VLOOKUP($C87,[5]MATIERE!$B$2:$K$601,10,0),IF(B87="MOA",VLOOKUP($C87,[5]ATELIER!$B$2:$K$291,10,0),IF(B87="MOC",VLOOKUP($C87,[5]CHANTIER!$B$2:$K$291,10,0),IF(B87="MP",VLOOKUP($C87,[5]MINIPELLE!$B$2:$K$291,10,0),""))))</f>
        <v>528</v>
      </c>
      <c r="B87" s="89" t="s">
        <v>294</v>
      </c>
      <c r="C87" s="125" t="s">
        <v>1695</v>
      </c>
      <c r="D87" s="179" t="str">
        <f>IF(B87="MATIERE",VLOOKUP($C87,MATIERE!$B$2:$K$601,6,0),IF(B87="MOA",VLOOKUP($C87,ATELIER!$B$2:$K$291,3,0),IF(B87="MOC",VLOOKUP($C87,CHANTIER!$B$2:$K$291,3,0),IF(B87="MP",VLOOKUP($C87,MINIPELLE!$B$2:$K$291,3,0),""))))</f>
        <v>pc</v>
      </c>
      <c r="E87" s="89"/>
      <c r="F87" s="130" t="s">
        <v>1750</v>
      </c>
      <c r="H87" s="81" t="str">
        <f t="shared" si="1"/>
        <v xml:space="preserve">INSERT INTO SC_SystemeProduits(RefDimension,NomSysteme,typePresta,ligne,formule,cte1,DateModif) values (null,'TRANCHEES','MATIERE',528,'#SPR1200V100#',null,now());
</v>
      </c>
    </row>
    <row r="88" spans="1:8" x14ac:dyDescent="0.3">
      <c r="A88" s="112">
        <f>IF(B88="MATIERE",VLOOKUP($C88,[5]MATIERE!$B$2:$K$601,10,0),IF(B88="MOA",VLOOKUP($C88,[5]ATELIER!$B$2:$K$291,10,0),IF(B88="MOC",VLOOKUP($C88,[5]CHANTIER!$B$2:$K$291,10,0),IF(B88="MP",VLOOKUP($C88,[5]MINIPELLE!$B$2:$K$291,10,0),""))))</f>
        <v>529</v>
      </c>
      <c r="B88" s="89" t="s">
        <v>294</v>
      </c>
      <c r="C88" s="125" t="s">
        <v>1697</v>
      </c>
      <c r="D88" s="179" t="str">
        <f>IF(B88="MATIERE",VLOOKUP($C88,MATIERE!$B$2:$K$601,6,0),IF(B88="MOA",VLOOKUP($C88,ATELIER!$B$2:$K$291,3,0),IF(B88="MOC",VLOOKUP($C88,CHANTIER!$B$2:$K$291,3,0),IF(B88="MP",VLOOKUP($C88,MINIPELLE!$B$2:$K$291,3,0),""))))</f>
        <v>pc</v>
      </c>
      <c r="E88" s="89"/>
      <c r="F88" s="130" t="s">
        <v>1751</v>
      </c>
      <c r="H88" s="81" t="str">
        <f t="shared" si="1"/>
        <v xml:space="preserve">INSERT INTO SC_SystemeProduits(RefDimension,NomSysteme,typePresta,ligne,formule,cte1,DateModif) values (null,'TRANCHEES','MATIERE',529,'#SPR1500V100#',null,now());
</v>
      </c>
    </row>
    <row r="89" spans="1:8" x14ac:dyDescent="0.3">
      <c r="A89" s="112">
        <f>IF(B89="MATIERE",VLOOKUP($C89,[5]MATIERE!$B$2:$K$601,10,0),IF(B89="MOA",VLOOKUP($C89,[5]ATELIER!$B$2:$K$291,10,0),IF(B89="MOC",VLOOKUP($C89,[5]CHANTIER!$B$2:$K$291,10,0),IF(B89="MP",VLOOKUP($C89,[5]MINIPELLE!$B$2:$K$291,10,0),""))))</f>
        <v>530</v>
      </c>
      <c r="B89" s="89" t="s">
        <v>294</v>
      </c>
      <c r="C89" s="125" t="s">
        <v>1699</v>
      </c>
      <c r="D89" s="179" t="str">
        <f>IF(B89="MATIERE",VLOOKUP($C89,MATIERE!$B$2:$K$601,6,0),IF(B89="MOA",VLOOKUP($C89,ATELIER!$B$2:$K$291,3,0),IF(B89="MOC",VLOOKUP($C89,CHANTIER!$B$2:$K$291,3,0),IF(B89="MP",VLOOKUP($C89,MINIPELLE!$B$2:$K$291,3,0),""))))</f>
        <v>pc</v>
      </c>
      <c r="E89" s="89"/>
      <c r="F89" s="130" t="s">
        <v>1752</v>
      </c>
      <c r="H89" s="81" t="str">
        <f t="shared" si="1"/>
        <v xml:space="preserve">INSERT INTO SC_SystemeProduits(RefDimension,NomSysteme,typePresta,ligne,formule,cte1,DateModif) values (null,'TRANCHEES','MATIERE',530,'#SPR1900V100BG#',null,now());
</v>
      </c>
    </row>
    <row r="90" spans="1:8" x14ac:dyDescent="0.3">
      <c r="A90" s="112">
        <f>IF(B90="MATIERE",VLOOKUP($C90,[5]MATIERE!$B$2:$K$601,10,0),IF(B90="MOA",VLOOKUP($C90,[5]ATELIER!$B$2:$K$291,10,0),IF(B90="MOC",VLOOKUP($C90,[5]CHANTIER!$B$2:$K$291,10,0),IF(B90="MP",VLOOKUP($C90,[5]MINIPELLE!$B$2:$K$291,10,0),""))))</f>
        <v>531</v>
      </c>
      <c r="B90" s="89" t="s">
        <v>294</v>
      </c>
      <c r="C90" s="125" t="s">
        <v>1701</v>
      </c>
      <c r="D90" s="179" t="str">
        <f>IF(B90="MATIERE",VLOOKUP($C90,MATIERE!$B$2:$K$601,6,0),IF(B90="MOA",VLOOKUP($C90,ATELIER!$B$2:$K$291,3,0),IF(B90="MOC",VLOOKUP($C90,CHANTIER!$B$2:$K$291,3,0),IF(B90="MP",VLOOKUP($C90,MINIPELLE!$B$2:$K$291,3,0),""))))</f>
        <v>pc</v>
      </c>
      <c r="E90" s="89"/>
      <c r="F90" s="130" t="s">
        <v>1753</v>
      </c>
      <c r="H90" s="81" t="str">
        <f t="shared" si="1"/>
        <v xml:space="preserve">INSERT INTO SC_SystemeProduits(RefDimension,NomSysteme,typePresta,ligne,formule,cte1,DateModif) values (null,'TRANCHEES','MATIERE',531,'#SPR900V100BG#',null,now());
</v>
      </c>
    </row>
    <row r="91" spans="1:8" x14ac:dyDescent="0.3">
      <c r="A91" s="112">
        <f>IF(B91="MATIERE",VLOOKUP($C91,[5]MATIERE!$B$2:$K$601,10,0),IF(B91="MOA",VLOOKUP($C91,[5]ATELIER!$B$2:$K$291,10,0),IF(B91="MOC",VLOOKUP($C91,[5]CHANTIER!$B$2:$K$291,10,0),IF(B91="MP",VLOOKUP($C91,[5]MINIPELLE!$B$2:$K$291,10,0),""))))</f>
        <v>532</v>
      </c>
      <c r="B91" s="89" t="s">
        <v>294</v>
      </c>
      <c r="C91" s="125" t="s">
        <v>1703</v>
      </c>
      <c r="D91" s="179" t="str">
        <f>IF(B91="MATIERE",VLOOKUP($C91,MATIERE!$B$2:$K$601,6,0),IF(B91="MOA",VLOOKUP($C91,ATELIER!$B$2:$K$291,3,0),IF(B91="MOC",VLOOKUP($C91,CHANTIER!$B$2:$K$291,3,0),IF(B91="MP",VLOOKUP($C91,MINIPELLE!$B$2:$K$291,3,0),""))))</f>
        <v>pc</v>
      </c>
      <c r="E91" s="89"/>
      <c r="F91" s="130" t="s">
        <v>1754</v>
      </c>
      <c r="H91" s="81" t="str">
        <f t="shared" si="1"/>
        <v xml:space="preserve">INSERT INTO SC_SystemeProduits(RefDimension,NomSysteme,typePresta,ligne,formule,cte1,DateModif) values (null,'TRANCHEES','MATIERE',532,'#SPR1200V100BG#',null,now());
</v>
      </c>
    </row>
    <row r="92" spans="1:8" x14ac:dyDescent="0.3">
      <c r="A92" s="112">
        <f>IF(B92="MATIERE",VLOOKUP($C92,[5]MATIERE!$B$2:$K$601,10,0),IF(B92="MOA",VLOOKUP($C92,[5]ATELIER!$B$2:$K$291,10,0),IF(B92="MOC",VLOOKUP($C92,[5]CHANTIER!$B$2:$K$291,10,0),IF(B92="MP",VLOOKUP($C92,[5]MINIPELLE!$B$2:$K$291,10,0),""))))</f>
        <v>533</v>
      </c>
      <c r="B92" s="89" t="s">
        <v>294</v>
      </c>
      <c r="C92" s="125" t="s">
        <v>1705</v>
      </c>
      <c r="D92" s="179" t="str">
        <f>IF(B92="MATIERE",VLOOKUP($C92,MATIERE!$B$2:$K$601,6,0),IF(B92="MOA",VLOOKUP($C92,ATELIER!$B$2:$K$291,3,0),IF(B92="MOC",VLOOKUP($C92,CHANTIER!$B$2:$K$291,3,0),IF(B92="MP",VLOOKUP($C92,MINIPELLE!$B$2:$K$291,3,0),""))))</f>
        <v>pc</v>
      </c>
      <c r="E92" s="89"/>
      <c r="F92" s="130" t="s">
        <v>1755</v>
      </c>
      <c r="H92" s="81" t="str">
        <f t="shared" si="1"/>
        <v xml:space="preserve">INSERT INTO SC_SystemeProduits(RefDimension,NomSysteme,typePresta,ligne,formule,cte1,DateModif) values (null,'TRANCHEES','MATIERE',533,'#SPR1500V100BG#',null,now());
</v>
      </c>
    </row>
    <row r="93" spans="1:8" x14ac:dyDescent="0.3">
      <c r="A93" s="112">
        <f>IF(B93="MATIERE",VLOOKUP($C93,[5]MATIERE!$B$2:$K$601,10,0),IF(B93="MOA",VLOOKUP($C93,[5]ATELIER!$B$2:$K$291,10,0),IF(B93="MOC",VLOOKUP($C93,[5]CHANTIER!$B$2:$K$291,10,0),IF(B93="MP",VLOOKUP($C93,[5]MINIPELLE!$B$2:$K$291,10,0),""))))</f>
        <v>534</v>
      </c>
      <c r="B93" s="89" t="s">
        <v>294</v>
      </c>
      <c r="C93" s="125" t="s">
        <v>1707</v>
      </c>
      <c r="D93" s="179" t="str">
        <f>IF(B93="MATIERE",VLOOKUP($C93,MATIERE!$B$2:$K$601,6,0),IF(B93="MOA",VLOOKUP($C93,ATELIER!$B$2:$K$291,3,0),IF(B93="MOC",VLOOKUP($C93,CHANTIER!$B$2:$K$291,3,0),IF(B93="MP",VLOOKUP($C93,MINIPELLE!$B$2:$K$291,3,0),""))))</f>
        <v>pc</v>
      </c>
      <c r="E93" s="89"/>
      <c r="F93" s="130" t="s">
        <v>1756</v>
      </c>
      <c r="H93" s="81" t="str">
        <f t="shared" si="1"/>
        <v xml:space="preserve">INSERT INTO SC_SystemeProduits(RefDimension,NomSysteme,typePresta,ligne,formule,cte1,DateModif) values (null,'TRANCHEES','MATIERE',534,'#SPR900V150#',null,now());
</v>
      </c>
    </row>
    <row r="94" spans="1:8" x14ac:dyDescent="0.3">
      <c r="A94" s="112">
        <f>IF(B94="MATIERE",VLOOKUP($C94,[5]MATIERE!$B$2:$K$601,10,0),IF(B94="MOA",VLOOKUP($C94,[5]ATELIER!$B$2:$K$291,10,0),IF(B94="MOC",VLOOKUP($C94,[5]CHANTIER!$B$2:$K$291,10,0),IF(B94="MP",VLOOKUP($C94,[5]MINIPELLE!$B$2:$K$291,10,0),""))))</f>
        <v>535</v>
      </c>
      <c r="B94" s="89" t="s">
        <v>294</v>
      </c>
      <c r="C94" s="125" t="s">
        <v>1709</v>
      </c>
      <c r="D94" s="179" t="str">
        <f>IF(B94="MATIERE",VLOOKUP($C94,MATIERE!$B$2:$K$601,6,0),IF(B94="MOA",VLOOKUP($C94,ATELIER!$B$2:$K$291,3,0),IF(B94="MOC",VLOOKUP($C94,CHANTIER!$B$2:$K$291,3,0),IF(B94="MP",VLOOKUP($C94,MINIPELLE!$B$2:$K$291,3,0),""))))</f>
        <v>pc</v>
      </c>
      <c r="E94" s="89"/>
      <c r="F94" s="130" t="s">
        <v>1757</v>
      </c>
      <c r="H94" s="81" t="str">
        <f t="shared" si="1"/>
        <v xml:space="preserve">INSERT INTO SC_SystemeProduits(RefDimension,NomSysteme,typePresta,ligne,formule,cte1,DateModif) values (null,'TRANCHEES','MATIERE',535,'#SPR1200V150#',null,now());
</v>
      </c>
    </row>
    <row r="95" spans="1:8" x14ac:dyDescent="0.3">
      <c r="A95" s="112">
        <f>IF(B95="MATIERE",VLOOKUP($C95,[5]MATIERE!$B$2:$K$601,10,0),IF(B95="MOA",VLOOKUP($C95,[5]ATELIER!$B$2:$K$291,10,0),IF(B95="MOC",VLOOKUP($C95,[5]CHANTIER!$B$2:$K$291,10,0),IF(B95="MP",VLOOKUP($C95,[5]MINIPELLE!$B$2:$K$291,10,0),""))))</f>
        <v>536</v>
      </c>
      <c r="B95" s="89" t="s">
        <v>294</v>
      </c>
      <c r="C95" s="125" t="s">
        <v>1711</v>
      </c>
      <c r="D95" s="179" t="str">
        <f>IF(B95="MATIERE",VLOOKUP($C95,MATIERE!$B$2:$K$601,6,0),IF(B95="MOA",VLOOKUP($C95,ATELIER!$B$2:$K$291,3,0),IF(B95="MOC",VLOOKUP($C95,CHANTIER!$B$2:$K$291,3,0),IF(B95="MP",VLOOKUP($C95,MINIPELLE!$B$2:$K$291,3,0),""))))</f>
        <v>pc</v>
      </c>
      <c r="E95" s="89"/>
      <c r="F95" s="130" t="s">
        <v>1758</v>
      </c>
      <c r="H95" s="81" t="str">
        <f t="shared" si="1"/>
        <v xml:space="preserve">INSERT INTO SC_SystemeProduits(RefDimension,NomSysteme,typePresta,ligne,formule,cte1,DateModif) values (null,'TRANCHEES','MATIERE',536,'#SPR1500V150#',null,now());
</v>
      </c>
    </row>
    <row r="96" spans="1:8" x14ac:dyDescent="0.3">
      <c r="A96" s="112">
        <f>IF(B96="MATIERE",VLOOKUP($C96,[5]MATIERE!$B$2:$K$601,10,0),IF(B96="MOA",VLOOKUP($C96,[5]ATELIER!$B$2:$K$291,10,0),IF(B96="MOC",VLOOKUP($C96,[5]CHANTIER!$B$2:$K$291,10,0),IF(B96="MP",VLOOKUP($C96,[5]MINIPELLE!$B$2:$K$291,10,0),""))))</f>
        <v>537</v>
      </c>
      <c r="B96" s="89" t="s">
        <v>294</v>
      </c>
      <c r="C96" s="125" t="s">
        <v>1713</v>
      </c>
      <c r="D96" s="179" t="str">
        <f>IF(B96="MATIERE",VLOOKUP($C96,MATIERE!$B$2:$K$601,6,0),IF(B96="MOA",VLOOKUP($C96,ATELIER!$B$2:$K$291,3,0),IF(B96="MOC",VLOOKUP($C96,CHANTIER!$B$2:$K$291,3,0),IF(B96="MP",VLOOKUP($C96,MINIPELLE!$B$2:$K$291,3,0),""))))</f>
        <v>pc</v>
      </c>
      <c r="E96" s="89"/>
      <c r="F96" s="130" t="s">
        <v>1759</v>
      </c>
      <c r="H96" s="81" t="str">
        <f t="shared" si="1"/>
        <v xml:space="preserve">INSERT INTO SC_SystemeProduits(RefDimension,NomSysteme,typePresta,ligne,formule,cte1,DateModif) values (null,'TRANCHEES','MATIERE',537,'#SPR1900V150BG#',null,now());
</v>
      </c>
    </row>
    <row r="97" spans="1:8" x14ac:dyDescent="0.3">
      <c r="A97" s="112">
        <f>IF(B97="MATIERE",VLOOKUP($C97,[5]MATIERE!$B$2:$K$601,10,0),IF(B97="MOA",VLOOKUP($C97,[5]ATELIER!$B$2:$K$291,10,0),IF(B97="MOC",VLOOKUP($C97,[5]CHANTIER!$B$2:$K$291,10,0),IF(B97="MP",VLOOKUP($C97,[5]MINIPELLE!$B$2:$K$291,10,0),""))))</f>
        <v>538</v>
      </c>
      <c r="B97" s="89" t="s">
        <v>294</v>
      </c>
      <c r="C97" s="125" t="s">
        <v>1715</v>
      </c>
      <c r="D97" s="179" t="str">
        <f>IF(B97="MATIERE",VLOOKUP($C97,MATIERE!$B$2:$K$601,6,0),IF(B97="MOA",VLOOKUP($C97,ATELIER!$B$2:$K$291,3,0),IF(B97="MOC",VLOOKUP($C97,CHANTIER!$B$2:$K$291,3,0),IF(B97="MP",VLOOKUP($C97,MINIPELLE!$B$2:$K$291,3,0),""))))</f>
        <v>pc</v>
      </c>
      <c r="E97" s="89"/>
      <c r="F97" s="130" t="s">
        <v>1760</v>
      </c>
      <c r="H97" s="81" t="str">
        <f t="shared" si="1"/>
        <v xml:space="preserve">INSERT INTO SC_SystemeProduits(RefDimension,NomSysteme,typePresta,ligne,formule,cte1,DateModif) values (null,'TRANCHEES','MATIERE',538,'#SPR900V150BG#',null,now());
</v>
      </c>
    </row>
    <row r="98" spans="1:8" x14ac:dyDescent="0.3">
      <c r="A98" s="112">
        <f>IF(B98="MATIERE",VLOOKUP($C98,[5]MATIERE!$B$2:$K$601,10,0),IF(B98="MOA",VLOOKUP($C98,[5]ATELIER!$B$2:$K$291,10,0),IF(B98="MOC",VLOOKUP($C98,[5]CHANTIER!$B$2:$K$291,10,0),IF(B98="MP",VLOOKUP($C98,[5]MINIPELLE!$B$2:$K$291,10,0),""))))</f>
        <v>539</v>
      </c>
      <c r="B98" s="89" t="s">
        <v>294</v>
      </c>
      <c r="C98" s="125" t="s">
        <v>1717</v>
      </c>
      <c r="D98" s="179" t="str">
        <f>IF(B98="MATIERE",VLOOKUP($C98,MATIERE!$B$2:$K$601,6,0),IF(B98="MOA",VLOOKUP($C98,ATELIER!$B$2:$K$291,3,0),IF(B98="MOC",VLOOKUP($C98,CHANTIER!$B$2:$K$291,3,0),IF(B98="MP",VLOOKUP($C98,MINIPELLE!$B$2:$K$291,3,0),""))))</f>
        <v>pc</v>
      </c>
      <c r="E98" s="89"/>
      <c r="F98" s="130" t="s">
        <v>1761</v>
      </c>
      <c r="H98" s="81" t="str">
        <f t="shared" si="1"/>
        <v xml:space="preserve">INSERT INTO SC_SystemeProduits(RefDimension,NomSysteme,typePresta,ligne,formule,cte1,DateModif) values (null,'TRANCHEES','MATIERE',539,'#SPR1200V150BG#',null,now());
</v>
      </c>
    </row>
    <row r="99" spans="1:8" x14ac:dyDescent="0.3">
      <c r="A99" s="112">
        <f>IF(B99="MATIERE",VLOOKUP($C99,[5]MATIERE!$B$2:$K$601,10,0),IF(B99="MOA",VLOOKUP($C99,[5]ATELIER!$B$2:$K$291,10,0),IF(B99="MOC",VLOOKUP($C99,[5]CHANTIER!$B$2:$K$291,10,0),IF(B99="MP",VLOOKUP($C99,[5]MINIPELLE!$B$2:$K$291,10,0),""))))</f>
        <v>540</v>
      </c>
      <c r="B99" s="89" t="s">
        <v>294</v>
      </c>
      <c r="C99" s="125" t="s">
        <v>1719</v>
      </c>
      <c r="D99" s="179" t="str">
        <f>IF(B99="MATIERE",VLOOKUP($C99,MATIERE!$B$2:$K$601,6,0),IF(B99="MOA",VLOOKUP($C99,ATELIER!$B$2:$K$291,3,0),IF(B99="MOC",VLOOKUP($C99,CHANTIER!$B$2:$K$291,3,0),IF(B99="MP",VLOOKUP($C99,MINIPELLE!$B$2:$K$291,3,0),""))))</f>
        <v>pc</v>
      </c>
      <c r="E99" s="89"/>
      <c r="F99" s="130" t="s">
        <v>1762</v>
      </c>
      <c r="H99" s="81" t="str">
        <f t="shared" si="1"/>
        <v xml:space="preserve">INSERT INTO SC_SystemeProduits(RefDimension,NomSysteme,typePresta,ligne,formule,cte1,DateModif) values (null,'TRANCHEES','MATIERE',540,'#SPR1500V150BG#',null,now());
</v>
      </c>
    </row>
  </sheetData>
  <dataValidations count="10">
    <dataValidation type="list" allowBlank="1" showInputMessage="1" promptTitle="Main d'oeuvre CHANTIER" prompt="choisir la prestation" sqref="C41:C44 C22:C29" xr:uid="{00000000-0002-0000-0700-000000000000}">
      <formula1>INDIRECT(B22)</formula1>
    </dataValidation>
    <dataValidation type="list" allowBlank="1" showInputMessage="1" showErrorMessage="1" promptTitle="MATIERES" prompt="choisir le produit" sqref="C34:C40 C21 C4 C6:C18" xr:uid="{00000000-0002-0000-0700-000001000000}">
      <formula1>INDIRECT(B4)</formula1>
    </dataValidation>
    <dataValidation type="list" allowBlank="1" showInputMessage="1" promptTitle="MINIPELLE" prompt="choisir la prestation" sqref="C31:C32 C45:C52" xr:uid="{00000000-0002-0000-0700-000002000000}">
      <formula1>INDIRECT(B31)</formula1>
    </dataValidation>
    <dataValidation type="custom" allowBlank="1" sqref="C64 F64" xr:uid="{00000000-0002-0000-0700-000003000000}">
      <formula1>SUM(A63:WAG152)</formula1>
    </dataValidation>
    <dataValidation type="custom" allowBlank="1" sqref="C65:C78 F65:F78" xr:uid="{00000000-0002-0000-0700-000004000000}">
      <formula1>SUM(A64:WAG152)</formula1>
    </dataValidation>
    <dataValidation type="custom" allowBlank="1" sqref="C62:C63 F62:F63" xr:uid="{00000000-0002-0000-0700-000005000000}">
      <formula1>SUM(A61:WAG152)</formula1>
    </dataValidation>
    <dataValidation type="custom" allowBlank="1" sqref="C55:C57 F55:F57 F80:F81" xr:uid="{00000000-0002-0000-0700-000006000000}">
      <formula1>SUM(A54:WAG152)</formula1>
    </dataValidation>
    <dataValidation type="custom" allowBlank="1" sqref="C58:C61 F58:F61 C81:C83 F82:F84" xr:uid="{00000000-0002-0000-0700-000007000000}">
      <formula1>SUM(A57:WAG152)</formula1>
    </dataValidation>
    <dataValidation type="custom" allowBlank="1" sqref="C79:C80" xr:uid="{00000000-0002-0000-0700-000008000000}">
      <formula1>SUM(A79:WAG176)</formula1>
    </dataValidation>
    <dataValidation allowBlank="1" showInputMessage="1" showErrorMessage="1" promptTitle="MATIERES" prompt="choisir le produit" sqref="C20 C5" xr:uid="{00000000-0002-0000-0700-000009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XET130"/>
  <sheetViews>
    <sheetView topLeftCell="E1" workbookViewId="0">
      <selection activeCell="L41" sqref="L41:L44"/>
    </sheetView>
  </sheetViews>
  <sheetFormatPr baseColWidth="10" defaultColWidth="11.44140625" defaultRowHeight="14.4" x14ac:dyDescent="0.3"/>
  <cols>
    <col min="1" max="1" width="11.44140625" style="257"/>
    <col min="2" max="2" width="11.44140625" style="258"/>
    <col min="3" max="3" width="63.6640625" style="268" customWidth="1"/>
    <col min="4" max="4" width="20.33203125" style="258" customWidth="1"/>
    <col min="5" max="5" width="8.44140625" style="258" customWidth="1"/>
    <col min="6" max="6" width="8.44140625" style="269" customWidth="1"/>
    <col min="7" max="7" width="8.44140625" style="258" customWidth="1"/>
    <col min="8" max="8" width="8.44140625" style="269" customWidth="1"/>
    <col min="9" max="9" width="8.44140625" style="258" customWidth="1"/>
    <col min="10" max="10" width="8.44140625" style="269" customWidth="1"/>
    <col min="11" max="11" width="11.44140625" style="258"/>
    <col min="12" max="12" width="41.6640625" style="269" customWidth="1"/>
    <col min="13" max="13" width="11.44140625" style="258"/>
    <col min="14" max="14" width="41.6640625" style="269" customWidth="1"/>
    <col min="15" max="15" width="11.44140625" style="258"/>
    <col min="16" max="16" width="41.6640625" style="269" customWidth="1"/>
    <col min="17" max="17" width="11.44140625" style="258"/>
    <col min="18" max="18" width="41.6640625" style="269" customWidth="1"/>
    <col min="19" max="19" width="11.44140625" style="258"/>
    <col min="20" max="20" width="41.6640625" style="269" customWidth="1"/>
    <col min="21" max="21" width="11.44140625" style="258"/>
    <col min="22" max="22" width="41.6640625" style="269" customWidth="1"/>
    <col min="23" max="16384" width="11.44140625" style="258"/>
  </cols>
  <sheetData>
    <row r="1" spans="1:73" s="248" customFormat="1" ht="18" x14ac:dyDescent="0.3">
      <c r="A1" s="250"/>
      <c r="E1" s="293" t="s">
        <v>1992</v>
      </c>
      <c r="F1" s="294"/>
      <c r="G1" s="293" t="s">
        <v>2000</v>
      </c>
      <c r="H1" s="294"/>
      <c r="I1" s="295" t="s">
        <v>1999</v>
      </c>
      <c r="J1" s="295"/>
      <c r="K1" s="295" t="s">
        <v>1998</v>
      </c>
      <c r="L1" s="295"/>
      <c r="M1" s="293" t="s">
        <v>1997</v>
      </c>
      <c r="N1" s="294"/>
      <c r="O1" s="294" t="s">
        <v>1993</v>
      </c>
      <c r="P1" s="294"/>
      <c r="Q1" s="295" t="s">
        <v>1994</v>
      </c>
      <c r="R1" s="295"/>
      <c r="S1" s="294" t="s">
        <v>1995</v>
      </c>
      <c r="T1" s="294"/>
      <c r="U1" s="294" t="s">
        <v>1996</v>
      </c>
      <c r="V1" s="294"/>
      <c r="W1" s="248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  <c r="X1" s="251"/>
      <c r="Y1" s="251"/>
      <c r="AA1" s="251"/>
      <c r="AB1" s="251"/>
      <c r="AD1" s="251"/>
      <c r="AE1" s="251"/>
      <c r="AG1" s="251"/>
      <c r="AH1" s="251"/>
      <c r="AJ1" s="251"/>
      <c r="AK1" s="251"/>
      <c r="AM1" s="251"/>
      <c r="AN1" s="251"/>
      <c r="AP1" s="251"/>
      <c r="AQ1" s="251"/>
      <c r="AS1" s="251"/>
      <c r="AT1" s="251"/>
      <c r="AV1" s="251"/>
      <c r="AW1" s="251"/>
      <c r="AY1" s="251"/>
      <c r="AZ1" s="251"/>
      <c r="BB1" s="251"/>
      <c r="BC1" s="251"/>
      <c r="BE1" s="251"/>
      <c r="BF1" s="251"/>
      <c r="BH1" s="251"/>
      <c r="BI1" s="251"/>
      <c r="BK1" s="251"/>
      <c r="BL1" s="251"/>
      <c r="BN1" s="251"/>
      <c r="BO1" s="251"/>
      <c r="BQ1" s="251"/>
      <c r="BR1" s="251"/>
      <c r="BT1" s="251"/>
      <c r="BU1" s="251"/>
    </row>
    <row r="2" spans="1:73" s="248" customFormat="1" ht="18" x14ac:dyDescent="0.3">
      <c r="A2" s="250"/>
      <c r="E2" s="291" t="s">
        <v>1960</v>
      </c>
      <c r="F2" s="291"/>
      <c r="G2" s="291" t="s">
        <v>1961</v>
      </c>
      <c r="H2" s="291"/>
      <c r="I2" s="291" t="s">
        <v>1962</v>
      </c>
      <c r="J2" s="291"/>
      <c r="K2" s="291" t="s">
        <v>1963</v>
      </c>
      <c r="L2" s="291"/>
      <c r="M2" s="292" t="s">
        <v>1964</v>
      </c>
      <c r="N2" s="292"/>
      <c r="O2" s="291" t="s">
        <v>1965</v>
      </c>
      <c r="P2" s="291"/>
      <c r="Q2" s="291" t="s">
        <v>1966</v>
      </c>
      <c r="R2" s="291"/>
      <c r="S2" s="291" t="s">
        <v>1967</v>
      </c>
      <c r="T2" s="291"/>
      <c r="U2" s="291" t="s">
        <v>1968</v>
      </c>
      <c r="V2" s="291"/>
      <c r="W2" s="293" t="s">
        <v>1992</v>
      </c>
      <c r="X2" s="294"/>
      <c r="Y2" s="293" t="s">
        <v>2000</v>
      </c>
      <c r="Z2" s="294"/>
      <c r="AA2" s="295" t="s">
        <v>1999</v>
      </c>
      <c r="AB2" s="295"/>
      <c r="AC2" s="295" t="s">
        <v>1998</v>
      </c>
      <c r="AD2" s="295"/>
      <c r="AE2" s="293" t="s">
        <v>1997</v>
      </c>
      <c r="AF2" s="294"/>
      <c r="AG2" s="294" t="s">
        <v>1993</v>
      </c>
      <c r="AH2" s="294"/>
      <c r="AI2" s="295" t="s">
        <v>1994</v>
      </c>
      <c r="AJ2" s="295"/>
      <c r="AK2" s="294" t="s">
        <v>1995</v>
      </c>
      <c r="AL2" s="294"/>
      <c r="AM2" s="294" t="s">
        <v>1996</v>
      </c>
      <c r="AN2" s="294"/>
      <c r="AP2" s="251"/>
      <c r="AQ2" s="251"/>
      <c r="AS2" s="251"/>
      <c r="AT2" s="251"/>
      <c r="AV2" s="251"/>
      <c r="AW2" s="251"/>
      <c r="AY2" s="251"/>
      <c r="AZ2" s="251"/>
      <c r="BB2" s="251"/>
      <c r="BC2" s="251"/>
      <c r="BE2" s="251"/>
      <c r="BF2" s="251"/>
      <c r="BH2" s="251"/>
      <c r="BI2" s="251"/>
      <c r="BK2" s="251"/>
      <c r="BL2" s="251"/>
      <c r="BN2" s="251"/>
      <c r="BO2" s="251"/>
      <c r="BQ2" s="251"/>
      <c r="BR2" s="251"/>
      <c r="BT2" s="251"/>
      <c r="BU2" s="251"/>
    </row>
    <row r="3" spans="1:73" s="248" customFormat="1" x14ac:dyDescent="0.3">
      <c r="A3" s="250"/>
      <c r="D3" s="248" t="s">
        <v>244</v>
      </c>
      <c r="E3" s="248" t="s">
        <v>245</v>
      </c>
      <c r="F3" s="251" t="s">
        <v>623</v>
      </c>
      <c r="G3" s="248" t="s">
        <v>245</v>
      </c>
      <c r="H3" s="251" t="s">
        <v>623</v>
      </c>
      <c r="I3" s="248" t="s">
        <v>245</v>
      </c>
      <c r="J3" s="251" t="s">
        <v>623</v>
      </c>
      <c r="K3" s="248" t="s">
        <v>245</v>
      </c>
      <c r="L3" s="251" t="s">
        <v>623</v>
      </c>
      <c r="M3" s="248" t="s">
        <v>245</v>
      </c>
      <c r="N3" s="251" t="s">
        <v>623</v>
      </c>
      <c r="O3" s="248" t="s">
        <v>245</v>
      </c>
      <c r="P3" s="251" t="s">
        <v>623</v>
      </c>
      <c r="Q3" s="248" t="s">
        <v>245</v>
      </c>
      <c r="R3" s="251" t="s">
        <v>623</v>
      </c>
      <c r="S3" s="248" t="s">
        <v>245</v>
      </c>
      <c r="T3" s="251" t="s">
        <v>623</v>
      </c>
      <c r="U3" s="248" t="s">
        <v>245</v>
      </c>
      <c r="V3" s="251" t="s">
        <v>623</v>
      </c>
      <c r="X3" s="251"/>
      <c r="Y3" s="251"/>
      <c r="AA3" s="251"/>
      <c r="AB3" s="251"/>
      <c r="AD3" s="251"/>
      <c r="AE3" s="251"/>
      <c r="AG3" s="251"/>
      <c r="AH3" s="251"/>
      <c r="AJ3" s="251"/>
      <c r="AK3" s="251"/>
      <c r="AM3" s="251"/>
      <c r="AN3" s="251"/>
      <c r="AP3" s="251"/>
      <c r="AQ3" s="251"/>
      <c r="AS3" s="251"/>
      <c r="AT3" s="251"/>
      <c r="AV3" s="251"/>
      <c r="AW3" s="251"/>
      <c r="AY3" s="251"/>
      <c r="AZ3" s="251"/>
      <c r="BB3" s="251"/>
      <c r="BC3" s="251"/>
      <c r="BE3" s="251"/>
      <c r="BF3" s="251"/>
      <c r="BH3" s="251"/>
      <c r="BI3" s="251"/>
      <c r="BK3" s="251"/>
      <c r="BL3" s="251"/>
      <c r="BN3" s="251"/>
      <c r="BO3" s="251"/>
      <c r="BQ3" s="251"/>
      <c r="BR3" s="251"/>
      <c r="BT3" s="251"/>
      <c r="BU3" s="251"/>
    </row>
    <row r="4" spans="1:73" s="274" customFormat="1" ht="156.6" customHeight="1" x14ac:dyDescent="0.3">
      <c r="A4" s="273"/>
      <c r="H4" s="278"/>
      <c r="I4" s="279"/>
      <c r="J4" s="278"/>
      <c r="W4" s="274" t="str">
        <f>IF(F4="","",SUBSTITUTE(SUBSTITUTE(SUBSTITUTE(SUBSTITUTE(SUBSTITUTE($H$1,"#ID#",$E$1),"#TYPE#",$B4),"#LIGNE#",$A4),"#FORMULE#",IF(F4="","null",CONCATENATE("'",F4,"'"))),"#CTE1#",IF(G4="","null",CONCATENATE("'",G4,"'"))))</f>
        <v/>
      </c>
    </row>
    <row r="5" spans="1:73" s="248" customFormat="1" x14ac:dyDescent="0.3">
      <c r="A5" s="250">
        <f>IF(B5="MATIERE",VLOOKUP($C5,MATIERE!$B$2:$K$601,10,0),IF(B5="MOA",VLOOKUP($C5,ATELIER!$B$2:$K$291,10,0),IF(B5="MOC",VLOOKUP($C5,CHANTIER!$B$2:$K$291,10,0),IF(B5="MP",VLOOKUP($C5,MINIPELLE!$B$2:$K$291,10,0),""))))</f>
        <v>374</v>
      </c>
      <c r="B5" s="248" t="s">
        <v>294</v>
      </c>
      <c r="C5" s="248" t="s">
        <v>276</v>
      </c>
      <c r="D5" s="274" t="str">
        <f>IF(B5="MATIERE",VLOOKUP($C5,[4]MATIERE!$B$2:$K$601,6,0),IF(B5="MOA",VLOOKUP($C5,[4]ATELIER!$B$2:$K$291,3,0),IF(B5="MOC",VLOOKUP($C5,[4]CHANTIER!$B$2:$K$291,3,0),IF(B5="MP",VLOOKUP($C5,[4]MINIPELLE!$B$2:$K$291,3,0),""))))</f>
        <v>t</v>
      </c>
      <c r="F5" s="251" t="s">
        <v>1969</v>
      </c>
      <c r="H5" s="251" t="s">
        <v>2001</v>
      </c>
      <c r="J5" s="251" t="s">
        <v>2014</v>
      </c>
      <c r="L5" s="251" t="s">
        <v>2008</v>
      </c>
      <c r="N5" s="251" t="s">
        <v>2015</v>
      </c>
      <c r="P5" s="251"/>
      <c r="R5" s="251" t="s">
        <v>1970</v>
      </c>
      <c r="T5" s="251" t="s">
        <v>1971</v>
      </c>
      <c r="V5" s="254"/>
      <c r="W5" s="274" t="str">
        <f>IF(F5="","",SUBSTITUTE(SUBSTITUTE(SUBSTITUTE(SUBSTITUTE(SUBSTITUTE($W$1,"#ID#",E$1),"#TYPE#",$B5),"#LIGNE#",$A5),"#FORMULE#",IF(F5="","null",CONCATENATE("'",F5,"'"))),"#CTE1#",IF(G5="","null",CONCATENATE("'",G5,"'"))))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(null,'COLLECTE_GRAV','MATIERE',374,'1.8*0.3*0.4*(DISTANCE_A)',null,now());
</v>
      </c>
      <c r="X5" s="274" t="str">
        <f t="shared" ref="X5:AK20" si="0">IF(G5="","",SUBSTITUTE(SUBSTITUTE(SUBSTITUTE(SUBSTITUTE(SUBSTITUTE($W$1,"#ID#",F$1),"#TYPE#",$B5),"#LIGNE#",$A5),"#FORMULE#",IF(G5="","null",CONCATENATE("'",G5,"'"))),"#CTE1#",IF(H5="","null",CONCATENATE("'",H5,"'"))))</f>
        <v/>
      </c>
      <c r="Y5" s="274" t="str">
        <f t="shared" si="0"/>
        <v xml:space="preserve">INSERT INTO SC_SystemeProduits(RefDimension,NomSysteme,typePresta,ligne,formule,cte1,DateModif) values (null,'COLLECTE_PVC63','MATIERE',374,'1.8*0.1*0.4*(DISTANCE_B1)*COLLECTE_PVC_OK*COLLECTE_63_OK',null,now());
</v>
      </c>
      <c r="Z5" s="274" t="str">
        <f t="shared" si="0"/>
        <v/>
      </c>
      <c r="AA5" s="274" t="str">
        <f t="shared" si="0"/>
        <v xml:space="preserve">INSERT INTO SC_SystemeProduits(RefDimension,NomSysteme,typePresta,ligne,formule,cte1,DateModif) values (null,'COLLECTE_PVC50','MATIERE',374,'1.8*0.1*0.4*(DISTANCE_B1)*COLLECTE_PVC_OK*COLLECTE_50_OK',null,now());
</v>
      </c>
      <c r="AB5" s="274" t="str">
        <f t="shared" si="0"/>
        <v/>
      </c>
      <c r="AC5" s="274" t="str">
        <f t="shared" si="0"/>
        <v xml:space="preserve">INSERT INTO SC_SystemeProduits(RefDimension,NomSysteme,typePresta,ligne,formule,cte1,DateModif) values (null,'COLLECTE_PEHD63','MATIERE',374,'1.8*0.1*0.4*(DISTANCE_B1)*COLLECTE_PEHD_OK*COLLECTE_63_OK',null,now());
</v>
      </c>
      <c r="AD5" s="274" t="str">
        <f t="shared" si="0"/>
        <v/>
      </c>
      <c r="AE5" s="274" t="str">
        <f t="shared" si="0"/>
        <v xml:space="preserve">INSERT INTO SC_SystemeProduits(RefDimension,NomSysteme,typePresta,ligne,formule,cte1,DateModif) values (null,'COLLECTE_PEHD50','MATIERE',374,'1.8*0.1*0.4*(DISTANCE_B1)*COLLECTE_PEHD_OK*COLLECTE_50_OK',null,now());
</v>
      </c>
      <c r="AF5" s="274" t="str">
        <f t="shared" si="0"/>
        <v/>
      </c>
      <c r="AG5" s="274" t="str">
        <f t="shared" si="0"/>
        <v/>
      </c>
      <c r="AH5" s="274" t="str">
        <f t="shared" si="0"/>
        <v/>
      </c>
      <c r="AI5" s="274" t="str">
        <f t="shared" si="0"/>
        <v xml:space="preserve">INSERT INTO SC_SystemeProduits(RefDimension,NomSysteme,typePresta,ligne,formule,cte1,DateModif) values (null,'COLLECTE_SM','MATIERE',374,'1.8*0.1*0.4*NB_SORTIES_MAISON',null,now());
</v>
      </c>
      <c r="AJ5" s="274" t="str">
        <f t="shared" si="0"/>
        <v/>
      </c>
      <c r="AK5" s="274" t="str">
        <f t="shared" si="0"/>
        <v xml:space="preserve">INSERT INTO SC_SystemeProduits(RefDimension,NomSysteme,typePresta,ligne,formule,cte1,DateModif) values (null,'COLLECTE_PR1','MATIERE',374,'PR1_OK*0.25',null,now());
</v>
      </c>
      <c r="AL5" s="274" t="str">
        <f t="shared" ref="AL5:AM5" si="1">IF(U5="","",SUBSTITUTE(SUBSTITUTE(SUBSTITUTE(SUBSTITUTE(SUBSTITUTE($W$1,"#ID#",T$1),"#TYPE#",$B5),"#LIGNE#",$A5),"#FORMULE#",IF(U5="","null",CONCATENATE("'",U5,"'"))),"#CTE1#",IF(V5="","null",CONCATENATE("'",V5,"'"))))</f>
        <v/>
      </c>
      <c r="AM5" s="274" t="str">
        <f t="shared" si="1"/>
        <v/>
      </c>
      <c r="AN5" s="274"/>
      <c r="AO5" s="274"/>
      <c r="AP5" s="274"/>
      <c r="AQ5" s="274"/>
      <c r="AS5" s="251"/>
      <c r="AT5" s="251"/>
      <c r="AV5" s="251"/>
      <c r="AW5" s="251"/>
      <c r="AY5" s="251"/>
      <c r="AZ5" s="251"/>
      <c r="BB5" s="251"/>
      <c r="BC5" s="251"/>
      <c r="BE5" s="251"/>
      <c r="BF5" s="251"/>
      <c r="BH5" s="251"/>
      <c r="BI5" s="251"/>
      <c r="BK5" s="251"/>
      <c r="BL5" s="251"/>
      <c r="BN5" s="251"/>
      <c r="BO5" s="251"/>
      <c r="BQ5" s="251"/>
      <c r="BR5" s="251"/>
      <c r="BT5" s="251"/>
      <c r="BU5" s="251"/>
    </row>
    <row r="6" spans="1:73" s="248" customFormat="1" x14ac:dyDescent="0.3">
      <c r="A6" s="250">
        <f>IF(B6="MATIERE",VLOOKUP($C6,MATIERE!$B$2:$K$601,10,0),IF(B6="MOA",VLOOKUP($C6,ATELIER!$B$2:$K$291,10,0),IF(B6="MOC",VLOOKUP($C6,CHANTIER!$B$2:$K$291,10,0),IF(B6="MP",VLOOKUP($C6,MINIPELLE!$B$2:$K$291,10,0),""))))</f>
        <v>91</v>
      </c>
      <c r="B6" s="248" t="s">
        <v>294</v>
      </c>
      <c r="C6" s="248" t="s">
        <v>1337</v>
      </c>
      <c r="D6" s="274" t="str">
        <f>IF(B6="MATIERE",VLOOKUP($C6,[4]MATIERE!$B$2:$K$601,6,0),IF(B6="MOA",VLOOKUP($C6,[4]ATELIER!$B$2:$K$291,3,0),IF(B6="MOC",VLOOKUP($C6,[4]CHANTIER!$B$2:$K$291,3,0),IF(B6="MP",VLOOKUP($C6,[4]MINIPELLE!$B$2:$K$291,3,0),""))))</f>
        <v>pc</v>
      </c>
      <c r="F6" s="251" t="s">
        <v>1654</v>
      </c>
      <c r="H6" s="251" t="s">
        <v>2002</v>
      </c>
      <c r="J6" s="251" t="s">
        <v>2012</v>
      </c>
      <c r="L6" s="251" t="s">
        <v>2003</v>
      </c>
      <c r="N6" s="251" t="s">
        <v>2009</v>
      </c>
      <c r="P6" s="251"/>
      <c r="R6" s="251"/>
      <c r="T6" s="251"/>
      <c r="V6" s="251"/>
      <c r="W6" s="274" t="str">
        <f t="shared" ref="W6:W70" si="2">IF(F6="","",SUBSTITUTE(SUBSTITUTE(SUBSTITUTE(SUBSTITUTE(SUBSTITUTE($W$1,"#ID#",E$1),"#TYPE#",$B6),"#LIGNE#",$A6),"#FORMULE#",IF(F6="","null",CONCATENATE("'",F6,"'"))),"#CTE1#",IF(G6="","null",CONCATENATE("'",G6,"'"))))</f>
        <v xml:space="preserve">INSERT INTO SC_SystemeProduits(RefDimension,NomSysteme,typePresta,ligne,formule,cte1,DateModif) values (null,'COLLECTE_GRAV','MATIERE',91,'DISTANCE_A',null,now());
</v>
      </c>
      <c r="X6" s="274" t="str">
        <f t="shared" si="0"/>
        <v/>
      </c>
      <c r="Y6" s="274" t="str">
        <f t="shared" si="0"/>
        <v xml:space="preserve">INSERT INTO SC_SystemeProduits(RefDimension,NomSysteme,typePresta,ligne,formule,cte1,DateModif) values (null,'COLLECTE_PVC63','MATIERE',91,'DISTANCE_B1*COLLECTE_PVC_OK*COLLECTE_63_OK',null,now());
</v>
      </c>
      <c r="Z6" s="274" t="str">
        <f t="shared" si="0"/>
        <v/>
      </c>
      <c r="AA6" s="274" t="str">
        <f t="shared" si="0"/>
        <v xml:space="preserve">INSERT INTO SC_SystemeProduits(RefDimension,NomSysteme,typePresta,ligne,formule,cte1,DateModif) values (null,'COLLECTE_PVC50','MATIERE',91,'DISTANCE_B1*COLLECTE_PVC_OK*COLLECTE_50_OK',null,now());
</v>
      </c>
      <c r="AB6" s="274" t="str">
        <f t="shared" si="0"/>
        <v/>
      </c>
      <c r="AC6" s="274" t="str">
        <f t="shared" si="0"/>
        <v xml:space="preserve">INSERT INTO SC_SystemeProduits(RefDimension,NomSysteme,typePresta,ligne,formule,cte1,DateModif) values (null,'COLLECTE_PEHD63','MATIERE',91,'DISTANCE_B1*COLLECTE_PEHD_OK*COLLECTE_63_OK',null,now());
</v>
      </c>
      <c r="AD6" s="274" t="str">
        <f t="shared" si="0"/>
        <v/>
      </c>
      <c r="AE6" s="274" t="str">
        <f t="shared" si="0"/>
        <v xml:space="preserve">INSERT INTO SC_SystemeProduits(RefDimension,NomSysteme,typePresta,ligne,formule,cte1,DateModif) values (null,'COLLECTE_PEHD50','MATIERE',91,'DISTANCE_B1*COLLECTE_PEHD_OK*COLLECTE_50_OK',null,now());
</v>
      </c>
      <c r="AF6" s="274" t="str">
        <f t="shared" si="0"/>
        <v/>
      </c>
      <c r="AG6" s="274" t="str">
        <f t="shared" si="0"/>
        <v/>
      </c>
      <c r="AH6" s="274" t="str">
        <f t="shared" si="0"/>
        <v/>
      </c>
      <c r="AI6" s="274" t="str">
        <f t="shared" si="0"/>
        <v/>
      </c>
      <c r="AJ6" s="274" t="str">
        <f t="shared" si="0"/>
        <v/>
      </c>
      <c r="AK6" s="274" t="str">
        <f t="shared" si="0"/>
        <v/>
      </c>
      <c r="AL6" s="274" t="str">
        <f t="shared" ref="AL6:AL70" si="3">IF(U6="","",SUBSTITUTE(SUBSTITUTE(SUBSTITUTE(SUBSTITUTE(SUBSTITUTE($W$1,"#ID#",T$1),"#TYPE#",$B6),"#LIGNE#",$A6),"#FORMULE#",IF(U6="","null",CONCATENATE("'",U6,"'"))),"#CTE1#",IF(V6="","null",CONCATENATE("'",V6,"'"))))</f>
        <v/>
      </c>
      <c r="AM6" s="274" t="str">
        <f t="shared" ref="AM6:AM70" si="4">IF(V6="","",SUBSTITUTE(SUBSTITUTE(SUBSTITUTE(SUBSTITUTE(SUBSTITUTE($W$1,"#ID#",U$1),"#TYPE#",$B6),"#LIGNE#",$A6),"#FORMULE#",IF(V6="","null",CONCATENATE("'",V6,"'"))),"#CTE1#",IF(W6="","null",CONCATENATE("'",W6,"'"))))</f>
        <v/>
      </c>
      <c r="AN6" s="274"/>
      <c r="AO6" s="274"/>
      <c r="AP6" s="274"/>
      <c r="AQ6" s="274"/>
      <c r="AS6" s="251"/>
      <c r="AT6" s="251"/>
      <c r="AV6" s="251"/>
      <c r="AW6" s="251"/>
      <c r="AY6" s="251"/>
      <c r="AZ6" s="251"/>
      <c r="BB6" s="251"/>
      <c r="BC6" s="251"/>
      <c r="BE6" s="251"/>
      <c r="BF6" s="251"/>
      <c r="BH6" s="251"/>
      <c r="BI6" s="251"/>
      <c r="BK6" s="251"/>
      <c r="BL6" s="251"/>
      <c r="BN6" s="251"/>
      <c r="BO6" s="251"/>
      <c r="BQ6" s="251"/>
      <c r="BR6" s="251"/>
      <c r="BT6" s="251"/>
      <c r="BU6" s="251"/>
    </row>
    <row r="7" spans="1:73" s="248" customFormat="1" x14ac:dyDescent="0.3">
      <c r="A7" s="250">
        <f>IF(B7="MATIERE",VLOOKUP($C7,MATIERE!$B$2:$K$601,10,0),IF(B7="MOA",VLOOKUP($C7,ATELIER!$B$2:$K$291,10,0),IF(B7="MOC",VLOOKUP($C7,CHANTIER!$B$2:$K$291,10,0),IF(B7="MP",VLOOKUP($C7,MINIPELLE!$B$2:$K$291,10,0),""))))</f>
        <v>361</v>
      </c>
      <c r="B7" s="248" t="s">
        <v>294</v>
      </c>
      <c r="C7" s="248" t="s">
        <v>1672</v>
      </c>
      <c r="D7" s="274" t="str">
        <f>IF(B7="MATIERE",VLOOKUP($C7,[4]MATIERE!$B$2:$K$601,6,0),IF(B7="MOA",VLOOKUP($C7,[4]ATELIER!$B$2:$K$291,3,0),IF(B7="MOC",VLOOKUP($C7,[4]CHANTIER!$B$2:$K$291,3,0),IF(B7="MP",VLOOKUP($C7,[4]MINIPELLE!$B$2:$K$291,3,0),""))))</f>
        <v>ml</v>
      </c>
      <c r="F7" s="251" t="s">
        <v>1972</v>
      </c>
      <c r="H7" s="251"/>
      <c r="J7" s="251"/>
      <c r="L7" s="251"/>
      <c r="N7" s="251"/>
      <c r="P7" s="251"/>
      <c r="R7" s="251" t="s">
        <v>926</v>
      </c>
      <c r="T7" s="251"/>
      <c r="V7" s="251"/>
      <c r="W7" s="274" t="str">
        <f t="shared" si="2"/>
        <v xml:space="preserve">INSERT INTO SC_SystemeProduits(RefDimension,NomSysteme,typePresta,ligne,formule,cte1,DateModif) values (null,'COLLECTE_GRAV','MATIERE',361,'DISTANCE_A*COLLECTE_CR4_OK',null,now());
</v>
      </c>
      <c r="X7" s="274" t="str">
        <f t="shared" si="0"/>
        <v/>
      </c>
      <c r="Y7" s="274" t="str">
        <f t="shared" si="0"/>
        <v/>
      </c>
      <c r="Z7" s="274" t="str">
        <f t="shared" si="0"/>
        <v/>
      </c>
      <c r="AA7" s="274" t="str">
        <f t="shared" si="0"/>
        <v/>
      </c>
      <c r="AB7" s="274" t="str">
        <f t="shared" si="0"/>
        <v/>
      </c>
      <c r="AC7" s="274" t="str">
        <f t="shared" si="0"/>
        <v/>
      </c>
      <c r="AD7" s="274" t="str">
        <f t="shared" si="0"/>
        <v/>
      </c>
      <c r="AE7" s="274" t="str">
        <f t="shared" si="0"/>
        <v/>
      </c>
      <c r="AF7" s="274" t="str">
        <f t="shared" si="0"/>
        <v/>
      </c>
      <c r="AG7" s="274" t="str">
        <f t="shared" si="0"/>
        <v/>
      </c>
      <c r="AH7" s="274" t="str">
        <f t="shared" si="0"/>
        <v/>
      </c>
      <c r="AI7" s="274" t="str">
        <f t="shared" si="0"/>
        <v xml:space="preserve">INSERT INTO SC_SystemeProduits(RefDimension,NomSysteme,typePresta,ligne,formule,cte1,DateModif) values (null,'COLLECTE_SM','MATIERE',361,'NB_SORTIES_MAISON',null,now());
</v>
      </c>
      <c r="AJ7" s="274" t="str">
        <f t="shared" si="0"/>
        <v/>
      </c>
      <c r="AK7" s="274" t="str">
        <f t="shared" si="0"/>
        <v/>
      </c>
      <c r="AL7" s="274" t="str">
        <f t="shared" si="3"/>
        <v/>
      </c>
      <c r="AM7" s="274" t="str">
        <f t="shared" si="4"/>
        <v/>
      </c>
      <c r="AN7" s="274"/>
      <c r="AO7" s="274"/>
      <c r="AP7" s="274"/>
      <c r="AQ7" s="274"/>
      <c r="AS7" s="251"/>
      <c r="AT7" s="251"/>
      <c r="AV7" s="251"/>
      <c r="AW7" s="251"/>
      <c r="AY7" s="251"/>
      <c r="AZ7" s="251"/>
      <c r="BB7" s="251"/>
      <c r="BC7" s="251"/>
      <c r="BE7" s="251"/>
      <c r="BF7" s="251"/>
      <c r="BH7" s="251"/>
      <c r="BI7" s="251"/>
      <c r="BK7" s="251"/>
      <c r="BL7" s="251"/>
      <c r="BN7" s="251"/>
      <c r="BO7" s="251"/>
      <c r="BQ7" s="251"/>
      <c r="BR7" s="251"/>
      <c r="BT7" s="251"/>
      <c r="BU7" s="251"/>
    </row>
    <row r="8" spans="1:73" s="248" customFormat="1" x14ac:dyDescent="0.3">
      <c r="A8" s="250">
        <f>IF(B8="MATIERE",VLOOKUP($C8,MATIERE!$B$2:$K$601,10,0),IF(B8="MOA",VLOOKUP($C8,ATELIER!$B$2:$K$291,10,0),IF(B8="MOC",VLOOKUP($C8,CHANTIER!$B$2:$K$291,10,0),IF(B8="MP",VLOOKUP($C8,MINIPELLE!$B$2:$K$291,10,0),""))))</f>
        <v>363</v>
      </c>
      <c r="B8" s="248" t="s">
        <v>294</v>
      </c>
      <c r="C8" s="248" t="s">
        <v>1765</v>
      </c>
      <c r="D8" s="274" t="str">
        <f>IF(B8="MATIERE",VLOOKUP($C8,[4]MATIERE!$B$2:$K$601,6,0),IF(B8="MOA",VLOOKUP($C8,[4]ATELIER!$B$2:$K$291,3,0),IF(B8="MOC",VLOOKUP($C8,[4]CHANTIER!$B$2:$K$291,3,0),IF(B8="MP",VLOOKUP($C8,[4]MINIPELLE!$B$2:$K$291,3,0),""))))</f>
        <v>ml</v>
      </c>
      <c r="F8" s="251" t="s">
        <v>1973</v>
      </c>
      <c r="H8" s="251"/>
      <c r="J8" s="251"/>
      <c r="L8" s="251"/>
      <c r="N8" s="251"/>
      <c r="P8" s="251"/>
      <c r="R8" s="251"/>
      <c r="T8" s="251"/>
      <c r="V8" s="251"/>
      <c r="W8" s="274" t="str">
        <f t="shared" si="2"/>
        <v xml:space="preserve">INSERT INTO SC_SystemeProduits(RefDimension,NomSysteme,typePresta,ligne,formule,cte1,DateModif) values (null,'COLLECTE_GRAV','MATIERE',363,'DISTANCE_A*COLLECTE_CR8_OK',null,now());
</v>
      </c>
      <c r="X8" s="274" t="str">
        <f t="shared" si="0"/>
        <v/>
      </c>
      <c r="Y8" s="274" t="str">
        <f t="shared" si="0"/>
        <v/>
      </c>
      <c r="Z8" s="274" t="str">
        <f t="shared" si="0"/>
        <v/>
      </c>
      <c r="AA8" s="274" t="str">
        <f t="shared" si="0"/>
        <v/>
      </c>
      <c r="AB8" s="274" t="str">
        <f t="shared" si="0"/>
        <v/>
      </c>
      <c r="AC8" s="274" t="str">
        <f t="shared" si="0"/>
        <v/>
      </c>
      <c r="AD8" s="274" t="str">
        <f t="shared" si="0"/>
        <v/>
      </c>
      <c r="AE8" s="274" t="str">
        <f t="shared" si="0"/>
        <v/>
      </c>
      <c r="AF8" s="274" t="str">
        <f t="shared" si="0"/>
        <v/>
      </c>
      <c r="AG8" s="274" t="str">
        <f t="shared" si="0"/>
        <v/>
      </c>
      <c r="AH8" s="274" t="str">
        <f t="shared" si="0"/>
        <v/>
      </c>
      <c r="AI8" s="274" t="str">
        <f t="shared" si="0"/>
        <v/>
      </c>
      <c r="AJ8" s="274" t="str">
        <f t="shared" si="0"/>
        <v/>
      </c>
      <c r="AK8" s="274" t="str">
        <f t="shared" si="0"/>
        <v/>
      </c>
      <c r="AL8" s="274" t="str">
        <f t="shared" si="3"/>
        <v/>
      </c>
      <c r="AM8" s="274" t="str">
        <f t="shared" si="4"/>
        <v/>
      </c>
      <c r="AN8" s="274"/>
      <c r="AO8" s="274"/>
      <c r="AP8" s="274"/>
      <c r="AQ8" s="274"/>
      <c r="AS8" s="251"/>
      <c r="AT8" s="251"/>
      <c r="AV8" s="251"/>
      <c r="AW8" s="251"/>
      <c r="AY8" s="251"/>
      <c r="AZ8" s="251"/>
      <c r="BB8" s="251"/>
      <c r="BC8" s="251"/>
      <c r="BE8" s="251"/>
      <c r="BF8" s="251"/>
      <c r="BH8" s="251"/>
      <c r="BI8" s="251"/>
      <c r="BK8" s="251"/>
      <c r="BL8" s="251"/>
      <c r="BN8" s="251"/>
      <c r="BO8" s="251"/>
      <c r="BQ8" s="251"/>
      <c r="BR8" s="251"/>
      <c r="BT8" s="251"/>
      <c r="BU8" s="251"/>
    </row>
    <row r="9" spans="1:73" s="248" customFormat="1" x14ac:dyDescent="0.3">
      <c r="A9" s="250">
        <f>IF(B9="MATIERE",VLOOKUP($C9,MATIERE!$B$2:$K$601,10,0),IF(B9="MOA",VLOOKUP($C9,ATELIER!$B$2:$K$291,10,0),IF(B9="MOC",VLOOKUP($C9,CHANTIER!$B$2:$K$291,10,0),IF(B9="MP",VLOOKUP($C9,MINIPELLE!$B$2:$K$291,10,0),""))))</f>
        <v>585</v>
      </c>
      <c r="B9" s="248" t="s">
        <v>294</v>
      </c>
      <c r="C9" s="248" t="s">
        <v>1983</v>
      </c>
      <c r="D9" s="274" t="str">
        <f>IF(B9="MATIERE",VLOOKUP($C9,[4]MATIERE!$B$2:$K$601,6,0),IF(B9="MOA",VLOOKUP($C9,[4]ATELIER!$B$2:$K$291,3,0),IF(B9="MOC",VLOOKUP($C9,[4]CHANTIER!$B$2:$K$291,3,0),IF(B9="MP",VLOOKUP($C9,[4]MINIPELLE!$B$2:$K$291,3,0),""))))</f>
        <v>ml</v>
      </c>
      <c r="F9" s="251" t="s">
        <v>1991</v>
      </c>
      <c r="H9" s="251"/>
      <c r="J9" s="251"/>
      <c r="L9" s="251"/>
      <c r="N9" s="251"/>
      <c r="P9" s="251"/>
      <c r="R9" s="251"/>
      <c r="T9" s="251"/>
      <c r="V9" s="251"/>
      <c r="W9" s="274" t="str">
        <f t="shared" si="2"/>
        <v xml:space="preserve">INSERT INTO SC_SystemeProduits(RefDimension,NomSysteme,typePresta,ligne,formule,cte1,DateModif) values (null,'COLLECTE_GRAV','MATIERE',585,'DISTANCE_A*COLLECTE_D110_OK',null,now());
</v>
      </c>
      <c r="X9" s="274" t="str">
        <f t="shared" si="0"/>
        <v/>
      </c>
      <c r="Y9" s="274" t="str">
        <f t="shared" si="0"/>
        <v/>
      </c>
      <c r="Z9" s="274" t="str">
        <f t="shared" si="0"/>
        <v/>
      </c>
      <c r="AA9" s="274" t="str">
        <f t="shared" si="0"/>
        <v/>
      </c>
      <c r="AB9" s="274" t="str">
        <f t="shared" si="0"/>
        <v/>
      </c>
      <c r="AC9" s="274" t="str">
        <f t="shared" si="0"/>
        <v/>
      </c>
      <c r="AD9" s="274" t="str">
        <f t="shared" si="0"/>
        <v/>
      </c>
      <c r="AE9" s="274" t="str">
        <f t="shared" si="0"/>
        <v/>
      </c>
      <c r="AF9" s="274" t="str">
        <f t="shared" si="0"/>
        <v/>
      </c>
      <c r="AG9" s="274" t="str">
        <f t="shared" si="0"/>
        <v/>
      </c>
      <c r="AH9" s="274" t="str">
        <f t="shared" si="0"/>
        <v/>
      </c>
      <c r="AI9" s="274" t="str">
        <f t="shared" si="0"/>
        <v/>
      </c>
      <c r="AJ9" s="274" t="str">
        <f t="shared" si="0"/>
        <v/>
      </c>
      <c r="AK9" s="274" t="str">
        <f t="shared" si="0"/>
        <v/>
      </c>
      <c r="AL9" s="274" t="str">
        <f t="shared" si="3"/>
        <v/>
      </c>
      <c r="AM9" s="274" t="str">
        <f t="shared" si="4"/>
        <v/>
      </c>
      <c r="AN9" s="274"/>
      <c r="AO9" s="274"/>
      <c r="AP9" s="274"/>
      <c r="AQ9" s="274"/>
      <c r="AS9" s="251"/>
      <c r="AT9" s="251"/>
      <c r="AV9" s="251"/>
      <c r="AW9" s="251"/>
      <c r="AY9" s="251"/>
      <c r="AZ9" s="251"/>
      <c r="BB9" s="251"/>
      <c r="BC9" s="251"/>
      <c r="BE9" s="251"/>
      <c r="BF9" s="251"/>
      <c r="BH9" s="251"/>
      <c r="BI9" s="251"/>
      <c r="BK9" s="251"/>
      <c r="BL9" s="251"/>
      <c r="BN9" s="251"/>
      <c r="BO9" s="251"/>
      <c r="BQ9" s="251"/>
      <c r="BR9" s="251"/>
      <c r="BT9" s="251"/>
      <c r="BU9" s="251"/>
    </row>
    <row r="10" spans="1:73" s="248" customFormat="1" x14ac:dyDescent="0.3">
      <c r="A10" s="250">
        <f>IF(B10="MATIERE",VLOOKUP($C10,MATIERE!$B$2:$K$601,10,0),IF(B10="MOA",VLOOKUP($C10,ATELIER!$B$2:$K$291,10,0),IF(B10="MOC",VLOOKUP($C10,CHANTIER!$B$2:$K$291,10,0),IF(B10="MP",VLOOKUP($C10,MINIPELLE!$B$2:$K$291,10,0),""))))</f>
        <v>456</v>
      </c>
      <c r="B10" s="248" t="s">
        <v>294</v>
      </c>
      <c r="C10" s="248" t="s">
        <v>1202</v>
      </c>
      <c r="D10" s="274" t="str">
        <f>IF(B10="MATIERE",VLOOKUP($C10,[4]MATIERE!$B$2:$K$601,6,0),IF(B10="MOA",VLOOKUP($C10,[4]ATELIER!$B$2:$K$291,3,0),IF(B10="MOC",VLOOKUP($C10,[4]CHANTIER!$B$2:$K$291,3,0),IF(B10="MP",VLOOKUP($C10,[4]MINIPELLE!$B$2:$K$291,3,0),""))))</f>
        <v>pc</v>
      </c>
      <c r="F10" s="251" t="s">
        <v>2079</v>
      </c>
      <c r="H10" s="251"/>
      <c r="J10" s="251"/>
      <c r="L10" s="251"/>
      <c r="N10" s="251"/>
      <c r="P10" s="251"/>
      <c r="R10" s="251"/>
      <c r="T10" s="251"/>
      <c r="V10" s="251"/>
      <c r="W10" s="274" t="str">
        <f t="shared" si="2"/>
        <v xml:space="preserve">INSERT INTO SC_SystemeProduits(RefDimension,NomSysteme,typePresta,ligne,formule,cte1,DateModif) values (null,'COLLECTE_GRAV','MATIERE',456,'floor(0.05*DISTANCE_A)*(COLLECTE_CR8_OK+COLLECTE_CR4_OK)',null,now());
</v>
      </c>
      <c r="X10" s="274" t="str">
        <f t="shared" si="0"/>
        <v/>
      </c>
      <c r="Y10" s="274" t="str">
        <f t="shared" si="0"/>
        <v/>
      </c>
      <c r="Z10" s="274" t="str">
        <f t="shared" si="0"/>
        <v/>
      </c>
      <c r="AA10" s="274" t="str">
        <f t="shared" si="0"/>
        <v/>
      </c>
      <c r="AB10" s="274" t="str">
        <f t="shared" si="0"/>
        <v/>
      </c>
      <c r="AC10" s="274" t="str">
        <f t="shared" si="0"/>
        <v/>
      </c>
      <c r="AD10" s="274" t="str">
        <f t="shared" si="0"/>
        <v/>
      </c>
      <c r="AE10" s="274" t="str">
        <f t="shared" si="0"/>
        <v/>
      </c>
      <c r="AF10" s="274" t="str">
        <f t="shared" si="0"/>
        <v/>
      </c>
      <c r="AG10" s="274" t="str">
        <f t="shared" si="0"/>
        <v/>
      </c>
      <c r="AH10" s="274" t="str">
        <f t="shared" si="0"/>
        <v/>
      </c>
      <c r="AI10" s="274" t="str">
        <f t="shared" si="0"/>
        <v/>
      </c>
      <c r="AJ10" s="274" t="str">
        <f t="shared" si="0"/>
        <v/>
      </c>
      <c r="AK10" s="274" t="str">
        <f t="shared" si="0"/>
        <v/>
      </c>
      <c r="AL10" s="274" t="str">
        <f t="shared" si="3"/>
        <v/>
      </c>
      <c r="AM10" s="274" t="str">
        <f t="shared" si="4"/>
        <v/>
      </c>
      <c r="AN10" s="274"/>
      <c r="AO10" s="274"/>
      <c r="AP10" s="274"/>
      <c r="AQ10" s="274"/>
      <c r="AS10" s="251"/>
      <c r="AT10" s="251"/>
      <c r="AV10" s="251"/>
      <c r="AW10" s="251"/>
      <c r="AY10" s="251"/>
      <c r="AZ10" s="251"/>
      <c r="BB10" s="251"/>
      <c r="BC10" s="251"/>
      <c r="BE10" s="251"/>
      <c r="BF10" s="251"/>
      <c r="BH10" s="251"/>
      <c r="BI10" s="251"/>
      <c r="BK10" s="251"/>
      <c r="BL10" s="251"/>
      <c r="BN10" s="251"/>
      <c r="BO10" s="251"/>
      <c r="BQ10" s="251"/>
      <c r="BR10" s="251"/>
      <c r="BT10" s="251"/>
      <c r="BU10" s="251"/>
    </row>
    <row r="11" spans="1:73" s="248" customFormat="1" x14ac:dyDescent="0.3">
      <c r="A11" s="250">
        <f>IF(B11="MATIERE",VLOOKUP($C11,MATIERE!$B$2:$K$601,10,0),IF(B11="MOA",VLOOKUP($C11,ATELIER!$B$2:$K$291,10,0),IF(B11="MOC",VLOOKUP($C11,CHANTIER!$B$2:$K$291,10,0),IF(B11="MP",VLOOKUP($C11,MINIPELLE!$B$2:$K$291,10,0),""))))</f>
        <v>28</v>
      </c>
      <c r="B11" s="248" t="s">
        <v>298</v>
      </c>
      <c r="C11" s="248" t="s">
        <v>122</v>
      </c>
      <c r="D11" s="274" t="str">
        <f>IF(B11="MATIERE",VLOOKUP($C11,[4]MATIERE!$B$2:$K$601,6,0),IF(B11="MOA",VLOOKUP($C11,[4]ATELIER!$B$2:$K$291,3,0),IF(B11="MOC",VLOOKUP($C11,[4]CHANTIER!$B$2:$K$291,3,0),IF(B11="MP",VLOOKUP($C11,[4]MINIPELLE!$B$2:$K$291,3,0),""))))</f>
        <v>ml</v>
      </c>
      <c r="F11" s="251" t="s">
        <v>1654</v>
      </c>
      <c r="H11" s="251"/>
      <c r="J11" s="251"/>
      <c r="L11" s="251"/>
      <c r="N11" s="251"/>
      <c r="P11" s="251"/>
      <c r="R11" s="251"/>
      <c r="T11" s="251"/>
      <c r="V11" s="251"/>
      <c r="W11" s="274" t="str">
        <f t="shared" si="2"/>
        <v xml:space="preserve">INSERT INTO SC_SystemeProduits(RefDimension,NomSysteme,typePresta,ligne,formule,cte1,DateModif) values (null,'COLLECTE_GRAV','MOC',28,'DISTANCE_A',null,now());
</v>
      </c>
      <c r="X11" s="274" t="str">
        <f t="shared" si="0"/>
        <v/>
      </c>
      <c r="Y11" s="274" t="str">
        <f t="shared" si="0"/>
        <v/>
      </c>
      <c r="Z11" s="274" t="str">
        <f t="shared" si="0"/>
        <v/>
      </c>
      <c r="AA11" s="274" t="str">
        <f t="shared" si="0"/>
        <v/>
      </c>
      <c r="AB11" s="274" t="str">
        <f t="shared" si="0"/>
        <v/>
      </c>
      <c r="AC11" s="274" t="str">
        <f t="shared" si="0"/>
        <v/>
      </c>
      <c r="AD11" s="274" t="str">
        <f t="shared" si="0"/>
        <v/>
      </c>
      <c r="AE11" s="274" t="str">
        <f t="shared" si="0"/>
        <v/>
      </c>
      <c r="AF11" s="274" t="str">
        <f t="shared" si="0"/>
        <v/>
      </c>
      <c r="AG11" s="274" t="str">
        <f t="shared" si="0"/>
        <v/>
      </c>
      <c r="AH11" s="274" t="str">
        <f t="shared" si="0"/>
        <v/>
      </c>
      <c r="AI11" s="274" t="str">
        <f t="shared" si="0"/>
        <v/>
      </c>
      <c r="AJ11" s="274" t="str">
        <f t="shared" si="0"/>
        <v/>
      </c>
      <c r="AK11" s="274" t="str">
        <f t="shared" si="0"/>
        <v/>
      </c>
      <c r="AL11" s="274" t="str">
        <f t="shared" si="3"/>
        <v/>
      </c>
      <c r="AM11" s="274" t="str">
        <f t="shared" si="4"/>
        <v/>
      </c>
      <c r="AN11" s="274"/>
      <c r="AO11" s="274"/>
      <c r="AP11" s="274"/>
      <c r="AQ11" s="274"/>
      <c r="AS11" s="251"/>
      <c r="AT11" s="251"/>
      <c r="AV11" s="251"/>
      <c r="AW11" s="251"/>
      <c r="AY11" s="251"/>
      <c r="AZ11" s="251"/>
      <c r="BB11" s="251"/>
      <c r="BC11" s="251"/>
      <c r="BE11" s="251"/>
      <c r="BF11" s="251"/>
      <c r="BH11" s="251"/>
      <c r="BI11" s="251"/>
      <c r="BK11" s="251"/>
      <c r="BL11" s="251"/>
      <c r="BN11" s="251"/>
      <c r="BO11" s="251"/>
      <c r="BQ11" s="251"/>
      <c r="BR11" s="251"/>
      <c r="BT11" s="251"/>
      <c r="BU11" s="251"/>
    </row>
    <row r="12" spans="1:73" s="248" customFormat="1" x14ac:dyDescent="0.3">
      <c r="A12" s="250">
        <f>IF(B12="MATIERE",VLOOKUP($C12,MATIERE!$B$2:$K$601,10,0),IF(B12="MOA",VLOOKUP($C12,ATELIER!$B$2:$K$291,10,0),IF(B12="MOC",VLOOKUP($C12,CHANTIER!$B$2:$K$291,10,0),IF(B12="MP",VLOOKUP($C12,MINIPELLE!$B$2:$K$291,10,0),""))))</f>
        <v>19</v>
      </c>
      <c r="B12" s="248" t="s">
        <v>299</v>
      </c>
      <c r="C12" s="248" t="s">
        <v>120</v>
      </c>
      <c r="D12" s="274" t="str">
        <f>IF(B12="MATIERE",VLOOKUP($C12,[4]MATIERE!$B$2:$K$601,6,0),IF(B12="MOA",VLOOKUP($C12,[4]ATELIER!$B$2:$K$291,3,0),IF(B12="MOC",VLOOKUP($C12,[4]CHANTIER!$B$2:$K$291,3,0),IF(B12="MP",VLOOKUP($C12,[4]MINIPELLE!$B$2:$K$291,3,0),""))))</f>
        <v>ml</v>
      </c>
      <c r="F12" s="251" t="s">
        <v>1654</v>
      </c>
      <c r="H12" s="251"/>
      <c r="J12" s="251"/>
      <c r="L12" s="251"/>
      <c r="N12" s="251"/>
      <c r="P12" s="251"/>
      <c r="R12" s="251"/>
      <c r="T12" s="251"/>
      <c r="V12" s="251"/>
      <c r="W12" s="274" t="str">
        <f t="shared" si="2"/>
        <v xml:space="preserve">INSERT INTO SC_SystemeProduits(RefDimension,NomSysteme,typePresta,ligne,formule,cte1,DateModif) values (null,'COLLECTE_GRAV','MP',19,'DISTANCE_A',null,now());
</v>
      </c>
      <c r="X12" s="274" t="str">
        <f t="shared" si="0"/>
        <v/>
      </c>
      <c r="Y12" s="274" t="str">
        <f t="shared" si="0"/>
        <v/>
      </c>
      <c r="Z12" s="274" t="str">
        <f t="shared" si="0"/>
        <v/>
      </c>
      <c r="AA12" s="274" t="str">
        <f t="shared" si="0"/>
        <v/>
      </c>
      <c r="AB12" s="274" t="str">
        <f t="shared" si="0"/>
        <v/>
      </c>
      <c r="AC12" s="274" t="str">
        <f t="shared" si="0"/>
        <v/>
      </c>
      <c r="AD12" s="274" t="str">
        <f t="shared" si="0"/>
        <v/>
      </c>
      <c r="AE12" s="274" t="str">
        <f t="shared" si="0"/>
        <v/>
      </c>
      <c r="AF12" s="274" t="str">
        <f t="shared" si="0"/>
        <v/>
      </c>
      <c r="AG12" s="274" t="str">
        <f t="shared" si="0"/>
        <v/>
      </c>
      <c r="AH12" s="274" t="str">
        <f t="shared" si="0"/>
        <v/>
      </c>
      <c r="AI12" s="274" t="str">
        <f t="shared" si="0"/>
        <v/>
      </c>
      <c r="AJ12" s="274" t="str">
        <f t="shared" si="0"/>
        <v/>
      </c>
      <c r="AK12" s="274" t="str">
        <f t="shared" si="0"/>
        <v/>
      </c>
      <c r="AL12" s="274" t="str">
        <f t="shared" si="3"/>
        <v/>
      </c>
      <c r="AM12" s="274" t="str">
        <f t="shared" si="4"/>
        <v/>
      </c>
      <c r="AN12" s="274"/>
      <c r="AO12" s="274"/>
      <c r="AP12" s="274"/>
      <c r="AQ12" s="274"/>
      <c r="AS12" s="251"/>
      <c r="AT12" s="251"/>
      <c r="AV12" s="251"/>
      <c r="AW12" s="251"/>
      <c r="AY12" s="251"/>
      <c r="AZ12" s="251"/>
      <c r="BB12" s="251"/>
      <c r="BC12" s="251"/>
      <c r="BE12" s="251"/>
      <c r="BF12" s="251"/>
      <c r="BH12" s="251"/>
      <c r="BI12" s="251"/>
      <c r="BK12" s="251"/>
      <c r="BL12" s="251"/>
      <c r="BN12" s="251"/>
      <c r="BO12" s="251"/>
      <c r="BQ12" s="251"/>
      <c r="BR12" s="251"/>
      <c r="BT12" s="251"/>
      <c r="BU12" s="251"/>
    </row>
    <row r="13" spans="1:73" s="248" customFormat="1" x14ac:dyDescent="0.3">
      <c r="A13" s="250">
        <f>IF(B13="MATIERE",VLOOKUP($C13,MATIERE!$B$2:$K$601,10,0),IF(B13="MOA",VLOOKUP($C13,ATELIER!$B$2:$K$291,10,0),IF(B13="MOC",VLOOKUP($C13,CHANTIER!$B$2:$K$291,10,0),IF(B13="MP",VLOOKUP($C13,MINIPELLE!$B$2:$K$291,10,0),""))))</f>
        <v>27</v>
      </c>
      <c r="B13" s="248" t="s">
        <v>298</v>
      </c>
      <c r="C13" s="248" t="s">
        <v>120</v>
      </c>
      <c r="D13" s="274" t="str">
        <f>IF(B13="MATIERE",VLOOKUP($C13,[4]MATIERE!$B$2:$K$601,6,0),IF(B13="MOA",VLOOKUP($C13,[4]ATELIER!$B$2:$K$291,3,0),IF(B13="MOC",VLOOKUP($C13,[4]CHANTIER!$B$2:$K$291,3,0),IF(B13="MP",VLOOKUP($C13,[4]MINIPELLE!$B$2:$K$291,3,0),""))))</f>
        <v>ml</v>
      </c>
      <c r="F13" s="251" t="s">
        <v>1654</v>
      </c>
      <c r="H13" s="251"/>
      <c r="J13" s="251"/>
      <c r="L13" s="251"/>
      <c r="N13" s="251"/>
      <c r="P13" s="251"/>
      <c r="R13" s="251" t="s">
        <v>1974</v>
      </c>
      <c r="T13" s="251"/>
      <c r="V13" s="251"/>
      <c r="W13" s="274" t="str">
        <f t="shared" si="2"/>
        <v xml:space="preserve">INSERT INTO SC_SystemeProduits(RefDimension,NomSysteme,typePresta,ligne,formule,cte1,DateModif) values (null,'COLLECTE_GRAV','MOC',27,'DISTANCE_A',null,now());
</v>
      </c>
      <c r="X13" s="274" t="str">
        <f t="shared" si="0"/>
        <v/>
      </c>
      <c r="Y13" s="274" t="str">
        <f t="shared" si="0"/>
        <v/>
      </c>
      <c r="Z13" s="274" t="str">
        <f t="shared" si="0"/>
        <v/>
      </c>
      <c r="AA13" s="274" t="str">
        <f t="shared" si="0"/>
        <v/>
      </c>
      <c r="AB13" s="274" t="str">
        <f t="shared" si="0"/>
        <v/>
      </c>
      <c r="AC13" s="274" t="str">
        <f t="shared" si="0"/>
        <v/>
      </c>
      <c r="AD13" s="274" t="str">
        <f t="shared" si="0"/>
        <v/>
      </c>
      <c r="AE13" s="274" t="str">
        <f t="shared" si="0"/>
        <v/>
      </c>
      <c r="AF13" s="274" t="str">
        <f t="shared" si="0"/>
        <v/>
      </c>
      <c r="AG13" s="274" t="str">
        <f t="shared" si="0"/>
        <v/>
      </c>
      <c r="AH13" s="274" t="str">
        <f t="shared" si="0"/>
        <v/>
      </c>
      <c r="AI13" s="274" t="str">
        <f t="shared" si="0"/>
        <v xml:space="preserve">INSERT INTO SC_SystemeProduits(RefDimension,NomSysteme,typePresta,ligne,formule,cte1,DateModif) values (null,'COLLECTE_SM','MOC',27,'2*NB_SORTIES_MAISON',null,now());
</v>
      </c>
      <c r="AJ13" s="274" t="str">
        <f t="shared" si="0"/>
        <v/>
      </c>
      <c r="AK13" s="274" t="str">
        <f t="shared" si="0"/>
        <v/>
      </c>
      <c r="AL13" s="274" t="str">
        <f t="shared" si="3"/>
        <v/>
      </c>
      <c r="AM13" s="274" t="str">
        <f t="shared" si="4"/>
        <v/>
      </c>
      <c r="AN13" s="274"/>
      <c r="AO13" s="274"/>
      <c r="AP13" s="274"/>
      <c r="AQ13" s="274"/>
      <c r="AS13" s="251"/>
      <c r="AT13" s="251"/>
      <c r="AV13" s="251"/>
      <c r="AW13" s="251"/>
      <c r="AY13" s="251"/>
      <c r="AZ13" s="251"/>
      <c r="BB13" s="251"/>
      <c r="BC13" s="251"/>
      <c r="BE13" s="251"/>
      <c r="BF13" s="251"/>
      <c r="BH13" s="251"/>
      <c r="BI13" s="251"/>
      <c r="BK13" s="251"/>
      <c r="BL13" s="251"/>
      <c r="BN13" s="251"/>
      <c r="BO13" s="251"/>
      <c r="BQ13" s="251"/>
      <c r="BR13" s="251"/>
      <c r="BT13" s="251"/>
      <c r="BU13" s="251"/>
    </row>
    <row r="14" spans="1:73" s="248" customFormat="1" x14ac:dyDescent="0.3">
      <c r="A14" s="250">
        <f>IF(B14="MATIERE",VLOOKUP($C14,MATIERE!$B$2:$K$601,10,0),IF(B14="MOA",VLOOKUP($C14,ATELIER!$B$2:$K$291,10,0),IF(B14="MOC",VLOOKUP($C14,CHANTIER!$B$2:$K$291,10,0),IF(B14="MP",VLOOKUP($C14,MINIPELLE!$B$2:$K$291,10,0),""))))</f>
        <v>450</v>
      </c>
      <c r="B14" s="254" t="s">
        <v>294</v>
      </c>
      <c r="C14" s="254" t="s">
        <v>1194</v>
      </c>
      <c r="D14" s="254" t="str">
        <f>IF(B14="MATIERE",VLOOKUP($C14,[4]MATIERE!$B$2:$K$601,6,0),IF(B14="MOA",VLOOKUP($C14,[4]ATELIER!$B$2:$K$291,3,0),IF(B14="MOC",VLOOKUP($C14,[4]CHANTIER!$B$2:$K$291,3,0),IF(B14="MP",VLOOKUP($C14,[4]MINIPELLE!$B$2:$K$291,3,0),""))))</f>
        <v>pc</v>
      </c>
      <c r="E14" s="254"/>
      <c r="F14" s="254" t="s">
        <v>2080</v>
      </c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 t="s">
        <v>926</v>
      </c>
      <c r="S14" s="254"/>
      <c r="T14" s="254"/>
      <c r="U14" s="254"/>
      <c r="V14" s="254"/>
      <c r="W14" s="274" t="str">
        <f t="shared" si="2"/>
        <v xml:space="preserve">INSERT INTO SC_SystemeProduits(RefDimension,NomSysteme,typePresta,ligne,formule,cte1,DateModif) values (null,'COLLECTE_GRAV','MATIERE',450,'floor(0.1*DISTANCE_A)*(COLLECTE_CR8_OK+COLLECTE_CR4_OK)',null,now());
</v>
      </c>
      <c r="X14" s="274" t="str">
        <f t="shared" si="0"/>
        <v/>
      </c>
      <c r="Y14" s="274" t="str">
        <f t="shared" si="0"/>
        <v/>
      </c>
      <c r="Z14" s="274" t="str">
        <f t="shared" si="0"/>
        <v/>
      </c>
      <c r="AA14" s="274" t="str">
        <f t="shared" si="0"/>
        <v/>
      </c>
      <c r="AB14" s="274" t="str">
        <f t="shared" si="0"/>
        <v/>
      </c>
      <c r="AC14" s="274" t="str">
        <f t="shared" si="0"/>
        <v/>
      </c>
      <c r="AD14" s="274" t="str">
        <f t="shared" si="0"/>
        <v/>
      </c>
      <c r="AE14" s="274" t="str">
        <f t="shared" si="0"/>
        <v/>
      </c>
      <c r="AF14" s="274" t="str">
        <f t="shared" si="0"/>
        <v/>
      </c>
      <c r="AG14" s="274" t="str">
        <f t="shared" si="0"/>
        <v/>
      </c>
      <c r="AH14" s="274" t="str">
        <f t="shared" si="0"/>
        <v/>
      </c>
      <c r="AI14" s="274" t="str">
        <f t="shared" si="0"/>
        <v xml:space="preserve">INSERT INTO SC_SystemeProduits(RefDimension,NomSysteme,typePresta,ligne,formule,cte1,DateModif) values (null,'COLLECTE_SM','MATIERE',450,'NB_SORTIES_MAISON',null,now());
</v>
      </c>
      <c r="AJ14" s="274" t="str">
        <f t="shared" si="0"/>
        <v/>
      </c>
      <c r="AK14" s="274" t="str">
        <f t="shared" si="0"/>
        <v/>
      </c>
      <c r="AL14" s="274" t="str">
        <f t="shared" si="3"/>
        <v/>
      </c>
      <c r="AM14" s="274" t="str">
        <f t="shared" si="4"/>
        <v/>
      </c>
      <c r="AN14" s="274"/>
      <c r="AO14" s="274"/>
      <c r="AP14" s="274"/>
      <c r="AQ14" s="274"/>
      <c r="AS14" s="251"/>
      <c r="AT14" s="251"/>
      <c r="AV14" s="251"/>
      <c r="AW14" s="251"/>
      <c r="AY14" s="251"/>
      <c r="AZ14" s="251"/>
      <c r="BB14" s="251"/>
      <c r="BC14" s="251"/>
      <c r="BE14" s="251"/>
      <c r="BF14" s="251"/>
      <c r="BH14" s="251"/>
      <c r="BI14" s="251"/>
      <c r="BK14" s="251"/>
      <c r="BL14" s="251"/>
      <c r="BN14" s="251"/>
      <c r="BO14" s="251"/>
      <c r="BQ14" s="251"/>
      <c r="BR14" s="251"/>
      <c r="BT14" s="251"/>
      <c r="BU14" s="251"/>
    </row>
    <row r="15" spans="1:73" s="248" customFormat="1" x14ac:dyDescent="0.3">
      <c r="A15" s="250">
        <f>IF(B15="MATIERE",VLOOKUP($C15,MATIERE!$B$2:$K$601,10,0),IF(B15="MOA",VLOOKUP($C15,ATELIER!$B$2:$K$291,10,0),IF(B15="MOC",VLOOKUP($C15,CHANTIER!$B$2:$K$291,10,0),IF(B15="MP",VLOOKUP($C15,MINIPELLE!$B$2:$K$291,10,0),""))))</f>
        <v>18</v>
      </c>
      <c r="B15" s="254" t="s">
        <v>298</v>
      </c>
      <c r="C15" s="254" t="s">
        <v>103</v>
      </c>
      <c r="D15" s="254" t="str">
        <f>IF(B15="MATIERE",VLOOKUP($C15,[4]MATIERE!$B$2:$K$601,6,0),IF(B15="MOA",VLOOKUP($C15,[4]ATELIER!$B$2:$K$291,3,0),IF(B15="MOC",VLOOKUP($C15,[4]CHANTIER!$B$2:$K$291,3,0),IF(B15="MP",VLOOKUP($C15,[4]MINIPELLE!$B$2:$K$291,3,0),""))))</f>
        <v>pc</v>
      </c>
      <c r="E15" s="254"/>
      <c r="F15" s="254" t="s">
        <v>2019</v>
      </c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 t="s">
        <v>1975</v>
      </c>
      <c r="S15" s="254"/>
      <c r="T15" s="254"/>
      <c r="U15" s="254"/>
      <c r="V15" s="254"/>
      <c r="W15" s="274" t="str">
        <f t="shared" si="2"/>
        <v xml:space="preserve">INSERT INTO SC_SystemeProduits(RefDimension,NomSysteme,typePresta,ligne,formule,cte1,DateModif) values (null,'COLLECTE_GRAV','MOC',18,'0.3*(DISTANCE_A)*(COLLECTE_CR8_OK+COLLECTE_CR4_OK)',null,now());
</v>
      </c>
      <c r="X15" s="274" t="str">
        <f t="shared" si="0"/>
        <v/>
      </c>
      <c r="Y15" s="274" t="str">
        <f t="shared" si="0"/>
        <v/>
      </c>
      <c r="Z15" s="274" t="str">
        <f t="shared" si="0"/>
        <v/>
      </c>
      <c r="AA15" s="274" t="str">
        <f t="shared" si="0"/>
        <v/>
      </c>
      <c r="AB15" s="274" t="str">
        <f t="shared" si="0"/>
        <v/>
      </c>
      <c r="AC15" s="274" t="str">
        <f t="shared" si="0"/>
        <v/>
      </c>
      <c r="AD15" s="274" t="str">
        <f t="shared" si="0"/>
        <v/>
      </c>
      <c r="AE15" s="274" t="str">
        <f t="shared" si="0"/>
        <v/>
      </c>
      <c r="AF15" s="274" t="str">
        <f t="shared" si="0"/>
        <v/>
      </c>
      <c r="AG15" s="274" t="str">
        <f t="shared" si="0"/>
        <v/>
      </c>
      <c r="AH15" s="274" t="str">
        <f t="shared" si="0"/>
        <v/>
      </c>
      <c r="AI15" s="274" t="str">
        <f t="shared" si="0"/>
        <v xml:space="preserve">INSERT INTO SC_SystemeProduits(RefDimension,NomSysteme,typePresta,ligne,formule,cte1,DateModif) values (null,'COLLECTE_SM','MOC',18,'3*NB_SORTIES_MAISON',null,now());
</v>
      </c>
      <c r="AJ15" s="274" t="str">
        <f t="shared" si="0"/>
        <v/>
      </c>
      <c r="AK15" s="274" t="str">
        <f t="shared" si="0"/>
        <v/>
      </c>
      <c r="AL15" s="274" t="str">
        <f t="shared" si="3"/>
        <v/>
      </c>
      <c r="AM15" s="274" t="str">
        <f t="shared" si="4"/>
        <v/>
      </c>
      <c r="AN15" s="274"/>
      <c r="AO15" s="274"/>
      <c r="AP15" s="274"/>
      <c r="AQ15" s="274"/>
      <c r="AS15" s="251"/>
      <c r="AT15" s="251"/>
      <c r="AV15" s="251"/>
      <c r="AW15" s="251"/>
      <c r="AY15" s="251"/>
      <c r="AZ15" s="251"/>
      <c r="BB15" s="251"/>
      <c r="BC15" s="251"/>
      <c r="BE15" s="251"/>
      <c r="BF15" s="251"/>
      <c r="BH15" s="251"/>
      <c r="BI15" s="251"/>
      <c r="BK15" s="251"/>
      <c r="BL15" s="251"/>
      <c r="BN15" s="251"/>
      <c r="BO15" s="251"/>
      <c r="BQ15" s="251"/>
      <c r="BR15" s="251"/>
      <c r="BT15" s="251"/>
      <c r="BU15" s="251"/>
    </row>
    <row r="16" spans="1:73" s="248" customFormat="1" x14ac:dyDescent="0.3">
      <c r="A16" s="250">
        <f>IF(B16="MATIERE",VLOOKUP($C16,MATIERE!$B$2:$K$601,10,0),IF(B16="MOA",VLOOKUP($C16,ATELIER!$B$2:$K$291,10,0),IF(B16="MOC",VLOOKUP($C16,CHANTIER!$B$2:$K$291,10,0),IF(B16="MP",VLOOKUP($C16,MINIPELLE!$B$2:$K$291,10,0),""))))</f>
        <v>2</v>
      </c>
      <c r="B16" s="254" t="s">
        <v>294</v>
      </c>
      <c r="C16" s="254" t="s">
        <v>1292</v>
      </c>
      <c r="D16" s="254" t="str">
        <f>IF(B16="MATIERE",VLOOKUP($C16,[4]MATIERE!$B$2:$K$601,6,0),IF(B16="MOA",VLOOKUP($C16,[4]ATELIER!$B$2:$K$291,3,0),IF(B16="MOC",VLOOKUP($C16,[4]CHANTIER!$B$2:$K$291,3,0),IF(B16="MP",VLOOKUP($C16,[4]MINIPELLE!$B$2:$K$291,3,0),""))))</f>
        <v>pc</v>
      </c>
      <c r="E16" s="254"/>
      <c r="F16" s="254" t="s">
        <v>2081</v>
      </c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74" t="str">
        <f t="shared" si="2"/>
        <v xml:space="preserve">INSERT INTO SC_SystemeProduits(RefDimension,NomSysteme,typePresta,ligne,formule,cte1,DateModif) values (null,'COLLECTE_GRAV','MATIERE',2,'ceil(0.1*DISTANCE_A)*(COLLECTE_CR8_OK+COLLECTE_CR4_OK)',null,now());
</v>
      </c>
      <c r="X16" s="274" t="str">
        <f t="shared" si="0"/>
        <v/>
      </c>
      <c r="Y16" s="274" t="str">
        <f t="shared" si="0"/>
        <v/>
      </c>
      <c r="Z16" s="274" t="str">
        <f t="shared" si="0"/>
        <v/>
      </c>
      <c r="AA16" s="274" t="str">
        <f t="shared" si="0"/>
        <v/>
      </c>
      <c r="AB16" s="274" t="str">
        <f t="shared" si="0"/>
        <v/>
      </c>
      <c r="AC16" s="274" t="str">
        <f t="shared" si="0"/>
        <v/>
      </c>
      <c r="AD16" s="274" t="str">
        <f t="shared" si="0"/>
        <v/>
      </c>
      <c r="AE16" s="274" t="str">
        <f t="shared" si="0"/>
        <v/>
      </c>
      <c r="AF16" s="274" t="str">
        <f t="shared" si="0"/>
        <v/>
      </c>
      <c r="AG16" s="274" t="str">
        <f t="shared" si="0"/>
        <v/>
      </c>
      <c r="AH16" s="274" t="str">
        <f t="shared" si="0"/>
        <v/>
      </c>
      <c r="AI16" s="274" t="str">
        <f t="shared" si="0"/>
        <v/>
      </c>
      <c r="AJ16" s="274" t="str">
        <f t="shared" si="0"/>
        <v/>
      </c>
      <c r="AK16" s="274" t="str">
        <f t="shared" si="0"/>
        <v/>
      </c>
      <c r="AL16" s="274" t="str">
        <f t="shared" si="3"/>
        <v/>
      </c>
      <c r="AM16" s="274" t="str">
        <f t="shared" si="4"/>
        <v/>
      </c>
      <c r="AN16" s="274"/>
      <c r="AO16" s="274"/>
      <c r="AP16" s="274"/>
      <c r="AQ16" s="274"/>
      <c r="AS16" s="251"/>
      <c r="AT16" s="251"/>
      <c r="AV16" s="251"/>
      <c r="AW16" s="251"/>
      <c r="AY16" s="251"/>
      <c r="AZ16" s="251"/>
      <c r="BB16" s="251"/>
      <c r="BC16" s="251"/>
      <c r="BE16" s="251"/>
      <c r="BF16" s="251"/>
      <c r="BH16" s="251"/>
      <c r="BI16" s="251"/>
      <c r="BK16" s="251"/>
      <c r="BL16" s="251"/>
      <c r="BN16" s="251"/>
      <c r="BO16" s="251"/>
      <c r="BQ16" s="251"/>
      <c r="BR16" s="251"/>
      <c r="BT16" s="251"/>
      <c r="BU16" s="251"/>
    </row>
    <row r="17" spans="1:16374" s="248" customFormat="1" x14ac:dyDescent="0.3">
      <c r="A17" s="250">
        <f>IF(B17="MATIERE",VLOOKUP($C17,MATIERE!$B$2:$K$601,10,0),IF(B17="MOA",VLOOKUP($C17,ATELIER!$B$2:$K$291,10,0),IF(B17="MOC",VLOOKUP($C17,CHANTIER!$B$2:$K$291,10,0),IF(B17="MP",VLOOKUP($C17,MINIPELLE!$B$2:$K$291,10,0),""))))</f>
        <v>4</v>
      </c>
      <c r="B17" s="254" t="s">
        <v>294</v>
      </c>
      <c r="C17" s="254" t="s">
        <v>1294</v>
      </c>
      <c r="D17" s="254" t="str">
        <f>IF(B17="MATIERE",VLOOKUP($C17,[4]MATIERE!$B$2:$K$601,6,0),IF(B17="MOA",VLOOKUP($C17,[4]ATELIER!$B$2:$K$291,3,0),IF(B17="MOC",VLOOKUP($C17,[4]CHANTIER!$B$2:$K$291,3,0),IF(B17="MP",VLOOKUP($C17,[4]MINIPELLE!$B$2:$K$291,3,0),""))))</f>
        <v>pc</v>
      </c>
      <c r="E17" s="254"/>
      <c r="F17" s="254" t="s">
        <v>2081</v>
      </c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74" t="str">
        <f t="shared" si="2"/>
        <v xml:space="preserve">INSERT INTO SC_SystemeProduits(RefDimension,NomSysteme,typePresta,ligne,formule,cte1,DateModif) values (null,'COLLECTE_GRAV','MATIERE',4,'ceil(0.1*DISTANCE_A)*(COLLECTE_CR8_OK+COLLECTE_CR4_OK)',null,now());
</v>
      </c>
      <c r="X17" s="274" t="str">
        <f t="shared" si="0"/>
        <v/>
      </c>
      <c r="Y17" s="274" t="str">
        <f t="shared" si="0"/>
        <v/>
      </c>
      <c r="Z17" s="274" t="str">
        <f t="shared" si="0"/>
        <v/>
      </c>
      <c r="AA17" s="274" t="str">
        <f t="shared" si="0"/>
        <v/>
      </c>
      <c r="AB17" s="274" t="str">
        <f t="shared" si="0"/>
        <v/>
      </c>
      <c r="AC17" s="274" t="str">
        <f t="shared" si="0"/>
        <v/>
      </c>
      <c r="AD17" s="274" t="str">
        <f t="shared" si="0"/>
        <v/>
      </c>
      <c r="AE17" s="274" t="str">
        <f t="shared" si="0"/>
        <v/>
      </c>
      <c r="AF17" s="274" t="str">
        <f t="shared" si="0"/>
        <v/>
      </c>
      <c r="AG17" s="274" t="str">
        <f t="shared" si="0"/>
        <v/>
      </c>
      <c r="AH17" s="274" t="str">
        <f t="shared" si="0"/>
        <v/>
      </c>
      <c r="AI17" s="274" t="str">
        <f t="shared" si="0"/>
        <v/>
      </c>
      <c r="AJ17" s="274" t="str">
        <f t="shared" si="0"/>
        <v/>
      </c>
      <c r="AK17" s="274" t="str">
        <f t="shared" si="0"/>
        <v/>
      </c>
      <c r="AL17" s="274" t="str">
        <f t="shared" si="3"/>
        <v/>
      </c>
      <c r="AM17" s="274" t="str">
        <f t="shared" si="4"/>
        <v/>
      </c>
      <c r="AN17" s="274"/>
      <c r="AO17" s="274"/>
      <c r="AP17" s="274"/>
      <c r="AQ17" s="274"/>
      <c r="AS17" s="251"/>
      <c r="AT17" s="251"/>
      <c r="AV17" s="251"/>
      <c r="AW17" s="251"/>
      <c r="AY17" s="251"/>
      <c r="AZ17" s="251"/>
      <c r="BB17" s="251"/>
      <c r="BC17" s="251"/>
      <c r="BE17" s="251"/>
      <c r="BF17" s="251"/>
      <c r="BH17" s="251"/>
      <c r="BI17" s="251"/>
      <c r="BK17" s="251"/>
      <c r="BL17" s="251"/>
      <c r="BN17" s="251"/>
      <c r="BO17" s="251"/>
      <c r="BQ17" s="251"/>
      <c r="BR17" s="251"/>
      <c r="BT17" s="251"/>
      <c r="BU17" s="251"/>
    </row>
    <row r="18" spans="1:16374" s="248" customFormat="1" x14ac:dyDescent="0.3">
      <c r="A18" s="250">
        <f>IF(B18="MATIERE",VLOOKUP($C18,MATIERE!$B$2:$K$601,10,0),IF(B18="MOA",VLOOKUP($C18,ATELIER!$B$2:$K$291,10,0),IF(B18="MOC",VLOOKUP($C18,CHANTIER!$B$2:$K$291,10,0),IF(B18="MP",VLOOKUP($C18,MINIPELLE!$B$2:$K$291,10,0),""))))</f>
        <v>6</v>
      </c>
      <c r="B18" s="254" t="s">
        <v>294</v>
      </c>
      <c r="C18" s="254" t="s">
        <v>1296</v>
      </c>
      <c r="D18" s="254" t="str">
        <f>IF(B18="MATIERE",VLOOKUP($C18,[4]MATIERE!$B$2:$K$601,6,0),IF(B18="MOA",VLOOKUP($C18,[4]ATELIER!$B$2:$K$291,3,0),IF(B18="MOC",VLOOKUP($C18,[4]CHANTIER!$B$2:$K$291,3,0),IF(B18="MP",VLOOKUP($C18,[4]MINIPELLE!$B$2:$K$291,3,0),""))))</f>
        <v>pc</v>
      </c>
      <c r="E18" s="254"/>
      <c r="F18" s="254" t="s">
        <v>2082</v>
      </c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74" t="str">
        <f t="shared" si="2"/>
        <v xml:space="preserve">INSERT INTO SC_SystemeProduits(RefDimension,NomSysteme,typePresta,ligne,formule,cte1,DateModif) values (null,'COLLECTE_GRAV','MATIERE',6,'ceil(0.05*DISTANCE_A)*(COLLECTE_CR8_OK+COLLECTE_CR4_OK)',null,now());
</v>
      </c>
      <c r="X18" s="274" t="str">
        <f t="shared" si="0"/>
        <v/>
      </c>
      <c r="Y18" s="274" t="str">
        <f t="shared" si="0"/>
        <v/>
      </c>
      <c r="Z18" s="274" t="str">
        <f t="shared" si="0"/>
        <v/>
      </c>
      <c r="AA18" s="274" t="str">
        <f t="shared" si="0"/>
        <v/>
      </c>
      <c r="AB18" s="274" t="str">
        <f t="shared" si="0"/>
        <v/>
      </c>
      <c r="AC18" s="274" t="str">
        <f t="shared" si="0"/>
        <v/>
      </c>
      <c r="AD18" s="274" t="str">
        <f t="shared" si="0"/>
        <v/>
      </c>
      <c r="AE18" s="274" t="str">
        <f t="shared" si="0"/>
        <v/>
      </c>
      <c r="AF18" s="274" t="str">
        <f t="shared" si="0"/>
        <v/>
      </c>
      <c r="AG18" s="274" t="str">
        <f t="shared" si="0"/>
        <v/>
      </c>
      <c r="AH18" s="274" t="str">
        <f t="shared" si="0"/>
        <v/>
      </c>
      <c r="AI18" s="274" t="str">
        <f t="shared" si="0"/>
        <v/>
      </c>
      <c r="AJ18" s="274" t="str">
        <f t="shared" si="0"/>
        <v/>
      </c>
      <c r="AK18" s="274" t="str">
        <f t="shared" si="0"/>
        <v/>
      </c>
      <c r="AL18" s="274" t="str">
        <f t="shared" si="3"/>
        <v/>
      </c>
      <c r="AM18" s="274" t="str">
        <f t="shared" si="4"/>
        <v/>
      </c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4"/>
      <c r="BB18" s="274"/>
      <c r="BC18" s="274"/>
      <c r="BD18" s="274"/>
      <c r="BE18" s="274"/>
      <c r="BF18" s="274"/>
      <c r="BG18" s="274"/>
      <c r="BH18" s="274"/>
      <c r="BI18" s="274"/>
      <c r="BJ18" s="274"/>
      <c r="BK18" s="274"/>
      <c r="BL18" s="274"/>
      <c r="BM18" s="274"/>
      <c r="BN18" s="274"/>
      <c r="BO18" s="274"/>
      <c r="BP18" s="274" t="str">
        <f t="shared" ref="BP18:BP82" si="5">IF(AY18="","",SUBSTITUTE(SUBSTITUTE(SUBSTITUTE(SUBSTITUTE(SUBSTITUTE($W$1,"#ID#",$E$1),"#TYPE#",$B18),"#LIGNE#",$A18),"#FORMULE#",IF(AY18="","null",CONCATENATE("'",AY18,"'"))),"#CTE1#",IF(AZ18="","null",CONCATENATE("'",AZ18,"'"))))</f>
        <v/>
      </c>
      <c r="BQ18" s="251"/>
      <c r="BR18" s="251"/>
      <c r="BT18" s="251"/>
      <c r="BU18" s="251"/>
    </row>
    <row r="19" spans="1:16374" s="248" customFormat="1" x14ac:dyDescent="0.3">
      <c r="A19" s="250">
        <f>IF(B19="MATIERE",VLOOKUP($C19,MATIERE!$B$2:$K$601,10,0),IF(B19="MOA",VLOOKUP($C19,ATELIER!$B$2:$K$291,10,0),IF(B19="MOC",VLOOKUP($C19,CHANTIER!$B$2:$K$291,10,0),IF(B19="MP",VLOOKUP($C19,MINIPELLE!$B$2:$K$291,10,0),""))))</f>
        <v>586</v>
      </c>
      <c r="B19" s="254" t="s">
        <v>294</v>
      </c>
      <c r="C19" s="254" t="s">
        <v>1984</v>
      </c>
      <c r="D19" s="254" t="str">
        <f>IF(B19="MATIERE",VLOOKUP($C19,[4]MATIERE!$B$2:$K$601,6,0),IF(B19="MOA",VLOOKUP($C19,[4]ATELIER!$B$2:$K$291,3,0),IF(B19="MOC",VLOOKUP($C19,[4]CHANTIER!$B$2:$K$291,3,0),IF(B19="MP",VLOOKUP($C19,[4]MINIPELLE!$B$2:$K$291,3,0),""))))</f>
        <v>pc</v>
      </c>
      <c r="E19" s="254"/>
      <c r="F19" s="254" t="s">
        <v>2083</v>
      </c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274"/>
      <c r="BJ19" s="274"/>
      <c r="BK19" s="274"/>
      <c r="BL19" s="274"/>
      <c r="BM19" s="274"/>
      <c r="BN19" s="274"/>
      <c r="BO19" s="274"/>
      <c r="BP19" s="274"/>
      <c r="BQ19" s="251"/>
      <c r="BR19" s="251"/>
      <c r="BT19" s="251"/>
      <c r="BU19" s="251"/>
    </row>
    <row r="20" spans="1:16374" s="248" customFormat="1" x14ac:dyDescent="0.3">
      <c r="A20" s="250">
        <f>IF(B20="MATIERE",VLOOKUP($C20,MATIERE!$B$2:$K$601,10,0),IF(B20="MOA",VLOOKUP($C20,ATELIER!$B$2:$K$291,10,0),IF(B20="MOC",VLOOKUP($C20,CHANTIER!$B$2:$K$291,10,0),IF(B20="MP",VLOOKUP($C20,MINIPELLE!$B$2:$K$291,10,0),""))))</f>
        <v>587</v>
      </c>
      <c r="B20" s="254" t="s">
        <v>294</v>
      </c>
      <c r="C20" s="254" t="s">
        <v>1985</v>
      </c>
      <c r="D20" s="254" t="str">
        <f>IF(B20="MATIERE",VLOOKUP($C20,[4]MATIERE!$B$2:$K$601,6,0),IF(B20="MOA",VLOOKUP($C20,[4]ATELIER!$B$2:$K$291,3,0),IF(B20="MOC",VLOOKUP($C20,[4]CHANTIER!$B$2:$K$291,3,0),IF(B20="MP",VLOOKUP($C20,[4]MINIPELLE!$B$2:$K$291,3,0),""))))</f>
        <v>pc</v>
      </c>
      <c r="E20" s="254"/>
      <c r="F20" s="254" t="s">
        <v>2083</v>
      </c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74" t="str">
        <f t="shared" si="2"/>
        <v xml:space="preserve">INSERT INTO SC_SystemeProduits(RefDimension,NomSysteme,typePresta,ligne,formule,cte1,DateModif) values (null,'COLLECTE_GRAV','MATIERE',587,'ceil(0.1*DISTANCE_A)*COLLECTE_D110_OK',null,now());
</v>
      </c>
      <c r="X20" s="274" t="str">
        <f t="shared" si="0"/>
        <v/>
      </c>
      <c r="Y20" s="274" t="str">
        <f t="shared" si="0"/>
        <v/>
      </c>
      <c r="Z20" s="274" t="str">
        <f t="shared" si="0"/>
        <v/>
      </c>
      <c r="AA20" s="274" t="str">
        <f t="shared" si="0"/>
        <v/>
      </c>
      <c r="AB20" s="274" t="str">
        <f t="shared" si="0"/>
        <v/>
      </c>
      <c r="AC20" s="274" t="str">
        <f t="shared" si="0"/>
        <v/>
      </c>
      <c r="AD20" s="274" t="str">
        <f t="shared" si="0"/>
        <v/>
      </c>
      <c r="AE20" s="274" t="str">
        <f t="shared" si="0"/>
        <v/>
      </c>
      <c r="AF20" s="274" t="str">
        <f t="shared" si="0"/>
        <v/>
      </c>
      <c r="AG20" s="274" t="str">
        <f t="shared" si="0"/>
        <v/>
      </c>
      <c r="AH20" s="274" t="str">
        <f t="shared" si="0"/>
        <v/>
      </c>
      <c r="AI20" s="274" t="str">
        <f t="shared" si="0"/>
        <v/>
      </c>
      <c r="AJ20" s="274" t="str">
        <f t="shared" si="0"/>
        <v/>
      </c>
      <c r="AK20" s="274" t="str">
        <f t="shared" si="0"/>
        <v/>
      </c>
      <c r="AL20" s="274" t="str">
        <f t="shared" si="3"/>
        <v/>
      </c>
      <c r="AM20" s="274" t="str">
        <f t="shared" si="4"/>
        <v/>
      </c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  <c r="BJ20" s="274"/>
      <c r="BK20" s="274"/>
      <c r="BL20" s="274"/>
      <c r="BM20" s="274"/>
      <c r="BN20" s="274"/>
      <c r="BO20" s="274"/>
      <c r="BP20" s="274" t="str">
        <f t="shared" si="5"/>
        <v/>
      </c>
      <c r="BQ20" s="251"/>
      <c r="BR20" s="251"/>
      <c r="BT20" s="251"/>
      <c r="BU20" s="251"/>
    </row>
    <row r="21" spans="1:16374" s="248" customFormat="1" x14ac:dyDescent="0.3">
      <c r="A21" s="250">
        <f>IF(B21="MATIERE",VLOOKUP($C21,MATIERE!$B$2:$K$601,10,0),IF(B21="MOA",VLOOKUP($C21,ATELIER!$B$2:$K$291,10,0),IF(B21="MOC",VLOOKUP($C21,CHANTIER!$B$2:$K$291,10,0),IF(B21="MP",VLOOKUP($C21,MINIPELLE!$B$2:$K$291,10,0),""))))</f>
        <v>588</v>
      </c>
      <c r="B21" s="254" t="s">
        <v>294</v>
      </c>
      <c r="C21" s="254" t="s">
        <v>1986</v>
      </c>
      <c r="D21" s="254" t="str">
        <f>IF(B21="MATIERE",VLOOKUP($C21,[4]MATIERE!$B$2:$K$601,6,0),IF(B21="MOA",VLOOKUP($C21,[4]ATELIER!$B$2:$K$291,3,0),IF(B21="MOC",VLOOKUP($C21,[4]CHANTIER!$B$2:$K$291,3,0),IF(B21="MP",VLOOKUP($C21,[4]MINIPELLE!$B$2:$K$291,3,0),""))))</f>
        <v>pc</v>
      </c>
      <c r="E21" s="254"/>
      <c r="F21" s="254" t="s">
        <v>2084</v>
      </c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74" t="str">
        <f t="shared" si="2"/>
        <v xml:space="preserve">INSERT INTO SC_SystemeProduits(RefDimension,NomSysteme,typePresta,ligne,formule,cte1,DateModif) values (null,'COLLECTE_GRAV','MATIERE',588,'ceil(0.05*DISTANCE_A)*COLLECTE_D110_OK',null,now());
</v>
      </c>
      <c r="X21" s="274" t="str">
        <f t="shared" ref="X21:X84" si="6">IF(G21="","",SUBSTITUTE(SUBSTITUTE(SUBSTITUTE(SUBSTITUTE(SUBSTITUTE($W$1,"#ID#",F$1),"#TYPE#",$B21),"#LIGNE#",$A21),"#FORMULE#",IF(G21="","null",CONCATENATE("'",G21,"'"))),"#CTE1#",IF(H21="","null",CONCATENATE("'",H21,"'"))))</f>
        <v/>
      </c>
      <c r="Y21" s="274" t="str">
        <f t="shared" ref="Y21:Y84" si="7">IF(H21="","",SUBSTITUTE(SUBSTITUTE(SUBSTITUTE(SUBSTITUTE(SUBSTITUTE($W$1,"#ID#",G$1),"#TYPE#",$B21),"#LIGNE#",$A21),"#FORMULE#",IF(H21="","null",CONCATENATE("'",H21,"'"))),"#CTE1#",IF(I21="","null",CONCATENATE("'",I21,"'"))))</f>
        <v/>
      </c>
      <c r="Z21" s="274" t="str">
        <f t="shared" ref="Z21:Z84" si="8">IF(I21="","",SUBSTITUTE(SUBSTITUTE(SUBSTITUTE(SUBSTITUTE(SUBSTITUTE($W$1,"#ID#",H$1),"#TYPE#",$B21),"#LIGNE#",$A21),"#FORMULE#",IF(I21="","null",CONCATENATE("'",I21,"'"))),"#CTE1#",IF(J21="","null",CONCATENATE("'",J21,"'"))))</f>
        <v/>
      </c>
      <c r="AA21" s="274" t="str">
        <f t="shared" ref="AA21:AA84" si="9">IF(J21="","",SUBSTITUTE(SUBSTITUTE(SUBSTITUTE(SUBSTITUTE(SUBSTITUTE($W$1,"#ID#",I$1),"#TYPE#",$B21),"#LIGNE#",$A21),"#FORMULE#",IF(J21="","null",CONCATENATE("'",J21,"'"))),"#CTE1#",IF(K21="","null",CONCATENATE("'",K21,"'"))))</f>
        <v/>
      </c>
      <c r="AB21" s="274" t="str">
        <f t="shared" ref="AB21:AB84" si="10">IF(K21="","",SUBSTITUTE(SUBSTITUTE(SUBSTITUTE(SUBSTITUTE(SUBSTITUTE($W$1,"#ID#",J$1),"#TYPE#",$B21),"#LIGNE#",$A21),"#FORMULE#",IF(K21="","null",CONCATENATE("'",K21,"'"))),"#CTE1#",IF(L21="","null",CONCATENATE("'",L21,"'"))))</f>
        <v/>
      </c>
      <c r="AC21" s="274" t="str">
        <f t="shared" ref="AC21:AC84" si="11">IF(L21="","",SUBSTITUTE(SUBSTITUTE(SUBSTITUTE(SUBSTITUTE(SUBSTITUTE($W$1,"#ID#",K$1),"#TYPE#",$B21),"#LIGNE#",$A21),"#FORMULE#",IF(L21="","null",CONCATENATE("'",L21,"'"))),"#CTE1#",IF(M21="","null",CONCATENATE("'",M21,"'"))))</f>
        <v/>
      </c>
      <c r="AD21" s="274" t="str">
        <f t="shared" ref="AD21:AD84" si="12">IF(M21="","",SUBSTITUTE(SUBSTITUTE(SUBSTITUTE(SUBSTITUTE(SUBSTITUTE($W$1,"#ID#",L$1),"#TYPE#",$B21),"#LIGNE#",$A21),"#FORMULE#",IF(M21="","null",CONCATENATE("'",M21,"'"))),"#CTE1#",IF(N21="","null",CONCATENATE("'",N21,"'"))))</f>
        <v/>
      </c>
      <c r="AE21" s="274" t="str">
        <f t="shared" ref="AE21:AE84" si="13">IF(N21="","",SUBSTITUTE(SUBSTITUTE(SUBSTITUTE(SUBSTITUTE(SUBSTITUTE($W$1,"#ID#",M$1),"#TYPE#",$B21),"#LIGNE#",$A21),"#FORMULE#",IF(N21="","null",CONCATENATE("'",N21,"'"))),"#CTE1#",IF(O21="","null",CONCATENATE("'",O21,"'"))))</f>
        <v/>
      </c>
      <c r="AF21" s="274" t="str">
        <f t="shared" ref="AF21:AF84" si="14">IF(O21="","",SUBSTITUTE(SUBSTITUTE(SUBSTITUTE(SUBSTITUTE(SUBSTITUTE($W$1,"#ID#",N$1),"#TYPE#",$B21),"#LIGNE#",$A21),"#FORMULE#",IF(O21="","null",CONCATENATE("'",O21,"'"))),"#CTE1#",IF(P21="","null",CONCATENATE("'",P21,"'"))))</f>
        <v/>
      </c>
      <c r="AG21" s="274" t="str">
        <f t="shared" ref="AG21:AG84" si="15">IF(P21="","",SUBSTITUTE(SUBSTITUTE(SUBSTITUTE(SUBSTITUTE(SUBSTITUTE($W$1,"#ID#",O$1),"#TYPE#",$B21),"#LIGNE#",$A21),"#FORMULE#",IF(P21="","null",CONCATENATE("'",P21,"'"))),"#CTE1#",IF(Q21="","null",CONCATENATE("'",Q21,"'"))))</f>
        <v/>
      </c>
      <c r="AH21" s="274" t="str">
        <f t="shared" ref="AH21:AH84" si="16">IF(Q21="","",SUBSTITUTE(SUBSTITUTE(SUBSTITUTE(SUBSTITUTE(SUBSTITUTE($W$1,"#ID#",P$1),"#TYPE#",$B21),"#LIGNE#",$A21),"#FORMULE#",IF(Q21="","null",CONCATENATE("'",Q21,"'"))),"#CTE1#",IF(R21="","null",CONCATENATE("'",R21,"'"))))</f>
        <v/>
      </c>
      <c r="AI21" s="274" t="str">
        <f t="shared" ref="AI21:AI84" si="17">IF(R21="","",SUBSTITUTE(SUBSTITUTE(SUBSTITUTE(SUBSTITUTE(SUBSTITUTE($W$1,"#ID#",Q$1),"#TYPE#",$B21),"#LIGNE#",$A21),"#FORMULE#",IF(R21="","null",CONCATENATE("'",R21,"'"))),"#CTE1#",IF(S21="","null",CONCATENATE("'",S21,"'"))))</f>
        <v/>
      </c>
      <c r="AJ21" s="274" t="str">
        <f t="shared" ref="AJ21:AJ84" si="18">IF(S21="","",SUBSTITUTE(SUBSTITUTE(SUBSTITUTE(SUBSTITUTE(SUBSTITUTE($W$1,"#ID#",R$1),"#TYPE#",$B21),"#LIGNE#",$A21),"#FORMULE#",IF(S21="","null",CONCATENATE("'",S21,"'"))),"#CTE1#",IF(T21="","null",CONCATENATE("'",T21,"'"))))</f>
        <v/>
      </c>
      <c r="AK21" s="274" t="str">
        <f t="shared" ref="AK21:AK84" si="19">IF(T21="","",SUBSTITUTE(SUBSTITUTE(SUBSTITUTE(SUBSTITUTE(SUBSTITUTE($W$1,"#ID#",S$1),"#TYPE#",$B21),"#LIGNE#",$A21),"#FORMULE#",IF(T21="","null",CONCATENATE("'",T21,"'"))),"#CTE1#",IF(U21="","null",CONCATENATE("'",U21,"'"))))</f>
        <v/>
      </c>
      <c r="AL21" s="274" t="str">
        <f t="shared" si="3"/>
        <v/>
      </c>
      <c r="AM21" s="274" t="str">
        <f t="shared" si="4"/>
        <v/>
      </c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  <c r="BL21" s="274"/>
      <c r="BM21" s="274"/>
      <c r="BN21" s="274"/>
      <c r="BO21" s="274"/>
      <c r="BP21" s="274" t="str">
        <f t="shared" si="5"/>
        <v/>
      </c>
      <c r="BQ21" s="251"/>
      <c r="BR21" s="251"/>
      <c r="BT21" s="251"/>
      <c r="BU21" s="251"/>
    </row>
    <row r="22" spans="1:16374" s="248" customFormat="1" x14ac:dyDescent="0.3">
      <c r="A22" s="250">
        <f>IF(B22="MATIERE",VLOOKUP($C22,MATIERE!$B$2:$K$601,10,0),IF(B22="MOA",VLOOKUP($C22,ATELIER!$B$2:$K$291,10,0),IF(B22="MOC",VLOOKUP($C22,CHANTIER!$B$2:$K$291,10,0),IF(B22="MP",VLOOKUP($C22,MINIPELLE!$B$2:$K$291,10,0),""))))</f>
        <v>589</v>
      </c>
      <c r="B22" s="254" t="s">
        <v>294</v>
      </c>
      <c r="C22" s="267" t="s">
        <v>1987</v>
      </c>
      <c r="D22" s="254" t="str">
        <f>IF(B22="MATIERE",VLOOKUP($C22,[4]MATIERE!$B$2:$K$601,6,0),IF(B22="MOA",VLOOKUP($C22,[4]ATELIER!$B$2:$K$291,3,0),IF(B22="MOC",VLOOKUP($C22,[4]CHANTIER!$B$2:$K$291,3,0),IF(B22="MP",VLOOKUP($C22,[4]MINIPELLE!$B$2:$K$291,3,0),""))))</f>
        <v>pc</v>
      </c>
      <c r="E22" s="254"/>
      <c r="F22" s="254" t="s">
        <v>2085</v>
      </c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74" t="str">
        <f t="shared" si="2"/>
        <v xml:space="preserve">INSERT INTO SC_SystemeProduits(RefDimension,NomSysteme,typePresta,ligne,formule,cte1,DateModif) values (null,'COLLECTE_GRAV','MATIERE',589,'floor(0.05*DISTANCE_A)*COLLECTE_D110_OK',null,now());
</v>
      </c>
      <c r="X22" s="274" t="str">
        <f t="shared" si="6"/>
        <v/>
      </c>
      <c r="Y22" s="274" t="str">
        <f t="shared" si="7"/>
        <v/>
      </c>
      <c r="Z22" s="274" t="str">
        <f t="shared" si="8"/>
        <v/>
      </c>
      <c r="AA22" s="274" t="str">
        <f t="shared" si="9"/>
        <v/>
      </c>
      <c r="AB22" s="274" t="str">
        <f t="shared" si="10"/>
        <v/>
      </c>
      <c r="AC22" s="274" t="str">
        <f t="shared" si="11"/>
        <v/>
      </c>
      <c r="AD22" s="274" t="str">
        <f t="shared" si="12"/>
        <v/>
      </c>
      <c r="AE22" s="274" t="str">
        <f t="shared" si="13"/>
        <v/>
      </c>
      <c r="AF22" s="274" t="str">
        <f t="shared" si="14"/>
        <v/>
      </c>
      <c r="AG22" s="274" t="str">
        <f t="shared" si="15"/>
        <v/>
      </c>
      <c r="AH22" s="274" t="str">
        <f t="shared" si="16"/>
        <v/>
      </c>
      <c r="AI22" s="274" t="str">
        <f t="shared" si="17"/>
        <v/>
      </c>
      <c r="AJ22" s="274" t="str">
        <f t="shared" si="18"/>
        <v/>
      </c>
      <c r="AK22" s="274" t="str">
        <f t="shared" si="19"/>
        <v/>
      </c>
      <c r="AL22" s="274" t="str">
        <f t="shared" si="3"/>
        <v/>
      </c>
      <c r="AM22" s="274" t="str">
        <f t="shared" si="4"/>
        <v/>
      </c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274"/>
      <c r="BO22" s="274"/>
      <c r="BP22" s="274" t="str">
        <f t="shared" si="5"/>
        <v/>
      </c>
      <c r="BQ22" s="251"/>
      <c r="BR22" s="251"/>
      <c r="BT22" s="251"/>
      <c r="BU22" s="251"/>
    </row>
    <row r="23" spans="1:16374" s="248" customFormat="1" x14ac:dyDescent="0.3">
      <c r="A23" s="250">
        <f>IF(B23="MATIERE",VLOOKUP($C23,MATIERE!$B$2:$K$601,10,0),IF(B23="MOA",VLOOKUP($C23,ATELIER!$B$2:$K$291,10,0),IF(B23="MOC",VLOOKUP($C23,CHANTIER!$B$2:$K$291,10,0),IF(B23="MP",VLOOKUP($C23,MINIPELLE!$B$2:$K$291,10,0),""))))</f>
        <v>270</v>
      </c>
      <c r="B23" s="248" t="s">
        <v>294</v>
      </c>
      <c r="C23" s="248" t="s">
        <v>1675</v>
      </c>
      <c r="D23" s="274" t="str">
        <f>IF(B23="MATIERE",VLOOKUP($C23,[4]MATIERE!$B$2:$K$601,6,0),IF(B23="MOA",VLOOKUP($C23,[4]ATELIER!$B$2:$K$291,3,0),IF(B23="MOC",VLOOKUP($C23,[4]CHANTIER!$B$2:$K$291,3,0),IF(B23="MP",VLOOKUP($C23,[4]MINIPELLE!$B$2:$K$291,3,0),""))))</f>
        <v>ml</v>
      </c>
      <c r="F23" s="251"/>
      <c r="H23" s="251"/>
      <c r="J23" s="251"/>
      <c r="L23" s="251" t="s">
        <v>2003</v>
      </c>
      <c r="P23" s="251"/>
      <c r="R23" s="251"/>
      <c r="T23" s="251"/>
      <c r="V23" s="251"/>
      <c r="W23" s="274" t="str">
        <f t="shared" si="2"/>
        <v/>
      </c>
      <c r="X23" s="274" t="str">
        <f t="shared" si="6"/>
        <v/>
      </c>
      <c r="Y23" s="274" t="str">
        <f t="shared" si="7"/>
        <v/>
      </c>
      <c r="Z23" s="274" t="str">
        <f t="shared" si="8"/>
        <v/>
      </c>
      <c r="AA23" s="274" t="str">
        <f t="shared" si="9"/>
        <v/>
      </c>
      <c r="AB23" s="274" t="str">
        <f t="shared" si="10"/>
        <v/>
      </c>
      <c r="AC23" s="274" t="str">
        <f t="shared" si="11"/>
        <v xml:space="preserve">INSERT INTO SC_SystemeProduits(RefDimension,NomSysteme,typePresta,ligne,formule,cte1,DateModif) values (null,'COLLECTE_PEHD63','MATIERE',270,'DISTANCE_B1*COLLECTE_PEHD_OK*COLLECTE_63_OK',null,now());
</v>
      </c>
      <c r="AD23" s="274" t="str">
        <f t="shared" si="12"/>
        <v/>
      </c>
      <c r="AE23" s="274" t="str">
        <f t="shared" si="13"/>
        <v/>
      </c>
      <c r="AF23" s="274" t="str">
        <f t="shared" si="14"/>
        <v/>
      </c>
      <c r="AG23" s="274" t="str">
        <f t="shared" si="15"/>
        <v/>
      </c>
      <c r="AH23" s="274" t="str">
        <f t="shared" si="16"/>
        <v/>
      </c>
      <c r="AI23" s="274" t="str">
        <f t="shared" si="17"/>
        <v/>
      </c>
      <c r="AJ23" s="274" t="str">
        <f t="shared" si="18"/>
        <v/>
      </c>
      <c r="AK23" s="274" t="str">
        <f t="shared" si="19"/>
        <v/>
      </c>
      <c r="AL23" s="274" t="str">
        <f t="shared" si="3"/>
        <v/>
      </c>
      <c r="AM23" s="274" t="str">
        <f t="shared" si="4"/>
        <v/>
      </c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O23" s="274"/>
      <c r="BP23" s="274" t="str">
        <f t="shared" si="5"/>
        <v/>
      </c>
      <c r="BQ23" s="251"/>
      <c r="BR23" s="251"/>
      <c r="BT23" s="251"/>
      <c r="BU23" s="251"/>
    </row>
    <row r="24" spans="1:16374" s="248" customFormat="1" x14ac:dyDescent="0.3">
      <c r="A24" s="250">
        <f>IF(B24="MATIERE",VLOOKUP($C24,MATIERE!$B$2:$K$601,10,0),IF(B24="MOA",VLOOKUP($C24,ATELIER!$B$2:$K$291,10,0),IF(B24="MOC",VLOOKUP($C24,CHANTIER!$B$2:$K$291,10,0),IF(B24="MP",VLOOKUP($C24,MINIPELLE!$B$2:$K$291,10,0),""))))</f>
        <v>583</v>
      </c>
      <c r="B24" s="248" t="s">
        <v>294</v>
      </c>
      <c r="C24" s="248" t="s">
        <v>1976</v>
      </c>
      <c r="D24" s="274" t="str">
        <f>IF(B24="MATIERE",VLOOKUP($C24,[4]MATIERE!$B$2:$K$601,6,0),IF(B24="MOA",VLOOKUP($C24,[4]ATELIER!$B$2:$K$291,3,0),IF(B24="MOC",VLOOKUP($C24,[4]CHANTIER!$B$2:$K$291,3,0),IF(B24="MP",VLOOKUP($C24,[4]MINIPELLE!$B$2:$K$291,3,0),""))))</f>
        <v>ml</v>
      </c>
      <c r="F24" s="251"/>
      <c r="H24" s="251"/>
      <c r="J24" s="251"/>
      <c r="L24" s="251"/>
      <c r="N24" s="248" t="s">
        <v>2009</v>
      </c>
      <c r="P24" s="251"/>
      <c r="R24" s="251"/>
      <c r="T24" s="251"/>
      <c r="V24" s="251"/>
      <c r="W24" s="274" t="str">
        <f t="shared" si="2"/>
        <v/>
      </c>
      <c r="X24" s="274" t="str">
        <f t="shared" si="6"/>
        <v/>
      </c>
      <c r="Y24" s="274" t="str">
        <f t="shared" si="7"/>
        <v/>
      </c>
      <c r="Z24" s="274" t="str">
        <f t="shared" si="8"/>
        <v/>
      </c>
      <c r="AA24" s="274" t="str">
        <f t="shared" si="9"/>
        <v/>
      </c>
      <c r="AB24" s="274" t="str">
        <f t="shared" si="10"/>
        <v/>
      </c>
      <c r="AC24" s="274" t="str">
        <f t="shared" si="11"/>
        <v/>
      </c>
      <c r="AD24" s="274" t="str">
        <f t="shared" si="12"/>
        <v/>
      </c>
      <c r="AE24" s="274" t="str">
        <f t="shared" si="13"/>
        <v xml:space="preserve">INSERT INTO SC_SystemeProduits(RefDimension,NomSysteme,typePresta,ligne,formule,cte1,DateModif) values (null,'COLLECTE_PEHD50','MATIERE',583,'DISTANCE_B1*COLLECTE_PEHD_OK*COLLECTE_50_OK',null,now());
</v>
      </c>
      <c r="AF24" s="274" t="str">
        <f t="shared" si="14"/>
        <v/>
      </c>
      <c r="AG24" s="274" t="str">
        <f t="shared" si="15"/>
        <v/>
      </c>
      <c r="AH24" s="274" t="str">
        <f t="shared" si="16"/>
        <v/>
      </c>
      <c r="AI24" s="274" t="str">
        <f t="shared" si="17"/>
        <v/>
      </c>
      <c r="AJ24" s="274" t="str">
        <f t="shared" si="18"/>
        <v/>
      </c>
      <c r="AK24" s="274" t="str">
        <f t="shared" si="19"/>
        <v/>
      </c>
      <c r="AL24" s="274" t="str">
        <f t="shared" si="3"/>
        <v/>
      </c>
      <c r="AM24" s="274" t="str">
        <f t="shared" si="4"/>
        <v/>
      </c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4"/>
      <c r="BB24" s="274"/>
      <c r="BC24" s="274"/>
      <c r="BD24" s="274"/>
      <c r="BE24" s="274"/>
      <c r="BF24" s="274"/>
      <c r="BG24" s="274"/>
      <c r="BH24" s="274"/>
      <c r="BI24" s="274"/>
      <c r="BJ24" s="274"/>
      <c r="BK24" s="274"/>
      <c r="BL24" s="274"/>
      <c r="BM24" s="274"/>
      <c r="BN24" s="274"/>
      <c r="BO24" s="274"/>
      <c r="BP24" s="274" t="str">
        <f t="shared" si="5"/>
        <v/>
      </c>
      <c r="BQ24" s="251"/>
      <c r="BR24" s="251"/>
      <c r="BT24" s="251"/>
      <c r="BU24" s="251"/>
    </row>
    <row r="25" spans="1:16374" s="248" customFormat="1" x14ac:dyDescent="0.3">
      <c r="A25" s="250">
        <f>IF(B25="MATIERE",VLOOKUP($C25,MATIERE!$B$2:$K$601,10,0),IF(B25="MOA",VLOOKUP($C25,ATELIER!$B$2:$K$291,10,0),IF(B25="MOC",VLOOKUP($C25,CHANTIER!$B$2:$K$291,10,0),IF(B25="MP",VLOOKUP($C25,MINIPELLE!$B$2:$K$291,10,0),""))))</f>
        <v>498</v>
      </c>
      <c r="B25" s="248" t="s">
        <v>294</v>
      </c>
      <c r="C25" s="261" t="s">
        <v>1284</v>
      </c>
      <c r="D25" s="274" t="str">
        <f>IF(B25="MATIERE",VLOOKUP($C25,[4]MATIERE!$B$2:$K$601,6,0),IF(B25="MOA",VLOOKUP($C25,[4]ATELIER!$B$2:$K$291,3,0),IF(B25="MOC",VLOOKUP($C25,[4]CHANTIER!$B$2:$K$291,3,0),IF(B25="MP",VLOOKUP($C25,[4]MINIPELLE!$B$2:$K$291,3,0),""))))</f>
        <v>pc</v>
      </c>
      <c r="F25" s="251"/>
      <c r="H25" s="251" t="s">
        <v>2004</v>
      </c>
      <c r="J25" s="251"/>
      <c r="L25" s="251"/>
      <c r="N25" s="251"/>
      <c r="P25" s="251"/>
      <c r="R25" s="251"/>
      <c r="T25" s="251"/>
      <c r="V25" s="251"/>
      <c r="W25" s="274" t="str">
        <f t="shared" si="2"/>
        <v/>
      </c>
      <c r="X25" s="274" t="str">
        <f t="shared" si="6"/>
        <v/>
      </c>
      <c r="Y25" s="274" t="str">
        <f t="shared" si="7"/>
        <v xml:space="preserve">INSERT INTO SC_SystemeProduits(RefDimension,NomSysteme,typePresta,ligne,formule,cte1,DateModif) values (null,'COLLECTE_PVC63','MATIERE',498,'ceil(DISTANCE_B1/3)*COLLECTE_PVC_OK*COLLECTE_63_OK',null,now());
</v>
      </c>
      <c r="Z25" s="274" t="str">
        <f t="shared" si="8"/>
        <v/>
      </c>
      <c r="AA25" s="274" t="str">
        <f t="shared" si="9"/>
        <v/>
      </c>
      <c r="AB25" s="274" t="str">
        <f t="shared" si="10"/>
        <v/>
      </c>
      <c r="AC25" s="274" t="str">
        <f t="shared" si="11"/>
        <v/>
      </c>
      <c r="AD25" s="274" t="str">
        <f t="shared" si="12"/>
        <v/>
      </c>
      <c r="AE25" s="274" t="str">
        <f t="shared" si="13"/>
        <v/>
      </c>
      <c r="AF25" s="274" t="str">
        <f t="shared" si="14"/>
        <v/>
      </c>
      <c r="AG25" s="274" t="str">
        <f t="shared" si="15"/>
        <v/>
      </c>
      <c r="AH25" s="274" t="str">
        <f t="shared" si="16"/>
        <v/>
      </c>
      <c r="AI25" s="274" t="str">
        <f t="shared" si="17"/>
        <v/>
      </c>
      <c r="AJ25" s="274" t="str">
        <f t="shared" si="18"/>
        <v/>
      </c>
      <c r="AK25" s="274" t="str">
        <f t="shared" si="19"/>
        <v/>
      </c>
      <c r="AL25" s="274" t="str">
        <f t="shared" si="3"/>
        <v/>
      </c>
      <c r="AM25" s="274" t="str">
        <f t="shared" si="4"/>
        <v/>
      </c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274"/>
      <c r="BJ25" s="274"/>
      <c r="BK25" s="274"/>
      <c r="BL25" s="274"/>
      <c r="BM25" s="274"/>
      <c r="BN25" s="274"/>
      <c r="BO25" s="274"/>
      <c r="BP25" s="274" t="str">
        <f t="shared" si="5"/>
        <v/>
      </c>
      <c r="BQ25" s="251"/>
      <c r="BR25" s="251"/>
      <c r="BT25" s="251"/>
      <c r="BU25" s="251"/>
    </row>
    <row r="26" spans="1:16374" s="248" customFormat="1" x14ac:dyDescent="0.3">
      <c r="A26" s="250">
        <f>IF(B26="MATIERE",VLOOKUP($C26,MATIERE!$B$2:$K$601,10,0),IF(B26="MOA",VLOOKUP($C26,ATELIER!$B$2:$K$291,10,0),IF(B26="MOC",VLOOKUP($C26,CHANTIER!$B$2:$K$291,10,0),IF(B26="MP",VLOOKUP($C26,MINIPELLE!$B$2:$K$291,10,0),""))))</f>
        <v>497</v>
      </c>
      <c r="B26" s="248" t="s">
        <v>294</v>
      </c>
      <c r="C26" s="261" t="s">
        <v>1282</v>
      </c>
      <c r="D26" s="274" t="str">
        <f>IF(B26="MATIERE",VLOOKUP($C26,[4]MATIERE!$B$2:$K$601,6,0),IF(B26="MOA",VLOOKUP($C26,[4]ATELIER!$B$2:$K$291,3,0),IF(B26="MOC",VLOOKUP($C26,[4]CHANTIER!$B$2:$K$291,3,0),IF(B26="MP",VLOOKUP($C26,[4]MINIPELLE!$B$2:$K$291,3,0),""))))</f>
        <v>pc</v>
      </c>
      <c r="F26" s="251"/>
      <c r="H26" s="251"/>
      <c r="J26" s="251" t="s">
        <v>2010</v>
      </c>
      <c r="L26" s="251"/>
      <c r="N26" s="251"/>
      <c r="P26" s="251"/>
      <c r="R26" s="251"/>
      <c r="T26" s="251"/>
      <c r="V26" s="251"/>
      <c r="W26" s="274" t="str">
        <f t="shared" si="2"/>
        <v/>
      </c>
      <c r="X26" s="274" t="str">
        <f t="shared" si="6"/>
        <v/>
      </c>
      <c r="Y26" s="274" t="str">
        <f t="shared" si="7"/>
        <v/>
      </c>
      <c r="Z26" s="274" t="str">
        <f t="shared" si="8"/>
        <v/>
      </c>
      <c r="AA26" s="274" t="str">
        <f t="shared" si="9"/>
        <v xml:space="preserve">INSERT INTO SC_SystemeProduits(RefDimension,NomSysteme,typePresta,ligne,formule,cte1,DateModif) values (null,'COLLECTE_PVC50','MATIERE',497,'ceil(DISTANCE_B1/3)*COLLECTE_PVC_OK*COLLECTE_50_OK',null,now());
</v>
      </c>
      <c r="AB26" s="274" t="str">
        <f t="shared" si="10"/>
        <v/>
      </c>
      <c r="AC26" s="274" t="str">
        <f t="shared" si="11"/>
        <v/>
      </c>
      <c r="AD26" s="274" t="str">
        <f t="shared" si="12"/>
        <v/>
      </c>
      <c r="AE26" s="274" t="str">
        <f t="shared" si="13"/>
        <v/>
      </c>
      <c r="AF26" s="274" t="str">
        <f t="shared" si="14"/>
        <v/>
      </c>
      <c r="AG26" s="274" t="str">
        <f t="shared" si="15"/>
        <v/>
      </c>
      <c r="AH26" s="274" t="str">
        <f t="shared" si="16"/>
        <v/>
      </c>
      <c r="AI26" s="274" t="str">
        <f t="shared" si="17"/>
        <v/>
      </c>
      <c r="AJ26" s="274" t="str">
        <f t="shared" si="18"/>
        <v/>
      </c>
      <c r="AK26" s="274" t="str">
        <f t="shared" si="19"/>
        <v/>
      </c>
      <c r="AL26" s="274" t="str">
        <f t="shared" si="3"/>
        <v/>
      </c>
      <c r="AM26" s="274" t="str">
        <f t="shared" si="4"/>
        <v/>
      </c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4"/>
      <c r="BK26" s="274"/>
      <c r="BL26" s="274"/>
      <c r="BM26" s="274"/>
      <c r="BN26" s="274"/>
      <c r="BO26" s="274"/>
      <c r="BP26" s="274" t="str">
        <f t="shared" si="5"/>
        <v/>
      </c>
      <c r="BQ26" s="251"/>
      <c r="BR26" s="251"/>
      <c r="BT26" s="251"/>
      <c r="BU26" s="251"/>
    </row>
    <row r="27" spans="1:16374" s="248" customFormat="1" x14ac:dyDescent="0.3">
      <c r="A27" s="250">
        <f>IF(B27="MATIERE",VLOOKUP($C27,MATIERE!$B$2:$K$601,10,0),IF(B27="MOA",VLOOKUP($C27,ATELIER!$B$2:$K$291,10,0),IF(B27="MOC",VLOOKUP($C27,CHANTIER!$B$2:$K$291,10,0),IF(B27="MP",VLOOKUP($C27,MINIPELLE!$B$2:$K$291,10,0),""))))</f>
        <v>541</v>
      </c>
      <c r="B27" s="248" t="s">
        <v>294</v>
      </c>
      <c r="C27" s="248" t="s">
        <v>1977</v>
      </c>
      <c r="D27" s="274" t="str">
        <f>IF(B27="MATIERE",VLOOKUP($C27,[4]MATIERE!$B$2:$K$601,6,0),IF(B27="MOA",VLOOKUP($C27,[4]ATELIER!$B$2:$K$291,3,0),IF(B27="MOC",VLOOKUP($C27,[4]CHANTIER!$B$2:$K$291,3,0),IF(B27="MP",VLOOKUP($C27,[4]MINIPELLE!$B$2:$K$291,3,0),""))))</f>
        <v>pc</v>
      </c>
      <c r="F27" s="251"/>
      <c r="H27" s="251"/>
      <c r="J27" s="251"/>
      <c r="L27" s="251"/>
      <c r="N27" s="251"/>
      <c r="P27" s="251"/>
      <c r="R27" s="251"/>
      <c r="T27" s="251"/>
      <c r="V27" s="251"/>
      <c r="W27" s="274" t="str">
        <f t="shared" si="2"/>
        <v/>
      </c>
      <c r="X27" s="274" t="str">
        <f t="shared" si="6"/>
        <v/>
      </c>
      <c r="Y27" s="274" t="str">
        <f t="shared" si="7"/>
        <v/>
      </c>
      <c r="Z27" s="274" t="str">
        <f t="shared" si="8"/>
        <v/>
      </c>
      <c r="AA27" s="274" t="str">
        <f t="shared" si="9"/>
        <v/>
      </c>
      <c r="AB27" s="274" t="str">
        <f t="shared" si="10"/>
        <v/>
      </c>
      <c r="AC27" s="274" t="str">
        <f t="shared" si="11"/>
        <v/>
      </c>
      <c r="AD27" s="274" t="str">
        <f t="shared" si="12"/>
        <v/>
      </c>
      <c r="AE27" s="274" t="str">
        <f t="shared" si="13"/>
        <v/>
      </c>
      <c r="AF27" s="274" t="str">
        <f t="shared" si="14"/>
        <v/>
      </c>
      <c r="AG27" s="274" t="str">
        <f t="shared" si="15"/>
        <v/>
      </c>
      <c r="AH27" s="274" t="str">
        <f t="shared" si="16"/>
        <v/>
      </c>
      <c r="AI27" s="274" t="str">
        <f t="shared" si="17"/>
        <v/>
      </c>
      <c r="AJ27" s="274" t="str">
        <f t="shared" si="18"/>
        <v/>
      </c>
      <c r="AK27" s="274" t="str">
        <f t="shared" si="19"/>
        <v/>
      </c>
      <c r="AL27" s="274" t="str">
        <f t="shared" si="3"/>
        <v/>
      </c>
      <c r="AM27" s="274" t="str">
        <f t="shared" si="4"/>
        <v/>
      </c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274"/>
      <c r="BJ27" s="274"/>
      <c r="BK27" s="274"/>
      <c r="BL27" s="274"/>
      <c r="BM27" s="274"/>
      <c r="BN27" s="274"/>
      <c r="BO27" s="274"/>
      <c r="BP27" s="274" t="str">
        <f t="shared" si="5"/>
        <v/>
      </c>
      <c r="BQ27" s="251"/>
      <c r="BR27" s="251"/>
      <c r="BT27" s="251"/>
      <c r="BU27" s="251"/>
    </row>
    <row r="28" spans="1:16374" s="248" customFormat="1" x14ac:dyDescent="0.3">
      <c r="A28" s="250">
        <f>IF(B28="MATIERE",VLOOKUP($C28,MATIERE!$B$2:$K$601,10,0),IF(B28="MOA",VLOOKUP($C28,ATELIER!$B$2:$K$291,10,0),IF(B28="MOC",VLOOKUP($C28,CHANTIER!$B$2:$K$291,10,0),IF(B28="MP",VLOOKUP($C28,MINIPELLE!$B$2:$K$291,10,0),""))))</f>
        <v>463</v>
      </c>
      <c r="B28" s="248" t="s">
        <v>294</v>
      </c>
      <c r="C28" s="248" t="s">
        <v>1883</v>
      </c>
      <c r="D28" s="274" t="str">
        <f>IF(B28="MATIERE",VLOOKUP($C28,[4]MATIERE!$B$2:$K$601,6,0),IF(B28="MOA",VLOOKUP($C28,[4]ATELIER!$B$2:$K$291,3,0),IF(B28="MOC",VLOOKUP($C28,[4]CHANTIER!$B$2:$K$291,3,0),IF(B28="MP",VLOOKUP($C28,[4]MINIPELLE!$B$2:$K$291,3,0),""))))</f>
        <v>pc</v>
      </c>
      <c r="F28" s="251"/>
      <c r="H28" s="251"/>
      <c r="J28" s="251"/>
      <c r="L28" s="251"/>
      <c r="N28" s="251"/>
      <c r="P28" s="254" t="s">
        <v>1978</v>
      </c>
      <c r="R28" s="251"/>
      <c r="T28" s="251"/>
      <c r="V28" s="251"/>
      <c r="W28" s="274" t="str">
        <f t="shared" si="2"/>
        <v/>
      </c>
      <c r="X28" s="274" t="str">
        <f t="shared" si="6"/>
        <v/>
      </c>
      <c r="Y28" s="274" t="str">
        <f t="shared" si="7"/>
        <v/>
      </c>
      <c r="Z28" s="274" t="str">
        <f t="shared" si="8"/>
        <v/>
      </c>
      <c r="AA28" s="274" t="str">
        <f t="shared" si="9"/>
        <v/>
      </c>
      <c r="AB28" s="274" t="str">
        <f t="shared" si="10"/>
        <v/>
      </c>
      <c r="AC28" s="274" t="str">
        <f t="shared" si="11"/>
        <v/>
      </c>
      <c r="AD28" s="274" t="str">
        <f t="shared" si="12"/>
        <v/>
      </c>
      <c r="AE28" s="274" t="str">
        <f t="shared" si="13"/>
        <v/>
      </c>
      <c r="AF28" s="274" t="str">
        <f t="shared" si="14"/>
        <v/>
      </c>
      <c r="AG28" s="274" t="str">
        <f t="shared" si="15"/>
        <v xml:space="preserve">INSERT INTO SC_SystemeProduits(RefDimension,NomSysteme,typePresta,ligne,formule,cte1,DateModif) values (null,'COLLECTE_ELEC','MATIERE',463,'DISTANCE_FOURREAU/25*1.2',null,now());
</v>
      </c>
      <c r="AH28" s="274" t="str">
        <f t="shared" si="16"/>
        <v/>
      </c>
      <c r="AI28" s="274" t="str">
        <f t="shared" si="17"/>
        <v/>
      </c>
      <c r="AJ28" s="274" t="str">
        <f t="shared" si="18"/>
        <v/>
      </c>
      <c r="AK28" s="274" t="str">
        <f t="shared" si="19"/>
        <v/>
      </c>
      <c r="AL28" s="274" t="str">
        <f t="shared" si="3"/>
        <v/>
      </c>
      <c r="AM28" s="274" t="str">
        <f t="shared" si="4"/>
        <v/>
      </c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274"/>
      <c r="BJ28" s="274"/>
      <c r="BK28" s="274"/>
      <c r="BL28" s="274"/>
      <c r="BM28" s="274"/>
      <c r="BN28" s="274"/>
      <c r="BO28" s="274"/>
      <c r="BP28" s="274" t="str">
        <f t="shared" si="5"/>
        <v/>
      </c>
      <c r="BQ28" s="251"/>
      <c r="BR28" s="251"/>
      <c r="BT28" s="251"/>
      <c r="BU28" s="251"/>
    </row>
    <row r="29" spans="1:16374" s="248" customFormat="1" x14ac:dyDescent="0.3">
      <c r="A29" s="250">
        <f>IF(B29="MATIERE",VLOOKUP($C29,MATIERE!$B$2:$K$601,10,0),IF(B29="MOA",VLOOKUP($C29,ATELIER!$B$2:$K$291,10,0),IF(B29="MOC",VLOOKUP($C29,CHANTIER!$B$2:$K$291,10,0),IF(B29="MP",VLOOKUP($C29,MINIPELLE!$B$2:$K$291,10,0),""))))</f>
        <v>92</v>
      </c>
      <c r="B29" s="248" t="s">
        <v>294</v>
      </c>
      <c r="C29" s="248" t="s">
        <v>1338</v>
      </c>
      <c r="D29" s="274" t="str">
        <f>IF(B29="MATIERE",VLOOKUP($C29,[4]MATIERE!$B$2:$K$601,6,0),IF(B29="MOA",VLOOKUP($C29,[4]ATELIER!$B$2:$K$291,3,0),IF(B29="MOC",VLOOKUP($C29,[4]CHANTIER!$B$2:$K$291,3,0),IF(B29="MP",VLOOKUP($C29,[4]MINIPELLE!$B$2:$K$291,3,0),""))))</f>
        <v>pc</v>
      </c>
      <c r="F29" s="251"/>
      <c r="H29" s="251"/>
      <c r="J29" s="251"/>
      <c r="L29" s="251"/>
      <c r="N29" s="251"/>
      <c r="P29" s="254" t="s">
        <v>1979</v>
      </c>
      <c r="R29" s="251"/>
      <c r="T29" s="251"/>
      <c r="V29" s="251"/>
      <c r="W29" s="274" t="str">
        <f t="shared" si="2"/>
        <v/>
      </c>
      <c r="X29" s="274" t="str">
        <f t="shared" si="6"/>
        <v/>
      </c>
      <c r="Y29" s="274" t="str">
        <f t="shared" si="7"/>
        <v/>
      </c>
      <c r="Z29" s="274" t="str">
        <f t="shared" si="8"/>
        <v/>
      </c>
      <c r="AA29" s="274" t="str">
        <f t="shared" si="9"/>
        <v/>
      </c>
      <c r="AB29" s="274" t="str">
        <f t="shared" si="10"/>
        <v/>
      </c>
      <c r="AC29" s="274" t="str">
        <f t="shared" si="11"/>
        <v/>
      </c>
      <c r="AD29" s="274" t="str">
        <f t="shared" si="12"/>
        <v/>
      </c>
      <c r="AE29" s="274" t="str">
        <f t="shared" si="13"/>
        <v/>
      </c>
      <c r="AF29" s="274" t="str">
        <f t="shared" si="14"/>
        <v/>
      </c>
      <c r="AG29" s="274" t="str">
        <f t="shared" si="15"/>
        <v xml:space="preserve">INSERT INTO SC_SystemeProduits(RefDimension,NomSysteme,typePresta,ligne,formule,cte1,DateModif) values (null,'COLLECTE_ELEC','MATIERE',92,'DISTANCE_FOURREAU',null,now());
</v>
      </c>
      <c r="AH29" s="274" t="str">
        <f t="shared" si="16"/>
        <v/>
      </c>
      <c r="AI29" s="274" t="str">
        <f t="shared" si="17"/>
        <v/>
      </c>
      <c r="AJ29" s="274" t="str">
        <f t="shared" si="18"/>
        <v/>
      </c>
      <c r="AK29" s="274" t="str">
        <f t="shared" si="19"/>
        <v/>
      </c>
      <c r="AL29" s="274" t="str">
        <f t="shared" si="3"/>
        <v/>
      </c>
      <c r="AM29" s="274" t="str">
        <f t="shared" si="4"/>
        <v/>
      </c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274"/>
      <c r="BJ29" s="274"/>
      <c r="BK29" s="274"/>
      <c r="BL29" s="274"/>
      <c r="BM29" s="274"/>
      <c r="BN29" s="274"/>
      <c r="BO29" s="274"/>
      <c r="BP29" s="274" t="str">
        <f t="shared" si="5"/>
        <v/>
      </c>
      <c r="BQ29" s="251"/>
      <c r="BR29" s="251"/>
      <c r="BT29" s="251"/>
      <c r="BU29" s="251"/>
    </row>
    <row r="30" spans="1:16374" s="248" customFormat="1" x14ac:dyDescent="0.3">
      <c r="A30" s="250">
        <f>IF(B30="MATIERE",VLOOKUP($C30,MATIERE!$B$2:$K$601,10,0),IF(B30="MOA",VLOOKUP($C30,ATELIER!$B$2:$K$291,10,0),IF(B30="MOC",VLOOKUP($C30,CHANTIER!$B$2:$K$291,10,0),IF(B30="MP",VLOOKUP($C30,MINIPELLE!$B$2:$K$291,10,0),""))))</f>
        <v>12</v>
      </c>
      <c r="B30" s="248" t="s">
        <v>298</v>
      </c>
      <c r="C30" s="248" t="s">
        <v>92</v>
      </c>
      <c r="D30" s="274" t="str">
        <f>IF(B30="MATIERE",VLOOKUP($C30,[4]MATIERE!$B$2:$K$601,6,0),IF(B30="MOA",VLOOKUP($C30,[4]ATELIER!$B$2:$K$291,3,0),IF(B30="MOC",VLOOKUP($C30,[4]CHANTIER!$B$2:$K$291,3,0),IF(B30="MP",VLOOKUP($C30,[4]MINIPELLE!$B$2:$K$291,3,0),""))))</f>
        <v>ml</v>
      </c>
      <c r="F30" s="251"/>
      <c r="H30" s="251"/>
      <c r="J30" s="251"/>
      <c r="L30" s="251"/>
      <c r="N30" s="251"/>
      <c r="P30" s="254" t="s">
        <v>1979</v>
      </c>
      <c r="R30" s="251"/>
      <c r="T30" s="251"/>
      <c r="V30" s="251"/>
      <c r="W30" s="274" t="str">
        <f t="shared" si="2"/>
        <v/>
      </c>
      <c r="X30" s="274" t="str">
        <f t="shared" si="6"/>
        <v/>
      </c>
      <c r="Y30" s="274" t="str">
        <f t="shared" si="7"/>
        <v/>
      </c>
      <c r="Z30" s="274" t="str">
        <f t="shared" si="8"/>
        <v/>
      </c>
      <c r="AA30" s="274" t="str">
        <f t="shared" si="9"/>
        <v/>
      </c>
      <c r="AB30" s="274" t="str">
        <f t="shared" si="10"/>
        <v/>
      </c>
      <c r="AC30" s="274" t="str">
        <f t="shared" si="11"/>
        <v/>
      </c>
      <c r="AD30" s="274" t="str">
        <f t="shared" si="12"/>
        <v/>
      </c>
      <c r="AE30" s="274" t="str">
        <f t="shared" si="13"/>
        <v/>
      </c>
      <c r="AF30" s="274" t="str">
        <f t="shared" si="14"/>
        <v/>
      </c>
      <c r="AG30" s="274" t="str">
        <f t="shared" si="15"/>
        <v xml:space="preserve">INSERT INTO SC_SystemeProduits(RefDimension,NomSysteme,typePresta,ligne,formule,cte1,DateModif) values (null,'COLLECTE_ELEC','MOC',12,'DISTANCE_FOURREAU',null,now());
</v>
      </c>
      <c r="AH30" s="274" t="str">
        <f t="shared" si="16"/>
        <v/>
      </c>
      <c r="AI30" s="274" t="str">
        <f t="shared" si="17"/>
        <v/>
      </c>
      <c r="AJ30" s="274" t="str">
        <f t="shared" si="18"/>
        <v/>
      </c>
      <c r="AK30" s="274" t="str">
        <f t="shared" si="19"/>
        <v/>
      </c>
      <c r="AL30" s="274" t="str">
        <f t="shared" si="3"/>
        <v/>
      </c>
      <c r="AM30" s="274" t="str">
        <f t="shared" si="4"/>
        <v/>
      </c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  <c r="BA30" s="274"/>
      <c r="BB30" s="274"/>
      <c r="BC30" s="274"/>
      <c r="BD30" s="274"/>
      <c r="BE30" s="274"/>
      <c r="BF30" s="274"/>
      <c r="BG30" s="274"/>
      <c r="BH30" s="274"/>
      <c r="BI30" s="274"/>
      <c r="BJ30" s="274"/>
      <c r="BK30" s="274"/>
      <c r="BL30" s="274"/>
      <c r="BM30" s="274"/>
      <c r="BN30" s="274"/>
      <c r="BO30" s="274"/>
      <c r="BP30" s="274" t="str">
        <f t="shared" si="5"/>
        <v/>
      </c>
      <c r="BQ30" s="251"/>
      <c r="BR30" s="251"/>
      <c r="BT30" s="251"/>
      <c r="BU30" s="251"/>
    </row>
    <row r="31" spans="1:16374" s="248" customFormat="1" x14ac:dyDescent="0.3">
      <c r="A31" s="250">
        <f>IF(B31="MATIERE",VLOOKUP($C31,MATIERE!$B$2:$K$601,10,0),IF(B31="MOA",VLOOKUP($C31,ATELIER!$B$2:$K$291,10,0),IF(B31="MOC",VLOOKUP($C31,CHANTIER!$B$2:$K$291,10,0),IF(B31="MP",VLOOKUP($C31,MINIPELLE!$B$2:$K$291,10,0),""))))</f>
        <v>3</v>
      </c>
      <c r="B31" s="248" t="s">
        <v>298</v>
      </c>
      <c r="C31" s="248" t="s">
        <v>1575</v>
      </c>
      <c r="D31" s="274" t="str">
        <f>IF(B31="MATIERE",VLOOKUP($C31,[4]MATIERE!$B$2:$K$601,6,0),IF(B31="MOA",VLOOKUP($C31,[4]ATELIER!$B$2:$K$291,3,0),IF(B31="MOC",VLOOKUP($C31,[4]CHANTIER!$B$2:$K$291,3,0),IF(B31="MP",VLOOKUP($C31,[4]MINIPELLE!$B$2:$K$291,3,0),""))))</f>
        <v>ml</v>
      </c>
      <c r="F31" s="251"/>
      <c r="H31" s="251"/>
      <c r="J31" s="251"/>
      <c r="L31" s="251"/>
      <c r="N31" s="251"/>
      <c r="P31" s="254" t="s">
        <v>1979</v>
      </c>
      <c r="R31" s="251"/>
      <c r="T31" s="251"/>
      <c r="V31" s="251"/>
      <c r="W31" s="274" t="str">
        <f t="shared" si="2"/>
        <v/>
      </c>
      <c r="X31" s="274" t="str">
        <f t="shared" si="6"/>
        <v/>
      </c>
      <c r="Y31" s="274" t="str">
        <f t="shared" si="7"/>
        <v/>
      </c>
      <c r="Z31" s="274" t="str">
        <f t="shared" si="8"/>
        <v/>
      </c>
      <c r="AA31" s="274" t="str">
        <f t="shared" si="9"/>
        <v/>
      </c>
      <c r="AB31" s="274" t="str">
        <f t="shared" si="10"/>
        <v/>
      </c>
      <c r="AC31" s="274" t="str">
        <f t="shared" si="11"/>
        <v/>
      </c>
      <c r="AD31" s="274" t="str">
        <f t="shared" si="12"/>
        <v/>
      </c>
      <c r="AE31" s="274" t="str">
        <f t="shared" si="13"/>
        <v/>
      </c>
      <c r="AF31" s="274" t="str">
        <f t="shared" si="14"/>
        <v/>
      </c>
      <c r="AG31" s="274" t="str">
        <f t="shared" si="15"/>
        <v xml:space="preserve">INSERT INTO SC_SystemeProduits(RefDimension,NomSysteme,typePresta,ligne,formule,cte1,DateModif) values (null,'COLLECTE_ELEC','MOC',3,'DISTANCE_FOURREAU',null,now());
</v>
      </c>
      <c r="AH31" s="274" t="str">
        <f t="shared" si="16"/>
        <v/>
      </c>
      <c r="AI31" s="274" t="str">
        <f t="shared" si="17"/>
        <v/>
      </c>
      <c r="AJ31" s="274" t="str">
        <f t="shared" si="18"/>
        <v/>
      </c>
      <c r="AK31" s="274" t="str">
        <f t="shared" si="19"/>
        <v/>
      </c>
      <c r="AL31" s="274" t="str">
        <f t="shared" si="3"/>
        <v/>
      </c>
      <c r="AM31" s="274" t="str">
        <f t="shared" si="4"/>
        <v/>
      </c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274"/>
      <c r="BJ31" s="274"/>
      <c r="BK31" s="274"/>
      <c r="BL31" s="274"/>
      <c r="BM31" s="274"/>
      <c r="BN31" s="274"/>
      <c r="BO31" s="274"/>
      <c r="BP31" s="274" t="str">
        <f t="shared" si="5"/>
        <v/>
      </c>
      <c r="BQ31" s="251"/>
      <c r="BR31" s="251"/>
      <c r="BT31" s="251"/>
      <c r="BU31" s="251"/>
    </row>
    <row r="32" spans="1:16374" s="248" customFormat="1" ht="15.6" x14ac:dyDescent="0.3">
      <c r="A32" s="250">
        <f>IF(B32="MATIERE",VLOOKUP($C32,MATIERE!$B$2:$K$601,10,0),IF(B32="MOA",VLOOKUP($C32,ATELIER!$B$2:$K$291,10,0),IF(B32="MOC",VLOOKUP($C32,CHANTIER!$B$2:$K$291,10,0),IF(B32="MP",VLOOKUP($C32,MINIPELLE!$B$2:$K$291,10,0),""))))</f>
        <v>580</v>
      </c>
      <c r="B32" s="248" t="s">
        <v>294</v>
      </c>
      <c r="C32" s="276" t="s">
        <v>1934</v>
      </c>
      <c r="D32" s="274" t="str">
        <f>IF(B32="MATIERE",VLOOKUP($C32,[4]MATIERE!$B$2:$K$601,6,0),IF(B32="MOA",VLOOKUP($C32,[4]ATELIER!$B$2:$K$291,3,0),IF(B32="MOC",VLOOKUP($C32,[4]CHANTIER!$B$2:$K$291,3,0),IF(B32="MP",VLOOKUP($C32,[4]MINIPELLE!$B$2:$K$291,3,0),""))))</f>
        <v>pc</v>
      </c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54" t="s">
        <v>2016</v>
      </c>
      <c r="Q32" s="276"/>
      <c r="R32" s="276"/>
      <c r="S32" s="276"/>
      <c r="T32" s="276"/>
      <c r="U32" s="276"/>
      <c r="V32" s="276"/>
      <c r="W32" s="274" t="str">
        <f t="shared" si="2"/>
        <v/>
      </c>
      <c r="X32" s="274" t="str">
        <f t="shared" si="6"/>
        <v/>
      </c>
      <c r="Y32" s="274" t="str">
        <f t="shared" si="7"/>
        <v/>
      </c>
      <c r="Z32" s="274" t="str">
        <f t="shared" si="8"/>
        <v/>
      </c>
      <c r="AA32" s="274" t="str">
        <f t="shared" si="9"/>
        <v/>
      </c>
      <c r="AB32" s="274" t="str">
        <f t="shared" si="10"/>
        <v/>
      </c>
      <c r="AC32" s="274" t="str">
        <f t="shared" si="11"/>
        <v/>
      </c>
      <c r="AD32" s="274" t="str">
        <f t="shared" si="12"/>
        <v/>
      </c>
      <c r="AE32" s="274" t="str">
        <f t="shared" si="13"/>
        <v/>
      </c>
      <c r="AF32" s="274" t="str">
        <f t="shared" si="14"/>
        <v/>
      </c>
      <c r="AG32" s="274" t="str">
        <f t="shared" si="15"/>
        <v xml:space="preserve">INSERT INTO SC_SystemeProduits(RefDimension,NomSysteme,typePresta,ligne,formule,cte1,DateModif) values (null,'COLLECTE_ELEC','MATIERE',580,'DISTANCE_3G15*BOB_25/25',null,now());
</v>
      </c>
      <c r="AH32" s="274" t="str">
        <f t="shared" si="16"/>
        <v/>
      </c>
      <c r="AI32" s="274" t="str">
        <f t="shared" si="17"/>
        <v/>
      </c>
      <c r="AJ32" s="274" t="str">
        <f t="shared" si="18"/>
        <v/>
      </c>
      <c r="AK32" s="274" t="str">
        <f t="shared" si="19"/>
        <v/>
      </c>
      <c r="AL32" s="274" t="str">
        <f t="shared" si="3"/>
        <v/>
      </c>
      <c r="AM32" s="274" t="str">
        <f t="shared" si="4"/>
        <v/>
      </c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274"/>
      <c r="BJ32" s="274"/>
      <c r="BK32" s="274"/>
      <c r="BL32" s="274"/>
      <c r="BM32" s="274"/>
      <c r="BN32" s="274"/>
      <c r="BO32" s="274"/>
      <c r="BP32" s="274" t="str">
        <f t="shared" si="5"/>
        <v/>
      </c>
      <c r="BQ32" s="276"/>
      <c r="BR32" s="276"/>
      <c r="BS32" s="276"/>
      <c r="BT32" s="276"/>
      <c r="BU32" s="276"/>
      <c r="BV32" s="276"/>
      <c r="BW32" s="276"/>
      <c r="BX32" s="276"/>
      <c r="BY32" s="276"/>
      <c r="BZ32" s="276"/>
      <c r="CA32" s="276"/>
      <c r="CB32" s="276"/>
      <c r="CC32" s="276"/>
      <c r="CD32" s="276"/>
      <c r="CE32" s="276"/>
      <c r="CF32" s="276"/>
      <c r="CG32" s="276"/>
      <c r="CH32" s="276"/>
      <c r="CI32" s="276"/>
      <c r="CJ32" s="276"/>
      <c r="CK32" s="276"/>
      <c r="CL32" s="276"/>
      <c r="CM32" s="276"/>
      <c r="CN32" s="276"/>
      <c r="CO32" s="276"/>
      <c r="CP32" s="276"/>
      <c r="CQ32" s="276"/>
      <c r="CR32" s="276"/>
      <c r="CS32" s="276"/>
      <c r="CT32" s="276"/>
      <c r="CU32" s="276"/>
      <c r="CV32" s="276"/>
      <c r="CW32" s="276"/>
      <c r="CX32" s="276"/>
      <c r="CY32" s="276"/>
      <c r="CZ32" s="276"/>
      <c r="DA32" s="276"/>
      <c r="DB32" s="276"/>
      <c r="DC32" s="276"/>
      <c r="DD32" s="276"/>
      <c r="DE32" s="276"/>
      <c r="DF32" s="276"/>
      <c r="DG32" s="276"/>
      <c r="DH32" s="276"/>
      <c r="DI32" s="276"/>
      <c r="DJ32" s="276"/>
      <c r="DK32" s="276"/>
      <c r="DL32" s="276"/>
      <c r="DM32" s="276"/>
      <c r="DN32" s="276"/>
      <c r="DO32" s="276"/>
      <c r="DP32" s="276"/>
      <c r="DQ32" s="276"/>
      <c r="DR32" s="276"/>
      <c r="DS32" s="276"/>
      <c r="DT32" s="276"/>
      <c r="DU32" s="276"/>
      <c r="DV32" s="276"/>
      <c r="DW32" s="276"/>
      <c r="DX32" s="276"/>
      <c r="DY32" s="276"/>
      <c r="DZ32" s="276"/>
      <c r="EA32" s="276"/>
      <c r="EB32" s="276"/>
      <c r="EC32" s="276"/>
      <c r="ED32" s="276"/>
      <c r="EE32" s="276"/>
      <c r="EF32" s="276"/>
      <c r="EG32" s="276"/>
      <c r="EH32" s="276"/>
      <c r="EI32" s="276"/>
      <c r="EJ32" s="276"/>
      <c r="EK32" s="276"/>
      <c r="EL32" s="276"/>
      <c r="EM32" s="276"/>
      <c r="EN32" s="276"/>
      <c r="EO32" s="276"/>
      <c r="EP32" s="276"/>
      <c r="EQ32" s="276"/>
      <c r="ER32" s="276"/>
      <c r="ES32" s="276"/>
      <c r="ET32" s="276"/>
      <c r="EU32" s="276"/>
      <c r="EV32" s="276"/>
      <c r="EW32" s="276"/>
      <c r="EX32" s="276"/>
      <c r="EY32" s="276"/>
      <c r="EZ32" s="276"/>
      <c r="FA32" s="276"/>
      <c r="FB32" s="276"/>
      <c r="FC32" s="276"/>
      <c r="FD32" s="276"/>
      <c r="FE32" s="276"/>
      <c r="FF32" s="276"/>
      <c r="FG32" s="276"/>
      <c r="FH32" s="276"/>
      <c r="FI32" s="276"/>
      <c r="FJ32" s="276"/>
      <c r="FK32" s="276"/>
      <c r="FL32" s="276"/>
      <c r="FM32" s="276"/>
      <c r="FN32" s="276"/>
      <c r="FO32" s="276"/>
      <c r="FP32" s="276"/>
      <c r="FQ32" s="276"/>
      <c r="FR32" s="276"/>
      <c r="FS32" s="276"/>
      <c r="FT32" s="276"/>
      <c r="FU32" s="276"/>
      <c r="FV32" s="276"/>
      <c r="FW32" s="276"/>
      <c r="FX32" s="276"/>
      <c r="FY32" s="276"/>
      <c r="FZ32" s="276"/>
      <c r="GA32" s="276"/>
      <c r="GB32" s="276"/>
      <c r="GC32" s="276"/>
      <c r="GD32" s="276"/>
      <c r="GE32" s="276"/>
      <c r="GF32" s="276"/>
      <c r="GG32" s="276"/>
      <c r="GH32" s="276"/>
      <c r="GI32" s="276"/>
      <c r="GJ32" s="276"/>
      <c r="GK32" s="276"/>
      <c r="GL32" s="276"/>
      <c r="GM32" s="276"/>
      <c r="GN32" s="276"/>
      <c r="GO32" s="276"/>
      <c r="GP32" s="276"/>
      <c r="GQ32" s="276"/>
      <c r="GR32" s="276"/>
      <c r="GS32" s="276"/>
      <c r="GT32" s="276"/>
      <c r="GU32" s="276"/>
      <c r="GV32" s="276"/>
      <c r="GW32" s="276"/>
      <c r="GX32" s="276"/>
      <c r="GY32" s="276"/>
      <c r="GZ32" s="276"/>
      <c r="HA32" s="276"/>
      <c r="HB32" s="276"/>
      <c r="HC32" s="276"/>
      <c r="HD32" s="276"/>
      <c r="HE32" s="276"/>
      <c r="HF32" s="276"/>
      <c r="HG32" s="276"/>
      <c r="HH32" s="276"/>
      <c r="HI32" s="276"/>
      <c r="HJ32" s="276"/>
      <c r="HK32" s="276"/>
      <c r="HL32" s="276"/>
      <c r="HM32" s="276"/>
      <c r="HN32" s="276"/>
      <c r="HO32" s="276"/>
      <c r="HP32" s="276"/>
      <c r="HQ32" s="276"/>
      <c r="HR32" s="276"/>
      <c r="HS32" s="276"/>
      <c r="HT32" s="276"/>
      <c r="HU32" s="276"/>
      <c r="HV32" s="276"/>
      <c r="HW32" s="276"/>
      <c r="HX32" s="276"/>
      <c r="HY32" s="276"/>
      <c r="HZ32" s="276"/>
      <c r="IA32" s="276"/>
      <c r="IB32" s="276"/>
      <c r="IC32" s="276"/>
      <c r="ID32" s="276"/>
      <c r="IE32" s="276"/>
      <c r="IF32" s="276"/>
      <c r="IG32" s="276"/>
      <c r="IH32" s="276"/>
      <c r="II32" s="276"/>
      <c r="IJ32" s="276"/>
      <c r="IK32" s="276"/>
      <c r="IL32" s="276"/>
      <c r="IM32" s="276"/>
      <c r="IN32" s="276"/>
      <c r="IO32" s="276"/>
      <c r="IP32" s="276"/>
      <c r="IQ32" s="276"/>
      <c r="IR32" s="276"/>
      <c r="IS32" s="276"/>
      <c r="IT32" s="276"/>
      <c r="IU32" s="276"/>
      <c r="IV32" s="276"/>
      <c r="IW32" s="276"/>
      <c r="IX32" s="276"/>
      <c r="IY32" s="276"/>
      <c r="IZ32" s="276"/>
      <c r="JA32" s="276"/>
      <c r="JB32" s="276"/>
      <c r="JC32" s="276"/>
      <c r="JD32" s="276"/>
      <c r="JE32" s="276"/>
      <c r="JF32" s="276"/>
      <c r="JG32" s="276"/>
      <c r="JH32" s="276"/>
      <c r="JI32" s="276"/>
      <c r="JJ32" s="276"/>
      <c r="JK32" s="276"/>
      <c r="JL32" s="276"/>
      <c r="JM32" s="276"/>
      <c r="JN32" s="276"/>
      <c r="JO32" s="276"/>
      <c r="JP32" s="276"/>
      <c r="JQ32" s="276"/>
      <c r="JR32" s="276"/>
      <c r="JS32" s="276"/>
      <c r="JT32" s="276"/>
      <c r="JU32" s="276"/>
      <c r="JV32" s="276"/>
      <c r="JW32" s="276"/>
      <c r="JX32" s="276"/>
      <c r="JY32" s="276"/>
      <c r="JZ32" s="276"/>
      <c r="KA32" s="276"/>
      <c r="KB32" s="276"/>
      <c r="KC32" s="276"/>
      <c r="KD32" s="276"/>
      <c r="KE32" s="276"/>
      <c r="KF32" s="276"/>
      <c r="KG32" s="276"/>
      <c r="KH32" s="276"/>
      <c r="KI32" s="276"/>
      <c r="KJ32" s="276"/>
      <c r="KK32" s="276"/>
      <c r="KL32" s="276"/>
      <c r="KM32" s="276"/>
      <c r="KN32" s="276"/>
      <c r="KO32" s="276"/>
      <c r="KP32" s="276"/>
      <c r="KQ32" s="276"/>
      <c r="KR32" s="276"/>
      <c r="KS32" s="276"/>
      <c r="KT32" s="276"/>
      <c r="KU32" s="276"/>
      <c r="KV32" s="276"/>
      <c r="KW32" s="276"/>
      <c r="KX32" s="276"/>
      <c r="KY32" s="276"/>
      <c r="KZ32" s="276"/>
      <c r="LA32" s="276"/>
      <c r="LB32" s="276"/>
      <c r="LC32" s="276"/>
      <c r="LD32" s="276"/>
      <c r="LE32" s="276"/>
      <c r="LF32" s="276"/>
      <c r="LG32" s="276"/>
      <c r="LH32" s="276"/>
      <c r="LI32" s="276"/>
      <c r="LJ32" s="276"/>
      <c r="LK32" s="276"/>
      <c r="LL32" s="276"/>
      <c r="LM32" s="276"/>
      <c r="LN32" s="276"/>
      <c r="LO32" s="276"/>
      <c r="LP32" s="276"/>
      <c r="LQ32" s="276"/>
      <c r="LR32" s="276"/>
      <c r="LS32" s="276"/>
      <c r="LT32" s="276"/>
      <c r="LU32" s="276"/>
      <c r="LV32" s="276"/>
      <c r="LW32" s="276"/>
      <c r="LX32" s="276"/>
      <c r="LY32" s="276"/>
      <c r="LZ32" s="276"/>
      <c r="MA32" s="276"/>
      <c r="MB32" s="276"/>
      <c r="MC32" s="276"/>
      <c r="MD32" s="276"/>
      <c r="ME32" s="276"/>
      <c r="MF32" s="276"/>
      <c r="MG32" s="276"/>
      <c r="MH32" s="276"/>
      <c r="MI32" s="276"/>
      <c r="MJ32" s="276"/>
      <c r="MK32" s="276"/>
      <c r="ML32" s="276"/>
      <c r="MM32" s="276"/>
      <c r="MN32" s="276"/>
      <c r="MO32" s="276"/>
      <c r="MP32" s="276"/>
      <c r="MQ32" s="276"/>
      <c r="MR32" s="276"/>
      <c r="MS32" s="276"/>
      <c r="MT32" s="276"/>
      <c r="MU32" s="276"/>
      <c r="MV32" s="276"/>
      <c r="MW32" s="276"/>
      <c r="MX32" s="276"/>
      <c r="MY32" s="276"/>
      <c r="MZ32" s="276"/>
      <c r="NA32" s="276"/>
      <c r="NB32" s="276"/>
      <c r="NC32" s="276"/>
      <c r="ND32" s="276"/>
      <c r="NE32" s="276"/>
      <c r="NF32" s="276"/>
      <c r="NG32" s="276"/>
      <c r="NH32" s="276"/>
      <c r="NI32" s="276"/>
      <c r="NJ32" s="276"/>
      <c r="NK32" s="276"/>
      <c r="NL32" s="276"/>
      <c r="NM32" s="276"/>
      <c r="NN32" s="276"/>
      <c r="NO32" s="276"/>
      <c r="NP32" s="276"/>
      <c r="NQ32" s="276"/>
      <c r="NR32" s="276"/>
      <c r="NS32" s="276"/>
      <c r="NT32" s="276"/>
      <c r="NU32" s="276"/>
      <c r="NV32" s="276"/>
      <c r="NW32" s="276"/>
      <c r="NX32" s="276"/>
      <c r="NY32" s="276"/>
      <c r="NZ32" s="276"/>
      <c r="OA32" s="276"/>
      <c r="OB32" s="276"/>
      <c r="OC32" s="276"/>
      <c r="OD32" s="276"/>
      <c r="OE32" s="276"/>
      <c r="OF32" s="276"/>
      <c r="OG32" s="276"/>
      <c r="OH32" s="276"/>
      <c r="OI32" s="276"/>
      <c r="OJ32" s="276"/>
      <c r="OK32" s="276"/>
      <c r="OL32" s="276"/>
      <c r="OM32" s="276"/>
      <c r="ON32" s="276"/>
      <c r="OO32" s="276"/>
      <c r="OP32" s="276"/>
      <c r="OQ32" s="276"/>
      <c r="OR32" s="276"/>
      <c r="OS32" s="276"/>
      <c r="OT32" s="276"/>
      <c r="OU32" s="276"/>
      <c r="OV32" s="276"/>
      <c r="OW32" s="276"/>
      <c r="OX32" s="276"/>
      <c r="OY32" s="276"/>
      <c r="OZ32" s="276"/>
      <c r="PA32" s="276"/>
      <c r="PB32" s="276"/>
      <c r="PC32" s="276"/>
      <c r="PD32" s="276"/>
      <c r="PE32" s="276"/>
      <c r="PF32" s="276"/>
      <c r="PG32" s="276"/>
      <c r="PH32" s="276"/>
      <c r="PI32" s="276"/>
      <c r="PJ32" s="276"/>
      <c r="PK32" s="276"/>
      <c r="PL32" s="276"/>
      <c r="PM32" s="276"/>
      <c r="PN32" s="276"/>
      <c r="PO32" s="276"/>
      <c r="PP32" s="276"/>
      <c r="PQ32" s="276"/>
      <c r="PR32" s="276"/>
      <c r="PS32" s="276"/>
      <c r="PT32" s="276"/>
      <c r="PU32" s="276"/>
      <c r="PV32" s="276"/>
      <c r="PW32" s="276"/>
      <c r="PX32" s="276"/>
      <c r="PY32" s="276"/>
      <c r="PZ32" s="276"/>
      <c r="QA32" s="276"/>
      <c r="QB32" s="276"/>
      <c r="QC32" s="276"/>
      <c r="QD32" s="276"/>
      <c r="QE32" s="276"/>
      <c r="QF32" s="276"/>
      <c r="QG32" s="276"/>
      <c r="QH32" s="276"/>
      <c r="QI32" s="276"/>
      <c r="QJ32" s="276"/>
      <c r="QK32" s="276"/>
      <c r="QL32" s="276"/>
      <c r="QM32" s="276"/>
      <c r="QN32" s="276"/>
      <c r="QO32" s="276"/>
      <c r="QP32" s="276"/>
      <c r="QQ32" s="276"/>
      <c r="QR32" s="276"/>
      <c r="QS32" s="276"/>
      <c r="QT32" s="276"/>
      <c r="QU32" s="276"/>
      <c r="QV32" s="276"/>
      <c r="QW32" s="276"/>
      <c r="QX32" s="276"/>
      <c r="QY32" s="276"/>
      <c r="QZ32" s="276"/>
      <c r="RA32" s="276"/>
      <c r="RB32" s="276"/>
      <c r="RC32" s="276"/>
      <c r="RD32" s="276"/>
      <c r="RE32" s="276"/>
      <c r="RF32" s="276"/>
      <c r="RG32" s="276"/>
      <c r="RH32" s="276"/>
      <c r="RI32" s="276"/>
      <c r="RJ32" s="276"/>
      <c r="RK32" s="276"/>
      <c r="RL32" s="276"/>
      <c r="RM32" s="276"/>
      <c r="RN32" s="276"/>
      <c r="RO32" s="276"/>
      <c r="RP32" s="276"/>
      <c r="RQ32" s="276"/>
      <c r="RR32" s="276"/>
      <c r="RS32" s="276"/>
      <c r="RT32" s="276"/>
      <c r="RU32" s="276"/>
      <c r="RV32" s="276"/>
      <c r="RW32" s="276"/>
      <c r="RX32" s="276"/>
      <c r="RY32" s="276"/>
      <c r="RZ32" s="276"/>
      <c r="SA32" s="276"/>
      <c r="SB32" s="276"/>
      <c r="SC32" s="276"/>
      <c r="SD32" s="276"/>
      <c r="SE32" s="276"/>
      <c r="SF32" s="276"/>
      <c r="SG32" s="276"/>
      <c r="SH32" s="276"/>
      <c r="SI32" s="276"/>
      <c r="SJ32" s="276"/>
      <c r="SK32" s="276"/>
      <c r="SL32" s="276"/>
      <c r="SM32" s="276"/>
      <c r="SN32" s="276"/>
      <c r="SO32" s="276"/>
      <c r="SP32" s="276"/>
      <c r="SQ32" s="276"/>
      <c r="SR32" s="276"/>
      <c r="SS32" s="276"/>
      <c r="ST32" s="276"/>
      <c r="SU32" s="276"/>
      <c r="SV32" s="276"/>
      <c r="SW32" s="276"/>
      <c r="SX32" s="276"/>
      <c r="SY32" s="276"/>
      <c r="SZ32" s="276"/>
      <c r="TA32" s="276"/>
      <c r="TB32" s="276"/>
      <c r="TC32" s="276"/>
      <c r="TD32" s="276"/>
      <c r="TE32" s="276"/>
      <c r="TF32" s="276"/>
      <c r="TG32" s="276"/>
      <c r="TH32" s="276"/>
      <c r="TI32" s="276"/>
      <c r="TJ32" s="276"/>
      <c r="TK32" s="276"/>
      <c r="TL32" s="276"/>
      <c r="TM32" s="276"/>
      <c r="TN32" s="276"/>
      <c r="TO32" s="276"/>
      <c r="TP32" s="276"/>
      <c r="TQ32" s="276"/>
      <c r="TR32" s="276"/>
      <c r="TS32" s="276"/>
      <c r="TT32" s="276"/>
      <c r="TU32" s="276"/>
      <c r="TV32" s="276"/>
      <c r="TW32" s="276"/>
      <c r="TX32" s="276"/>
      <c r="TY32" s="276"/>
      <c r="TZ32" s="276"/>
      <c r="UA32" s="276"/>
      <c r="UB32" s="276"/>
      <c r="UC32" s="276"/>
      <c r="UD32" s="276"/>
      <c r="UE32" s="276"/>
      <c r="UF32" s="276"/>
      <c r="UG32" s="276"/>
      <c r="UH32" s="276"/>
      <c r="UI32" s="276"/>
      <c r="UJ32" s="276"/>
      <c r="UK32" s="276"/>
      <c r="UL32" s="276"/>
      <c r="UM32" s="276"/>
      <c r="UN32" s="276"/>
      <c r="UO32" s="276"/>
      <c r="UP32" s="276"/>
      <c r="UQ32" s="276"/>
      <c r="UR32" s="276"/>
      <c r="US32" s="276"/>
      <c r="UT32" s="276"/>
      <c r="UU32" s="276"/>
      <c r="UV32" s="276"/>
      <c r="UW32" s="276"/>
      <c r="UX32" s="276"/>
      <c r="UY32" s="276"/>
      <c r="UZ32" s="276"/>
      <c r="VA32" s="276"/>
      <c r="VB32" s="276"/>
      <c r="VC32" s="276"/>
      <c r="VD32" s="276"/>
      <c r="VE32" s="276"/>
      <c r="VF32" s="276"/>
      <c r="VG32" s="276"/>
      <c r="VH32" s="276"/>
      <c r="VI32" s="276"/>
      <c r="VJ32" s="276"/>
      <c r="VK32" s="276"/>
      <c r="VL32" s="276"/>
      <c r="VM32" s="276"/>
      <c r="VN32" s="276"/>
      <c r="VO32" s="276"/>
      <c r="VP32" s="276"/>
      <c r="VQ32" s="276"/>
      <c r="VR32" s="276"/>
      <c r="VS32" s="276"/>
      <c r="VT32" s="276"/>
      <c r="VU32" s="276"/>
      <c r="VV32" s="276"/>
      <c r="VW32" s="276"/>
      <c r="VX32" s="276"/>
      <c r="VY32" s="276"/>
      <c r="VZ32" s="276"/>
      <c r="WA32" s="276"/>
      <c r="WB32" s="276"/>
      <c r="WC32" s="276"/>
      <c r="WD32" s="276"/>
      <c r="WE32" s="276"/>
      <c r="WF32" s="276"/>
      <c r="WG32" s="276"/>
      <c r="WH32" s="276"/>
      <c r="WI32" s="276"/>
      <c r="WJ32" s="276"/>
      <c r="WK32" s="276"/>
      <c r="WL32" s="276"/>
      <c r="WM32" s="276"/>
      <c r="WN32" s="276"/>
      <c r="WO32" s="276"/>
      <c r="WP32" s="276"/>
      <c r="WQ32" s="276"/>
      <c r="WR32" s="276"/>
      <c r="WS32" s="276"/>
      <c r="WT32" s="276"/>
      <c r="WU32" s="276"/>
      <c r="WV32" s="276"/>
      <c r="WW32" s="276"/>
      <c r="WX32" s="276"/>
      <c r="WY32" s="276"/>
      <c r="WZ32" s="276"/>
      <c r="XA32" s="276"/>
      <c r="XB32" s="276"/>
      <c r="XC32" s="276"/>
      <c r="XD32" s="276"/>
      <c r="XE32" s="276"/>
      <c r="XF32" s="276"/>
      <c r="XG32" s="276"/>
      <c r="XH32" s="276"/>
      <c r="XI32" s="276"/>
      <c r="XJ32" s="276"/>
      <c r="XK32" s="276"/>
      <c r="XL32" s="276"/>
      <c r="XM32" s="276"/>
      <c r="XN32" s="276"/>
      <c r="XO32" s="276"/>
      <c r="XP32" s="276"/>
      <c r="XQ32" s="276"/>
      <c r="XR32" s="276"/>
      <c r="XS32" s="276"/>
      <c r="XT32" s="276"/>
      <c r="XU32" s="276"/>
      <c r="XV32" s="276"/>
      <c r="XW32" s="276"/>
      <c r="XX32" s="276"/>
      <c r="XY32" s="276"/>
      <c r="XZ32" s="276"/>
      <c r="YA32" s="276"/>
      <c r="YB32" s="276"/>
      <c r="YC32" s="276"/>
      <c r="YD32" s="276"/>
      <c r="YE32" s="276"/>
      <c r="YF32" s="276"/>
      <c r="YG32" s="276"/>
      <c r="YH32" s="276"/>
      <c r="YI32" s="276"/>
      <c r="YJ32" s="276"/>
      <c r="YK32" s="276"/>
      <c r="YL32" s="276"/>
      <c r="YM32" s="276"/>
      <c r="YN32" s="276"/>
      <c r="YO32" s="276"/>
      <c r="YP32" s="276"/>
      <c r="YQ32" s="276"/>
      <c r="YR32" s="276"/>
      <c r="YS32" s="276"/>
      <c r="YT32" s="276"/>
      <c r="YU32" s="276"/>
      <c r="YV32" s="276"/>
      <c r="YW32" s="276"/>
      <c r="YX32" s="276"/>
      <c r="YY32" s="276"/>
      <c r="YZ32" s="276"/>
      <c r="ZA32" s="276"/>
      <c r="ZB32" s="276"/>
      <c r="ZC32" s="276"/>
      <c r="ZD32" s="276"/>
      <c r="ZE32" s="276"/>
      <c r="ZF32" s="276"/>
      <c r="ZG32" s="276"/>
      <c r="ZH32" s="276"/>
      <c r="ZI32" s="276"/>
      <c r="ZJ32" s="276"/>
      <c r="ZK32" s="276"/>
      <c r="ZL32" s="276"/>
      <c r="ZM32" s="276"/>
      <c r="ZN32" s="276"/>
      <c r="ZO32" s="276"/>
      <c r="ZP32" s="276"/>
      <c r="ZQ32" s="276"/>
      <c r="ZR32" s="276"/>
      <c r="ZS32" s="276"/>
      <c r="ZT32" s="276"/>
      <c r="ZU32" s="276"/>
      <c r="ZV32" s="276"/>
      <c r="ZW32" s="276"/>
      <c r="ZX32" s="276"/>
      <c r="ZY32" s="276"/>
      <c r="ZZ32" s="276"/>
      <c r="AAA32" s="276"/>
      <c r="AAB32" s="276"/>
      <c r="AAC32" s="276"/>
      <c r="AAD32" s="276"/>
      <c r="AAE32" s="276"/>
      <c r="AAF32" s="276"/>
      <c r="AAG32" s="276"/>
      <c r="AAH32" s="276"/>
      <c r="AAI32" s="276"/>
      <c r="AAJ32" s="276"/>
      <c r="AAK32" s="276"/>
      <c r="AAL32" s="276"/>
      <c r="AAM32" s="276"/>
      <c r="AAN32" s="276"/>
      <c r="AAO32" s="276"/>
      <c r="AAP32" s="276"/>
      <c r="AAQ32" s="276"/>
      <c r="AAR32" s="276"/>
      <c r="AAS32" s="276"/>
      <c r="AAT32" s="276"/>
      <c r="AAU32" s="276"/>
      <c r="AAV32" s="276"/>
      <c r="AAW32" s="276"/>
      <c r="AAX32" s="276"/>
      <c r="AAY32" s="276"/>
      <c r="AAZ32" s="276"/>
      <c r="ABA32" s="276"/>
      <c r="ABB32" s="276"/>
      <c r="ABC32" s="276"/>
      <c r="ABD32" s="276"/>
      <c r="ABE32" s="276"/>
      <c r="ABF32" s="276"/>
      <c r="ABG32" s="276"/>
      <c r="ABH32" s="276"/>
      <c r="ABI32" s="276"/>
      <c r="ABJ32" s="276"/>
      <c r="ABK32" s="276"/>
      <c r="ABL32" s="276"/>
      <c r="ABM32" s="276"/>
      <c r="ABN32" s="276"/>
      <c r="ABO32" s="276"/>
      <c r="ABP32" s="276"/>
      <c r="ABQ32" s="276"/>
      <c r="ABR32" s="276"/>
      <c r="ABS32" s="276"/>
      <c r="ABT32" s="276"/>
      <c r="ABU32" s="276"/>
      <c r="ABV32" s="276"/>
      <c r="ABW32" s="276"/>
      <c r="ABX32" s="276"/>
      <c r="ABY32" s="276"/>
      <c r="ABZ32" s="276"/>
      <c r="ACA32" s="276"/>
      <c r="ACB32" s="276"/>
      <c r="ACC32" s="276"/>
      <c r="ACD32" s="276"/>
      <c r="ACE32" s="276"/>
      <c r="ACF32" s="276"/>
      <c r="ACG32" s="276"/>
      <c r="ACH32" s="276"/>
      <c r="ACI32" s="276"/>
      <c r="ACJ32" s="276"/>
      <c r="ACK32" s="276"/>
      <c r="ACL32" s="276"/>
      <c r="ACM32" s="276"/>
      <c r="ACN32" s="276"/>
      <c r="ACO32" s="276"/>
      <c r="ACP32" s="276"/>
      <c r="ACQ32" s="276"/>
      <c r="ACR32" s="276"/>
      <c r="ACS32" s="276"/>
      <c r="ACT32" s="276"/>
      <c r="ACU32" s="276"/>
      <c r="ACV32" s="276"/>
      <c r="ACW32" s="276"/>
      <c r="ACX32" s="276"/>
      <c r="ACY32" s="276"/>
      <c r="ACZ32" s="276"/>
      <c r="ADA32" s="276"/>
      <c r="ADB32" s="276"/>
      <c r="ADC32" s="276"/>
      <c r="ADD32" s="276"/>
      <c r="ADE32" s="276"/>
      <c r="ADF32" s="276"/>
      <c r="ADG32" s="276"/>
      <c r="ADH32" s="276"/>
      <c r="ADI32" s="276"/>
      <c r="ADJ32" s="276"/>
      <c r="ADK32" s="276"/>
      <c r="ADL32" s="276"/>
      <c r="ADM32" s="276"/>
      <c r="ADN32" s="276"/>
      <c r="ADO32" s="276"/>
      <c r="ADP32" s="276"/>
      <c r="ADQ32" s="276"/>
      <c r="ADR32" s="276"/>
      <c r="ADS32" s="276"/>
      <c r="ADT32" s="276"/>
      <c r="ADU32" s="276"/>
      <c r="ADV32" s="276"/>
      <c r="ADW32" s="276"/>
      <c r="ADX32" s="276"/>
      <c r="ADY32" s="276"/>
      <c r="ADZ32" s="276"/>
      <c r="AEA32" s="276"/>
      <c r="AEB32" s="276"/>
      <c r="AEC32" s="276"/>
      <c r="AED32" s="276"/>
      <c r="AEE32" s="276"/>
      <c r="AEF32" s="276"/>
      <c r="AEG32" s="276"/>
      <c r="AEH32" s="276"/>
      <c r="AEI32" s="276"/>
      <c r="AEJ32" s="276"/>
      <c r="AEK32" s="276"/>
      <c r="AEL32" s="276"/>
      <c r="AEM32" s="276"/>
      <c r="AEN32" s="276"/>
      <c r="AEO32" s="276"/>
      <c r="AEP32" s="276"/>
      <c r="AEQ32" s="276"/>
      <c r="AER32" s="276"/>
      <c r="AES32" s="276"/>
      <c r="AET32" s="276"/>
      <c r="AEU32" s="276"/>
      <c r="AEV32" s="276"/>
      <c r="AEW32" s="276"/>
      <c r="AEX32" s="276"/>
      <c r="AEY32" s="276"/>
      <c r="AEZ32" s="276"/>
      <c r="AFA32" s="276"/>
      <c r="AFB32" s="276"/>
      <c r="AFC32" s="276"/>
      <c r="AFD32" s="276"/>
      <c r="AFE32" s="276"/>
      <c r="AFF32" s="276"/>
      <c r="AFG32" s="276"/>
      <c r="AFH32" s="276"/>
      <c r="AFI32" s="276"/>
      <c r="AFJ32" s="276"/>
      <c r="AFK32" s="276"/>
      <c r="AFL32" s="276"/>
      <c r="AFM32" s="276"/>
      <c r="AFN32" s="276"/>
      <c r="AFO32" s="276"/>
      <c r="AFP32" s="276"/>
      <c r="AFQ32" s="276"/>
      <c r="AFR32" s="276"/>
      <c r="AFS32" s="276"/>
      <c r="AFT32" s="276"/>
      <c r="AFU32" s="276"/>
      <c r="AFV32" s="276"/>
      <c r="AFW32" s="276"/>
      <c r="AFX32" s="276"/>
      <c r="AFY32" s="276"/>
      <c r="AFZ32" s="276"/>
      <c r="AGA32" s="276"/>
      <c r="AGB32" s="276"/>
      <c r="AGC32" s="276"/>
      <c r="AGD32" s="276"/>
      <c r="AGE32" s="276"/>
      <c r="AGF32" s="276"/>
      <c r="AGG32" s="276"/>
      <c r="AGH32" s="276"/>
      <c r="AGI32" s="276"/>
      <c r="AGJ32" s="276"/>
      <c r="AGK32" s="276"/>
      <c r="AGL32" s="276"/>
      <c r="AGM32" s="276"/>
      <c r="AGN32" s="276"/>
      <c r="AGO32" s="276"/>
      <c r="AGP32" s="276"/>
      <c r="AGQ32" s="276"/>
      <c r="AGR32" s="276"/>
      <c r="AGS32" s="276"/>
      <c r="AGT32" s="276"/>
      <c r="AGU32" s="276"/>
      <c r="AGV32" s="276"/>
      <c r="AGW32" s="276"/>
      <c r="AGX32" s="276"/>
      <c r="AGY32" s="276"/>
      <c r="AGZ32" s="276"/>
      <c r="AHA32" s="276"/>
      <c r="AHB32" s="276"/>
      <c r="AHC32" s="276"/>
      <c r="AHD32" s="276"/>
      <c r="AHE32" s="276"/>
      <c r="AHF32" s="276"/>
      <c r="AHG32" s="276"/>
      <c r="AHH32" s="276"/>
      <c r="AHI32" s="276"/>
      <c r="AHJ32" s="276"/>
      <c r="AHK32" s="276"/>
      <c r="AHL32" s="276"/>
      <c r="AHM32" s="276"/>
      <c r="AHN32" s="276"/>
      <c r="AHO32" s="276"/>
      <c r="AHP32" s="276"/>
      <c r="AHQ32" s="276"/>
      <c r="AHR32" s="276"/>
      <c r="AHS32" s="276"/>
      <c r="AHT32" s="276"/>
      <c r="AHU32" s="276"/>
      <c r="AHV32" s="276"/>
      <c r="AHW32" s="276"/>
      <c r="AHX32" s="276"/>
      <c r="AHY32" s="276"/>
      <c r="AHZ32" s="276"/>
      <c r="AIA32" s="276"/>
      <c r="AIB32" s="276"/>
      <c r="AIC32" s="276"/>
      <c r="AID32" s="276"/>
      <c r="AIE32" s="276"/>
      <c r="AIF32" s="276"/>
      <c r="AIG32" s="276"/>
      <c r="AIH32" s="276"/>
      <c r="AII32" s="276"/>
      <c r="AIJ32" s="276"/>
      <c r="AIK32" s="276"/>
      <c r="AIL32" s="276"/>
      <c r="AIM32" s="276"/>
      <c r="AIN32" s="276"/>
      <c r="AIO32" s="276"/>
      <c r="AIP32" s="276"/>
      <c r="AIQ32" s="276"/>
      <c r="AIR32" s="276"/>
      <c r="AIS32" s="276"/>
      <c r="AIT32" s="276"/>
      <c r="AIU32" s="276"/>
      <c r="AIV32" s="276"/>
      <c r="AIW32" s="276"/>
      <c r="AIX32" s="276"/>
      <c r="AIY32" s="276"/>
      <c r="AIZ32" s="276"/>
      <c r="AJA32" s="276"/>
      <c r="AJB32" s="276"/>
      <c r="AJC32" s="276"/>
      <c r="AJD32" s="276"/>
      <c r="AJE32" s="276"/>
      <c r="AJF32" s="276"/>
      <c r="AJG32" s="276"/>
      <c r="AJH32" s="276"/>
      <c r="AJI32" s="276"/>
      <c r="AJJ32" s="276"/>
      <c r="AJK32" s="276"/>
      <c r="AJL32" s="276"/>
      <c r="AJM32" s="276"/>
      <c r="AJN32" s="276"/>
      <c r="AJO32" s="276"/>
      <c r="AJP32" s="276"/>
      <c r="AJQ32" s="276"/>
      <c r="AJR32" s="276"/>
      <c r="AJS32" s="276"/>
      <c r="AJT32" s="276"/>
      <c r="AJU32" s="276"/>
      <c r="AJV32" s="276"/>
      <c r="AJW32" s="276"/>
      <c r="AJX32" s="276"/>
      <c r="AJY32" s="276"/>
      <c r="AJZ32" s="276"/>
      <c r="AKA32" s="276"/>
      <c r="AKB32" s="276"/>
      <c r="AKC32" s="276"/>
      <c r="AKD32" s="276"/>
      <c r="AKE32" s="276"/>
      <c r="AKF32" s="276"/>
      <c r="AKG32" s="276"/>
      <c r="AKH32" s="276"/>
      <c r="AKI32" s="276"/>
      <c r="AKJ32" s="276"/>
      <c r="AKK32" s="276"/>
      <c r="AKL32" s="276"/>
      <c r="AKM32" s="276"/>
      <c r="AKN32" s="276"/>
      <c r="AKO32" s="276"/>
      <c r="AKP32" s="276"/>
      <c r="AKQ32" s="276"/>
      <c r="AKR32" s="276"/>
      <c r="AKS32" s="276"/>
      <c r="AKT32" s="276"/>
      <c r="AKU32" s="276"/>
      <c r="AKV32" s="276"/>
      <c r="AKW32" s="276"/>
      <c r="AKX32" s="276"/>
      <c r="AKY32" s="276"/>
      <c r="AKZ32" s="276"/>
      <c r="ALA32" s="276"/>
      <c r="ALB32" s="276"/>
      <c r="ALC32" s="276"/>
      <c r="ALD32" s="276"/>
      <c r="ALE32" s="276"/>
      <c r="ALF32" s="276"/>
      <c r="ALG32" s="276"/>
      <c r="ALH32" s="276"/>
      <c r="ALI32" s="276"/>
      <c r="ALJ32" s="276"/>
      <c r="ALK32" s="276"/>
      <c r="ALL32" s="276"/>
      <c r="ALM32" s="276"/>
      <c r="ALN32" s="276"/>
      <c r="ALO32" s="276"/>
      <c r="ALP32" s="276"/>
      <c r="ALQ32" s="276"/>
      <c r="ALR32" s="276"/>
      <c r="ALS32" s="276"/>
      <c r="ALT32" s="276"/>
      <c r="ALU32" s="276"/>
      <c r="ALV32" s="276"/>
      <c r="ALW32" s="276"/>
      <c r="ALX32" s="276"/>
      <c r="ALY32" s="276"/>
      <c r="ALZ32" s="276"/>
      <c r="AMA32" s="276"/>
      <c r="AMB32" s="276"/>
      <c r="AMC32" s="276"/>
      <c r="AMD32" s="276"/>
      <c r="AME32" s="276"/>
      <c r="AMF32" s="276"/>
      <c r="AMG32" s="276"/>
      <c r="AMH32" s="276"/>
      <c r="AMI32" s="276"/>
      <c r="AMJ32" s="276"/>
      <c r="AMK32" s="276"/>
      <c r="AML32" s="276"/>
      <c r="AMM32" s="276"/>
      <c r="AMN32" s="276"/>
      <c r="AMO32" s="276"/>
      <c r="AMP32" s="276"/>
      <c r="AMQ32" s="276"/>
      <c r="AMR32" s="276"/>
      <c r="AMS32" s="276"/>
      <c r="AMT32" s="276"/>
      <c r="AMU32" s="276"/>
      <c r="AMV32" s="276"/>
      <c r="AMW32" s="276"/>
      <c r="AMX32" s="276"/>
      <c r="AMY32" s="276"/>
      <c r="AMZ32" s="276"/>
      <c r="ANA32" s="276"/>
      <c r="ANB32" s="276"/>
      <c r="ANC32" s="276"/>
      <c r="AND32" s="276"/>
      <c r="ANE32" s="276"/>
      <c r="ANF32" s="276"/>
      <c r="ANG32" s="276"/>
      <c r="ANH32" s="276"/>
      <c r="ANI32" s="276"/>
      <c r="ANJ32" s="276"/>
      <c r="ANK32" s="276"/>
      <c r="ANL32" s="276"/>
      <c r="ANM32" s="276"/>
      <c r="ANN32" s="276"/>
      <c r="ANO32" s="276"/>
      <c r="ANP32" s="276"/>
      <c r="ANQ32" s="276"/>
      <c r="ANR32" s="276"/>
      <c r="ANS32" s="276"/>
      <c r="ANT32" s="276"/>
      <c r="ANU32" s="276"/>
      <c r="ANV32" s="276"/>
      <c r="ANW32" s="276"/>
      <c r="ANX32" s="276"/>
      <c r="ANY32" s="276"/>
      <c r="ANZ32" s="276"/>
      <c r="AOA32" s="276"/>
      <c r="AOB32" s="276"/>
      <c r="AOC32" s="276"/>
      <c r="AOD32" s="276"/>
      <c r="AOE32" s="276"/>
      <c r="AOF32" s="276"/>
      <c r="AOG32" s="276"/>
      <c r="AOH32" s="276"/>
      <c r="AOI32" s="276"/>
      <c r="AOJ32" s="276"/>
      <c r="AOK32" s="276"/>
      <c r="AOL32" s="276"/>
      <c r="AOM32" s="276"/>
      <c r="AON32" s="276"/>
      <c r="AOO32" s="276"/>
      <c r="AOP32" s="276"/>
      <c r="AOQ32" s="276"/>
      <c r="AOR32" s="276"/>
      <c r="AOS32" s="276"/>
      <c r="AOT32" s="276"/>
      <c r="AOU32" s="276"/>
      <c r="AOV32" s="276"/>
      <c r="AOW32" s="276"/>
      <c r="AOX32" s="276"/>
      <c r="AOY32" s="276"/>
      <c r="AOZ32" s="276"/>
      <c r="APA32" s="276"/>
      <c r="APB32" s="276"/>
      <c r="APC32" s="276"/>
      <c r="APD32" s="276"/>
      <c r="APE32" s="276"/>
      <c r="APF32" s="276"/>
      <c r="APG32" s="276"/>
      <c r="APH32" s="276"/>
      <c r="API32" s="276"/>
      <c r="APJ32" s="276"/>
      <c r="APK32" s="276"/>
      <c r="APL32" s="276"/>
      <c r="APM32" s="276"/>
      <c r="APN32" s="276"/>
      <c r="APO32" s="276"/>
      <c r="APP32" s="276"/>
      <c r="APQ32" s="276"/>
      <c r="APR32" s="276"/>
      <c r="APS32" s="276"/>
      <c r="APT32" s="276"/>
      <c r="APU32" s="276"/>
      <c r="APV32" s="276"/>
      <c r="APW32" s="276"/>
      <c r="APX32" s="276"/>
      <c r="APY32" s="276"/>
      <c r="APZ32" s="276"/>
      <c r="AQA32" s="276"/>
      <c r="AQB32" s="276"/>
      <c r="AQC32" s="276"/>
      <c r="AQD32" s="276"/>
      <c r="AQE32" s="276"/>
      <c r="AQF32" s="276"/>
      <c r="AQG32" s="276"/>
      <c r="AQH32" s="276"/>
      <c r="AQI32" s="276"/>
      <c r="AQJ32" s="276"/>
      <c r="AQK32" s="276"/>
      <c r="AQL32" s="276"/>
      <c r="AQM32" s="276"/>
      <c r="AQN32" s="276"/>
      <c r="AQO32" s="276"/>
      <c r="AQP32" s="276"/>
      <c r="AQQ32" s="276"/>
      <c r="AQR32" s="276"/>
      <c r="AQS32" s="276"/>
      <c r="AQT32" s="276"/>
      <c r="AQU32" s="276"/>
      <c r="AQV32" s="276"/>
      <c r="AQW32" s="276"/>
      <c r="AQX32" s="276"/>
      <c r="AQY32" s="276"/>
      <c r="AQZ32" s="276"/>
      <c r="ARA32" s="276"/>
      <c r="ARB32" s="276"/>
      <c r="ARC32" s="276"/>
      <c r="ARD32" s="276"/>
      <c r="ARE32" s="276"/>
      <c r="ARF32" s="276"/>
      <c r="ARG32" s="276"/>
      <c r="ARH32" s="276"/>
      <c r="ARI32" s="276"/>
      <c r="ARJ32" s="276"/>
      <c r="ARK32" s="276"/>
      <c r="ARL32" s="276"/>
      <c r="ARM32" s="276"/>
      <c r="ARN32" s="276"/>
      <c r="ARO32" s="276"/>
      <c r="ARP32" s="276"/>
      <c r="ARQ32" s="276"/>
      <c r="ARR32" s="276"/>
      <c r="ARS32" s="276"/>
      <c r="ART32" s="276"/>
      <c r="ARU32" s="276"/>
      <c r="ARV32" s="276"/>
      <c r="ARW32" s="276"/>
      <c r="ARX32" s="276"/>
      <c r="ARY32" s="276"/>
      <c r="ARZ32" s="276"/>
      <c r="ASA32" s="276"/>
      <c r="ASB32" s="276"/>
      <c r="ASC32" s="276"/>
      <c r="ASD32" s="276"/>
      <c r="ASE32" s="276"/>
      <c r="ASF32" s="276"/>
      <c r="ASG32" s="276"/>
      <c r="ASH32" s="276"/>
      <c r="ASI32" s="276"/>
      <c r="ASJ32" s="276"/>
      <c r="ASK32" s="276"/>
      <c r="ASL32" s="276"/>
      <c r="ASM32" s="276"/>
      <c r="ASN32" s="276"/>
      <c r="ASO32" s="276"/>
      <c r="ASP32" s="276"/>
      <c r="ASQ32" s="276"/>
      <c r="ASR32" s="276"/>
      <c r="ASS32" s="276"/>
      <c r="AST32" s="276"/>
      <c r="ASU32" s="276"/>
      <c r="ASV32" s="276"/>
      <c r="ASW32" s="276"/>
      <c r="ASX32" s="276"/>
      <c r="ASY32" s="276"/>
      <c r="ASZ32" s="276"/>
      <c r="ATA32" s="276"/>
      <c r="ATB32" s="276"/>
      <c r="ATC32" s="276"/>
      <c r="ATD32" s="276"/>
      <c r="ATE32" s="276"/>
      <c r="ATF32" s="276"/>
      <c r="ATG32" s="276"/>
      <c r="ATH32" s="276"/>
      <c r="ATI32" s="276"/>
      <c r="ATJ32" s="276"/>
      <c r="ATK32" s="276"/>
      <c r="ATL32" s="276"/>
      <c r="ATM32" s="276"/>
      <c r="ATN32" s="276"/>
      <c r="ATO32" s="276"/>
      <c r="ATP32" s="276"/>
      <c r="ATQ32" s="276"/>
      <c r="ATR32" s="276"/>
      <c r="ATS32" s="276"/>
      <c r="ATT32" s="276"/>
      <c r="ATU32" s="276"/>
      <c r="ATV32" s="276"/>
      <c r="ATW32" s="276"/>
      <c r="ATX32" s="276"/>
      <c r="ATY32" s="276"/>
      <c r="ATZ32" s="276"/>
      <c r="AUA32" s="276"/>
      <c r="AUB32" s="276"/>
      <c r="AUC32" s="276"/>
      <c r="AUD32" s="276"/>
      <c r="AUE32" s="276"/>
      <c r="AUF32" s="276"/>
      <c r="AUG32" s="276"/>
      <c r="AUH32" s="276"/>
      <c r="AUI32" s="276"/>
      <c r="AUJ32" s="276"/>
      <c r="AUK32" s="276"/>
      <c r="AUL32" s="276"/>
      <c r="AUM32" s="276"/>
      <c r="AUN32" s="276"/>
      <c r="AUO32" s="276"/>
      <c r="AUP32" s="276"/>
      <c r="AUQ32" s="276"/>
      <c r="AUR32" s="276"/>
      <c r="AUS32" s="276"/>
      <c r="AUT32" s="276"/>
      <c r="AUU32" s="276"/>
      <c r="AUV32" s="276"/>
      <c r="AUW32" s="276"/>
      <c r="AUX32" s="276"/>
      <c r="AUY32" s="276"/>
      <c r="AUZ32" s="276"/>
      <c r="AVA32" s="276"/>
      <c r="AVB32" s="276"/>
      <c r="AVC32" s="276"/>
      <c r="AVD32" s="276"/>
      <c r="AVE32" s="276"/>
      <c r="AVF32" s="276"/>
      <c r="AVG32" s="276"/>
      <c r="AVH32" s="276"/>
      <c r="AVI32" s="276"/>
      <c r="AVJ32" s="276"/>
      <c r="AVK32" s="276"/>
      <c r="AVL32" s="276"/>
      <c r="AVM32" s="276"/>
      <c r="AVN32" s="276"/>
      <c r="AVO32" s="276"/>
      <c r="AVP32" s="276"/>
      <c r="AVQ32" s="276"/>
      <c r="AVR32" s="276"/>
      <c r="AVS32" s="276"/>
      <c r="AVT32" s="276"/>
      <c r="AVU32" s="276"/>
      <c r="AVV32" s="276"/>
      <c r="AVW32" s="276"/>
      <c r="AVX32" s="276"/>
      <c r="AVY32" s="276"/>
      <c r="AVZ32" s="276"/>
      <c r="AWA32" s="276"/>
      <c r="AWB32" s="276"/>
      <c r="AWC32" s="276"/>
      <c r="AWD32" s="276"/>
      <c r="AWE32" s="276"/>
      <c r="AWF32" s="276"/>
      <c r="AWG32" s="276"/>
      <c r="AWH32" s="276"/>
      <c r="AWI32" s="276"/>
      <c r="AWJ32" s="276"/>
      <c r="AWK32" s="276"/>
      <c r="AWL32" s="276"/>
      <c r="AWM32" s="276"/>
      <c r="AWN32" s="276"/>
      <c r="AWO32" s="276"/>
      <c r="AWP32" s="276"/>
      <c r="AWQ32" s="276"/>
      <c r="AWR32" s="276"/>
      <c r="AWS32" s="276"/>
      <c r="AWT32" s="276"/>
      <c r="AWU32" s="276"/>
      <c r="AWV32" s="276"/>
      <c r="AWW32" s="276"/>
      <c r="AWX32" s="276"/>
      <c r="AWY32" s="276"/>
      <c r="AWZ32" s="276"/>
      <c r="AXA32" s="276"/>
      <c r="AXB32" s="276"/>
      <c r="AXC32" s="276"/>
      <c r="AXD32" s="276"/>
      <c r="AXE32" s="276"/>
      <c r="AXF32" s="276"/>
      <c r="AXG32" s="276"/>
      <c r="AXH32" s="276"/>
      <c r="AXI32" s="276"/>
      <c r="AXJ32" s="276"/>
      <c r="AXK32" s="276"/>
      <c r="AXL32" s="276"/>
      <c r="AXM32" s="276"/>
      <c r="AXN32" s="276"/>
      <c r="AXO32" s="276"/>
      <c r="AXP32" s="276"/>
      <c r="AXQ32" s="276"/>
      <c r="AXR32" s="276"/>
      <c r="AXS32" s="276"/>
      <c r="AXT32" s="276"/>
      <c r="AXU32" s="276"/>
      <c r="AXV32" s="276"/>
      <c r="AXW32" s="276"/>
      <c r="AXX32" s="276"/>
      <c r="AXY32" s="276"/>
      <c r="AXZ32" s="276"/>
      <c r="AYA32" s="276"/>
      <c r="AYB32" s="276"/>
      <c r="AYC32" s="276"/>
      <c r="AYD32" s="276"/>
      <c r="AYE32" s="276"/>
      <c r="AYF32" s="276"/>
      <c r="AYG32" s="276"/>
      <c r="AYH32" s="276"/>
      <c r="AYI32" s="276"/>
      <c r="AYJ32" s="276"/>
      <c r="AYK32" s="276"/>
      <c r="AYL32" s="276"/>
      <c r="AYM32" s="276"/>
      <c r="AYN32" s="276"/>
      <c r="AYO32" s="276"/>
      <c r="AYP32" s="276"/>
      <c r="AYQ32" s="276"/>
      <c r="AYR32" s="276"/>
      <c r="AYS32" s="276"/>
      <c r="AYT32" s="276"/>
      <c r="AYU32" s="276"/>
      <c r="AYV32" s="276"/>
      <c r="AYW32" s="276"/>
      <c r="AYX32" s="276"/>
      <c r="AYY32" s="276"/>
      <c r="AYZ32" s="276"/>
      <c r="AZA32" s="276"/>
      <c r="AZB32" s="276"/>
      <c r="AZC32" s="276"/>
      <c r="AZD32" s="276"/>
      <c r="AZE32" s="276"/>
      <c r="AZF32" s="276"/>
      <c r="AZG32" s="276"/>
      <c r="AZH32" s="276"/>
      <c r="AZI32" s="276"/>
      <c r="AZJ32" s="276"/>
      <c r="AZK32" s="276"/>
      <c r="AZL32" s="276"/>
      <c r="AZM32" s="276"/>
      <c r="AZN32" s="276"/>
      <c r="AZO32" s="276"/>
      <c r="AZP32" s="276"/>
      <c r="AZQ32" s="276"/>
      <c r="AZR32" s="276"/>
      <c r="AZS32" s="276"/>
      <c r="AZT32" s="276"/>
      <c r="AZU32" s="276"/>
      <c r="AZV32" s="276"/>
      <c r="AZW32" s="276"/>
      <c r="AZX32" s="276"/>
      <c r="AZY32" s="276"/>
      <c r="AZZ32" s="276"/>
      <c r="BAA32" s="276"/>
      <c r="BAB32" s="276"/>
      <c r="BAC32" s="276"/>
      <c r="BAD32" s="276"/>
      <c r="BAE32" s="276"/>
      <c r="BAF32" s="276"/>
      <c r="BAG32" s="276"/>
      <c r="BAH32" s="276"/>
      <c r="BAI32" s="276"/>
      <c r="BAJ32" s="276"/>
      <c r="BAK32" s="276"/>
      <c r="BAL32" s="276"/>
      <c r="BAM32" s="276"/>
      <c r="BAN32" s="276"/>
      <c r="BAO32" s="276"/>
      <c r="BAP32" s="276"/>
      <c r="BAQ32" s="276"/>
      <c r="BAR32" s="276"/>
      <c r="BAS32" s="276"/>
      <c r="BAT32" s="276"/>
      <c r="BAU32" s="276"/>
      <c r="BAV32" s="276"/>
      <c r="BAW32" s="276"/>
      <c r="BAX32" s="276"/>
      <c r="BAY32" s="276"/>
      <c r="BAZ32" s="276"/>
      <c r="BBA32" s="276"/>
      <c r="BBB32" s="276"/>
      <c r="BBC32" s="276"/>
      <c r="BBD32" s="276"/>
      <c r="BBE32" s="276"/>
      <c r="BBF32" s="276"/>
      <c r="BBG32" s="276"/>
      <c r="BBH32" s="276"/>
      <c r="BBI32" s="276"/>
      <c r="BBJ32" s="276"/>
      <c r="BBK32" s="276"/>
      <c r="BBL32" s="276"/>
      <c r="BBM32" s="276"/>
      <c r="BBN32" s="276"/>
      <c r="BBO32" s="276"/>
      <c r="BBP32" s="276"/>
      <c r="BBQ32" s="276"/>
      <c r="BBR32" s="276"/>
      <c r="BBS32" s="276"/>
      <c r="BBT32" s="276"/>
      <c r="BBU32" s="276"/>
      <c r="BBV32" s="276"/>
      <c r="BBW32" s="276"/>
      <c r="BBX32" s="276"/>
      <c r="BBY32" s="276"/>
      <c r="BBZ32" s="276"/>
      <c r="BCA32" s="276"/>
      <c r="BCB32" s="276"/>
      <c r="BCC32" s="276"/>
      <c r="BCD32" s="276"/>
      <c r="BCE32" s="276"/>
      <c r="BCF32" s="276"/>
      <c r="BCG32" s="276"/>
      <c r="BCH32" s="276"/>
      <c r="BCI32" s="276"/>
      <c r="BCJ32" s="276"/>
      <c r="BCK32" s="276"/>
      <c r="BCL32" s="276"/>
      <c r="BCM32" s="276"/>
      <c r="BCN32" s="276"/>
      <c r="BCO32" s="276"/>
      <c r="BCP32" s="276"/>
      <c r="BCQ32" s="276"/>
      <c r="BCR32" s="276"/>
      <c r="BCS32" s="276"/>
      <c r="BCT32" s="276"/>
      <c r="BCU32" s="276"/>
      <c r="BCV32" s="276"/>
      <c r="BCW32" s="276"/>
      <c r="BCX32" s="276"/>
      <c r="BCY32" s="276"/>
      <c r="BCZ32" s="276"/>
      <c r="BDA32" s="276"/>
      <c r="BDB32" s="276"/>
      <c r="BDC32" s="276"/>
      <c r="BDD32" s="276"/>
      <c r="BDE32" s="276"/>
      <c r="BDF32" s="276"/>
      <c r="BDG32" s="276"/>
      <c r="BDH32" s="276"/>
      <c r="BDI32" s="276"/>
      <c r="BDJ32" s="276"/>
      <c r="BDK32" s="276"/>
      <c r="BDL32" s="276"/>
      <c r="BDM32" s="276"/>
      <c r="BDN32" s="276"/>
      <c r="BDO32" s="276"/>
      <c r="BDP32" s="276"/>
      <c r="BDQ32" s="276"/>
      <c r="BDR32" s="276"/>
      <c r="BDS32" s="276"/>
      <c r="BDT32" s="276"/>
      <c r="BDU32" s="276"/>
      <c r="BDV32" s="276"/>
      <c r="BDW32" s="276"/>
      <c r="BDX32" s="276"/>
      <c r="BDY32" s="276"/>
      <c r="BDZ32" s="276"/>
      <c r="BEA32" s="276"/>
      <c r="BEB32" s="276"/>
      <c r="BEC32" s="276"/>
      <c r="BED32" s="276"/>
      <c r="BEE32" s="276"/>
      <c r="BEF32" s="276"/>
      <c r="BEG32" s="276"/>
      <c r="BEH32" s="276"/>
      <c r="BEI32" s="276"/>
      <c r="BEJ32" s="276"/>
      <c r="BEK32" s="276"/>
      <c r="BEL32" s="276"/>
      <c r="BEM32" s="276"/>
      <c r="BEN32" s="276"/>
      <c r="BEO32" s="276"/>
      <c r="BEP32" s="276"/>
      <c r="BEQ32" s="276"/>
      <c r="BER32" s="276"/>
      <c r="BES32" s="276"/>
      <c r="BET32" s="276"/>
      <c r="BEU32" s="276"/>
      <c r="BEV32" s="276"/>
      <c r="BEW32" s="276"/>
      <c r="BEX32" s="276"/>
      <c r="BEY32" s="276"/>
      <c r="BEZ32" s="276"/>
      <c r="BFA32" s="276"/>
      <c r="BFB32" s="276"/>
      <c r="BFC32" s="276"/>
      <c r="BFD32" s="276"/>
      <c r="BFE32" s="276"/>
      <c r="BFF32" s="276"/>
      <c r="BFG32" s="276"/>
      <c r="BFH32" s="276"/>
      <c r="BFI32" s="276"/>
      <c r="BFJ32" s="276"/>
      <c r="BFK32" s="276"/>
      <c r="BFL32" s="276"/>
      <c r="BFM32" s="276"/>
      <c r="BFN32" s="276"/>
      <c r="BFO32" s="276"/>
      <c r="BFP32" s="276"/>
      <c r="BFQ32" s="276"/>
      <c r="BFR32" s="276"/>
      <c r="BFS32" s="276"/>
      <c r="BFT32" s="276"/>
      <c r="BFU32" s="276"/>
      <c r="BFV32" s="276"/>
      <c r="BFW32" s="276"/>
      <c r="BFX32" s="276"/>
      <c r="BFY32" s="276"/>
      <c r="BFZ32" s="276"/>
      <c r="BGA32" s="276"/>
      <c r="BGB32" s="276"/>
      <c r="BGC32" s="276"/>
      <c r="BGD32" s="276"/>
      <c r="BGE32" s="276"/>
      <c r="BGF32" s="276"/>
      <c r="BGG32" s="276"/>
      <c r="BGH32" s="276"/>
      <c r="BGI32" s="276"/>
      <c r="BGJ32" s="276"/>
      <c r="BGK32" s="276"/>
      <c r="BGL32" s="276"/>
      <c r="BGM32" s="276"/>
      <c r="BGN32" s="276"/>
      <c r="BGO32" s="276"/>
      <c r="BGP32" s="276"/>
      <c r="BGQ32" s="276"/>
      <c r="BGR32" s="276"/>
      <c r="BGS32" s="276"/>
      <c r="BGT32" s="276"/>
      <c r="BGU32" s="276"/>
      <c r="BGV32" s="276"/>
      <c r="BGW32" s="276"/>
      <c r="BGX32" s="276"/>
      <c r="BGY32" s="276"/>
      <c r="BGZ32" s="276"/>
      <c r="BHA32" s="276"/>
      <c r="BHB32" s="276"/>
      <c r="BHC32" s="276"/>
      <c r="BHD32" s="276"/>
      <c r="BHE32" s="276"/>
      <c r="BHF32" s="276"/>
      <c r="BHG32" s="276"/>
      <c r="BHH32" s="276"/>
      <c r="BHI32" s="276"/>
      <c r="BHJ32" s="276"/>
      <c r="BHK32" s="276"/>
      <c r="BHL32" s="276"/>
      <c r="BHM32" s="276"/>
      <c r="BHN32" s="276"/>
      <c r="BHO32" s="276"/>
      <c r="BHP32" s="276"/>
      <c r="BHQ32" s="276"/>
      <c r="BHR32" s="276"/>
      <c r="BHS32" s="276"/>
      <c r="BHT32" s="276"/>
      <c r="BHU32" s="276"/>
      <c r="BHV32" s="276"/>
      <c r="BHW32" s="276"/>
      <c r="BHX32" s="276"/>
      <c r="BHY32" s="276"/>
      <c r="BHZ32" s="276"/>
      <c r="BIA32" s="276"/>
      <c r="BIB32" s="276"/>
      <c r="BIC32" s="276"/>
      <c r="BID32" s="276"/>
      <c r="BIE32" s="276"/>
      <c r="BIF32" s="276"/>
      <c r="BIG32" s="276"/>
      <c r="BIH32" s="276"/>
      <c r="BII32" s="276"/>
      <c r="BIJ32" s="276"/>
      <c r="BIK32" s="276"/>
      <c r="BIL32" s="276"/>
      <c r="BIM32" s="276"/>
      <c r="BIN32" s="276"/>
      <c r="BIO32" s="276"/>
      <c r="BIP32" s="276"/>
      <c r="BIQ32" s="276"/>
      <c r="BIR32" s="276"/>
      <c r="BIS32" s="276"/>
      <c r="BIT32" s="276"/>
      <c r="BIU32" s="276"/>
      <c r="BIV32" s="276"/>
      <c r="BIW32" s="276"/>
      <c r="BIX32" s="276"/>
      <c r="BIY32" s="276"/>
      <c r="BIZ32" s="276"/>
      <c r="BJA32" s="276"/>
      <c r="BJB32" s="276"/>
      <c r="BJC32" s="276"/>
      <c r="BJD32" s="276"/>
      <c r="BJE32" s="276"/>
      <c r="BJF32" s="276"/>
      <c r="BJG32" s="276"/>
      <c r="BJH32" s="276"/>
      <c r="BJI32" s="276"/>
      <c r="BJJ32" s="276"/>
      <c r="BJK32" s="276"/>
      <c r="BJL32" s="276"/>
      <c r="BJM32" s="276"/>
      <c r="BJN32" s="276"/>
      <c r="BJO32" s="276"/>
      <c r="BJP32" s="276"/>
      <c r="BJQ32" s="276"/>
      <c r="BJR32" s="276"/>
      <c r="BJS32" s="276"/>
      <c r="BJT32" s="276"/>
      <c r="BJU32" s="276"/>
      <c r="BJV32" s="276"/>
      <c r="BJW32" s="276"/>
      <c r="BJX32" s="276"/>
      <c r="BJY32" s="276"/>
      <c r="BJZ32" s="276"/>
      <c r="BKA32" s="276"/>
      <c r="BKB32" s="276"/>
      <c r="BKC32" s="276"/>
      <c r="BKD32" s="276"/>
      <c r="BKE32" s="276"/>
      <c r="BKF32" s="276"/>
      <c r="BKG32" s="276"/>
      <c r="BKH32" s="276"/>
      <c r="BKI32" s="276"/>
      <c r="BKJ32" s="276"/>
      <c r="BKK32" s="276"/>
      <c r="BKL32" s="276"/>
      <c r="BKM32" s="276"/>
      <c r="BKN32" s="276"/>
      <c r="BKO32" s="276"/>
      <c r="BKP32" s="276"/>
      <c r="BKQ32" s="276"/>
      <c r="BKR32" s="276"/>
      <c r="BKS32" s="276"/>
      <c r="BKT32" s="276"/>
      <c r="BKU32" s="276"/>
      <c r="BKV32" s="276"/>
      <c r="BKW32" s="276"/>
      <c r="BKX32" s="276"/>
      <c r="BKY32" s="276"/>
      <c r="BKZ32" s="276"/>
      <c r="BLA32" s="276"/>
      <c r="BLB32" s="276"/>
      <c r="BLC32" s="276"/>
      <c r="BLD32" s="276"/>
      <c r="BLE32" s="276"/>
      <c r="BLF32" s="276"/>
      <c r="BLG32" s="276"/>
      <c r="BLH32" s="276"/>
      <c r="BLI32" s="276"/>
      <c r="BLJ32" s="276"/>
      <c r="BLK32" s="276"/>
      <c r="BLL32" s="276"/>
      <c r="BLM32" s="276"/>
      <c r="BLN32" s="276"/>
      <c r="BLO32" s="276"/>
      <c r="BLP32" s="276"/>
      <c r="BLQ32" s="276"/>
      <c r="BLR32" s="276"/>
      <c r="BLS32" s="276"/>
      <c r="BLT32" s="276"/>
      <c r="BLU32" s="276"/>
      <c r="BLV32" s="276"/>
      <c r="BLW32" s="276"/>
      <c r="BLX32" s="276"/>
      <c r="BLY32" s="276"/>
      <c r="BLZ32" s="276"/>
      <c r="BMA32" s="276"/>
      <c r="BMB32" s="276"/>
      <c r="BMC32" s="276"/>
      <c r="BMD32" s="276"/>
      <c r="BME32" s="276"/>
      <c r="BMF32" s="276"/>
      <c r="BMG32" s="276"/>
      <c r="BMH32" s="276"/>
      <c r="BMI32" s="276"/>
      <c r="BMJ32" s="276"/>
      <c r="BMK32" s="276"/>
      <c r="BML32" s="276"/>
      <c r="BMM32" s="276"/>
      <c r="BMN32" s="276"/>
      <c r="BMO32" s="276"/>
      <c r="BMP32" s="276"/>
      <c r="BMQ32" s="276"/>
      <c r="BMR32" s="276"/>
      <c r="BMS32" s="276"/>
      <c r="BMT32" s="276"/>
      <c r="BMU32" s="276"/>
      <c r="BMV32" s="276"/>
      <c r="BMW32" s="276"/>
      <c r="BMX32" s="276"/>
      <c r="BMY32" s="276"/>
      <c r="BMZ32" s="276"/>
      <c r="BNA32" s="276"/>
      <c r="BNB32" s="276"/>
      <c r="BNC32" s="276"/>
      <c r="BND32" s="276"/>
      <c r="BNE32" s="276"/>
      <c r="BNF32" s="276"/>
      <c r="BNG32" s="276"/>
      <c r="BNH32" s="276"/>
      <c r="BNI32" s="276"/>
      <c r="BNJ32" s="276"/>
      <c r="BNK32" s="276"/>
      <c r="BNL32" s="276"/>
      <c r="BNM32" s="276"/>
      <c r="BNN32" s="276"/>
      <c r="BNO32" s="276"/>
      <c r="BNP32" s="276"/>
      <c r="BNQ32" s="276"/>
      <c r="BNR32" s="276"/>
      <c r="BNS32" s="276"/>
      <c r="BNT32" s="276"/>
      <c r="BNU32" s="276"/>
      <c r="BNV32" s="276"/>
      <c r="BNW32" s="276"/>
      <c r="BNX32" s="276"/>
      <c r="BNY32" s="276"/>
      <c r="BNZ32" s="276"/>
      <c r="BOA32" s="276"/>
      <c r="BOB32" s="276"/>
      <c r="BOC32" s="276"/>
      <c r="BOD32" s="276"/>
      <c r="BOE32" s="276"/>
      <c r="BOF32" s="276"/>
      <c r="BOG32" s="276"/>
      <c r="BOH32" s="276"/>
      <c r="BOI32" s="276"/>
      <c r="BOJ32" s="276"/>
      <c r="BOK32" s="276"/>
      <c r="BOL32" s="276"/>
      <c r="BOM32" s="276"/>
      <c r="BON32" s="276"/>
      <c r="BOO32" s="276"/>
      <c r="BOP32" s="276"/>
      <c r="BOQ32" s="276"/>
      <c r="BOR32" s="276"/>
      <c r="BOS32" s="276"/>
      <c r="BOT32" s="276"/>
      <c r="BOU32" s="276"/>
      <c r="BOV32" s="276"/>
      <c r="BOW32" s="276"/>
      <c r="BOX32" s="276"/>
      <c r="BOY32" s="276"/>
      <c r="BOZ32" s="276"/>
      <c r="BPA32" s="276"/>
      <c r="BPB32" s="276"/>
      <c r="BPC32" s="276"/>
      <c r="BPD32" s="276"/>
      <c r="BPE32" s="276"/>
      <c r="BPF32" s="276"/>
      <c r="BPG32" s="276"/>
      <c r="BPH32" s="276"/>
      <c r="BPI32" s="276"/>
      <c r="BPJ32" s="276"/>
      <c r="BPK32" s="276"/>
      <c r="BPL32" s="276"/>
      <c r="BPM32" s="276"/>
      <c r="BPN32" s="276"/>
      <c r="BPO32" s="276"/>
      <c r="BPP32" s="276"/>
      <c r="BPQ32" s="276"/>
      <c r="BPR32" s="276"/>
      <c r="BPS32" s="276"/>
      <c r="BPT32" s="276"/>
      <c r="BPU32" s="276"/>
      <c r="BPV32" s="276"/>
      <c r="BPW32" s="276"/>
      <c r="BPX32" s="276"/>
      <c r="BPY32" s="276"/>
      <c r="BPZ32" s="276"/>
      <c r="BQA32" s="276"/>
      <c r="BQB32" s="276"/>
      <c r="BQC32" s="276"/>
      <c r="BQD32" s="276"/>
      <c r="BQE32" s="276"/>
      <c r="BQF32" s="276"/>
      <c r="BQG32" s="276"/>
      <c r="BQH32" s="276"/>
      <c r="BQI32" s="276"/>
      <c r="BQJ32" s="276"/>
      <c r="BQK32" s="276"/>
      <c r="BQL32" s="276"/>
      <c r="BQM32" s="276"/>
      <c r="BQN32" s="276"/>
      <c r="BQO32" s="276"/>
      <c r="BQP32" s="276"/>
      <c r="BQQ32" s="276"/>
      <c r="BQR32" s="276"/>
      <c r="BQS32" s="276"/>
      <c r="BQT32" s="276"/>
      <c r="BQU32" s="276"/>
      <c r="BQV32" s="276"/>
      <c r="BQW32" s="276"/>
      <c r="BQX32" s="276"/>
      <c r="BQY32" s="276"/>
      <c r="BQZ32" s="276"/>
      <c r="BRA32" s="276"/>
      <c r="BRB32" s="276"/>
      <c r="BRC32" s="276"/>
      <c r="BRD32" s="276"/>
      <c r="BRE32" s="276"/>
      <c r="BRF32" s="276"/>
      <c r="BRG32" s="276"/>
      <c r="BRH32" s="276"/>
      <c r="BRI32" s="276"/>
      <c r="BRJ32" s="276"/>
      <c r="BRK32" s="276"/>
      <c r="BRL32" s="276"/>
      <c r="BRM32" s="276"/>
      <c r="BRN32" s="276"/>
      <c r="BRO32" s="276"/>
      <c r="BRP32" s="276"/>
      <c r="BRQ32" s="276"/>
      <c r="BRR32" s="276"/>
      <c r="BRS32" s="276"/>
      <c r="BRT32" s="276"/>
      <c r="BRU32" s="276"/>
      <c r="BRV32" s="276"/>
      <c r="BRW32" s="276"/>
      <c r="BRX32" s="276"/>
      <c r="BRY32" s="276"/>
      <c r="BRZ32" s="276"/>
      <c r="BSA32" s="276"/>
      <c r="BSB32" s="276"/>
      <c r="BSC32" s="276"/>
      <c r="BSD32" s="276"/>
      <c r="BSE32" s="276"/>
      <c r="BSF32" s="276"/>
      <c r="BSG32" s="276"/>
      <c r="BSH32" s="276"/>
      <c r="BSI32" s="276"/>
      <c r="BSJ32" s="276"/>
      <c r="BSK32" s="276"/>
      <c r="BSL32" s="276"/>
      <c r="BSM32" s="276"/>
      <c r="BSN32" s="276"/>
      <c r="BSO32" s="276"/>
      <c r="BSP32" s="276"/>
      <c r="BSQ32" s="276"/>
      <c r="BSR32" s="276"/>
      <c r="BSS32" s="276"/>
      <c r="BST32" s="276"/>
      <c r="BSU32" s="276"/>
      <c r="BSV32" s="276"/>
      <c r="BSW32" s="276"/>
      <c r="BSX32" s="276"/>
      <c r="BSY32" s="276"/>
      <c r="BSZ32" s="276"/>
      <c r="BTA32" s="276"/>
      <c r="BTB32" s="276"/>
      <c r="BTC32" s="276"/>
      <c r="BTD32" s="276"/>
      <c r="BTE32" s="276"/>
      <c r="BTF32" s="276"/>
      <c r="BTG32" s="276"/>
      <c r="BTH32" s="276"/>
      <c r="BTI32" s="276"/>
      <c r="BTJ32" s="276"/>
      <c r="BTK32" s="276"/>
      <c r="BTL32" s="276"/>
      <c r="BTM32" s="276"/>
      <c r="BTN32" s="276"/>
      <c r="BTO32" s="276"/>
      <c r="BTP32" s="276"/>
      <c r="BTQ32" s="276"/>
      <c r="BTR32" s="276"/>
      <c r="BTS32" s="276"/>
      <c r="BTT32" s="276"/>
      <c r="BTU32" s="276"/>
      <c r="BTV32" s="276"/>
      <c r="BTW32" s="276"/>
      <c r="BTX32" s="276"/>
      <c r="BTY32" s="276"/>
      <c r="BTZ32" s="276"/>
      <c r="BUA32" s="276"/>
      <c r="BUB32" s="276"/>
      <c r="BUC32" s="276"/>
      <c r="BUD32" s="276"/>
      <c r="BUE32" s="276"/>
      <c r="BUF32" s="276"/>
      <c r="BUG32" s="276"/>
      <c r="BUH32" s="276"/>
      <c r="BUI32" s="276"/>
      <c r="BUJ32" s="276"/>
      <c r="BUK32" s="276"/>
      <c r="BUL32" s="276"/>
      <c r="BUM32" s="276"/>
      <c r="BUN32" s="276"/>
      <c r="BUO32" s="276"/>
      <c r="BUP32" s="276"/>
      <c r="BUQ32" s="276"/>
      <c r="BUR32" s="276"/>
      <c r="BUS32" s="276"/>
      <c r="BUT32" s="276"/>
      <c r="BUU32" s="276"/>
      <c r="BUV32" s="276"/>
      <c r="BUW32" s="276"/>
      <c r="BUX32" s="276"/>
      <c r="BUY32" s="276"/>
      <c r="BUZ32" s="276"/>
      <c r="BVA32" s="276"/>
      <c r="BVB32" s="276"/>
      <c r="BVC32" s="276"/>
      <c r="BVD32" s="276"/>
      <c r="BVE32" s="276"/>
      <c r="BVF32" s="276"/>
      <c r="BVG32" s="276"/>
      <c r="BVH32" s="276"/>
      <c r="BVI32" s="276"/>
      <c r="BVJ32" s="276"/>
      <c r="BVK32" s="276"/>
      <c r="BVL32" s="276"/>
      <c r="BVM32" s="276"/>
      <c r="BVN32" s="276"/>
      <c r="BVO32" s="276"/>
      <c r="BVP32" s="276"/>
      <c r="BVQ32" s="276"/>
      <c r="BVR32" s="276"/>
      <c r="BVS32" s="276"/>
      <c r="BVT32" s="276"/>
      <c r="BVU32" s="276"/>
      <c r="BVV32" s="276"/>
      <c r="BVW32" s="276"/>
      <c r="BVX32" s="276"/>
      <c r="BVY32" s="276"/>
      <c r="BVZ32" s="276"/>
      <c r="BWA32" s="276"/>
      <c r="BWB32" s="276"/>
      <c r="BWC32" s="276"/>
      <c r="BWD32" s="276"/>
      <c r="BWE32" s="276"/>
      <c r="BWF32" s="276"/>
      <c r="BWG32" s="276"/>
      <c r="BWH32" s="276"/>
      <c r="BWI32" s="276"/>
      <c r="BWJ32" s="276"/>
      <c r="BWK32" s="276"/>
      <c r="BWL32" s="276"/>
      <c r="BWM32" s="276"/>
      <c r="BWN32" s="276"/>
      <c r="BWO32" s="276"/>
      <c r="BWP32" s="276"/>
      <c r="BWQ32" s="276"/>
      <c r="BWR32" s="276"/>
      <c r="BWS32" s="276"/>
      <c r="BWT32" s="276"/>
      <c r="BWU32" s="276"/>
      <c r="BWV32" s="276"/>
      <c r="BWW32" s="276"/>
      <c r="BWX32" s="276"/>
      <c r="BWY32" s="276"/>
      <c r="BWZ32" s="276"/>
      <c r="BXA32" s="276"/>
      <c r="BXB32" s="276"/>
      <c r="BXC32" s="276"/>
      <c r="BXD32" s="276"/>
      <c r="BXE32" s="276"/>
      <c r="BXF32" s="276"/>
      <c r="BXG32" s="276"/>
      <c r="BXH32" s="276"/>
      <c r="BXI32" s="276"/>
      <c r="BXJ32" s="276"/>
      <c r="BXK32" s="276"/>
      <c r="BXL32" s="276"/>
      <c r="BXM32" s="276"/>
      <c r="BXN32" s="276"/>
      <c r="BXO32" s="276"/>
      <c r="BXP32" s="276"/>
      <c r="BXQ32" s="276"/>
      <c r="BXR32" s="276"/>
      <c r="BXS32" s="276"/>
      <c r="BXT32" s="276"/>
      <c r="BXU32" s="276"/>
      <c r="BXV32" s="276"/>
      <c r="BXW32" s="276"/>
      <c r="BXX32" s="276"/>
      <c r="BXY32" s="276"/>
      <c r="BXZ32" s="276"/>
      <c r="BYA32" s="276"/>
      <c r="BYB32" s="276"/>
      <c r="BYC32" s="276"/>
      <c r="BYD32" s="276"/>
      <c r="BYE32" s="276"/>
      <c r="BYF32" s="276"/>
      <c r="BYG32" s="276"/>
      <c r="BYH32" s="276"/>
      <c r="BYI32" s="276"/>
      <c r="BYJ32" s="276"/>
      <c r="BYK32" s="276"/>
      <c r="BYL32" s="276"/>
      <c r="BYM32" s="276"/>
      <c r="BYN32" s="276"/>
      <c r="BYO32" s="276"/>
      <c r="BYP32" s="276"/>
      <c r="BYQ32" s="276"/>
      <c r="BYR32" s="276"/>
      <c r="BYS32" s="276"/>
      <c r="BYT32" s="276"/>
      <c r="BYU32" s="276"/>
      <c r="BYV32" s="276"/>
      <c r="BYW32" s="276"/>
      <c r="BYX32" s="276"/>
      <c r="BYY32" s="276"/>
      <c r="BYZ32" s="276"/>
      <c r="BZA32" s="276"/>
      <c r="BZB32" s="276"/>
      <c r="BZC32" s="276"/>
      <c r="BZD32" s="276"/>
      <c r="BZE32" s="276"/>
      <c r="BZF32" s="276"/>
      <c r="BZG32" s="276"/>
      <c r="BZH32" s="276"/>
      <c r="BZI32" s="276"/>
      <c r="BZJ32" s="276"/>
      <c r="BZK32" s="276"/>
      <c r="BZL32" s="276"/>
      <c r="BZM32" s="276"/>
      <c r="BZN32" s="276"/>
      <c r="BZO32" s="276"/>
      <c r="BZP32" s="276"/>
      <c r="BZQ32" s="276"/>
      <c r="BZR32" s="276"/>
      <c r="BZS32" s="276"/>
      <c r="BZT32" s="276"/>
      <c r="BZU32" s="276"/>
      <c r="BZV32" s="276"/>
      <c r="BZW32" s="276"/>
      <c r="BZX32" s="276"/>
      <c r="BZY32" s="276"/>
      <c r="BZZ32" s="276"/>
      <c r="CAA32" s="276"/>
      <c r="CAB32" s="276"/>
      <c r="CAC32" s="276"/>
      <c r="CAD32" s="276"/>
      <c r="CAE32" s="276"/>
      <c r="CAF32" s="276"/>
      <c r="CAG32" s="276"/>
      <c r="CAH32" s="276"/>
      <c r="CAI32" s="276"/>
      <c r="CAJ32" s="276"/>
      <c r="CAK32" s="276"/>
      <c r="CAL32" s="276"/>
      <c r="CAM32" s="276"/>
      <c r="CAN32" s="276"/>
      <c r="CAO32" s="276"/>
      <c r="CAP32" s="276"/>
      <c r="CAQ32" s="276"/>
      <c r="CAR32" s="276"/>
      <c r="CAS32" s="276"/>
      <c r="CAT32" s="276"/>
      <c r="CAU32" s="276"/>
      <c r="CAV32" s="276"/>
      <c r="CAW32" s="276"/>
      <c r="CAX32" s="276"/>
      <c r="CAY32" s="276"/>
      <c r="CAZ32" s="276"/>
      <c r="CBA32" s="276"/>
      <c r="CBB32" s="276"/>
      <c r="CBC32" s="276"/>
      <c r="CBD32" s="276"/>
      <c r="CBE32" s="276"/>
      <c r="CBF32" s="276"/>
      <c r="CBG32" s="276"/>
      <c r="CBH32" s="276"/>
      <c r="CBI32" s="276"/>
      <c r="CBJ32" s="276"/>
      <c r="CBK32" s="276"/>
      <c r="CBL32" s="276"/>
      <c r="CBM32" s="276"/>
      <c r="CBN32" s="276"/>
      <c r="CBO32" s="276"/>
      <c r="CBP32" s="276"/>
      <c r="CBQ32" s="276"/>
      <c r="CBR32" s="276"/>
      <c r="CBS32" s="276"/>
      <c r="CBT32" s="276"/>
      <c r="CBU32" s="276"/>
      <c r="CBV32" s="276"/>
      <c r="CBW32" s="276"/>
      <c r="CBX32" s="276"/>
      <c r="CBY32" s="276"/>
      <c r="CBZ32" s="276"/>
      <c r="CCA32" s="276"/>
      <c r="CCB32" s="276"/>
      <c r="CCC32" s="276"/>
      <c r="CCD32" s="276"/>
      <c r="CCE32" s="276"/>
      <c r="CCF32" s="276"/>
      <c r="CCG32" s="276"/>
      <c r="CCH32" s="276"/>
      <c r="CCI32" s="276"/>
      <c r="CCJ32" s="276"/>
      <c r="CCK32" s="276"/>
      <c r="CCL32" s="276"/>
      <c r="CCM32" s="276"/>
      <c r="CCN32" s="276"/>
      <c r="CCO32" s="276"/>
      <c r="CCP32" s="276"/>
      <c r="CCQ32" s="276"/>
      <c r="CCR32" s="276"/>
      <c r="CCS32" s="276"/>
      <c r="CCT32" s="276"/>
      <c r="CCU32" s="276"/>
      <c r="CCV32" s="276"/>
      <c r="CCW32" s="276"/>
      <c r="CCX32" s="276"/>
      <c r="CCY32" s="276"/>
      <c r="CCZ32" s="276"/>
      <c r="CDA32" s="276"/>
      <c r="CDB32" s="276"/>
      <c r="CDC32" s="276"/>
      <c r="CDD32" s="276"/>
      <c r="CDE32" s="276"/>
      <c r="CDF32" s="276"/>
      <c r="CDG32" s="276"/>
      <c r="CDH32" s="276"/>
      <c r="CDI32" s="276"/>
      <c r="CDJ32" s="276"/>
      <c r="CDK32" s="276"/>
      <c r="CDL32" s="276"/>
      <c r="CDM32" s="276"/>
      <c r="CDN32" s="276"/>
      <c r="CDO32" s="276"/>
      <c r="CDP32" s="276"/>
      <c r="CDQ32" s="276"/>
      <c r="CDR32" s="276"/>
      <c r="CDS32" s="276"/>
      <c r="CDT32" s="276"/>
      <c r="CDU32" s="276"/>
      <c r="CDV32" s="276"/>
      <c r="CDW32" s="276"/>
      <c r="CDX32" s="276"/>
      <c r="CDY32" s="276"/>
      <c r="CDZ32" s="276"/>
      <c r="CEA32" s="276"/>
      <c r="CEB32" s="276"/>
      <c r="CEC32" s="276"/>
      <c r="CED32" s="276"/>
      <c r="CEE32" s="276"/>
      <c r="CEF32" s="276"/>
      <c r="CEG32" s="276"/>
      <c r="CEH32" s="276"/>
      <c r="CEI32" s="276"/>
      <c r="CEJ32" s="276"/>
      <c r="CEK32" s="276"/>
      <c r="CEL32" s="276"/>
      <c r="CEM32" s="276"/>
      <c r="CEN32" s="276"/>
      <c r="CEO32" s="276"/>
      <c r="CEP32" s="276"/>
      <c r="CEQ32" s="276"/>
      <c r="CER32" s="276"/>
      <c r="CES32" s="276"/>
      <c r="CET32" s="276"/>
      <c r="CEU32" s="276"/>
      <c r="CEV32" s="276"/>
      <c r="CEW32" s="276"/>
      <c r="CEX32" s="276"/>
      <c r="CEY32" s="276"/>
      <c r="CEZ32" s="276"/>
      <c r="CFA32" s="276"/>
      <c r="CFB32" s="276"/>
      <c r="CFC32" s="276"/>
      <c r="CFD32" s="276"/>
      <c r="CFE32" s="276"/>
      <c r="CFF32" s="276"/>
      <c r="CFG32" s="276"/>
      <c r="CFH32" s="276"/>
      <c r="CFI32" s="276"/>
      <c r="CFJ32" s="276"/>
      <c r="CFK32" s="276"/>
      <c r="CFL32" s="276"/>
      <c r="CFM32" s="276"/>
      <c r="CFN32" s="276"/>
      <c r="CFO32" s="276"/>
      <c r="CFP32" s="276"/>
      <c r="CFQ32" s="276"/>
      <c r="CFR32" s="276"/>
      <c r="CFS32" s="276"/>
      <c r="CFT32" s="276"/>
      <c r="CFU32" s="276"/>
      <c r="CFV32" s="276"/>
      <c r="CFW32" s="276"/>
      <c r="CFX32" s="276"/>
      <c r="CFY32" s="276"/>
      <c r="CFZ32" s="276"/>
      <c r="CGA32" s="276"/>
      <c r="CGB32" s="276"/>
      <c r="CGC32" s="276"/>
      <c r="CGD32" s="276"/>
      <c r="CGE32" s="276"/>
      <c r="CGF32" s="276"/>
      <c r="CGG32" s="276"/>
      <c r="CGH32" s="276"/>
      <c r="CGI32" s="276"/>
      <c r="CGJ32" s="276"/>
      <c r="CGK32" s="276"/>
      <c r="CGL32" s="276"/>
      <c r="CGM32" s="276"/>
      <c r="CGN32" s="276"/>
      <c r="CGO32" s="276"/>
      <c r="CGP32" s="276"/>
      <c r="CGQ32" s="276"/>
      <c r="CGR32" s="276"/>
      <c r="CGS32" s="276"/>
      <c r="CGT32" s="276"/>
      <c r="CGU32" s="276"/>
      <c r="CGV32" s="276"/>
      <c r="CGW32" s="276"/>
      <c r="CGX32" s="276"/>
      <c r="CGY32" s="276"/>
      <c r="CGZ32" s="276"/>
      <c r="CHA32" s="276"/>
      <c r="CHB32" s="276"/>
      <c r="CHC32" s="276"/>
      <c r="CHD32" s="276"/>
      <c r="CHE32" s="276"/>
      <c r="CHF32" s="276"/>
      <c r="CHG32" s="276"/>
      <c r="CHH32" s="276"/>
      <c r="CHI32" s="276"/>
      <c r="CHJ32" s="276"/>
      <c r="CHK32" s="276"/>
      <c r="CHL32" s="276"/>
      <c r="CHM32" s="276"/>
      <c r="CHN32" s="276"/>
      <c r="CHO32" s="276"/>
      <c r="CHP32" s="276"/>
      <c r="CHQ32" s="276"/>
      <c r="CHR32" s="276"/>
      <c r="CHS32" s="276"/>
      <c r="CHT32" s="276"/>
      <c r="CHU32" s="276"/>
      <c r="CHV32" s="276"/>
      <c r="CHW32" s="276"/>
      <c r="CHX32" s="276"/>
      <c r="CHY32" s="276"/>
      <c r="CHZ32" s="276"/>
      <c r="CIA32" s="276"/>
      <c r="CIB32" s="276"/>
      <c r="CIC32" s="276"/>
      <c r="CID32" s="276"/>
      <c r="CIE32" s="276"/>
      <c r="CIF32" s="276"/>
      <c r="CIG32" s="276"/>
      <c r="CIH32" s="276"/>
      <c r="CII32" s="276"/>
      <c r="CIJ32" s="276"/>
      <c r="CIK32" s="276"/>
      <c r="CIL32" s="276"/>
      <c r="CIM32" s="276"/>
      <c r="CIN32" s="276"/>
      <c r="CIO32" s="276"/>
      <c r="CIP32" s="276"/>
      <c r="CIQ32" s="276"/>
      <c r="CIR32" s="276"/>
      <c r="CIS32" s="276"/>
      <c r="CIT32" s="276"/>
      <c r="CIU32" s="276"/>
      <c r="CIV32" s="276"/>
      <c r="CIW32" s="276"/>
      <c r="CIX32" s="276"/>
      <c r="CIY32" s="276"/>
      <c r="CIZ32" s="276"/>
      <c r="CJA32" s="276"/>
      <c r="CJB32" s="276"/>
      <c r="CJC32" s="276"/>
      <c r="CJD32" s="276"/>
      <c r="CJE32" s="276"/>
      <c r="CJF32" s="276"/>
      <c r="CJG32" s="276"/>
      <c r="CJH32" s="276"/>
      <c r="CJI32" s="276"/>
      <c r="CJJ32" s="276"/>
      <c r="CJK32" s="276"/>
      <c r="CJL32" s="276"/>
      <c r="CJM32" s="276"/>
      <c r="CJN32" s="276"/>
      <c r="CJO32" s="276"/>
      <c r="CJP32" s="276"/>
      <c r="CJQ32" s="276"/>
      <c r="CJR32" s="276"/>
      <c r="CJS32" s="276"/>
      <c r="CJT32" s="276"/>
      <c r="CJU32" s="276"/>
      <c r="CJV32" s="276"/>
      <c r="CJW32" s="276"/>
      <c r="CJX32" s="276"/>
      <c r="CJY32" s="276"/>
      <c r="CJZ32" s="276"/>
      <c r="CKA32" s="276"/>
      <c r="CKB32" s="276"/>
      <c r="CKC32" s="276"/>
      <c r="CKD32" s="276"/>
      <c r="CKE32" s="276"/>
      <c r="CKF32" s="276"/>
      <c r="CKG32" s="276"/>
      <c r="CKH32" s="276"/>
      <c r="CKI32" s="276"/>
      <c r="CKJ32" s="276"/>
      <c r="CKK32" s="276"/>
      <c r="CKL32" s="276"/>
      <c r="CKM32" s="276"/>
      <c r="CKN32" s="276"/>
      <c r="CKO32" s="276"/>
      <c r="CKP32" s="276"/>
      <c r="CKQ32" s="276"/>
      <c r="CKR32" s="276"/>
      <c r="CKS32" s="276"/>
      <c r="CKT32" s="276"/>
      <c r="CKU32" s="276"/>
      <c r="CKV32" s="276"/>
      <c r="CKW32" s="276"/>
      <c r="CKX32" s="276"/>
      <c r="CKY32" s="276"/>
      <c r="CKZ32" s="276"/>
      <c r="CLA32" s="276"/>
      <c r="CLB32" s="276"/>
      <c r="CLC32" s="276"/>
      <c r="CLD32" s="276"/>
      <c r="CLE32" s="276"/>
      <c r="CLF32" s="276"/>
      <c r="CLG32" s="276"/>
      <c r="CLH32" s="276"/>
      <c r="CLI32" s="276"/>
      <c r="CLJ32" s="276"/>
      <c r="CLK32" s="276"/>
      <c r="CLL32" s="276"/>
      <c r="CLM32" s="276"/>
      <c r="CLN32" s="276"/>
      <c r="CLO32" s="276"/>
      <c r="CLP32" s="276"/>
      <c r="CLQ32" s="276"/>
      <c r="CLR32" s="276"/>
      <c r="CLS32" s="276"/>
      <c r="CLT32" s="276"/>
      <c r="CLU32" s="276"/>
      <c r="CLV32" s="276"/>
      <c r="CLW32" s="276"/>
      <c r="CLX32" s="276"/>
      <c r="CLY32" s="276"/>
      <c r="CLZ32" s="276"/>
      <c r="CMA32" s="276"/>
      <c r="CMB32" s="276"/>
      <c r="CMC32" s="276"/>
      <c r="CMD32" s="276"/>
      <c r="CME32" s="276"/>
      <c r="CMF32" s="276"/>
      <c r="CMG32" s="276"/>
      <c r="CMH32" s="276"/>
      <c r="CMI32" s="276"/>
      <c r="CMJ32" s="276"/>
      <c r="CMK32" s="276"/>
      <c r="CML32" s="276"/>
      <c r="CMM32" s="276"/>
      <c r="CMN32" s="276"/>
      <c r="CMO32" s="276"/>
      <c r="CMP32" s="276"/>
      <c r="CMQ32" s="276"/>
      <c r="CMR32" s="276"/>
      <c r="CMS32" s="276"/>
      <c r="CMT32" s="276"/>
      <c r="CMU32" s="276"/>
      <c r="CMV32" s="276"/>
      <c r="CMW32" s="276"/>
      <c r="CMX32" s="276"/>
      <c r="CMY32" s="276"/>
      <c r="CMZ32" s="276"/>
      <c r="CNA32" s="276"/>
      <c r="CNB32" s="276"/>
      <c r="CNC32" s="276"/>
      <c r="CND32" s="276"/>
      <c r="CNE32" s="276"/>
      <c r="CNF32" s="276"/>
      <c r="CNG32" s="276"/>
      <c r="CNH32" s="276"/>
      <c r="CNI32" s="276"/>
      <c r="CNJ32" s="276"/>
      <c r="CNK32" s="276"/>
      <c r="CNL32" s="276"/>
      <c r="CNM32" s="276"/>
      <c r="CNN32" s="276"/>
      <c r="CNO32" s="276"/>
      <c r="CNP32" s="276"/>
      <c r="CNQ32" s="276"/>
      <c r="CNR32" s="276"/>
      <c r="CNS32" s="276"/>
      <c r="CNT32" s="276"/>
      <c r="CNU32" s="276"/>
      <c r="CNV32" s="276"/>
      <c r="CNW32" s="276"/>
      <c r="CNX32" s="276"/>
      <c r="CNY32" s="276"/>
      <c r="CNZ32" s="276"/>
      <c r="COA32" s="276"/>
      <c r="COB32" s="276"/>
      <c r="COC32" s="276"/>
      <c r="COD32" s="276"/>
      <c r="COE32" s="276"/>
      <c r="COF32" s="276"/>
      <c r="COG32" s="276"/>
      <c r="COH32" s="276"/>
      <c r="COI32" s="276"/>
      <c r="COJ32" s="276"/>
      <c r="COK32" s="276"/>
      <c r="COL32" s="276"/>
      <c r="COM32" s="276"/>
      <c r="CON32" s="276"/>
      <c r="COO32" s="276"/>
      <c r="COP32" s="276"/>
      <c r="COQ32" s="276"/>
      <c r="COR32" s="276"/>
      <c r="COS32" s="276"/>
      <c r="COT32" s="276"/>
      <c r="COU32" s="276"/>
      <c r="COV32" s="276"/>
      <c r="COW32" s="276"/>
      <c r="COX32" s="276"/>
      <c r="COY32" s="276"/>
      <c r="COZ32" s="276"/>
      <c r="CPA32" s="276"/>
      <c r="CPB32" s="276"/>
      <c r="CPC32" s="276"/>
      <c r="CPD32" s="276"/>
      <c r="CPE32" s="276"/>
      <c r="CPF32" s="276"/>
      <c r="CPG32" s="276"/>
      <c r="CPH32" s="276"/>
      <c r="CPI32" s="276"/>
      <c r="CPJ32" s="276"/>
      <c r="CPK32" s="276"/>
      <c r="CPL32" s="276"/>
      <c r="CPM32" s="276"/>
      <c r="CPN32" s="276"/>
      <c r="CPO32" s="276"/>
      <c r="CPP32" s="276"/>
      <c r="CPQ32" s="276"/>
      <c r="CPR32" s="276"/>
      <c r="CPS32" s="276"/>
      <c r="CPT32" s="276"/>
      <c r="CPU32" s="276"/>
      <c r="CPV32" s="276"/>
      <c r="CPW32" s="276"/>
      <c r="CPX32" s="276"/>
      <c r="CPY32" s="276"/>
      <c r="CPZ32" s="276"/>
      <c r="CQA32" s="276"/>
      <c r="CQB32" s="276"/>
      <c r="CQC32" s="276"/>
      <c r="CQD32" s="276"/>
      <c r="CQE32" s="276"/>
      <c r="CQF32" s="276"/>
      <c r="CQG32" s="276"/>
      <c r="CQH32" s="276"/>
      <c r="CQI32" s="276"/>
      <c r="CQJ32" s="276"/>
      <c r="CQK32" s="276"/>
      <c r="CQL32" s="276"/>
      <c r="CQM32" s="276"/>
      <c r="CQN32" s="276"/>
      <c r="CQO32" s="276"/>
      <c r="CQP32" s="276"/>
      <c r="CQQ32" s="276"/>
      <c r="CQR32" s="276"/>
      <c r="CQS32" s="276"/>
      <c r="CQT32" s="276"/>
      <c r="CQU32" s="276"/>
      <c r="CQV32" s="276"/>
      <c r="CQW32" s="276"/>
      <c r="CQX32" s="276"/>
      <c r="CQY32" s="276"/>
      <c r="CQZ32" s="276"/>
      <c r="CRA32" s="276"/>
      <c r="CRB32" s="276"/>
      <c r="CRC32" s="276"/>
      <c r="CRD32" s="276"/>
      <c r="CRE32" s="276"/>
      <c r="CRF32" s="276"/>
      <c r="CRG32" s="276"/>
      <c r="CRH32" s="276"/>
      <c r="CRI32" s="276"/>
      <c r="CRJ32" s="276"/>
      <c r="CRK32" s="276"/>
      <c r="CRL32" s="276"/>
      <c r="CRM32" s="276"/>
      <c r="CRN32" s="276"/>
      <c r="CRO32" s="276"/>
      <c r="CRP32" s="276"/>
      <c r="CRQ32" s="276"/>
      <c r="CRR32" s="276"/>
      <c r="CRS32" s="276"/>
      <c r="CRT32" s="276"/>
      <c r="CRU32" s="276"/>
      <c r="CRV32" s="276"/>
      <c r="CRW32" s="276"/>
      <c r="CRX32" s="276"/>
      <c r="CRY32" s="276"/>
      <c r="CRZ32" s="276"/>
      <c r="CSA32" s="276"/>
      <c r="CSB32" s="276"/>
      <c r="CSC32" s="276"/>
      <c r="CSD32" s="276"/>
      <c r="CSE32" s="276"/>
      <c r="CSF32" s="276"/>
      <c r="CSG32" s="276"/>
      <c r="CSH32" s="276"/>
      <c r="CSI32" s="276"/>
      <c r="CSJ32" s="276"/>
      <c r="CSK32" s="276"/>
      <c r="CSL32" s="276"/>
      <c r="CSM32" s="276"/>
      <c r="CSN32" s="276"/>
      <c r="CSO32" s="276"/>
      <c r="CSP32" s="276"/>
      <c r="CSQ32" s="276"/>
      <c r="CSR32" s="276"/>
      <c r="CSS32" s="276"/>
      <c r="CST32" s="276"/>
      <c r="CSU32" s="276"/>
      <c r="CSV32" s="276"/>
      <c r="CSW32" s="276"/>
      <c r="CSX32" s="276"/>
      <c r="CSY32" s="276"/>
      <c r="CSZ32" s="276"/>
      <c r="CTA32" s="276"/>
      <c r="CTB32" s="276"/>
      <c r="CTC32" s="276"/>
      <c r="CTD32" s="276"/>
      <c r="CTE32" s="276"/>
      <c r="CTF32" s="276"/>
      <c r="CTG32" s="276"/>
      <c r="CTH32" s="276"/>
      <c r="CTI32" s="276"/>
      <c r="CTJ32" s="276"/>
      <c r="CTK32" s="276"/>
      <c r="CTL32" s="276"/>
      <c r="CTM32" s="276"/>
      <c r="CTN32" s="276"/>
      <c r="CTO32" s="276"/>
      <c r="CTP32" s="276"/>
      <c r="CTQ32" s="276"/>
      <c r="CTR32" s="276"/>
      <c r="CTS32" s="276"/>
      <c r="CTT32" s="276"/>
      <c r="CTU32" s="276"/>
      <c r="CTV32" s="276"/>
      <c r="CTW32" s="276"/>
      <c r="CTX32" s="276"/>
      <c r="CTY32" s="276"/>
      <c r="CTZ32" s="276"/>
      <c r="CUA32" s="276"/>
      <c r="CUB32" s="276"/>
      <c r="CUC32" s="276"/>
      <c r="CUD32" s="276"/>
      <c r="CUE32" s="276"/>
      <c r="CUF32" s="276"/>
      <c r="CUG32" s="276"/>
      <c r="CUH32" s="276"/>
      <c r="CUI32" s="276"/>
      <c r="CUJ32" s="276"/>
      <c r="CUK32" s="276"/>
      <c r="CUL32" s="276"/>
      <c r="CUM32" s="276"/>
      <c r="CUN32" s="276"/>
      <c r="CUO32" s="276"/>
      <c r="CUP32" s="276"/>
      <c r="CUQ32" s="276"/>
      <c r="CUR32" s="276"/>
      <c r="CUS32" s="276"/>
      <c r="CUT32" s="276"/>
      <c r="CUU32" s="276"/>
      <c r="CUV32" s="276"/>
      <c r="CUW32" s="276"/>
      <c r="CUX32" s="276"/>
      <c r="CUY32" s="276"/>
      <c r="CUZ32" s="276"/>
      <c r="CVA32" s="276"/>
      <c r="CVB32" s="276"/>
      <c r="CVC32" s="276"/>
      <c r="CVD32" s="276"/>
      <c r="CVE32" s="276"/>
      <c r="CVF32" s="276"/>
      <c r="CVG32" s="276"/>
      <c r="CVH32" s="276"/>
      <c r="CVI32" s="276"/>
      <c r="CVJ32" s="276"/>
      <c r="CVK32" s="276"/>
      <c r="CVL32" s="276"/>
      <c r="CVM32" s="276"/>
      <c r="CVN32" s="276"/>
      <c r="CVO32" s="276"/>
      <c r="CVP32" s="276"/>
      <c r="CVQ32" s="276"/>
      <c r="CVR32" s="276"/>
      <c r="CVS32" s="276"/>
      <c r="CVT32" s="276"/>
      <c r="CVU32" s="276"/>
      <c r="CVV32" s="276"/>
      <c r="CVW32" s="276"/>
      <c r="CVX32" s="276"/>
      <c r="CVY32" s="276"/>
      <c r="CVZ32" s="276"/>
      <c r="CWA32" s="276"/>
      <c r="CWB32" s="276"/>
      <c r="CWC32" s="276"/>
      <c r="CWD32" s="276"/>
      <c r="CWE32" s="276"/>
      <c r="CWF32" s="276"/>
      <c r="CWG32" s="276"/>
      <c r="CWH32" s="276"/>
      <c r="CWI32" s="276"/>
      <c r="CWJ32" s="276"/>
      <c r="CWK32" s="276"/>
      <c r="CWL32" s="276"/>
      <c r="CWM32" s="276"/>
      <c r="CWN32" s="276"/>
      <c r="CWO32" s="276"/>
      <c r="CWP32" s="276"/>
      <c r="CWQ32" s="276"/>
      <c r="CWR32" s="276"/>
      <c r="CWS32" s="276"/>
      <c r="CWT32" s="276"/>
      <c r="CWU32" s="276"/>
      <c r="CWV32" s="276"/>
      <c r="CWW32" s="276"/>
      <c r="CWX32" s="276"/>
      <c r="CWY32" s="276"/>
      <c r="CWZ32" s="276"/>
      <c r="CXA32" s="276"/>
      <c r="CXB32" s="276"/>
      <c r="CXC32" s="276"/>
      <c r="CXD32" s="276"/>
      <c r="CXE32" s="276"/>
      <c r="CXF32" s="276"/>
      <c r="CXG32" s="276"/>
      <c r="CXH32" s="276"/>
      <c r="CXI32" s="276"/>
      <c r="CXJ32" s="276"/>
      <c r="CXK32" s="276"/>
      <c r="CXL32" s="276"/>
      <c r="CXM32" s="276"/>
      <c r="CXN32" s="276"/>
      <c r="CXO32" s="276"/>
      <c r="CXP32" s="276"/>
      <c r="CXQ32" s="276"/>
      <c r="CXR32" s="276"/>
      <c r="CXS32" s="276"/>
      <c r="CXT32" s="276"/>
      <c r="CXU32" s="276"/>
      <c r="CXV32" s="276"/>
      <c r="CXW32" s="276"/>
      <c r="CXX32" s="276"/>
      <c r="CXY32" s="276"/>
      <c r="CXZ32" s="276"/>
      <c r="CYA32" s="276"/>
      <c r="CYB32" s="276"/>
      <c r="CYC32" s="276"/>
      <c r="CYD32" s="276"/>
      <c r="CYE32" s="276"/>
      <c r="CYF32" s="276"/>
      <c r="CYG32" s="276"/>
      <c r="CYH32" s="276"/>
      <c r="CYI32" s="276"/>
      <c r="CYJ32" s="276"/>
      <c r="CYK32" s="276"/>
      <c r="CYL32" s="276"/>
      <c r="CYM32" s="276"/>
      <c r="CYN32" s="276"/>
      <c r="CYO32" s="276"/>
      <c r="CYP32" s="276"/>
      <c r="CYQ32" s="276"/>
      <c r="CYR32" s="276"/>
      <c r="CYS32" s="276"/>
      <c r="CYT32" s="276"/>
      <c r="CYU32" s="276"/>
      <c r="CYV32" s="276"/>
      <c r="CYW32" s="276"/>
      <c r="CYX32" s="276"/>
      <c r="CYY32" s="276"/>
      <c r="CYZ32" s="276"/>
      <c r="CZA32" s="276"/>
      <c r="CZB32" s="276"/>
      <c r="CZC32" s="276"/>
      <c r="CZD32" s="276"/>
      <c r="CZE32" s="276"/>
      <c r="CZF32" s="276"/>
      <c r="CZG32" s="276"/>
      <c r="CZH32" s="276"/>
      <c r="CZI32" s="276"/>
      <c r="CZJ32" s="276"/>
      <c r="CZK32" s="276"/>
      <c r="CZL32" s="276"/>
      <c r="CZM32" s="276"/>
      <c r="CZN32" s="276"/>
      <c r="CZO32" s="276"/>
      <c r="CZP32" s="276"/>
      <c r="CZQ32" s="276"/>
      <c r="CZR32" s="276"/>
      <c r="CZS32" s="276"/>
      <c r="CZT32" s="276"/>
      <c r="CZU32" s="276"/>
      <c r="CZV32" s="276"/>
      <c r="CZW32" s="276"/>
      <c r="CZX32" s="276"/>
      <c r="CZY32" s="276"/>
      <c r="CZZ32" s="276"/>
      <c r="DAA32" s="276"/>
      <c r="DAB32" s="276"/>
      <c r="DAC32" s="276"/>
      <c r="DAD32" s="276"/>
      <c r="DAE32" s="276"/>
      <c r="DAF32" s="276"/>
      <c r="DAG32" s="276"/>
      <c r="DAH32" s="276"/>
      <c r="DAI32" s="276"/>
      <c r="DAJ32" s="276"/>
      <c r="DAK32" s="276"/>
      <c r="DAL32" s="276"/>
      <c r="DAM32" s="276"/>
      <c r="DAN32" s="276"/>
      <c r="DAO32" s="276"/>
      <c r="DAP32" s="276"/>
      <c r="DAQ32" s="276"/>
      <c r="DAR32" s="276"/>
      <c r="DAS32" s="276"/>
      <c r="DAT32" s="276"/>
      <c r="DAU32" s="276"/>
      <c r="DAV32" s="276"/>
      <c r="DAW32" s="276"/>
      <c r="DAX32" s="276"/>
      <c r="DAY32" s="276"/>
      <c r="DAZ32" s="276"/>
      <c r="DBA32" s="276"/>
      <c r="DBB32" s="276"/>
      <c r="DBC32" s="276"/>
      <c r="DBD32" s="276"/>
      <c r="DBE32" s="276"/>
      <c r="DBF32" s="276"/>
      <c r="DBG32" s="276"/>
      <c r="DBH32" s="276"/>
      <c r="DBI32" s="276"/>
      <c r="DBJ32" s="276"/>
      <c r="DBK32" s="276"/>
      <c r="DBL32" s="276"/>
      <c r="DBM32" s="276"/>
      <c r="DBN32" s="276"/>
      <c r="DBO32" s="276"/>
      <c r="DBP32" s="276"/>
      <c r="DBQ32" s="276"/>
      <c r="DBR32" s="276"/>
      <c r="DBS32" s="276"/>
      <c r="DBT32" s="276"/>
      <c r="DBU32" s="276"/>
      <c r="DBV32" s="276"/>
      <c r="DBW32" s="276"/>
      <c r="DBX32" s="276"/>
      <c r="DBY32" s="276"/>
      <c r="DBZ32" s="276"/>
      <c r="DCA32" s="276"/>
      <c r="DCB32" s="276"/>
      <c r="DCC32" s="276"/>
      <c r="DCD32" s="276"/>
      <c r="DCE32" s="276"/>
      <c r="DCF32" s="276"/>
      <c r="DCG32" s="276"/>
      <c r="DCH32" s="276"/>
      <c r="DCI32" s="276"/>
      <c r="DCJ32" s="276"/>
      <c r="DCK32" s="276"/>
      <c r="DCL32" s="276"/>
      <c r="DCM32" s="276"/>
      <c r="DCN32" s="276"/>
      <c r="DCO32" s="276"/>
      <c r="DCP32" s="276"/>
      <c r="DCQ32" s="276"/>
      <c r="DCR32" s="276"/>
      <c r="DCS32" s="276"/>
      <c r="DCT32" s="276"/>
      <c r="DCU32" s="276"/>
      <c r="DCV32" s="276"/>
      <c r="DCW32" s="276"/>
      <c r="DCX32" s="276"/>
      <c r="DCY32" s="276"/>
      <c r="DCZ32" s="276"/>
      <c r="DDA32" s="276"/>
      <c r="DDB32" s="276"/>
      <c r="DDC32" s="276"/>
      <c r="DDD32" s="276"/>
      <c r="DDE32" s="276"/>
      <c r="DDF32" s="276"/>
      <c r="DDG32" s="276"/>
      <c r="DDH32" s="276"/>
      <c r="DDI32" s="276"/>
      <c r="DDJ32" s="276"/>
      <c r="DDK32" s="276"/>
      <c r="DDL32" s="276"/>
      <c r="DDM32" s="276"/>
      <c r="DDN32" s="276"/>
      <c r="DDO32" s="276"/>
      <c r="DDP32" s="276"/>
      <c r="DDQ32" s="276"/>
      <c r="DDR32" s="276"/>
      <c r="DDS32" s="276"/>
      <c r="DDT32" s="276"/>
      <c r="DDU32" s="276"/>
      <c r="DDV32" s="276"/>
      <c r="DDW32" s="276"/>
      <c r="DDX32" s="276"/>
      <c r="DDY32" s="276"/>
      <c r="DDZ32" s="276"/>
      <c r="DEA32" s="276"/>
      <c r="DEB32" s="276"/>
      <c r="DEC32" s="276"/>
      <c r="DED32" s="276"/>
      <c r="DEE32" s="276"/>
      <c r="DEF32" s="276"/>
      <c r="DEG32" s="276"/>
      <c r="DEH32" s="276"/>
      <c r="DEI32" s="276"/>
      <c r="DEJ32" s="276"/>
      <c r="DEK32" s="276"/>
      <c r="DEL32" s="276"/>
      <c r="DEM32" s="276"/>
      <c r="DEN32" s="276"/>
      <c r="DEO32" s="276"/>
      <c r="DEP32" s="276"/>
      <c r="DEQ32" s="276"/>
      <c r="DER32" s="276"/>
      <c r="DES32" s="276"/>
      <c r="DET32" s="276"/>
      <c r="DEU32" s="276"/>
      <c r="DEV32" s="276"/>
      <c r="DEW32" s="276"/>
      <c r="DEX32" s="276"/>
      <c r="DEY32" s="276"/>
      <c r="DEZ32" s="276"/>
      <c r="DFA32" s="276"/>
      <c r="DFB32" s="276"/>
      <c r="DFC32" s="276"/>
      <c r="DFD32" s="276"/>
      <c r="DFE32" s="276"/>
      <c r="DFF32" s="276"/>
      <c r="DFG32" s="276"/>
      <c r="DFH32" s="276"/>
      <c r="DFI32" s="276"/>
      <c r="DFJ32" s="276"/>
      <c r="DFK32" s="276"/>
      <c r="DFL32" s="276"/>
      <c r="DFM32" s="276"/>
      <c r="DFN32" s="276"/>
      <c r="DFO32" s="276"/>
      <c r="DFP32" s="276"/>
      <c r="DFQ32" s="276"/>
      <c r="DFR32" s="276"/>
      <c r="DFS32" s="276"/>
      <c r="DFT32" s="276"/>
      <c r="DFU32" s="276"/>
      <c r="DFV32" s="276"/>
      <c r="DFW32" s="276"/>
      <c r="DFX32" s="276"/>
      <c r="DFY32" s="276"/>
      <c r="DFZ32" s="276"/>
      <c r="DGA32" s="276"/>
      <c r="DGB32" s="276"/>
      <c r="DGC32" s="276"/>
      <c r="DGD32" s="276"/>
      <c r="DGE32" s="276"/>
      <c r="DGF32" s="276"/>
      <c r="DGG32" s="276"/>
      <c r="DGH32" s="276"/>
      <c r="DGI32" s="276"/>
      <c r="DGJ32" s="276"/>
      <c r="DGK32" s="276"/>
      <c r="DGL32" s="276"/>
      <c r="DGM32" s="276"/>
      <c r="DGN32" s="276"/>
      <c r="DGO32" s="276"/>
      <c r="DGP32" s="276"/>
      <c r="DGQ32" s="276"/>
      <c r="DGR32" s="276"/>
      <c r="DGS32" s="276"/>
      <c r="DGT32" s="276"/>
      <c r="DGU32" s="276"/>
      <c r="DGV32" s="276"/>
      <c r="DGW32" s="276"/>
      <c r="DGX32" s="276"/>
      <c r="DGY32" s="276"/>
      <c r="DGZ32" s="276"/>
      <c r="DHA32" s="276"/>
      <c r="DHB32" s="276"/>
      <c r="DHC32" s="276"/>
      <c r="DHD32" s="276"/>
      <c r="DHE32" s="276"/>
      <c r="DHF32" s="276"/>
      <c r="DHG32" s="276"/>
      <c r="DHH32" s="276"/>
      <c r="DHI32" s="276"/>
      <c r="DHJ32" s="276"/>
      <c r="DHK32" s="276"/>
      <c r="DHL32" s="276"/>
      <c r="DHM32" s="276"/>
      <c r="DHN32" s="276"/>
      <c r="DHO32" s="276"/>
      <c r="DHP32" s="276"/>
      <c r="DHQ32" s="276"/>
      <c r="DHR32" s="276"/>
      <c r="DHS32" s="276"/>
      <c r="DHT32" s="276"/>
      <c r="DHU32" s="276"/>
      <c r="DHV32" s="276"/>
      <c r="DHW32" s="276"/>
      <c r="DHX32" s="276"/>
      <c r="DHY32" s="276"/>
      <c r="DHZ32" s="276"/>
      <c r="DIA32" s="276"/>
      <c r="DIB32" s="276"/>
      <c r="DIC32" s="276"/>
      <c r="DID32" s="276"/>
      <c r="DIE32" s="276"/>
      <c r="DIF32" s="276"/>
      <c r="DIG32" s="276"/>
      <c r="DIH32" s="276"/>
      <c r="DII32" s="276"/>
      <c r="DIJ32" s="276"/>
      <c r="DIK32" s="276"/>
      <c r="DIL32" s="276"/>
      <c r="DIM32" s="276"/>
      <c r="DIN32" s="276"/>
      <c r="DIO32" s="276"/>
      <c r="DIP32" s="276"/>
      <c r="DIQ32" s="276"/>
      <c r="DIR32" s="276"/>
      <c r="DIS32" s="276"/>
      <c r="DIT32" s="276"/>
      <c r="DIU32" s="276"/>
      <c r="DIV32" s="276"/>
      <c r="DIW32" s="276"/>
      <c r="DIX32" s="276"/>
      <c r="DIY32" s="276"/>
      <c r="DIZ32" s="276"/>
      <c r="DJA32" s="276"/>
      <c r="DJB32" s="276"/>
      <c r="DJC32" s="276"/>
      <c r="DJD32" s="276"/>
      <c r="DJE32" s="276"/>
      <c r="DJF32" s="276"/>
      <c r="DJG32" s="276"/>
      <c r="DJH32" s="276"/>
      <c r="DJI32" s="276"/>
      <c r="DJJ32" s="276"/>
      <c r="DJK32" s="276"/>
      <c r="DJL32" s="276"/>
      <c r="DJM32" s="276"/>
      <c r="DJN32" s="276"/>
      <c r="DJO32" s="276"/>
      <c r="DJP32" s="276"/>
      <c r="DJQ32" s="276"/>
      <c r="DJR32" s="276"/>
      <c r="DJS32" s="276"/>
      <c r="DJT32" s="276"/>
      <c r="DJU32" s="276"/>
      <c r="DJV32" s="276"/>
      <c r="DJW32" s="276"/>
      <c r="DJX32" s="276"/>
      <c r="DJY32" s="276"/>
      <c r="DJZ32" s="276"/>
      <c r="DKA32" s="276"/>
      <c r="DKB32" s="276"/>
      <c r="DKC32" s="276"/>
      <c r="DKD32" s="276"/>
      <c r="DKE32" s="276"/>
      <c r="DKF32" s="276"/>
      <c r="DKG32" s="276"/>
      <c r="DKH32" s="276"/>
      <c r="DKI32" s="276"/>
      <c r="DKJ32" s="276"/>
      <c r="DKK32" s="276"/>
      <c r="DKL32" s="276"/>
      <c r="DKM32" s="276"/>
      <c r="DKN32" s="276"/>
      <c r="DKO32" s="276"/>
      <c r="DKP32" s="276"/>
      <c r="DKQ32" s="276"/>
      <c r="DKR32" s="276"/>
      <c r="DKS32" s="276"/>
      <c r="DKT32" s="276"/>
      <c r="DKU32" s="276"/>
      <c r="DKV32" s="276"/>
      <c r="DKW32" s="276"/>
      <c r="DKX32" s="276"/>
      <c r="DKY32" s="276"/>
      <c r="DKZ32" s="276"/>
      <c r="DLA32" s="276"/>
      <c r="DLB32" s="276"/>
      <c r="DLC32" s="276"/>
      <c r="DLD32" s="276"/>
      <c r="DLE32" s="276"/>
      <c r="DLF32" s="276"/>
      <c r="DLG32" s="276"/>
      <c r="DLH32" s="276"/>
      <c r="DLI32" s="276"/>
      <c r="DLJ32" s="276"/>
      <c r="DLK32" s="276"/>
      <c r="DLL32" s="276"/>
      <c r="DLM32" s="276"/>
      <c r="DLN32" s="276"/>
      <c r="DLO32" s="276"/>
      <c r="DLP32" s="276"/>
      <c r="DLQ32" s="276"/>
      <c r="DLR32" s="276"/>
      <c r="DLS32" s="276"/>
      <c r="DLT32" s="276"/>
      <c r="DLU32" s="276"/>
      <c r="DLV32" s="276"/>
      <c r="DLW32" s="276"/>
      <c r="DLX32" s="276"/>
      <c r="DLY32" s="276"/>
      <c r="DLZ32" s="276"/>
      <c r="DMA32" s="276"/>
      <c r="DMB32" s="276"/>
      <c r="DMC32" s="276"/>
      <c r="DMD32" s="276"/>
      <c r="DME32" s="276"/>
      <c r="DMF32" s="276"/>
      <c r="DMG32" s="276"/>
      <c r="DMH32" s="276"/>
      <c r="DMI32" s="276"/>
      <c r="DMJ32" s="276"/>
      <c r="DMK32" s="276"/>
      <c r="DML32" s="276"/>
      <c r="DMM32" s="276"/>
      <c r="DMN32" s="276"/>
      <c r="DMO32" s="276"/>
      <c r="DMP32" s="276"/>
      <c r="DMQ32" s="276"/>
      <c r="DMR32" s="276"/>
      <c r="DMS32" s="276"/>
      <c r="DMT32" s="276"/>
      <c r="DMU32" s="276"/>
      <c r="DMV32" s="276"/>
      <c r="DMW32" s="276"/>
      <c r="DMX32" s="276"/>
      <c r="DMY32" s="276"/>
      <c r="DMZ32" s="276"/>
      <c r="DNA32" s="276"/>
      <c r="DNB32" s="276"/>
      <c r="DNC32" s="276"/>
      <c r="DND32" s="276"/>
      <c r="DNE32" s="276"/>
      <c r="DNF32" s="276"/>
      <c r="DNG32" s="276"/>
      <c r="DNH32" s="276"/>
      <c r="DNI32" s="276"/>
      <c r="DNJ32" s="276"/>
      <c r="DNK32" s="276"/>
      <c r="DNL32" s="276"/>
      <c r="DNM32" s="276"/>
      <c r="DNN32" s="276"/>
      <c r="DNO32" s="276"/>
      <c r="DNP32" s="276"/>
      <c r="DNQ32" s="276"/>
      <c r="DNR32" s="276"/>
      <c r="DNS32" s="276"/>
      <c r="DNT32" s="276"/>
      <c r="DNU32" s="276"/>
      <c r="DNV32" s="276"/>
      <c r="DNW32" s="276"/>
      <c r="DNX32" s="276"/>
      <c r="DNY32" s="276"/>
      <c r="DNZ32" s="276"/>
      <c r="DOA32" s="276"/>
      <c r="DOB32" s="276"/>
      <c r="DOC32" s="276"/>
      <c r="DOD32" s="276"/>
      <c r="DOE32" s="276"/>
      <c r="DOF32" s="276"/>
      <c r="DOG32" s="276"/>
      <c r="DOH32" s="276"/>
      <c r="DOI32" s="276"/>
      <c r="DOJ32" s="276"/>
      <c r="DOK32" s="276"/>
      <c r="DOL32" s="276"/>
      <c r="DOM32" s="276"/>
      <c r="DON32" s="276"/>
      <c r="DOO32" s="276"/>
      <c r="DOP32" s="276"/>
      <c r="DOQ32" s="276"/>
      <c r="DOR32" s="276"/>
      <c r="DOS32" s="276"/>
      <c r="DOT32" s="276"/>
      <c r="DOU32" s="276"/>
      <c r="DOV32" s="276"/>
      <c r="DOW32" s="276"/>
      <c r="DOX32" s="276"/>
      <c r="DOY32" s="276"/>
      <c r="DOZ32" s="276"/>
      <c r="DPA32" s="276"/>
      <c r="DPB32" s="276"/>
      <c r="DPC32" s="276"/>
      <c r="DPD32" s="276"/>
      <c r="DPE32" s="276"/>
      <c r="DPF32" s="276"/>
      <c r="DPG32" s="276"/>
      <c r="DPH32" s="276"/>
      <c r="DPI32" s="276"/>
      <c r="DPJ32" s="276"/>
      <c r="DPK32" s="276"/>
      <c r="DPL32" s="276"/>
      <c r="DPM32" s="276"/>
      <c r="DPN32" s="276"/>
      <c r="DPO32" s="276"/>
      <c r="DPP32" s="276"/>
      <c r="DPQ32" s="276"/>
      <c r="DPR32" s="276"/>
      <c r="DPS32" s="276"/>
      <c r="DPT32" s="276"/>
      <c r="DPU32" s="276"/>
      <c r="DPV32" s="276"/>
      <c r="DPW32" s="276"/>
      <c r="DPX32" s="276"/>
      <c r="DPY32" s="276"/>
      <c r="DPZ32" s="276"/>
      <c r="DQA32" s="276"/>
      <c r="DQB32" s="276"/>
      <c r="DQC32" s="276"/>
      <c r="DQD32" s="276"/>
      <c r="DQE32" s="276"/>
      <c r="DQF32" s="276"/>
      <c r="DQG32" s="276"/>
      <c r="DQH32" s="276"/>
      <c r="DQI32" s="276"/>
      <c r="DQJ32" s="276"/>
      <c r="DQK32" s="276"/>
      <c r="DQL32" s="276"/>
      <c r="DQM32" s="276"/>
      <c r="DQN32" s="276"/>
      <c r="DQO32" s="276"/>
      <c r="DQP32" s="276"/>
      <c r="DQQ32" s="276"/>
      <c r="DQR32" s="276"/>
      <c r="DQS32" s="276"/>
      <c r="DQT32" s="276"/>
      <c r="DQU32" s="276"/>
      <c r="DQV32" s="276"/>
      <c r="DQW32" s="276"/>
      <c r="DQX32" s="276"/>
      <c r="DQY32" s="276"/>
      <c r="DQZ32" s="276"/>
      <c r="DRA32" s="276"/>
      <c r="DRB32" s="276"/>
      <c r="DRC32" s="276"/>
      <c r="DRD32" s="276"/>
      <c r="DRE32" s="276"/>
      <c r="DRF32" s="276"/>
      <c r="DRG32" s="276"/>
      <c r="DRH32" s="276"/>
      <c r="DRI32" s="276"/>
      <c r="DRJ32" s="276"/>
      <c r="DRK32" s="276"/>
      <c r="DRL32" s="276"/>
      <c r="DRM32" s="276"/>
      <c r="DRN32" s="276"/>
      <c r="DRO32" s="276"/>
      <c r="DRP32" s="276"/>
      <c r="DRQ32" s="276"/>
      <c r="DRR32" s="276"/>
      <c r="DRS32" s="276"/>
      <c r="DRT32" s="276"/>
      <c r="DRU32" s="276"/>
      <c r="DRV32" s="276"/>
      <c r="DRW32" s="276"/>
      <c r="DRX32" s="276"/>
      <c r="DRY32" s="276"/>
      <c r="DRZ32" s="276"/>
      <c r="DSA32" s="276"/>
      <c r="DSB32" s="276"/>
      <c r="DSC32" s="276"/>
      <c r="DSD32" s="276"/>
      <c r="DSE32" s="276"/>
      <c r="DSF32" s="276"/>
      <c r="DSG32" s="276"/>
      <c r="DSH32" s="276"/>
      <c r="DSI32" s="276"/>
      <c r="DSJ32" s="276"/>
      <c r="DSK32" s="276"/>
      <c r="DSL32" s="276"/>
      <c r="DSM32" s="276"/>
      <c r="DSN32" s="276"/>
      <c r="DSO32" s="276"/>
      <c r="DSP32" s="276"/>
      <c r="DSQ32" s="276"/>
      <c r="DSR32" s="276"/>
      <c r="DSS32" s="276"/>
      <c r="DST32" s="276"/>
      <c r="DSU32" s="276"/>
      <c r="DSV32" s="276"/>
      <c r="DSW32" s="276"/>
      <c r="DSX32" s="276"/>
      <c r="DSY32" s="276"/>
      <c r="DSZ32" s="276"/>
      <c r="DTA32" s="276"/>
      <c r="DTB32" s="276"/>
      <c r="DTC32" s="276"/>
      <c r="DTD32" s="276"/>
      <c r="DTE32" s="276"/>
      <c r="DTF32" s="276"/>
      <c r="DTG32" s="276"/>
      <c r="DTH32" s="276"/>
      <c r="DTI32" s="276"/>
      <c r="DTJ32" s="276"/>
      <c r="DTK32" s="276"/>
      <c r="DTL32" s="276"/>
      <c r="DTM32" s="276"/>
      <c r="DTN32" s="276"/>
      <c r="DTO32" s="276"/>
      <c r="DTP32" s="276"/>
      <c r="DTQ32" s="276"/>
      <c r="DTR32" s="276"/>
      <c r="DTS32" s="276"/>
      <c r="DTT32" s="276"/>
      <c r="DTU32" s="276"/>
      <c r="DTV32" s="276"/>
      <c r="DTW32" s="276"/>
      <c r="DTX32" s="276"/>
      <c r="DTY32" s="276"/>
      <c r="DTZ32" s="276"/>
      <c r="DUA32" s="276"/>
      <c r="DUB32" s="276"/>
      <c r="DUC32" s="276"/>
      <c r="DUD32" s="276"/>
      <c r="DUE32" s="276"/>
      <c r="DUF32" s="276"/>
      <c r="DUG32" s="276"/>
      <c r="DUH32" s="276"/>
      <c r="DUI32" s="276"/>
      <c r="DUJ32" s="276"/>
      <c r="DUK32" s="276"/>
      <c r="DUL32" s="276"/>
      <c r="DUM32" s="276"/>
      <c r="DUN32" s="276"/>
      <c r="DUO32" s="276"/>
      <c r="DUP32" s="276"/>
      <c r="DUQ32" s="276"/>
      <c r="DUR32" s="276"/>
      <c r="DUS32" s="276"/>
      <c r="DUT32" s="276"/>
      <c r="DUU32" s="276"/>
      <c r="DUV32" s="276"/>
      <c r="DUW32" s="276"/>
      <c r="DUX32" s="276"/>
      <c r="DUY32" s="276"/>
      <c r="DUZ32" s="276"/>
      <c r="DVA32" s="276"/>
      <c r="DVB32" s="276"/>
      <c r="DVC32" s="276"/>
      <c r="DVD32" s="276"/>
      <c r="DVE32" s="276"/>
      <c r="DVF32" s="276"/>
      <c r="DVG32" s="276"/>
      <c r="DVH32" s="276"/>
      <c r="DVI32" s="276"/>
      <c r="DVJ32" s="276"/>
      <c r="DVK32" s="276"/>
      <c r="DVL32" s="276"/>
      <c r="DVM32" s="276"/>
      <c r="DVN32" s="276"/>
      <c r="DVO32" s="276"/>
      <c r="DVP32" s="276"/>
      <c r="DVQ32" s="276"/>
      <c r="DVR32" s="276"/>
      <c r="DVS32" s="276"/>
      <c r="DVT32" s="276"/>
      <c r="DVU32" s="276"/>
      <c r="DVV32" s="276"/>
      <c r="DVW32" s="276"/>
      <c r="DVX32" s="276"/>
      <c r="DVY32" s="276"/>
      <c r="DVZ32" s="276"/>
      <c r="DWA32" s="276"/>
      <c r="DWB32" s="276"/>
      <c r="DWC32" s="276"/>
      <c r="DWD32" s="276"/>
      <c r="DWE32" s="276"/>
      <c r="DWF32" s="276"/>
      <c r="DWG32" s="276"/>
      <c r="DWH32" s="276"/>
      <c r="DWI32" s="276"/>
      <c r="DWJ32" s="276"/>
      <c r="DWK32" s="276"/>
      <c r="DWL32" s="276"/>
      <c r="DWM32" s="276"/>
      <c r="DWN32" s="276"/>
      <c r="DWO32" s="276"/>
      <c r="DWP32" s="276"/>
      <c r="DWQ32" s="276"/>
      <c r="DWR32" s="276"/>
      <c r="DWS32" s="276"/>
      <c r="DWT32" s="276"/>
      <c r="DWU32" s="276"/>
      <c r="DWV32" s="276"/>
      <c r="DWW32" s="276"/>
      <c r="DWX32" s="276"/>
      <c r="DWY32" s="276"/>
      <c r="DWZ32" s="276"/>
      <c r="DXA32" s="276"/>
      <c r="DXB32" s="276"/>
      <c r="DXC32" s="276"/>
      <c r="DXD32" s="276"/>
      <c r="DXE32" s="276"/>
      <c r="DXF32" s="276"/>
      <c r="DXG32" s="276"/>
      <c r="DXH32" s="276"/>
      <c r="DXI32" s="276"/>
      <c r="DXJ32" s="276"/>
      <c r="DXK32" s="276"/>
      <c r="DXL32" s="276"/>
      <c r="DXM32" s="276"/>
      <c r="DXN32" s="276"/>
      <c r="DXO32" s="276"/>
      <c r="DXP32" s="276"/>
      <c r="DXQ32" s="276"/>
      <c r="DXR32" s="276"/>
      <c r="DXS32" s="276"/>
      <c r="DXT32" s="276"/>
      <c r="DXU32" s="276"/>
      <c r="DXV32" s="276"/>
      <c r="DXW32" s="276"/>
      <c r="DXX32" s="276"/>
      <c r="DXY32" s="276"/>
      <c r="DXZ32" s="276"/>
      <c r="DYA32" s="276"/>
      <c r="DYB32" s="276"/>
      <c r="DYC32" s="276"/>
      <c r="DYD32" s="276"/>
      <c r="DYE32" s="276"/>
      <c r="DYF32" s="276"/>
      <c r="DYG32" s="276"/>
      <c r="DYH32" s="276"/>
      <c r="DYI32" s="276"/>
      <c r="DYJ32" s="276"/>
      <c r="DYK32" s="276"/>
      <c r="DYL32" s="276"/>
      <c r="DYM32" s="276"/>
      <c r="DYN32" s="276"/>
      <c r="DYO32" s="276"/>
      <c r="DYP32" s="276"/>
      <c r="DYQ32" s="276"/>
      <c r="DYR32" s="276"/>
      <c r="DYS32" s="276"/>
      <c r="DYT32" s="276"/>
      <c r="DYU32" s="276"/>
      <c r="DYV32" s="276"/>
      <c r="DYW32" s="276"/>
      <c r="DYX32" s="276"/>
      <c r="DYY32" s="276"/>
      <c r="DYZ32" s="276"/>
      <c r="DZA32" s="276"/>
      <c r="DZB32" s="276"/>
      <c r="DZC32" s="276"/>
      <c r="DZD32" s="276"/>
      <c r="DZE32" s="276"/>
      <c r="DZF32" s="276"/>
      <c r="DZG32" s="276"/>
      <c r="DZH32" s="276"/>
      <c r="DZI32" s="276"/>
      <c r="DZJ32" s="276"/>
      <c r="DZK32" s="276"/>
      <c r="DZL32" s="276"/>
      <c r="DZM32" s="276"/>
      <c r="DZN32" s="276"/>
      <c r="DZO32" s="276"/>
      <c r="DZP32" s="276"/>
      <c r="DZQ32" s="276"/>
      <c r="DZR32" s="276"/>
      <c r="DZS32" s="276"/>
      <c r="DZT32" s="276"/>
      <c r="DZU32" s="276"/>
      <c r="DZV32" s="276"/>
      <c r="DZW32" s="276"/>
      <c r="DZX32" s="276"/>
      <c r="DZY32" s="276"/>
      <c r="DZZ32" s="276"/>
      <c r="EAA32" s="276"/>
      <c r="EAB32" s="276"/>
      <c r="EAC32" s="276"/>
      <c r="EAD32" s="276"/>
      <c r="EAE32" s="276"/>
      <c r="EAF32" s="276"/>
      <c r="EAG32" s="276"/>
      <c r="EAH32" s="276"/>
      <c r="EAI32" s="276"/>
      <c r="EAJ32" s="276"/>
      <c r="EAK32" s="276"/>
      <c r="EAL32" s="276"/>
      <c r="EAM32" s="276"/>
      <c r="EAN32" s="276"/>
      <c r="EAO32" s="276"/>
      <c r="EAP32" s="276"/>
      <c r="EAQ32" s="276"/>
      <c r="EAR32" s="276"/>
      <c r="EAS32" s="276"/>
      <c r="EAT32" s="276"/>
      <c r="EAU32" s="276"/>
      <c r="EAV32" s="276"/>
      <c r="EAW32" s="276"/>
      <c r="EAX32" s="276"/>
      <c r="EAY32" s="276"/>
      <c r="EAZ32" s="276"/>
      <c r="EBA32" s="276"/>
      <c r="EBB32" s="276"/>
      <c r="EBC32" s="276"/>
      <c r="EBD32" s="276"/>
      <c r="EBE32" s="276"/>
      <c r="EBF32" s="276"/>
      <c r="EBG32" s="276"/>
      <c r="EBH32" s="276"/>
      <c r="EBI32" s="276"/>
      <c r="EBJ32" s="276"/>
      <c r="EBK32" s="276"/>
      <c r="EBL32" s="276"/>
      <c r="EBM32" s="276"/>
      <c r="EBN32" s="276"/>
      <c r="EBO32" s="276"/>
      <c r="EBP32" s="276"/>
      <c r="EBQ32" s="276"/>
      <c r="EBR32" s="276"/>
      <c r="EBS32" s="276"/>
      <c r="EBT32" s="276"/>
      <c r="EBU32" s="276"/>
      <c r="EBV32" s="276"/>
      <c r="EBW32" s="276"/>
      <c r="EBX32" s="276"/>
      <c r="EBY32" s="276"/>
      <c r="EBZ32" s="276"/>
      <c r="ECA32" s="276"/>
      <c r="ECB32" s="276"/>
      <c r="ECC32" s="276"/>
      <c r="ECD32" s="276"/>
      <c r="ECE32" s="276"/>
      <c r="ECF32" s="276"/>
      <c r="ECG32" s="276"/>
      <c r="ECH32" s="276"/>
      <c r="ECI32" s="276"/>
      <c r="ECJ32" s="276"/>
      <c r="ECK32" s="276"/>
      <c r="ECL32" s="276"/>
      <c r="ECM32" s="276"/>
      <c r="ECN32" s="276"/>
      <c r="ECO32" s="276"/>
      <c r="ECP32" s="276"/>
      <c r="ECQ32" s="276"/>
      <c r="ECR32" s="276"/>
      <c r="ECS32" s="276"/>
      <c r="ECT32" s="276"/>
      <c r="ECU32" s="276"/>
      <c r="ECV32" s="276"/>
      <c r="ECW32" s="276"/>
      <c r="ECX32" s="276"/>
      <c r="ECY32" s="276"/>
      <c r="ECZ32" s="276"/>
      <c r="EDA32" s="276"/>
      <c r="EDB32" s="276"/>
      <c r="EDC32" s="276"/>
      <c r="EDD32" s="276"/>
      <c r="EDE32" s="276"/>
      <c r="EDF32" s="276"/>
      <c r="EDG32" s="276"/>
      <c r="EDH32" s="276"/>
      <c r="EDI32" s="276"/>
      <c r="EDJ32" s="276"/>
      <c r="EDK32" s="276"/>
      <c r="EDL32" s="276"/>
      <c r="EDM32" s="276"/>
      <c r="EDN32" s="276"/>
      <c r="EDO32" s="276"/>
      <c r="EDP32" s="276"/>
      <c r="EDQ32" s="276"/>
      <c r="EDR32" s="276"/>
      <c r="EDS32" s="276"/>
      <c r="EDT32" s="276"/>
      <c r="EDU32" s="276"/>
      <c r="EDV32" s="276"/>
      <c r="EDW32" s="276"/>
      <c r="EDX32" s="276"/>
      <c r="EDY32" s="276"/>
      <c r="EDZ32" s="276"/>
      <c r="EEA32" s="276"/>
      <c r="EEB32" s="276"/>
      <c r="EEC32" s="276"/>
      <c r="EED32" s="276"/>
      <c r="EEE32" s="276"/>
      <c r="EEF32" s="276"/>
      <c r="EEG32" s="276"/>
      <c r="EEH32" s="276"/>
      <c r="EEI32" s="276"/>
      <c r="EEJ32" s="276"/>
      <c r="EEK32" s="276"/>
      <c r="EEL32" s="276"/>
      <c r="EEM32" s="276"/>
      <c r="EEN32" s="276"/>
      <c r="EEO32" s="276"/>
      <c r="EEP32" s="276"/>
      <c r="EEQ32" s="276"/>
      <c r="EER32" s="276"/>
      <c r="EES32" s="276"/>
      <c r="EET32" s="276"/>
      <c r="EEU32" s="276"/>
      <c r="EEV32" s="276"/>
      <c r="EEW32" s="276"/>
      <c r="EEX32" s="276"/>
      <c r="EEY32" s="276"/>
      <c r="EEZ32" s="276"/>
      <c r="EFA32" s="276"/>
      <c r="EFB32" s="276"/>
      <c r="EFC32" s="276"/>
      <c r="EFD32" s="276"/>
      <c r="EFE32" s="276"/>
      <c r="EFF32" s="276"/>
      <c r="EFG32" s="276"/>
      <c r="EFH32" s="276"/>
      <c r="EFI32" s="276"/>
      <c r="EFJ32" s="276"/>
      <c r="EFK32" s="276"/>
      <c r="EFL32" s="276"/>
      <c r="EFM32" s="276"/>
      <c r="EFN32" s="276"/>
      <c r="EFO32" s="276"/>
      <c r="EFP32" s="276"/>
      <c r="EFQ32" s="276"/>
      <c r="EFR32" s="276"/>
      <c r="EFS32" s="276"/>
      <c r="EFT32" s="276"/>
      <c r="EFU32" s="276"/>
      <c r="EFV32" s="276"/>
      <c r="EFW32" s="276"/>
      <c r="EFX32" s="276"/>
      <c r="EFY32" s="276"/>
      <c r="EFZ32" s="276"/>
      <c r="EGA32" s="276"/>
      <c r="EGB32" s="276"/>
      <c r="EGC32" s="276"/>
      <c r="EGD32" s="276"/>
      <c r="EGE32" s="276"/>
      <c r="EGF32" s="276"/>
      <c r="EGG32" s="276"/>
      <c r="EGH32" s="276"/>
      <c r="EGI32" s="276"/>
      <c r="EGJ32" s="276"/>
      <c r="EGK32" s="276"/>
      <c r="EGL32" s="276"/>
      <c r="EGM32" s="276"/>
      <c r="EGN32" s="276"/>
      <c r="EGO32" s="276"/>
      <c r="EGP32" s="276"/>
      <c r="EGQ32" s="276"/>
      <c r="EGR32" s="276"/>
      <c r="EGS32" s="276"/>
      <c r="EGT32" s="276"/>
      <c r="EGU32" s="276"/>
      <c r="EGV32" s="276"/>
      <c r="EGW32" s="276"/>
      <c r="EGX32" s="276"/>
      <c r="EGY32" s="276"/>
      <c r="EGZ32" s="276"/>
      <c r="EHA32" s="276"/>
      <c r="EHB32" s="276"/>
      <c r="EHC32" s="276"/>
      <c r="EHD32" s="276"/>
      <c r="EHE32" s="276"/>
      <c r="EHF32" s="276"/>
      <c r="EHG32" s="276"/>
      <c r="EHH32" s="276"/>
      <c r="EHI32" s="276"/>
      <c r="EHJ32" s="276"/>
      <c r="EHK32" s="276"/>
      <c r="EHL32" s="276"/>
      <c r="EHM32" s="276"/>
      <c r="EHN32" s="276"/>
      <c r="EHO32" s="276"/>
      <c r="EHP32" s="276"/>
      <c r="EHQ32" s="276"/>
      <c r="EHR32" s="276"/>
      <c r="EHS32" s="276"/>
      <c r="EHT32" s="276"/>
      <c r="EHU32" s="276"/>
      <c r="EHV32" s="276"/>
      <c r="EHW32" s="276"/>
      <c r="EHX32" s="276"/>
      <c r="EHY32" s="276"/>
      <c r="EHZ32" s="276"/>
      <c r="EIA32" s="276"/>
      <c r="EIB32" s="276"/>
      <c r="EIC32" s="276"/>
      <c r="EID32" s="276"/>
      <c r="EIE32" s="276"/>
      <c r="EIF32" s="276"/>
      <c r="EIG32" s="276"/>
      <c r="EIH32" s="276"/>
      <c r="EII32" s="276"/>
      <c r="EIJ32" s="276"/>
      <c r="EIK32" s="276"/>
      <c r="EIL32" s="276"/>
      <c r="EIM32" s="276"/>
      <c r="EIN32" s="276"/>
      <c r="EIO32" s="276"/>
      <c r="EIP32" s="276"/>
      <c r="EIQ32" s="276"/>
      <c r="EIR32" s="276"/>
      <c r="EIS32" s="276"/>
      <c r="EIT32" s="276"/>
      <c r="EIU32" s="276"/>
      <c r="EIV32" s="276"/>
      <c r="EIW32" s="276"/>
      <c r="EIX32" s="276"/>
      <c r="EIY32" s="276"/>
      <c r="EIZ32" s="276"/>
      <c r="EJA32" s="276"/>
      <c r="EJB32" s="276"/>
      <c r="EJC32" s="276"/>
      <c r="EJD32" s="276"/>
      <c r="EJE32" s="276"/>
      <c r="EJF32" s="276"/>
      <c r="EJG32" s="276"/>
      <c r="EJH32" s="276"/>
      <c r="EJI32" s="276"/>
      <c r="EJJ32" s="276"/>
      <c r="EJK32" s="276"/>
      <c r="EJL32" s="276"/>
      <c r="EJM32" s="276"/>
      <c r="EJN32" s="276"/>
      <c r="EJO32" s="276"/>
      <c r="EJP32" s="276"/>
      <c r="EJQ32" s="276"/>
      <c r="EJR32" s="276"/>
      <c r="EJS32" s="276"/>
      <c r="EJT32" s="276"/>
      <c r="EJU32" s="276"/>
      <c r="EJV32" s="276"/>
      <c r="EJW32" s="276"/>
      <c r="EJX32" s="276"/>
      <c r="EJY32" s="276"/>
      <c r="EJZ32" s="276"/>
      <c r="EKA32" s="276"/>
      <c r="EKB32" s="276"/>
      <c r="EKC32" s="276"/>
      <c r="EKD32" s="276"/>
      <c r="EKE32" s="276"/>
      <c r="EKF32" s="276"/>
      <c r="EKG32" s="276"/>
      <c r="EKH32" s="276"/>
      <c r="EKI32" s="276"/>
      <c r="EKJ32" s="276"/>
      <c r="EKK32" s="276"/>
      <c r="EKL32" s="276"/>
      <c r="EKM32" s="276"/>
      <c r="EKN32" s="276"/>
      <c r="EKO32" s="276"/>
      <c r="EKP32" s="276"/>
      <c r="EKQ32" s="276"/>
      <c r="EKR32" s="276"/>
      <c r="EKS32" s="276"/>
      <c r="EKT32" s="276"/>
      <c r="EKU32" s="276"/>
      <c r="EKV32" s="276"/>
      <c r="EKW32" s="276"/>
      <c r="EKX32" s="276"/>
      <c r="EKY32" s="276"/>
      <c r="EKZ32" s="276"/>
      <c r="ELA32" s="276"/>
      <c r="ELB32" s="276"/>
      <c r="ELC32" s="276"/>
      <c r="ELD32" s="276"/>
      <c r="ELE32" s="276"/>
      <c r="ELF32" s="276"/>
      <c r="ELG32" s="276"/>
      <c r="ELH32" s="276"/>
      <c r="ELI32" s="276"/>
      <c r="ELJ32" s="276"/>
      <c r="ELK32" s="276"/>
      <c r="ELL32" s="276"/>
      <c r="ELM32" s="276"/>
      <c r="ELN32" s="276"/>
      <c r="ELO32" s="276"/>
      <c r="ELP32" s="276"/>
      <c r="ELQ32" s="276"/>
      <c r="ELR32" s="276"/>
      <c r="ELS32" s="276"/>
      <c r="ELT32" s="276"/>
      <c r="ELU32" s="276"/>
      <c r="ELV32" s="276"/>
      <c r="ELW32" s="276"/>
      <c r="ELX32" s="276"/>
      <c r="ELY32" s="276"/>
      <c r="ELZ32" s="276"/>
      <c r="EMA32" s="276"/>
      <c r="EMB32" s="276"/>
      <c r="EMC32" s="276"/>
      <c r="EMD32" s="276"/>
      <c r="EME32" s="276"/>
      <c r="EMF32" s="276"/>
      <c r="EMG32" s="276"/>
      <c r="EMH32" s="276"/>
      <c r="EMI32" s="276"/>
      <c r="EMJ32" s="276"/>
      <c r="EMK32" s="276"/>
      <c r="EML32" s="276"/>
      <c r="EMM32" s="276"/>
      <c r="EMN32" s="276"/>
      <c r="EMO32" s="276"/>
      <c r="EMP32" s="276"/>
      <c r="EMQ32" s="276"/>
      <c r="EMR32" s="276"/>
      <c r="EMS32" s="276"/>
      <c r="EMT32" s="276"/>
      <c r="EMU32" s="276"/>
      <c r="EMV32" s="276"/>
      <c r="EMW32" s="276"/>
      <c r="EMX32" s="276"/>
      <c r="EMY32" s="276"/>
      <c r="EMZ32" s="276"/>
      <c r="ENA32" s="276"/>
      <c r="ENB32" s="276"/>
      <c r="ENC32" s="276"/>
      <c r="END32" s="276"/>
      <c r="ENE32" s="276"/>
      <c r="ENF32" s="276"/>
      <c r="ENG32" s="276"/>
      <c r="ENH32" s="276"/>
      <c r="ENI32" s="276"/>
      <c r="ENJ32" s="276"/>
      <c r="ENK32" s="276"/>
      <c r="ENL32" s="276"/>
      <c r="ENM32" s="276"/>
      <c r="ENN32" s="276"/>
      <c r="ENO32" s="276"/>
      <c r="ENP32" s="276"/>
      <c r="ENQ32" s="276"/>
      <c r="ENR32" s="276"/>
      <c r="ENS32" s="276"/>
      <c r="ENT32" s="276"/>
      <c r="ENU32" s="276"/>
      <c r="ENV32" s="276"/>
      <c r="ENW32" s="276"/>
      <c r="ENX32" s="276"/>
      <c r="ENY32" s="276"/>
      <c r="ENZ32" s="276"/>
      <c r="EOA32" s="276"/>
      <c r="EOB32" s="276"/>
      <c r="EOC32" s="276"/>
      <c r="EOD32" s="276"/>
      <c r="EOE32" s="276"/>
      <c r="EOF32" s="276"/>
      <c r="EOG32" s="276"/>
      <c r="EOH32" s="276"/>
      <c r="EOI32" s="276"/>
      <c r="EOJ32" s="276"/>
      <c r="EOK32" s="276"/>
      <c r="EOL32" s="276"/>
      <c r="EOM32" s="276"/>
      <c r="EON32" s="276"/>
      <c r="EOO32" s="276"/>
      <c r="EOP32" s="276"/>
      <c r="EOQ32" s="276"/>
      <c r="EOR32" s="276"/>
      <c r="EOS32" s="276"/>
      <c r="EOT32" s="276"/>
      <c r="EOU32" s="276"/>
      <c r="EOV32" s="276"/>
      <c r="EOW32" s="276"/>
      <c r="EOX32" s="276"/>
      <c r="EOY32" s="276"/>
      <c r="EOZ32" s="276"/>
      <c r="EPA32" s="276"/>
      <c r="EPB32" s="276"/>
      <c r="EPC32" s="276"/>
      <c r="EPD32" s="276"/>
      <c r="EPE32" s="276"/>
      <c r="EPF32" s="276"/>
      <c r="EPG32" s="276"/>
      <c r="EPH32" s="276"/>
      <c r="EPI32" s="276"/>
      <c r="EPJ32" s="276"/>
      <c r="EPK32" s="276"/>
      <c r="EPL32" s="276"/>
      <c r="EPM32" s="276"/>
      <c r="EPN32" s="276"/>
      <c r="EPO32" s="276"/>
      <c r="EPP32" s="276"/>
      <c r="EPQ32" s="276"/>
      <c r="EPR32" s="276"/>
      <c r="EPS32" s="276"/>
      <c r="EPT32" s="276"/>
      <c r="EPU32" s="276"/>
      <c r="EPV32" s="276"/>
      <c r="EPW32" s="276"/>
      <c r="EPX32" s="276"/>
      <c r="EPY32" s="276"/>
      <c r="EPZ32" s="276"/>
      <c r="EQA32" s="276"/>
      <c r="EQB32" s="276"/>
      <c r="EQC32" s="276"/>
      <c r="EQD32" s="276"/>
      <c r="EQE32" s="276"/>
      <c r="EQF32" s="276"/>
      <c r="EQG32" s="276"/>
      <c r="EQH32" s="276"/>
      <c r="EQI32" s="276"/>
      <c r="EQJ32" s="276"/>
      <c r="EQK32" s="276"/>
      <c r="EQL32" s="276"/>
      <c r="EQM32" s="276"/>
      <c r="EQN32" s="276"/>
      <c r="EQO32" s="276"/>
      <c r="EQP32" s="276"/>
      <c r="EQQ32" s="276"/>
      <c r="EQR32" s="276"/>
      <c r="EQS32" s="276"/>
      <c r="EQT32" s="276"/>
      <c r="EQU32" s="276"/>
      <c r="EQV32" s="276"/>
      <c r="EQW32" s="276"/>
      <c r="EQX32" s="276"/>
      <c r="EQY32" s="276"/>
      <c r="EQZ32" s="276"/>
      <c r="ERA32" s="276"/>
      <c r="ERB32" s="276"/>
      <c r="ERC32" s="276"/>
      <c r="ERD32" s="276"/>
      <c r="ERE32" s="276"/>
      <c r="ERF32" s="276"/>
      <c r="ERG32" s="276"/>
      <c r="ERH32" s="276"/>
      <c r="ERI32" s="276"/>
      <c r="ERJ32" s="276"/>
      <c r="ERK32" s="276"/>
      <c r="ERL32" s="276"/>
      <c r="ERM32" s="276"/>
      <c r="ERN32" s="276"/>
      <c r="ERO32" s="276"/>
      <c r="ERP32" s="276"/>
      <c r="ERQ32" s="276"/>
      <c r="ERR32" s="276"/>
      <c r="ERS32" s="276"/>
      <c r="ERT32" s="276"/>
      <c r="ERU32" s="276"/>
      <c r="ERV32" s="276"/>
      <c r="ERW32" s="276"/>
      <c r="ERX32" s="276"/>
      <c r="ERY32" s="276"/>
      <c r="ERZ32" s="276"/>
      <c r="ESA32" s="276"/>
      <c r="ESB32" s="276"/>
      <c r="ESC32" s="276"/>
      <c r="ESD32" s="276"/>
      <c r="ESE32" s="276"/>
      <c r="ESF32" s="276"/>
      <c r="ESG32" s="276"/>
      <c r="ESH32" s="276"/>
      <c r="ESI32" s="276"/>
      <c r="ESJ32" s="276"/>
      <c r="ESK32" s="276"/>
      <c r="ESL32" s="276"/>
      <c r="ESM32" s="276"/>
      <c r="ESN32" s="276"/>
      <c r="ESO32" s="276"/>
      <c r="ESP32" s="276"/>
      <c r="ESQ32" s="276"/>
      <c r="ESR32" s="276"/>
      <c r="ESS32" s="276"/>
      <c r="EST32" s="276"/>
      <c r="ESU32" s="276"/>
      <c r="ESV32" s="276"/>
      <c r="ESW32" s="276"/>
      <c r="ESX32" s="276"/>
      <c r="ESY32" s="276"/>
      <c r="ESZ32" s="276"/>
      <c r="ETA32" s="276"/>
      <c r="ETB32" s="276"/>
      <c r="ETC32" s="276"/>
      <c r="ETD32" s="276"/>
      <c r="ETE32" s="276"/>
      <c r="ETF32" s="276"/>
      <c r="ETG32" s="276"/>
      <c r="ETH32" s="276"/>
      <c r="ETI32" s="276"/>
      <c r="ETJ32" s="276"/>
      <c r="ETK32" s="276"/>
      <c r="ETL32" s="276"/>
      <c r="ETM32" s="276"/>
      <c r="ETN32" s="276"/>
      <c r="ETO32" s="276"/>
      <c r="ETP32" s="276"/>
      <c r="ETQ32" s="276"/>
      <c r="ETR32" s="276"/>
      <c r="ETS32" s="276"/>
      <c r="ETT32" s="276"/>
      <c r="ETU32" s="276"/>
      <c r="ETV32" s="276"/>
      <c r="ETW32" s="276"/>
      <c r="ETX32" s="276"/>
      <c r="ETY32" s="276"/>
      <c r="ETZ32" s="276"/>
      <c r="EUA32" s="276"/>
      <c r="EUB32" s="276"/>
      <c r="EUC32" s="276"/>
      <c r="EUD32" s="276"/>
      <c r="EUE32" s="276"/>
      <c r="EUF32" s="276"/>
      <c r="EUG32" s="276"/>
      <c r="EUH32" s="276"/>
      <c r="EUI32" s="276"/>
      <c r="EUJ32" s="276"/>
      <c r="EUK32" s="276"/>
      <c r="EUL32" s="276"/>
      <c r="EUM32" s="276"/>
      <c r="EUN32" s="276"/>
      <c r="EUO32" s="276"/>
      <c r="EUP32" s="276"/>
      <c r="EUQ32" s="276"/>
      <c r="EUR32" s="276"/>
      <c r="EUS32" s="276"/>
      <c r="EUT32" s="276"/>
      <c r="EUU32" s="276"/>
      <c r="EUV32" s="276"/>
      <c r="EUW32" s="276"/>
      <c r="EUX32" s="276"/>
      <c r="EUY32" s="276"/>
      <c r="EUZ32" s="276"/>
      <c r="EVA32" s="276"/>
      <c r="EVB32" s="276"/>
      <c r="EVC32" s="276"/>
      <c r="EVD32" s="276"/>
      <c r="EVE32" s="276"/>
      <c r="EVF32" s="276"/>
      <c r="EVG32" s="276"/>
      <c r="EVH32" s="276"/>
      <c r="EVI32" s="276"/>
      <c r="EVJ32" s="276"/>
      <c r="EVK32" s="276"/>
      <c r="EVL32" s="276"/>
      <c r="EVM32" s="276"/>
      <c r="EVN32" s="276"/>
      <c r="EVO32" s="276"/>
      <c r="EVP32" s="276"/>
      <c r="EVQ32" s="276"/>
      <c r="EVR32" s="276"/>
      <c r="EVS32" s="276"/>
      <c r="EVT32" s="276"/>
      <c r="EVU32" s="276"/>
      <c r="EVV32" s="276"/>
      <c r="EVW32" s="276"/>
      <c r="EVX32" s="276"/>
      <c r="EVY32" s="276"/>
      <c r="EVZ32" s="276"/>
      <c r="EWA32" s="276"/>
      <c r="EWB32" s="276"/>
      <c r="EWC32" s="276"/>
      <c r="EWD32" s="276"/>
      <c r="EWE32" s="276"/>
      <c r="EWF32" s="276"/>
      <c r="EWG32" s="276"/>
      <c r="EWH32" s="276"/>
      <c r="EWI32" s="276"/>
      <c r="EWJ32" s="276"/>
      <c r="EWK32" s="276"/>
      <c r="EWL32" s="276"/>
      <c r="EWM32" s="276"/>
      <c r="EWN32" s="276"/>
      <c r="EWO32" s="276"/>
      <c r="EWP32" s="276"/>
      <c r="EWQ32" s="276"/>
      <c r="EWR32" s="276"/>
      <c r="EWS32" s="276"/>
      <c r="EWT32" s="276"/>
      <c r="EWU32" s="276"/>
      <c r="EWV32" s="276"/>
      <c r="EWW32" s="276"/>
      <c r="EWX32" s="276"/>
      <c r="EWY32" s="276"/>
      <c r="EWZ32" s="276"/>
      <c r="EXA32" s="276"/>
      <c r="EXB32" s="276"/>
      <c r="EXC32" s="276"/>
      <c r="EXD32" s="276"/>
      <c r="EXE32" s="276"/>
      <c r="EXF32" s="276"/>
      <c r="EXG32" s="276"/>
      <c r="EXH32" s="276"/>
      <c r="EXI32" s="276"/>
      <c r="EXJ32" s="276"/>
      <c r="EXK32" s="276"/>
      <c r="EXL32" s="276"/>
      <c r="EXM32" s="276"/>
      <c r="EXN32" s="276"/>
      <c r="EXO32" s="276"/>
      <c r="EXP32" s="276"/>
      <c r="EXQ32" s="276"/>
      <c r="EXR32" s="276"/>
      <c r="EXS32" s="276"/>
      <c r="EXT32" s="276"/>
      <c r="EXU32" s="276"/>
      <c r="EXV32" s="276"/>
      <c r="EXW32" s="276"/>
      <c r="EXX32" s="276"/>
      <c r="EXY32" s="276"/>
      <c r="EXZ32" s="276"/>
      <c r="EYA32" s="276"/>
      <c r="EYB32" s="276"/>
      <c r="EYC32" s="276"/>
      <c r="EYD32" s="276"/>
      <c r="EYE32" s="276"/>
      <c r="EYF32" s="276"/>
      <c r="EYG32" s="276"/>
      <c r="EYH32" s="276"/>
      <c r="EYI32" s="276"/>
      <c r="EYJ32" s="276"/>
      <c r="EYK32" s="276"/>
      <c r="EYL32" s="276"/>
      <c r="EYM32" s="276"/>
      <c r="EYN32" s="276"/>
      <c r="EYO32" s="276"/>
      <c r="EYP32" s="276"/>
      <c r="EYQ32" s="276"/>
      <c r="EYR32" s="276"/>
      <c r="EYS32" s="276"/>
      <c r="EYT32" s="276"/>
      <c r="EYU32" s="276"/>
      <c r="EYV32" s="276"/>
      <c r="EYW32" s="276"/>
      <c r="EYX32" s="276"/>
      <c r="EYY32" s="276"/>
      <c r="EYZ32" s="276"/>
      <c r="EZA32" s="276"/>
      <c r="EZB32" s="276"/>
      <c r="EZC32" s="276"/>
      <c r="EZD32" s="276"/>
      <c r="EZE32" s="276"/>
      <c r="EZF32" s="276"/>
      <c r="EZG32" s="276"/>
      <c r="EZH32" s="276"/>
      <c r="EZI32" s="276"/>
      <c r="EZJ32" s="276"/>
      <c r="EZK32" s="276"/>
      <c r="EZL32" s="276"/>
      <c r="EZM32" s="276"/>
      <c r="EZN32" s="276"/>
      <c r="EZO32" s="276"/>
      <c r="EZP32" s="276"/>
      <c r="EZQ32" s="276"/>
      <c r="EZR32" s="276"/>
      <c r="EZS32" s="276"/>
      <c r="EZT32" s="276"/>
      <c r="EZU32" s="276"/>
      <c r="EZV32" s="276"/>
      <c r="EZW32" s="276"/>
      <c r="EZX32" s="276"/>
      <c r="EZY32" s="276"/>
      <c r="EZZ32" s="276"/>
      <c r="FAA32" s="276"/>
      <c r="FAB32" s="276"/>
      <c r="FAC32" s="276"/>
      <c r="FAD32" s="276"/>
      <c r="FAE32" s="276"/>
      <c r="FAF32" s="276"/>
      <c r="FAG32" s="276"/>
      <c r="FAH32" s="276"/>
      <c r="FAI32" s="276"/>
      <c r="FAJ32" s="276"/>
      <c r="FAK32" s="276"/>
      <c r="FAL32" s="276"/>
      <c r="FAM32" s="276"/>
      <c r="FAN32" s="276"/>
      <c r="FAO32" s="276"/>
      <c r="FAP32" s="276"/>
      <c r="FAQ32" s="276"/>
      <c r="FAR32" s="276"/>
      <c r="FAS32" s="276"/>
      <c r="FAT32" s="276"/>
      <c r="FAU32" s="276"/>
      <c r="FAV32" s="276"/>
      <c r="FAW32" s="276"/>
      <c r="FAX32" s="276"/>
      <c r="FAY32" s="276"/>
      <c r="FAZ32" s="276"/>
      <c r="FBA32" s="276"/>
      <c r="FBB32" s="276"/>
      <c r="FBC32" s="276"/>
      <c r="FBD32" s="276"/>
      <c r="FBE32" s="276"/>
      <c r="FBF32" s="276"/>
      <c r="FBG32" s="276"/>
      <c r="FBH32" s="276"/>
      <c r="FBI32" s="276"/>
      <c r="FBJ32" s="276"/>
      <c r="FBK32" s="276"/>
      <c r="FBL32" s="276"/>
      <c r="FBM32" s="276"/>
      <c r="FBN32" s="276"/>
      <c r="FBO32" s="276"/>
      <c r="FBP32" s="276"/>
      <c r="FBQ32" s="276"/>
      <c r="FBR32" s="276"/>
      <c r="FBS32" s="276"/>
      <c r="FBT32" s="276"/>
      <c r="FBU32" s="276"/>
      <c r="FBV32" s="276"/>
      <c r="FBW32" s="276"/>
      <c r="FBX32" s="276"/>
      <c r="FBY32" s="276"/>
      <c r="FBZ32" s="276"/>
      <c r="FCA32" s="276"/>
      <c r="FCB32" s="276"/>
      <c r="FCC32" s="276"/>
      <c r="FCD32" s="276"/>
      <c r="FCE32" s="276"/>
      <c r="FCF32" s="276"/>
      <c r="FCG32" s="276"/>
      <c r="FCH32" s="276"/>
      <c r="FCI32" s="276"/>
      <c r="FCJ32" s="276"/>
      <c r="FCK32" s="276"/>
      <c r="FCL32" s="276"/>
      <c r="FCM32" s="276"/>
      <c r="FCN32" s="276"/>
      <c r="FCO32" s="276"/>
      <c r="FCP32" s="276"/>
      <c r="FCQ32" s="276"/>
      <c r="FCR32" s="276"/>
      <c r="FCS32" s="276"/>
      <c r="FCT32" s="276"/>
      <c r="FCU32" s="276"/>
      <c r="FCV32" s="276"/>
      <c r="FCW32" s="276"/>
      <c r="FCX32" s="276"/>
      <c r="FCY32" s="276"/>
      <c r="FCZ32" s="276"/>
      <c r="FDA32" s="276"/>
      <c r="FDB32" s="276"/>
      <c r="FDC32" s="276"/>
      <c r="FDD32" s="276"/>
      <c r="FDE32" s="276"/>
      <c r="FDF32" s="276"/>
      <c r="FDG32" s="276"/>
      <c r="FDH32" s="276"/>
      <c r="FDI32" s="276"/>
      <c r="FDJ32" s="276"/>
      <c r="FDK32" s="276"/>
      <c r="FDL32" s="276"/>
      <c r="FDM32" s="276"/>
      <c r="FDN32" s="276"/>
      <c r="FDO32" s="276"/>
      <c r="FDP32" s="276"/>
      <c r="FDQ32" s="276"/>
      <c r="FDR32" s="276"/>
      <c r="FDS32" s="276"/>
      <c r="FDT32" s="276"/>
      <c r="FDU32" s="276"/>
      <c r="FDV32" s="276"/>
      <c r="FDW32" s="276"/>
      <c r="FDX32" s="276"/>
      <c r="FDY32" s="276"/>
      <c r="FDZ32" s="276"/>
      <c r="FEA32" s="276"/>
      <c r="FEB32" s="276"/>
      <c r="FEC32" s="276"/>
      <c r="FED32" s="276"/>
      <c r="FEE32" s="276"/>
      <c r="FEF32" s="276"/>
      <c r="FEG32" s="276"/>
      <c r="FEH32" s="276"/>
      <c r="FEI32" s="276"/>
      <c r="FEJ32" s="276"/>
      <c r="FEK32" s="276"/>
      <c r="FEL32" s="276"/>
      <c r="FEM32" s="276"/>
      <c r="FEN32" s="276"/>
      <c r="FEO32" s="276"/>
      <c r="FEP32" s="276"/>
      <c r="FEQ32" s="276"/>
      <c r="FER32" s="276"/>
      <c r="FES32" s="276"/>
      <c r="FET32" s="276"/>
      <c r="FEU32" s="276"/>
      <c r="FEV32" s="276"/>
      <c r="FEW32" s="276"/>
      <c r="FEX32" s="276"/>
      <c r="FEY32" s="276"/>
      <c r="FEZ32" s="276"/>
      <c r="FFA32" s="276"/>
      <c r="FFB32" s="276"/>
      <c r="FFC32" s="276"/>
      <c r="FFD32" s="276"/>
      <c r="FFE32" s="276"/>
      <c r="FFF32" s="276"/>
      <c r="FFG32" s="276"/>
      <c r="FFH32" s="276"/>
      <c r="FFI32" s="276"/>
      <c r="FFJ32" s="276"/>
      <c r="FFK32" s="276"/>
      <c r="FFL32" s="276"/>
      <c r="FFM32" s="276"/>
      <c r="FFN32" s="276"/>
      <c r="FFO32" s="276"/>
      <c r="FFP32" s="276"/>
      <c r="FFQ32" s="276"/>
      <c r="FFR32" s="276"/>
      <c r="FFS32" s="276"/>
      <c r="FFT32" s="276"/>
      <c r="FFU32" s="276"/>
      <c r="FFV32" s="276"/>
      <c r="FFW32" s="276"/>
      <c r="FFX32" s="276"/>
      <c r="FFY32" s="276"/>
      <c r="FFZ32" s="276"/>
      <c r="FGA32" s="276"/>
      <c r="FGB32" s="276"/>
      <c r="FGC32" s="276"/>
      <c r="FGD32" s="276"/>
      <c r="FGE32" s="276"/>
      <c r="FGF32" s="276"/>
      <c r="FGG32" s="276"/>
      <c r="FGH32" s="276"/>
      <c r="FGI32" s="276"/>
      <c r="FGJ32" s="276"/>
      <c r="FGK32" s="276"/>
      <c r="FGL32" s="276"/>
      <c r="FGM32" s="276"/>
      <c r="FGN32" s="276"/>
      <c r="FGO32" s="276"/>
      <c r="FGP32" s="276"/>
      <c r="FGQ32" s="276"/>
      <c r="FGR32" s="276"/>
      <c r="FGS32" s="276"/>
      <c r="FGT32" s="276"/>
      <c r="FGU32" s="276"/>
      <c r="FGV32" s="276"/>
      <c r="FGW32" s="276"/>
      <c r="FGX32" s="276"/>
      <c r="FGY32" s="276"/>
      <c r="FGZ32" s="276"/>
      <c r="FHA32" s="276"/>
      <c r="FHB32" s="276"/>
      <c r="FHC32" s="276"/>
      <c r="FHD32" s="276"/>
      <c r="FHE32" s="276"/>
      <c r="FHF32" s="276"/>
      <c r="FHG32" s="276"/>
      <c r="FHH32" s="276"/>
      <c r="FHI32" s="276"/>
      <c r="FHJ32" s="276"/>
      <c r="FHK32" s="276"/>
      <c r="FHL32" s="276"/>
      <c r="FHM32" s="276"/>
      <c r="FHN32" s="276"/>
      <c r="FHO32" s="276"/>
      <c r="FHP32" s="276"/>
      <c r="FHQ32" s="276"/>
      <c r="FHR32" s="276"/>
      <c r="FHS32" s="276"/>
      <c r="FHT32" s="276"/>
      <c r="FHU32" s="276"/>
      <c r="FHV32" s="276"/>
      <c r="FHW32" s="276"/>
      <c r="FHX32" s="276"/>
      <c r="FHY32" s="276"/>
      <c r="FHZ32" s="276"/>
      <c r="FIA32" s="276"/>
      <c r="FIB32" s="276"/>
      <c r="FIC32" s="276"/>
      <c r="FID32" s="276"/>
      <c r="FIE32" s="276"/>
      <c r="FIF32" s="276"/>
      <c r="FIG32" s="276"/>
      <c r="FIH32" s="276"/>
      <c r="FII32" s="276"/>
      <c r="FIJ32" s="276"/>
      <c r="FIK32" s="276"/>
      <c r="FIL32" s="276"/>
      <c r="FIM32" s="276"/>
      <c r="FIN32" s="276"/>
      <c r="FIO32" s="276"/>
      <c r="FIP32" s="276"/>
      <c r="FIQ32" s="276"/>
      <c r="FIR32" s="276"/>
      <c r="FIS32" s="276"/>
      <c r="FIT32" s="276"/>
      <c r="FIU32" s="276"/>
      <c r="FIV32" s="276"/>
      <c r="FIW32" s="276"/>
      <c r="FIX32" s="276"/>
      <c r="FIY32" s="276"/>
      <c r="FIZ32" s="276"/>
      <c r="FJA32" s="276"/>
      <c r="FJB32" s="276"/>
      <c r="FJC32" s="276"/>
      <c r="FJD32" s="276"/>
      <c r="FJE32" s="276"/>
      <c r="FJF32" s="276"/>
      <c r="FJG32" s="276"/>
      <c r="FJH32" s="276"/>
      <c r="FJI32" s="276"/>
      <c r="FJJ32" s="276"/>
      <c r="FJK32" s="276"/>
      <c r="FJL32" s="276"/>
      <c r="FJM32" s="276"/>
      <c r="FJN32" s="276"/>
      <c r="FJO32" s="276"/>
      <c r="FJP32" s="276"/>
      <c r="FJQ32" s="276"/>
      <c r="FJR32" s="276"/>
      <c r="FJS32" s="276"/>
      <c r="FJT32" s="276"/>
      <c r="FJU32" s="276"/>
      <c r="FJV32" s="276"/>
      <c r="FJW32" s="276"/>
      <c r="FJX32" s="276"/>
      <c r="FJY32" s="276"/>
      <c r="FJZ32" s="276"/>
      <c r="FKA32" s="276"/>
      <c r="FKB32" s="276"/>
      <c r="FKC32" s="276"/>
      <c r="FKD32" s="276"/>
      <c r="FKE32" s="276"/>
      <c r="FKF32" s="276"/>
      <c r="FKG32" s="276"/>
      <c r="FKH32" s="276"/>
      <c r="FKI32" s="276"/>
      <c r="FKJ32" s="276"/>
      <c r="FKK32" s="276"/>
      <c r="FKL32" s="276"/>
      <c r="FKM32" s="276"/>
      <c r="FKN32" s="276"/>
      <c r="FKO32" s="276"/>
      <c r="FKP32" s="276"/>
      <c r="FKQ32" s="276"/>
      <c r="FKR32" s="276"/>
      <c r="FKS32" s="276"/>
      <c r="FKT32" s="276"/>
      <c r="FKU32" s="276"/>
      <c r="FKV32" s="276"/>
      <c r="FKW32" s="276"/>
      <c r="FKX32" s="276"/>
      <c r="FKY32" s="276"/>
      <c r="FKZ32" s="276"/>
      <c r="FLA32" s="276"/>
      <c r="FLB32" s="276"/>
      <c r="FLC32" s="276"/>
      <c r="FLD32" s="276"/>
      <c r="FLE32" s="276"/>
      <c r="FLF32" s="276"/>
      <c r="FLG32" s="276"/>
      <c r="FLH32" s="276"/>
      <c r="FLI32" s="276"/>
      <c r="FLJ32" s="276"/>
      <c r="FLK32" s="276"/>
      <c r="FLL32" s="276"/>
      <c r="FLM32" s="276"/>
      <c r="FLN32" s="276"/>
      <c r="FLO32" s="276"/>
      <c r="FLP32" s="276"/>
      <c r="FLQ32" s="276"/>
      <c r="FLR32" s="276"/>
      <c r="FLS32" s="276"/>
      <c r="FLT32" s="276"/>
      <c r="FLU32" s="276"/>
      <c r="FLV32" s="276"/>
      <c r="FLW32" s="276"/>
      <c r="FLX32" s="276"/>
      <c r="FLY32" s="276"/>
      <c r="FLZ32" s="276"/>
      <c r="FMA32" s="276"/>
      <c r="FMB32" s="276"/>
      <c r="FMC32" s="276"/>
      <c r="FMD32" s="276"/>
      <c r="FME32" s="276"/>
      <c r="FMF32" s="276"/>
      <c r="FMG32" s="276"/>
      <c r="FMH32" s="276"/>
      <c r="FMI32" s="276"/>
      <c r="FMJ32" s="276"/>
      <c r="FMK32" s="276"/>
      <c r="FML32" s="276"/>
      <c r="FMM32" s="276"/>
      <c r="FMN32" s="276"/>
      <c r="FMO32" s="276"/>
      <c r="FMP32" s="276"/>
      <c r="FMQ32" s="276"/>
      <c r="FMR32" s="276"/>
      <c r="FMS32" s="276"/>
      <c r="FMT32" s="276"/>
      <c r="FMU32" s="276"/>
      <c r="FMV32" s="276"/>
      <c r="FMW32" s="276"/>
      <c r="FMX32" s="276"/>
      <c r="FMY32" s="276"/>
      <c r="FMZ32" s="276"/>
      <c r="FNA32" s="276"/>
      <c r="FNB32" s="276"/>
      <c r="FNC32" s="276"/>
      <c r="FND32" s="276"/>
      <c r="FNE32" s="276"/>
      <c r="FNF32" s="276"/>
      <c r="FNG32" s="276"/>
      <c r="FNH32" s="276"/>
      <c r="FNI32" s="276"/>
      <c r="FNJ32" s="276"/>
      <c r="FNK32" s="276"/>
      <c r="FNL32" s="276"/>
      <c r="FNM32" s="276"/>
      <c r="FNN32" s="276"/>
      <c r="FNO32" s="276"/>
      <c r="FNP32" s="276"/>
      <c r="FNQ32" s="276"/>
      <c r="FNR32" s="276"/>
      <c r="FNS32" s="276"/>
      <c r="FNT32" s="276"/>
      <c r="FNU32" s="276"/>
      <c r="FNV32" s="276"/>
      <c r="FNW32" s="276"/>
      <c r="FNX32" s="276"/>
      <c r="FNY32" s="276"/>
      <c r="FNZ32" s="276"/>
      <c r="FOA32" s="276"/>
      <c r="FOB32" s="276"/>
      <c r="FOC32" s="276"/>
      <c r="FOD32" s="276"/>
      <c r="FOE32" s="276"/>
      <c r="FOF32" s="276"/>
      <c r="FOG32" s="276"/>
      <c r="FOH32" s="276"/>
      <c r="FOI32" s="276"/>
      <c r="FOJ32" s="276"/>
      <c r="FOK32" s="276"/>
      <c r="FOL32" s="276"/>
      <c r="FOM32" s="276"/>
      <c r="FON32" s="276"/>
      <c r="FOO32" s="276"/>
      <c r="FOP32" s="276"/>
      <c r="FOQ32" s="276"/>
      <c r="FOR32" s="276"/>
      <c r="FOS32" s="276"/>
      <c r="FOT32" s="276"/>
      <c r="FOU32" s="276"/>
      <c r="FOV32" s="276"/>
      <c r="FOW32" s="276"/>
      <c r="FOX32" s="276"/>
      <c r="FOY32" s="276"/>
      <c r="FOZ32" s="276"/>
      <c r="FPA32" s="276"/>
      <c r="FPB32" s="276"/>
      <c r="FPC32" s="276"/>
      <c r="FPD32" s="276"/>
      <c r="FPE32" s="276"/>
      <c r="FPF32" s="276"/>
      <c r="FPG32" s="276"/>
      <c r="FPH32" s="276"/>
      <c r="FPI32" s="276"/>
      <c r="FPJ32" s="276"/>
      <c r="FPK32" s="276"/>
      <c r="FPL32" s="276"/>
      <c r="FPM32" s="276"/>
      <c r="FPN32" s="276"/>
      <c r="FPO32" s="276"/>
      <c r="FPP32" s="276"/>
      <c r="FPQ32" s="276"/>
      <c r="FPR32" s="276"/>
      <c r="FPS32" s="276"/>
      <c r="FPT32" s="276"/>
      <c r="FPU32" s="276"/>
      <c r="FPV32" s="276"/>
      <c r="FPW32" s="276"/>
      <c r="FPX32" s="276"/>
      <c r="FPY32" s="276"/>
      <c r="FPZ32" s="276"/>
      <c r="FQA32" s="276"/>
      <c r="FQB32" s="276"/>
      <c r="FQC32" s="276"/>
      <c r="FQD32" s="276"/>
      <c r="FQE32" s="276"/>
      <c r="FQF32" s="276"/>
      <c r="FQG32" s="276"/>
      <c r="FQH32" s="276"/>
      <c r="FQI32" s="276"/>
      <c r="FQJ32" s="276"/>
      <c r="FQK32" s="276"/>
      <c r="FQL32" s="276"/>
      <c r="FQM32" s="276"/>
      <c r="FQN32" s="276"/>
      <c r="FQO32" s="276"/>
      <c r="FQP32" s="276"/>
      <c r="FQQ32" s="276"/>
      <c r="FQR32" s="276"/>
      <c r="FQS32" s="276"/>
      <c r="FQT32" s="276"/>
      <c r="FQU32" s="276"/>
      <c r="FQV32" s="276"/>
      <c r="FQW32" s="276"/>
      <c r="FQX32" s="276"/>
      <c r="FQY32" s="276"/>
      <c r="FQZ32" s="276"/>
      <c r="FRA32" s="276"/>
      <c r="FRB32" s="276"/>
      <c r="FRC32" s="276"/>
      <c r="FRD32" s="276"/>
      <c r="FRE32" s="276"/>
      <c r="FRF32" s="276"/>
      <c r="FRG32" s="276"/>
      <c r="FRH32" s="276"/>
      <c r="FRI32" s="276"/>
      <c r="FRJ32" s="276"/>
      <c r="FRK32" s="276"/>
      <c r="FRL32" s="276"/>
      <c r="FRM32" s="276"/>
      <c r="FRN32" s="276"/>
      <c r="FRO32" s="276"/>
      <c r="FRP32" s="276"/>
      <c r="FRQ32" s="276"/>
      <c r="FRR32" s="276"/>
      <c r="FRS32" s="276"/>
      <c r="FRT32" s="276"/>
      <c r="FRU32" s="276"/>
      <c r="FRV32" s="276"/>
      <c r="FRW32" s="276"/>
      <c r="FRX32" s="276"/>
      <c r="FRY32" s="276"/>
      <c r="FRZ32" s="276"/>
      <c r="FSA32" s="276"/>
      <c r="FSB32" s="276"/>
      <c r="FSC32" s="276"/>
      <c r="FSD32" s="276"/>
      <c r="FSE32" s="276"/>
      <c r="FSF32" s="276"/>
      <c r="FSG32" s="276"/>
      <c r="FSH32" s="276"/>
      <c r="FSI32" s="276"/>
      <c r="FSJ32" s="276"/>
      <c r="FSK32" s="276"/>
      <c r="FSL32" s="276"/>
      <c r="FSM32" s="276"/>
      <c r="FSN32" s="276"/>
      <c r="FSO32" s="276"/>
      <c r="FSP32" s="276"/>
      <c r="FSQ32" s="276"/>
      <c r="FSR32" s="276"/>
      <c r="FSS32" s="276"/>
      <c r="FST32" s="276"/>
      <c r="FSU32" s="276"/>
      <c r="FSV32" s="276"/>
      <c r="FSW32" s="276"/>
      <c r="FSX32" s="276"/>
      <c r="FSY32" s="276"/>
      <c r="FSZ32" s="276"/>
      <c r="FTA32" s="276"/>
      <c r="FTB32" s="276"/>
      <c r="FTC32" s="276"/>
      <c r="FTD32" s="276"/>
      <c r="FTE32" s="276"/>
      <c r="FTF32" s="276"/>
      <c r="FTG32" s="276"/>
      <c r="FTH32" s="276"/>
      <c r="FTI32" s="276"/>
      <c r="FTJ32" s="276"/>
      <c r="FTK32" s="276"/>
      <c r="FTL32" s="276"/>
      <c r="FTM32" s="276"/>
      <c r="FTN32" s="276"/>
      <c r="FTO32" s="276"/>
      <c r="FTP32" s="276"/>
      <c r="FTQ32" s="276"/>
      <c r="FTR32" s="276"/>
      <c r="FTS32" s="276"/>
      <c r="FTT32" s="276"/>
      <c r="FTU32" s="276"/>
      <c r="FTV32" s="276"/>
      <c r="FTW32" s="276"/>
      <c r="FTX32" s="276"/>
      <c r="FTY32" s="276"/>
      <c r="FTZ32" s="276"/>
      <c r="FUA32" s="276"/>
      <c r="FUB32" s="276"/>
      <c r="FUC32" s="276"/>
      <c r="FUD32" s="276"/>
      <c r="FUE32" s="276"/>
      <c r="FUF32" s="276"/>
      <c r="FUG32" s="276"/>
      <c r="FUH32" s="276"/>
      <c r="FUI32" s="276"/>
      <c r="FUJ32" s="276"/>
      <c r="FUK32" s="276"/>
      <c r="FUL32" s="276"/>
      <c r="FUM32" s="276"/>
      <c r="FUN32" s="276"/>
      <c r="FUO32" s="276"/>
      <c r="FUP32" s="276"/>
      <c r="FUQ32" s="276"/>
      <c r="FUR32" s="276"/>
      <c r="FUS32" s="276"/>
      <c r="FUT32" s="276"/>
      <c r="FUU32" s="276"/>
      <c r="FUV32" s="276"/>
      <c r="FUW32" s="276"/>
      <c r="FUX32" s="276"/>
      <c r="FUY32" s="276"/>
      <c r="FUZ32" s="276"/>
      <c r="FVA32" s="276"/>
      <c r="FVB32" s="276"/>
      <c r="FVC32" s="276"/>
      <c r="FVD32" s="276"/>
      <c r="FVE32" s="276"/>
      <c r="FVF32" s="276"/>
      <c r="FVG32" s="276"/>
      <c r="FVH32" s="276"/>
      <c r="FVI32" s="276"/>
      <c r="FVJ32" s="276"/>
      <c r="FVK32" s="276"/>
      <c r="FVL32" s="276"/>
      <c r="FVM32" s="276"/>
      <c r="FVN32" s="276"/>
      <c r="FVO32" s="276"/>
      <c r="FVP32" s="276"/>
      <c r="FVQ32" s="276"/>
      <c r="FVR32" s="276"/>
      <c r="FVS32" s="276"/>
      <c r="FVT32" s="276"/>
      <c r="FVU32" s="276"/>
      <c r="FVV32" s="276"/>
      <c r="FVW32" s="276"/>
      <c r="FVX32" s="276"/>
      <c r="FVY32" s="276"/>
      <c r="FVZ32" s="276"/>
      <c r="FWA32" s="276"/>
      <c r="FWB32" s="276"/>
      <c r="FWC32" s="276"/>
      <c r="FWD32" s="276"/>
      <c r="FWE32" s="276"/>
      <c r="FWF32" s="276"/>
      <c r="FWG32" s="276"/>
      <c r="FWH32" s="276"/>
      <c r="FWI32" s="276"/>
      <c r="FWJ32" s="276"/>
      <c r="FWK32" s="276"/>
      <c r="FWL32" s="276"/>
      <c r="FWM32" s="276"/>
      <c r="FWN32" s="276"/>
      <c r="FWO32" s="276"/>
      <c r="FWP32" s="276"/>
      <c r="FWQ32" s="276"/>
      <c r="FWR32" s="276"/>
      <c r="FWS32" s="276"/>
      <c r="FWT32" s="276"/>
      <c r="FWU32" s="276"/>
      <c r="FWV32" s="276"/>
      <c r="FWW32" s="276"/>
      <c r="FWX32" s="276"/>
      <c r="FWY32" s="276"/>
      <c r="FWZ32" s="276"/>
      <c r="FXA32" s="276"/>
      <c r="FXB32" s="276"/>
      <c r="FXC32" s="276"/>
      <c r="FXD32" s="276"/>
      <c r="FXE32" s="276"/>
      <c r="FXF32" s="276"/>
      <c r="FXG32" s="276"/>
      <c r="FXH32" s="276"/>
      <c r="FXI32" s="276"/>
      <c r="FXJ32" s="276"/>
      <c r="FXK32" s="276"/>
      <c r="FXL32" s="276"/>
      <c r="FXM32" s="276"/>
      <c r="FXN32" s="276"/>
      <c r="FXO32" s="276"/>
      <c r="FXP32" s="276"/>
      <c r="FXQ32" s="276"/>
      <c r="FXR32" s="276"/>
      <c r="FXS32" s="276"/>
      <c r="FXT32" s="276"/>
      <c r="FXU32" s="276"/>
      <c r="FXV32" s="276"/>
      <c r="FXW32" s="276"/>
      <c r="FXX32" s="276"/>
      <c r="FXY32" s="276"/>
      <c r="FXZ32" s="276"/>
      <c r="FYA32" s="276"/>
      <c r="FYB32" s="276"/>
      <c r="FYC32" s="276"/>
      <c r="FYD32" s="276"/>
      <c r="FYE32" s="276"/>
      <c r="FYF32" s="276"/>
      <c r="FYG32" s="276"/>
      <c r="FYH32" s="276"/>
      <c r="FYI32" s="276"/>
      <c r="FYJ32" s="276"/>
      <c r="FYK32" s="276"/>
      <c r="FYL32" s="276"/>
      <c r="FYM32" s="276"/>
      <c r="FYN32" s="276"/>
      <c r="FYO32" s="276"/>
      <c r="FYP32" s="276"/>
      <c r="FYQ32" s="276"/>
      <c r="FYR32" s="276"/>
      <c r="FYS32" s="276"/>
      <c r="FYT32" s="276"/>
      <c r="FYU32" s="276"/>
      <c r="FYV32" s="276"/>
      <c r="FYW32" s="276"/>
      <c r="FYX32" s="276"/>
      <c r="FYY32" s="276"/>
      <c r="FYZ32" s="276"/>
      <c r="FZA32" s="276"/>
      <c r="FZB32" s="276"/>
      <c r="FZC32" s="276"/>
      <c r="FZD32" s="276"/>
      <c r="FZE32" s="276"/>
      <c r="FZF32" s="276"/>
      <c r="FZG32" s="276"/>
      <c r="FZH32" s="276"/>
      <c r="FZI32" s="276"/>
      <c r="FZJ32" s="276"/>
      <c r="FZK32" s="276"/>
      <c r="FZL32" s="276"/>
      <c r="FZM32" s="276"/>
      <c r="FZN32" s="276"/>
      <c r="FZO32" s="276"/>
      <c r="FZP32" s="276"/>
      <c r="FZQ32" s="276"/>
      <c r="FZR32" s="276"/>
      <c r="FZS32" s="276"/>
      <c r="FZT32" s="276"/>
      <c r="FZU32" s="276"/>
      <c r="FZV32" s="276"/>
      <c r="FZW32" s="276"/>
      <c r="FZX32" s="276"/>
      <c r="FZY32" s="276"/>
      <c r="FZZ32" s="276"/>
      <c r="GAA32" s="276"/>
      <c r="GAB32" s="276"/>
      <c r="GAC32" s="276"/>
      <c r="GAD32" s="276"/>
      <c r="GAE32" s="276"/>
      <c r="GAF32" s="276"/>
      <c r="GAG32" s="276"/>
      <c r="GAH32" s="276"/>
      <c r="GAI32" s="276"/>
      <c r="GAJ32" s="276"/>
      <c r="GAK32" s="276"/>
      <c r="GAL32" s="276"/>
      <c r="GAM32" s="276"/>
      <c r="GAN32" s="276"/>
      <c r="GAO32" s="276"/>
      <c r="GAP32" s="276"/>
      <c r="GAQ32" s="276"/>
      <c r="GAR32" s="276"/>
      <c r="GAS32" s="276"/>
      <c r="GAT32" s="276"/>
      <c r="GAU32" s="276"/>
      <c r="GAV32" s="276"/>
      <c r="GAW32" s="276"/>
      <c r="GAX32" s="276"/>
      <c r="GAY32" s="276"/>
      <c r="GAZ32" s="276"/>
      <c r="GBA32" s="276"/>
      <c r="GBB32" s="276"/>
      <c r="GBC32" s="276"/>
      <c r="GBD32" s="276"/>
      <c r="GBE32" s="276"/>
      <c r="GBF32" s="276"/>
      <c r="GBG32" s="276"/>
      <c r="GBH32" s="276"/>
      <c r="GBI32" s="276"/>
      <c r="GBJ32" s="276"/>
      <c r="GBK32" s="276"/>
      <c r="GBL32" s="276"/>
      <c r="GBM32" s="276"/>
      <c r="GBN32" s="276"/>
      <c r="GBO32" s="276"/>
      <c r="GBP32" s="276"/>
      <c r="GBQ32" s="276"/>
      <c r="GBR32" s="276"/>
      <c r="GBS32" s="276"/>
      <c r="GBT32" s="276"/>
      <c r="GBU32" s="276"/>
      <c r="GBV32" s="276"/>
      <c r="GBW32" s="276"/>
      <c r="GBX32" s="276"/>
      <c r="GBY32" s="276"/>
      <c r="GBZ32" s="276"/>
      <c r="GCA32" s="276"/>
      <c r="GCB32" s="276"/>
      <c r="GCC32" s="276"/>
      <c r="GCD32" s="276"/>
      <c r="GCE32" s="276"/>
      <c r="GCF32" s="276"/>
      <c r="GCG32" s="276"/>
      <c r="GCH32" s="276"/>
      <c r="GCI32" s="276"/>
      <c r="GCJ32" s="276"/>
      <c r="GCK32" s="276"/>
      <c r="GCL32" s="276"/>
      <c r="GCM32" s="276"/>
      <c r="GCN32" s="276"/>
      <c r="GCO32" s="276"/>
      <c r="GCP32" s="276"/>
      <c r="GCQ32" s="276"/>
      <c r="GCR32" s="276"/>
      <c r="GCS32" s="276"/>
      <c r="GCT32" s="276"/>
      <c r="GCU32" s="276"/>
      <c r="GCV32" s="276"/>
      <c r="GCW32" s="276"/>
      <c r="GCX32" s="276"/>
      <c r="GCY32" s="276"/>
      <c r="GCZ32" s="276"/>
      <c r="GDA32" s="276"/>
      <c r="GDB32" s="276"/>
      <c r="GDC32" s="276"/>
      <c r="GDD32" s="276"/>
      <c r="GDE32" s="276"/>
      <c r="GDF32" s="276"/>
      <c r="GDG32" s="276"/>
      <c r="GDH32" s="276"/>
      <c r="GDI32" s="276"/>
      <c r="GDJ32" s="276"/>
      <c r="GDK32" s="276"/>
      <c r="GDL32" s="276"/>
      <c r="GDM32" s="276"/>
      <c r="GDN32" s="276"/>
      <c r="GDO32" s="276"/>
      <c r="GDP32" s="276"/>
      <c r="GDQ32" s="276"/>
      <c r="GDR32" s="276"/>
      <c r="GDS32" s="276"/>
      <c r="GDT32" s="276"/>
      <c r="GDU32" s="276"/>
      <c r="GDV32" s="276"/>
      <c r="GDW32" s="276"/>
      <c r="GDX32" s="276"/>
      <c r="GDY32" s="276"/>
      <c r="GDZ32" s="276"/>
      <c r="GEA32" s="276"/>
      <c r="GEB32" s="276"/>
      <c r="GEC32" s="276"/>
      <c r="GED32" s="276"/>
      <c r="GEE32" s="276"/>
      <c r="GEF32" s="276"/>
      <c r="GEG32" s="276"/>
      <c r="GEH32" s="276"/>
      <c r="GEI32" s="276"/>
      <c r="GEJ32" s="276"/>
      <c r="GEK32" s="276"/>
      <c r="GEL32" s="276"/>
      <c r="GEM32" s="276"/>
      <c r="GEN32" s="276"/>
      <c r="GEO32" s="276"/>
      <c r="GEP32" s="276"/>
      <c r="GEQ32" s="276"/>
      <c r="GER32" s="276"/>
      <c r="GES32" s="276"/>
      <c r="GET32" s="276"/>
      <c r="GEU32" s="276"/>
      <c r="GEV32" s="276"/>
      <c r="GEW32" s="276"/>
      <c r="GEX32" s="276"/>
      <c r="GEY32" s="276"/>
      <c r="GEZ32" s="276"/>
      <c r="GFA32" s="276"/>
      <c r="GFB32" s="276"/>
      <c r="GFC32" s="276"/>
      <c r="GFD32" s="276"/>
      <c r="GFE32" s="276"/>
      <c r="GFF32" s="276"/>
      <c r="GFG32" s="276"/>
      <c r="GFH32" s="276"/>
      <c r="GFI32" s="276"/>
      <c r="GFJ32" s="276"/>
      <c r="GFK32" s="276"/>
      <c r="GFL32" s="276"/>
      <c r="GFM32" s="276"/>
      <c r="GFN32" s="276"/>
      <c r="GFO32" s="276"/>
      <c r="GFP32" s="276"/>
      <c r="GFQ32" s="276"/>
      <c r="GFR32" s="276"/>
      <c r="GFS32" s="276"/>
      <c r="GFT32" s="276"/>
      <c r="GFU32" s="276"/>
      <c r="GFV32" s="276"/>
      <c r="GFW32" s="276"/>
      <c r="GFX32" s="276"/>
      <c r="GFY32" s="276"/>
      <c r="GFZ32" s="276"/>
      <c r="GGA32" s="276"/>
      <c r="GGB32" s="276"/>
      <c r="GGC32" s="276"/>
      <c r="GGD32" s="276"/>
      <c r="GGE32" s="276"/>
      <c r="GGF32" s="276"/>
      <c r="GGG32" s="276"/>
      <c r="GGH32" s="276"/>
      <c r="GGI32" s="276"/>
      <c r="GGJ32" s="276"/>
      <c r="GGK32" s="276"/>
      <c r="GGL32" s="276"/>
      <c r="GGM32" s="276"/>
      <c r="GGN32" s="276"/>
      <c r="GGO32" s="276"/>
      <c r="GGP32" s="276"/>
      <c r="GGQ32" s="276"/>
      <c r="GGR32" s="276"/>
      <c r="GGS32" s="276"/>
      <c r="GGT32" s="276"/>
      <c r="GGU32" s="276"/>
      <c r="GGV32" s="276"/>
      <c r="GGW32" s="276"/>
      <c r="GGX32" s="276"/>
      <c r="GGY32" s="276"/>
      <c r="GGZ32" s="276"/>
      <c r="GHA32" s="276"/>
      <c r="GHB32" s="276"/>
      <c r="GHC32" s="276"/>
      <c r="GHD32" s="276"/>
      <c r="GHE32" s="276"/>
      <c r="GHF32" s="276"/>
      <c r="GHG32" s="276"/>
      <c r="GHH32" s="276"/>
      <c r="GHI32" s="276"/>
      <c r="GHJ32" s="276"/>
      <c r="GHK32" s="276"/>
      <c r="GHL32" s="276"/>
      <c r="GHM32" s="276"/>
      <c r="GHN32" s="276"/>
      <c r="GHO32" s="276"/>
      <c r="GHP32" s="276"/>
      <c r="GHQ32" s="276"/>
      <c r="GHR32" s="276"/>
      <c r="GHS32" s="276"/>
      <c r="GHT32" s="276"/>
      <c r="GHU32" s="276"/>
      <c r="GHV32" s="276"/>
      <c r="GHW32" s="276"/>
      <c r="GHX32" s="276"/>
      <c r="GHY32" s="276"/>
      <c r="GHZ32" s="276"/>
      <c r="GIA32" s="276"/>
      <c r="GIB32" s="276"/>
      <c r="GIC32" s="276"/>
      <c r="GID32" s="276"/>
      <c r="GIE32" s="276"/>
      <c r="GIF32" s="276"/>
      <c r="GIG32" s="276"/>
      <c r="GIH32" s="276"/>
      <c r="GII32" s="276"/>
      <c r="GIJ32" s="276"/>
      <c r="GIK32" s="276"/>
      <c r="GIL32" s="276"/>
      <c r="GIM32" s="276"/>
      <c r="GIN32" s="276"/>
      <c r="GIO32" s="276"/>
      <c r="GIP32" s="276"/>
      <c r="GIQ32" s="276"/>
      <c r="GIR32" s="276"/>
      <c r="GIS32" s="276"/>
      <c r="GIT32" s="276"/>
      <c r="GIU32" s="276"/>
      <c r="GIV32" s="276"/>
      <c r="GIW32" s="276"/>
      <c r="GIX32" s="276"/>
      <c r="GIY32" s="276"/>
      <c r="GIZ32" s="276"/>
      <c r="GJA32" s="276"/>
      <c r="GJB32" s="276"/>
      <c r="GJC32" s="276"/>
      <c r="GJD32" s="276"/>
      <c r="GJE32" s="276"/>
      <c r="GJF32" s="276"/>
      <c r="GJG32" s="276"/>
      <c r="GJH32" s="276"/>
      <c r="GJI32" s="276"/>
      <c r="GJJ32" s="276"/>
      <c r="GJK32" s="276"/>
      <c r="GJL32" s="276"/>
      <c r="GJM32" s="276"/>
      <c r="GJN32" s="276"/>
      <c r="GJO32" s="276"/>
      <c r="GJP32" s="276"/>
      <c r="GJQ32" s="276"/>
      <c r="GJR32" s="276"/>
      <c r="GJS32" s="276"/>
      <c r="GJT32" s="276"/>
      <c r="GJU32" s="276"/>
      <c r="GJV32" s="276"/>
      <c r="GJW32" s="276"/>
      <c r="GJX32" s="276"/>
      <c r="GJY32" s="276"/>
      <c r="GJZ32" s="276"/>
      <c r="GKA32" s="276"/>
      <c r="GKB32" s="276"/>
      <c r="GKC32" s="276"/>
      <c r="GKD32" s="276"/>
      <c r="GKE32" s="276"/>
      <c r="GKF32" s="276"/>
      <c r="GKG32" s="276"/>
      <c r="GKH32" s="276"/>
      <c r="GKI32" s="276"/>
      <c r="GKJ32" s="276"/>
      <c r="GKK32" s="276"/>
      <c r="GKL32" s="276"/>
      <c r="GKM32" s="276"/>
      <c r="GKN32" s="276"/>
      <c r="GKO32" s="276"/>
      <c r="GKP32" s="276"/>
      <c r="GKQ32" s="276"/>
      <c r="GKR32" s="276"/>
      <c r="GKS32" s="276"/>
      <c r="GKT32" s="276"/>
      <c r="GKU32" s="276"/>
      <c r="GKV32" s="276"/>
      <c r="GKW32" s="276"/>
      <c r="GKX32" s="276"/>
      <c r="GKY32" s="276"/>
      <c r="GKZ32" s="276"/>
      <c r="GLA32" s="276"/>
      <c r="GLB32" s="276"/>
      <c r="GLC32" s="276"/>
      <c r="GLD32" s="276"/>
      <c r="GLE32" s="276"/>
      <c r="GLF32" s="276"/>
      <c r="GLG32" s="276"/>
      <c r="GLH32" s="276"/>
      <c r="GLI32" s="276"/>
      <c r="GLJ32" s="276"/>
      <c r="GLK32" s="276"/>
      <c r="GLL32" s="276"/>
      <c r="GLM32" s="276"/>
      <c r="GLN32" s="276"/>
      <c r="GLO32" s="276"/>
      <c r="GLP32" s="276"/>
      <c r="GLQ32" s="276"/>
      <c r="GLR32" s="276"/>
      <c r="GLS32" s="276"/>
      <c r="GLT32" s="276"/>
      <c r="GLU32" s="276"/>
      <c r="GLV32" s="276"/>
      <c r="GLW32" s="276"/>
      <c r="GLX32" s="276"/>
      <c r="GLY32" s="276"/>
      <c r="GLZ32" s="276"/>
      <c r="GMA32" s="276"/>
      <c r="GMB32" s="276"/>
      <c r="GMC32" s="276"/>
      <c r="GMD32" s="276"/>
      <c r="GME32" s="276"/>
      <c r="GMF32" s="276"/>
      <c r="GMG32" s="276"/>
      <c r="GMH32" s="276"/>
      <c r="GMI32" s="276"/>
      <c r="GMJ32" s="276"/>
      <c r="GMK32" s="276"/>
      <c r="GML32" s="276"/>
      <c r="GMM32" s="276"/>
      <c r="GMN32" s="276"/>
      <c r="GMO32" s="276"/>
      <c r="GMP32" s="276"/>
      <c r="GMQ32" s="276"/>
      <c r="GMR32" s="276"/>
      <c r="GMS32" s="276"/>
      <c r="GMT32" s="276"/>
      <c r="GMU32" s="276"/>
      <c r="GMV32" s="276"/>
      <c r="GMW32" s="276"/>
      <c r="GMX32" s="276"/>
      <c r="GMY32" s="276"/>
      <c r="GMZ32" s="276"/>
      <c r="GNA32" s="276"/>
      <c r="GNB32" s="276"/>
      <c r="GNC32" s="276"/>
      <c r="GND32" s="276"/>
      <c r="GNE32" s="276"/>
      <c r="GNF32" s="276"/>
      <c r="GNG32" s="276"/>
      <c r="GNH32" s="276"/>
      <c r="GNI32" s="276"/>
      <c r="GNJ32" s="276"/>
      <c r="GNK32" s="276"/>
      <c r="GNL32" s="276"/>
      <c r="GNM32" s="276"/>
      <c r="GNN32" s="276"/>
      <c r="GNO32" s="276"/>
      <c r="GNP32" s="276"/>
      <c r="GNQ32" s="276"/>
      <c r="GNR32" s="276"/>
      <c r="GNS32" s="276"/>
      <c r="GNT32" s="276"/>
      <c r="GNU32" s="276"/>
      <c r="GNV32" s="276"/>
      <c r="GNW32" s="276"/>
      <c r="GNX32" s="276"/>
      <c r="GNY32" s="276"/>
      <c r="GNZ32" s="276"/>
      <c r="GOA32" s="276"/>
      <c r="GOB32" s="276"/>
      <c r="GOC32" s="276"/>
      <c r="GOD32" s="276"/>
      <c r="GOE32" s="276"/>
      <c r="GOF32" s="276"/>
      <c r="GOG32" s="276"/>
      <c r="GOH32" s="276"/>
      <c r="GOI32" s="276"/>
      <c r="GOJ32" s="276"/>
      <c r="GOK32" s="276"/>
      <c r="GOL32" s="276"/>
      <c r="GOM32" s="276"/>
      <c r="GON32" s="276"/>
      <c r="GOO32" s="276"/>
      <c r="GOP32" s="276"/>
      <c r="GOQ32" s="276"/>
      <c r="GOR32" s="276"/>
      <c r="GOS32" s="276"/>
      <c r="GOT32" s="276"/>
      <c r="GOU32" s="276"/>
      <c r="GOV32" s="276"/>
      <c r="GOW32" s="276"/>
      <c r="GOX32" s="276"/>
      <c r="GOY32" s="276"/>
      <c r="GOZ32" s="276"/>
      <c r="GPA32" s="276"/>
      <c r="GPB32" s="276"/>
      <c r="GPC32" s="276"/>
      <c r="GPD32" s="276"/>
      <c r="GPE32" s="276"/>
      <c r="GPF32" s="276"/>
      <c r="GPG32" s="276"/>
      <c r="GPH32" s="276"/>
      <c r="GPI32" s="276"/>
      <c r="GPJ32" s="276"/>
      <c r="GPK32" s="276"/>
      <c r="GPL32" s="276"/>
      <c r="GPM32" s="276"/>
      <c r="GPN32" s="276"/>
      <c r="GPO32" s="276"/>
      <c r="GPP32" s="276"/>
      <c r="GPQ32" s="276"/>
      <c r="GPR32" s="276"/>
      <c r="GPS32" s="276"/>
      <c r="GPT32" s="276"/>
      <c r="GPU32" s="276"/>
      <c r="GPV32" s="276"/>
      <c r="GPW32" s="276"/>
      <c r="GPX32" s="276"/>
      <c r="GPY32" s="276"/>
      <c r="GPZ32" s="276"/>
      <c r="GQA32" s="276"/>
      <c r="GQB32" s="276"/>
      <c r="GQC32" s="276"/>
      <c r="GQD32" s="276"/>
      <c r="GQE32" s="276"/>
      <c r="GQF32" s="276"/>
      <c r="GQG32" s="276"/>
      <c r="GQH32" s="276"/>
      <c r="GQI32" s="276"/>
      <c r="GQJ32" s="276"/>
      <c r="GQK32" s="276"/>
      <c r="GQL32" s="276"/>
      <c r="GQM32" s="276"/>
      <c r="GQN32" s="276"/>
      <c r="GQO32" s="276"/>
      <c r="GQP32" s="276"/>
      <c r="GQQ32" s="276"/>
      <c r="GQR32" s="276"/>
      <c r="GQS32" s="276"/>
      <c r="GQT32" s="276"/>
      <c r="GQU32" s="276"/>
      <c r="GQV32" s="276"/>
      <c r="GQW32" s="276"/>
      <c r="GQX32" s="276"/>
      <c r="GQY32" s="276"/>
      <c r="GQZ32" s="276"/>
      <c r="GRA32" s="276"/>
      <c r="GRB32" s="276"/>
      <c r="GRC32" s="276"/>
      <c r="GRD32" s="276"/>
      <c r="GRE32" s="276"/>
      <c r="GRF32" s="276"/>
      <c r="GRG32" s="276"/>
      <c r="GRH32" s="276"/>
      <c r="GRI32" s="276"/>
      <c r="GRJ32" s="276"/>
      <c r="GRK32" s="276"/>
      <c r="GRL32" s="276"/>
      <c r="GRM32" s="276"/>
      <c r="GRN32" s="276"/>
      <c r="GRO32" s="276"/>
      <c r="GRP32" s="276"/>
      <c r="GRQ32" s="276"/>
      <c r="GRR32" s="276"/>
      <c r="GRS32" s="276"/>
      <c r="GRT32" s="276"/>
      <c r="GRU32" s="276"/>
      <c r="GRV32" s="276"/>
      <c r="GRW32" s="276"/>
      <c r="GRX32" s="276"/>
      <c r="GRY32" s="276"/>
      <c r="GRZ32" s="276"/>
      <c r="GSA32" s="276"/>
      <c r="GSB32" s="276"/>
      <c r="GSC32" s="276"/>
      <c r="GSD32" s="276"/>
      <c r="GSE32" s="276"/>
      <c r="GSF32" s="276"/>
      <c r="GSG32" s="276"/>
      <c r="GSH32" s="276"/>
      <c r="GSI32" s="276"/>
      <c r="GSJ32" s="276"/>
      <c r="GSK32" s="276"/>
      <c r="GSL32" s="276"/>
      <c r="GSM32" s="276"/>
      <c r="GSN32" s="276"/>
      <c r="GSO32" s="276"/>
      <c r="GSP32" s="276"/>
      <c r="GSQ32" s="276"/>
      <c r="GSR32" s="276"/>
      <c r="GSS32" s="276"/>
      <c r="GST32" s="276"/>
      <c r="GSU32" s="276"/>
      <c r="GSV32" s="276"/>
      <c r="GSW32" s="276"/>
      <c r="GSX32" s="276"/>
      <c r="GSY32" s="276"/>
      <c r="GSZ32" s="276"/>
      <c r="GTA32" s="276"/>
      <c r="GTB32" s="276"/>
      <c r="GTC32" s="276"/>
      <c r="GTD32" s="276"/>
      <c r="GTE32" s="276"/>
      <c r="GTF32" s="276"/>
      <c r="GTG32" s="276"/>
      <c r="GTH32" s="276"/>
      <c r="GTI32" s="276"/>
      <c r="GTJ32" s="276"/>
      <c r="GTK32" s="276"/>
      <c r="GTL32" s="276"/>
      <c r="GTM32" s="276"/>
      <c r="GTN32" s="276"/>
      <c r="GTO32" s="276"/>
      <c r="GTP32" s="276"/>
      <c r="GTQ32" s="276"/>
      <c r="GTR32" s="276"/>
      <c r="GTS32" s="276"/>
      <c r="GTT32" s="276"/>
      <c r="GTU32" s="276"/>
      <c r="GTV32" s="276"/>
      <c r="GTW32" s="276"/>
      <c r="GTX32" s="276"/>
      <c r="GTY32" s="276"/>
      <c r="GTZ32" s="276"/>
      <c r="GUA32" s="276"/>
      <c r="GUB32" s="276"/>
      <c r="GUC32" s="276"/>
      <c r="GUD32" s="276"/>
      <c r="GUE32" s="276"/>
      <c r="GUF32" s="276"/>
      <c r="GUG32" s="276"/>
      <c r="GUH32" s="276"/>
      <c r="GUI32" s="276"/>
      <c r="GUJ32" s="276"/>
      <c r="GUK32" s="276"/>
      <c r="GUL32" s="276"/>
      <c r="GUM32" s="276"/>
      <c r="GUN32" s="276"/>
      <c r="GUO32" s="276"/>
      <c r="GUP32" s="276"/>
      <c r="GUQ32" s="276"/>
      <c r="GUR32" s="276"/>
      <c r="GUS32" s="276"/>
      <c r="GUT32" s="276"/>
      <c r="GUU32" s="276"/>
      <c r="GUV32" s="276"/>
      <c r="GUW32" s="276"/>
      <c r="GUX32" s="276"/>
      <c r="GUY32" s="276"/>
      <c r="GUZ32" s="276"/>
      <c r="GVA32" s="276"/>
      <c r="GVB32" s="276"/>
      <c r="GVC32" s="276"/>
      <c r="GVD32" s="276"/>
      <c r="GVE32" s="276"/>
      <c r="GVF32" s="276"/>
      <c r="GVG32" s="276"/>
      <c r="GVH32" s="276"/>
      <c r="GVI32" s="276"/>
      <c r="GVJ32" s="276"/>
      <c r="GVK32" s="276"/>
      <c r="GVL32" s="276"/>
      <c r="GVM32" s="276"/>
      <c r="GVN32" s="276"/>
      <c r="GVO32" s="276"/>
      <c r="GVP32" s="276"/>
      <c r="GVQ32" s="276"/>
      <c r="GVR32" s="276"/>
      <c r="GVS32" s="276"/>
      <c r="GVT32" s="276"/>
      <c r="GVU32" s="276"/>
      <c r="GVV32" s="276"/>
      <c r="GVW32" s="276"/>
      <c r="GVX32" s="276"/>
      <c r="GVY32" s="276"/>
      <c r="GVZ32" s="276"/>
      <c r="GWA32" s="276"/>
      <c r="GWB32" s="276"/>
      <c r="GWC32" s="276"/>
      <c r="GWD32" s="276"/>
      <c r="GWE32" s="276"/>
      <c r="GWF32" s="276"/>
      <c r="GWG32" s="276"/>
      <c r="GWH32" s="276"/>
      <c r="GWI32" s="276"/>
      <c r="GWJ32" s="276"/>
      <c r="GWK32" s="276"/>
      <c r="GWL32" s="276"/>
      <c r="GWM32" s="276"/>
      <c r="GWN32" s="276"/>
      <c r="GWO32" s="276"/>
      <c r="GWP32" s="276"/>
      <c r="GWQ32" s="276"/>
      <c r="GWR32" s="276"/>
      <c r="GWS32" s="276"/>
      <c r="GWT32" s="276"/>
      <c r="GWU32" s="276"/>
      <c r="GWV32" s="276"/>
      <c r="GWW32" s="276"/>
      <c r="GWX32" s="276"/>
      <c r="GWY32" s="276"/>
      <c r="GWZ32" s="276"/>
      <c r="GXA32" s="276"/>
      <c r="GXB32" s="276"/>
      <c r="GXC32" s="276"/>
      <c r="GXD32" s="276"/>
      <c r="GXE32" s="276"/>
      <c r="GXF32" s="276"/>
      <c r="GXG32" s="276"/>
      <c r="GXH32" s="276"/>
      <c r="GXI32" s="276"/>
      <c r="GXJ32" s="276"/>
      <c r="GXK32" s="276"/>
      <c r="GXL32" s="276"/>
      <c r="GXM32" s="276"/>
      <c r="GXN32" s="276"/>
      <c r="GXO32" s="276"/>
      <c r="GXP32" s="276"/>
      <c r="GXQ32" s="276"/>
      <c r="GXR32" s="276"/>
      <c r="GXS32" s="276"/>
      <c r="GXT32" s="276"/>
      <c r="GXU32" s="276"/>
      <c r="GXV32" s="276"/>
      <c r="GXW32" s="276"/>
      <c r="GXX32" s="276"/>
      <c r="GXY32" s="276"/>
      <c r="GXZ32" s="276"/>
      <c r="GYA32" s="276"/>
      <c r="GYB32" s="276"/>
      <c r="GYC32" s="276"/>
      <c r="GYD32" s="276"/>
      <c r="GYE32" s="276"/>
      <c r="GYF32" s="276"/>
      <c r="GYG32" s="276"/>
      <c r="GYH32" s="276"/>
      <c r="GYI32" s="276"/>
      <c r="GYJ32" s="276"/>
      <c r="GYK32" s="276"/>
      <c r="GYL32" s="276"/>
      <c r="GYM32" s="276"/>
      <c r="GYN32" s="276"/>
      <c r="GYO32" s="276"/>
      <c r="GYP32" s="276"/>
      <c r="GYQ32" s="276"/>
      <c r="GYR32" s="276"/>
      <c r="GYS32" s="276"/>
      <c r="GYT32" s="276"/>
      <c r="GYU32" s="276"/>
      <c r="GYV32" s="276"/>
      <c r="GYW32" s="276"/>
      <c r="GYX32" s="276"/>
      <c r="GYY32" s="276"/>
      <c r="GYZ32" s="276"/>
      <c r="GZA32" s="276"/>
      <c r="GZB32" s="276"/>
      <c r="GZC32" s="276"/>
      <c r="GZD32" s="276"/>
      <c r="GZE32" s="276"/>
      <c r="GZF32" s="276"/>
      <c r="GZG32" s="276"/>
      <c r="GZH32" s="276"/>
      <c r="GZI32" s="276"/>
      <c r="GZJ32" s="276"/>
      <c r="GZK32" s="276"/>
      <c r="GZL32" s="276"/>
      <c r="GZM32" s="276"/>
      <c r="GZN32" s="276"/>
      <c r="GZO32" s="276"/>
      <c r="GZP32" s="276"/>
      <c r="GZQ32" s="276"/>
      <c r="GZR32" s="276"/>
      <c r="GZS32" s="276"/>
      <c r="GZT32" s="276"/>
      <c r="GZU32" s="276"/>
      <c r="GZV32" s="276"/>
      <c r="GZW32" s="276"/>
      <c r="GZX32" s="276"/>
      <c r="GZY32" s="276"/>
      <c r="GZZ32" s="276"/>
      <c r="HAA32" s="276"/>
      <c r="HAB32" s="276"/>
      <c r="HAC32" s="276"/>
      <c r="HAD32" s="276"/>
      <c r="HAE32" s="276"/>
      <c r="HAF32" s="276"/>
      <c r="HAG32" s="276"/>
      <c r="HAH32" s="276"/>
      <c r="HAI32" s="276"/>
      <c r="HAJ32" s="276"/>
      <c r="HAK32" s="276"/>
      <c r="HAL32" s="276"/>
      <c r="HAM32" s="276"/>
      <c r="HAN32" s="276"/>
      <c r="HAO32" s="276"/>
      <c r="HAP32" s="276"/>
      <c r="HAQ32" s="276"/>
      <c r="HAR32" s="276"/>
      <c r="HAS32" s="276"/>
      <c r="HAT32" s="276"/>
      <c r="HAU32" s="276"/>
      <c r="HAV32" s="276"/>
      <c r="HAW32" s="276"/>
      <c r="HAX32" s="276"/>
      <c r="HAY32" s="276"/>
      <c r="HAZ32" s="276"/>
      <c r="HBA32" s="276"/>
      <c r="HBB32" s="276"/>
      <c r="HBC32" s="276"/>
      <c r="HBD32" s="276"/>
      <c r="HBE32" s="276"/>
      <c r="HBF32" s="276"/>
      <c r="HBG32" s="276"/>
      <c r="HBH32" s="276"/>
      <c r="HBI32" s="276"/>
      <c r="HBJ32" s="276"/>
      <c r="HBK32" s="276"/>
      <c r="HBL32" s="276"/>
      <c r="HBM32" s="276"/>
      <c r="HBN32" s="276"/>
      <c r="HBO32" s="276"/>
      <c r="HBP32" s="276"/>
      <c r="HBQ32" s="276"/>
      <c r="HBR32" s="276"/>
      <c r="HBS32" s="276"/>
      <c r="HBT32" s="276"/>
      <c r="HBU32" s="276"/>
      <c r="HBV32" s="276"/>
      <c r="HBW32" s="276"/>
      <c r="HBX32" s="276"/>
      <c r="HBY32" s="276"/>
      <c r="HBZ32" s="276"/>
      <c r="HCA32" s="276"/>
      <c r="HCB32" s="276"/>
      <c r="HCC32" s="276"/>
      <c r="HCD32" s="276"/>
      <c r="HCE32" s="276"/>
      <c r="HCF32" s="276"/>
      <c r="HCG32" s="276"/>
      <c r="HCH32" s="276"/>
      <c r="HCI32" s="276"/>
      <c r="HCJ32" s="276"/>
      <c r="HCK32" s="276"/>
      <c r="HCL32" s="276"/>
      <c r="HCM32" s="276"/>
      <c r="HCN32" s="276"/>
      <c r="HCO32" s="276"/>
      <c r="HCP32" s="276"/>
      <c r="HCQ32" s="276"/>
      <c r="HCR32" s="276"/>
      <c r="HCS32" s="276"/>
      <c r="HCT32" s="276"/>
      <c r="HCU32" s="276"/>
      <c r="HCV32" s="276"/>
      <c r="HCW32" s="276"/>
      <c r="HCX32" s="276"/>
      <c r="HCY32" s="276"/>
      <c r="HCZ32" s="276"/>
      <c r="HDA32" s="276"/>
      <c r="HDB32" s="276"/>
      <c r="HDC32" s="276"/>
      <c r="HDD32" s="276"/>
      <c r="HDE32" s="276"/>
      <c r="HDF32" s="276"/>
      <c r="HDG32" s="276"/>
      <c r="HDH32" s="276"/>
      <c r="HDI32" s="276"/>
      <c r="HDJ32" s="276"/>
      <c r="HDK32" s="276"/>
      <c r="HDL32" s="276"/>
      <c r="HDM32" s="276"/>
      <c r="HDN32" s="276"/>
      <c r="HDO32" s="276"/>
      <c r="HDP32" s="276"/>
      <c r="HDQ32" s="276"/>
      <c r="HDR32" s="276"/>
      <c r="HDS32" s="276"/>
      <c r="HDT32" s="276"/>
      <c r="HDU32" s="276"/>
      <c r="HDV32" s="276"/>
      <c r="HDW32" s="276"/>
      <c r="HDX32" s="276"/>
      <c r="HDY32" s="276"/>
      <c r="HDZ32" s="276"/>
      <c r="HEA32" s="276"/>
      <c r="HEB32" s="276"/>
      <c r="HEC32" s="276"/>
      <c r="HED32" s="276"/>
      <c r="HEE32" s="276"/>
      <c r="HEF32" s="276"/>
      <c r="HEG32" s="276"/>
      <c r="HEH32" s="276"/>
      <c r="HEI32" s="276"/>
      <c r="HEJ32" s="276"/>
      <c r="HEK32" s="276"/>
      <c r="HEL32" s="276"/>
      <c r="HEM32" s="276"/>
      <c r="HEN32" s="276"/>
      <c r="HEO32" s="276"/>
      <c r="HEP32" s="276"/>
      <c r="HEQ32" s="276"/>
      <c r="HER32" s="276"/>
      <c r="HES32" s="276"/>
      <c r="HET32" s="276"/>
      <c r="HEU32" s="276"/>
      <c r="HEV32" s="276"/>
      <c r="HEW32" s="276"/>
      <c r="HEX32" s="276"/>
      <c r="HEY32" s="276"/>
      <c r="HEZ32" s="276"/>
      <c r="HFA32" s="276"/>
      <c r="HFB32" s="276"/>
      <c r="HFC32" s="276"/>
      <c r="HFD32" s="276"/>
      <c r="HFE32" s="276"/>
      <c r="HFF32" s="276"/>
      <c r="HFG32" s="276"/>
      <c r="HFH32" s="276"/>
      <c r="HFI32" s="276"/>
      <c r="HFJ32" s="276"/>
      <c r="HFK32" s="276"/>
      <c r="HFL32" s="276"/>
      <c r="HFM32" s="276"/>
      <c r="HFN32" s="276"/>
      <c r="HFO32" s="276"/>
      <c r="HFP32" s="276"/>
      <c r="HFQ32" s="276"/>
      <c r="HFR32" s="276"/>
      <c r="HFS32" s="276"/>
      <c r="HFT32" s="276"/>
      <c r="HFU32" s="276"/>
      <c r="HFV32" s="276"/>
      <c r="HFW32" s="276"/>
      <c r="HFX32" s="276"/>
      <c r="HFY32" s="276"/>
      <c r="HFZ32" s="276"/>
      <c r="HGA32" s="276"/>
      <c r="HGB32" s="276"/>
      <c r="HGC32" s="276"/>
      <c r="HGD32" s="276"/>
      <c r="HGE32" s="276"/>
      <c r="HGF32" s="276"/>
      <c r="HGG32" s="276"/>
      <c r="HGH32" s="276"/>
      <c r="HGI32" s="276"/>
      <c r="HGJ32" s="276"/>
      <c r="HGK32" s="276"/>
      <c r="HGL32" s="276"/>
      <c r="HGM32" s="276"/>
      <c r="HGN32" s="276"/>
      <c r="HGO32" s="276"/>
      <c r="HGP32" s="276"/>
      <c r="HGQ32" s="276"/>
      <c r="HGR32" s="276"/>
      <c r="HGS32" s="276"/>
      <c r="HGT32" s="276"/>
      <c r="HGU32" s="276"/>
      <c r="HGV32" s="276"/>
      <c r="HGW32" s="276"/>
      <c r="HGX32" s="276"/>
      <c r="HGY32" s="276"/>
      <c r="HGZ32" s="276"/>
      <c r="HHA32" s="276"/>
      <c r="HHB32" s="276"/>
      <c r="HHC32" s="276"/>
      <c r="HHD32" s="276"/>
      <c r="HHE32" s="276"/>
      <c r="HHF32" s="276"/>
      <c r="HHG32" s="276"/>
      <c r="HHH32" s="276"/>
      <c r="HHI32" s="276"/>
      <c r="HHJ32" s="276"/>
      <c r="HHK32" s="276"/>
      <c r="HHL32" s="276"/>
      <c r="HHM32" s="276"/>
      <c r="HHN32" s="276"/>
      <c r="HHO32" s="276"/>
      <c r="HHP32" s="276"/>
      <c r="HHQ32" s="276"/>
      <c r="HHR32" s="276"/>
      <c r="HHS32" s="276"/>
      <c r="HHT32" s="276"/>
      <c r="HHU32" s="276"/>
      <c r="HHV32" s="276"/>
      <c r="HHW32" s="276"/>
      <c r="HHX32" s="276"/>
      <c r="HHY32" s="276"/>
      <c r="HHZ32" s="276"/>
      <c r="HIA32" s="276"/>
      <c r="HIB32" s="276"/>
      <c r="HIC32" s="276"/>
      <c r="HID32" s="276"/>
      <c r="HIE32" s="276"/>
      <c r="HIF32" s="276"/>
      <c r="HIG32" s="276"/>
      <c r="HIH32" s="276"/>
      <c r="HII32" s="276"/>
      <c r="HIJ32" s="276"/>
      <c r="HIK32" s="276"/>
      <c r="HIL32" s="276"/>
      <c r="HIM32" s="276"/>
      <c r="HIN32" s="276"/>
      <c r="HIO32" s="276"/>
      <c r="HIP32" s="276"/>
      <c r="HIQ32" s="276"/>
      <c r="HIR32" s="276"/>
      <c r="HIS32" s="276"/>
      <c r="HIT32" s="276"/>
      <c r="HIU32" s="276"/>
      <c r="HIV32" s="276"/>
      <c r="HIW32" s="276"/>
      <c r="HIX32" s="276"/>
      <c r="HIY32" s="276"/>
      <c r="HIZ32" s="276"/>
      <c r="HJA32" s="276"/>
      <c r="HJB32" s="276"/>
      <c r="HJC32" s="276"/>
      <c r="HJD32" s="276"/>
      <c r="HJE32" s="276"/>
      <c r="HJF32" s="276"/>
      <c r="HJG32" s="276"/>
      <c r="HJH32" s="276"/>
      <c r="HJI32" s="276"/>
      <c r="HJJ32" s="276"/>
      <c r="HJK32" s="276"/>
      <c r="HJL32" s="276"/>
      <c r="HJM32" s="276"/>
      <c r="HJN32" s="276"/>
      <c r="HJO32" s="276"/>
      <c r="HJP32" s="276"/>
      <c r="HJQ32" s="276"/>
      <c r="HJR32" s="276"/>
      <c r="HJS32" s="276"/>
      <c r="HJT32" s="276"/>
      <c r="HJU32" s="276"/>
      <c r="HJV32" s="276"/>
      <c r="HJW32" s="276"/>
      <c r="HJX32" s="276"/>
      <c r="HJY32" s="276"/>
      <c r="HJZ32" s="276"/>
      <c r="HKA32" s="276"/>
      <c r="HKB32" s="276"/>
      <c r="HKC32" s="276"/>
      <c r="HKD32" s="276"/>
      <c r="HKE32" s="276"/>
      <c r="HKF32" s="276"/>
      <c r="HKG32" s="276"/>
      <c r="HKH32" s="276"/>
      <c r="HKI32" s="276"/>
      <c r="HKJ32" s="276"/>
      <c r="HKK32" s="276"/>
      <c r="HKL32" s="276"/>
      <c r="HKM32" s="276"/>
      <c r="HKN32" s="276"/>
      <c r="HKO32" s="276"/>
      <c r="HKP32" s="276"/>
      <c r="HKQ32" s="276"/>
      <c r="HKR32" s="276"/>
      <c r="HKS32" s="276"/>
      <c r="HKT32" s="276"/>
      <c r="HKU32" s="276"/>
      <c r="HKV32" s="276"/>
      <c r="HKW32" s="276"/>
      <c r="HKX32" s="276"/>
      <c r="HKY32" s="276"/>
      <c r="HKZ32" s="276"/>
      <c r="HLA32" s="276"/>
      <c r="HLB32" s="276"/>
      <c r="HLC32" s="276"/>
      <c r="HLD32" s="276"/>
      <c r="HLE32" s="276"/>
      <c r="HLF32" s="276"/>
      <c r="HLG32" s="276"/>
      <c r="HLH32" s="276"/>
      <c r="HLI32" s="276"/>
      <c r="HLJ32" s="276"/>
      <c r="HLK32" s="276"/>
      <c r="HLL32" s="276"/>
      <c r="HLM32" s="276"/>
      <c r="HLN32" s="276"/>
      <c r="HLO32" s="276"/>
      <c r="HLP32" s="276"/>
      <c r="HLQ32" s="276"/>
      <c r="HLR32" s="276"/>
      <c r="HLS32" s="276"/>
      <c r="HLT32" s="276"/>
      <c r="HLU32" s="276"/>
      <c r="HLV32" s="276"/>
      <c r="HLW32" s="276"/>
      <c r="HLX32" s="276"/>
      <c r="HLY32" s="276"/>
      <c r="HLZ32" s="276"/>
      <c r="HMA32" s="276"/>
      <c r="HMB32" s="276"/>
      <c r="HMC32" s="276"/>
      <c r="HMD32" s="276"/>
      <c r="HME32" s="276"/>
      <c r="HMF32" s="276"/>
      <c r="HMG32" s="276"/>
      <c r="HMH32" s="276"/>
      <c r="HMI32" s="276"/>
      <c r="HMJ32" s="276"/>
      <c r="HMK32" s="276"/>
      <c r="HML32" s="276"/>
      <c r="HMM32" s="276"/>
      <c r="HMN32" s="276"/>
      <c r="HMO32" s="276"/>
      <c r="HMP32" s="276"/>
      <c r="HMQ32" s="276"/>
      <c r="HMR32" s="276"/>
      <c r="HMS32" s="276"/>
      <c r="HMT32" s="276"/>
      <c r="HMU32" s="276"/>
      <c r="HMV32" s="276"/>
      <c r="HMW32" s="276"/>
      <c r="HMX32" s="276"/>
      <c r="HMY32" s="276"/>
      <c r="HMZ32" s="276"/>
      <c r="HNA32" s="276"/>
      <c r="HNB32" s="276"/>
      <c r="HNC32" s="276"/>
      <c r="HND32" s="276"/>
      <c r="HNE32" s="276"/>
      <c r="HNF32" s="276"/>
      <c r="HNG32" s="276"/>
      <c r="HNH32" s="276"/>
      <c r="HNI32" s="276"/>
      <c r="HNJ32" s="276"/>
      <c r="HNK32" s="276"/>
      <c r="HNL32" s="276"/>
      <c r="HNM32" s="276"/>
      <c r="HNN32" s="276"/>
      <c r="HNO32" s="276"/>
      <c r="HNP32" s="276"/>
      <c r="HNQ32" s="276"/>
      <c r="HNR32" s="276"/>
      <c r="HNS32" s="276"/>
      <c r="HNT32" s="276"/>
      <c r="HNU32" s="276"/>
      <c r="HNV32" s="276"/>
      <c r="HNW32" s="276"/>
      <c r="HNX32" s="276"/>
      <c r="HNY32" s="276"/>
      <c r="HNZ32" s="276"/>
      <c r="HOA32" s="276"/>
      <c r="HOB32" s="276"/>
      <c r="HOC32" s="276"/>
      <c r="HOD32" s="276"/>
      <c r="HOE32" s="276"/>
      <c r="HOF32" s="276"/>
      <c r="HOG32" s="276"/>
      <c r="HOH32" s="276"/>
      <c r="HOI32" s="276"/>
      <c r="HOJ32" s="276"/>
      <c r="HOK32" s="276"/>
      <c r="HOL32" s="276"/>
      <c r="HOM32" s="276"/>
      <c r="HON32" s="276"/>
      <c r="HOO32" s="276"/>
      <c r="HOP32" s="276"/>
      <c r="HOQ32" s="276"/>
      <c r="HOR32" s="276"/>
      <c r="HOS32" s="276"/>
      <c r="HOT32" s="276"/>
      <c r="HOU32" s="276"/>
      <c r="HOV32" s="276"/>
      <c r="HOW32" s="276"/>
      <c r="HOX32" s="276"/>
      <c r="HOY32" s="276"/>
      <c r="HOZ32" s="276"/>
      <c r="HPA32" s="276"/>
      <c r="HPB32" s="276"/>
      <c r="HPC32" s="276"/>
      <c r="HPD32" s="276"/>
      <c r="HPE32" s="276"/>
      <c r="HPF32" s="276"/>
      <c r="HPG32" s="276"/>
      <c r="HPH32" s="276"/>
      <c r="HPI32" s="276"/>
      <c r="HPJ32" s="276"/>
      <c r="HPK32" s="276"/>
      <c r="HPL32" s="276"/>
      <c r="HPM32" s="276"/>
      <c r="HPN32" s="276"/>
      <c r="HPO32" s="276"/>
      <c r="HPP32" s="276"/>
      <c r="HPQ32" s="276"/>
      <c r="HPR32" s="276"/>
      <c r="HPS32" s="276"/>
      <c r="HPT32" s="276"/>
      <c r="HPU32" s="276"/>
      <c r="HPV32" s="276"/>
      <c r="HPW32" s="276"/>
      <c r="HPX32" s="276"/>
      <c r="HPY32" s="276"/>
      <c r="HPZ32" s="276"/>
      <c r="HQA32" s="276"/>
      <c r="HQB32" s="276"/>
      <c r="HQC32" s="276"/>
      <c r="HQD32" s="276"/>
      <c r="HQE32" s="276"/>
      <c r="HQF32" s="276"/>
      <c r="HQG32" s="276"/>
      <c r="HQH32" s="276"/>
      <c r="HQI32" s="276"/>
      <c r="HQJ32" s="276"/>
      <c r="HQK32" s="276"/>
      <c r="HQL32" s="276"/>
      <c r="HQM32" s="276"/>
      <c r="HQN32" s="276"/>
      <c r="HQO32" s="276"/>
      <c r="HQP32" s="276"/>
      <c r="HQQ32" s="276"/>
      <c r="HQR32" s="276"/>
      <c r="HQS32" s="276"/>
      <c r="HQT32" s="276"/>
      <c r="HQU32" s="276"/>
      <c r="HQV32" s="276"/>
      <c r="HQW32" s="276"/>
      <c r="HQX32" s="276"/>
      <c r="HQY32" s="276"/>
      <c r="HQZ32" s="276"/>
      <c r="HRA32" s="276"/>
      <c r="HRB32" s="276"/>
      <c r="HRC32" s="276"/>
      <c r="HRD32" s="276"/>
      <c r="HRE32" s="276"/>
      <c r="HRF32" s="276"/>
      <c r="HRG32" s="276"/>
      <c r="HRH32" s="276"/>
      <c r="HRI32" s="276"/>
      <c r="HRJ32" s="276"/>
      <c r="HRK32" s="276"/>
      <c r="HRL32" s="276"/>
      <c r="HRM32" s="276"/>
      <c r="HRN32" s="276"/>
      <c r="HRO32" s="276"/>
      <c r="HRP32" s="276"/>
      <c r="HRQ32" s="276"/>
      <c r="HRR32" s="276"/>
      <c r="HRS32" s="276"/>
      <c r="HRT32" s="276"/>
      <c r="HRU32" s="276"/>
      <c r="HRV32" s="276"/>
      <c r="HRW32" s="276"/>
      <c r="HRX32" s="276"/>
      <c r="HRY32" s="276"/>
      <c r="HRZ32" s="276"/>
      <c r="HSA32" s="276"/>
      <c r="HSB32" s="276"/>
      <c r="HSC32" s="276"/>
      <c r="HSD32" s="276"/>
      <c r="HSE32" s="276"/>
      <c r="HSF32" s="276"/>
      <c r="HSG32" s="276"/>
      <c r="HSH32" s="276"/>
      <c r="HSI32" s="276"/>
      <c r="HSJ32" s="276"/>
      <c r="HSK32" s="276"/>
      <c r="HSL32" s="276"/>
      <c r="HSM32" s="276"/>
      <c r="HSN32" s="276"/>
      <c r="HSO32" s="276"/>
      <c r="HSP32" s="276"/>
      <c r="HSQ32" s="276"/>
      <c r="HSR32" s="276"/>
      <c r="HSS32" s="276"/>
      <c r="HST32" s="276"/>
      <c r="HSU32" s="276"/>
      <c r="HSV32" s="276"/>
      <c r="HSW32" s="276"/>
      <c r="HSX32" s="276"/>
      <c r="HSY32" s="276"/>
      <c r="HSZ32" s="276"/>
      <c r="HTA32" s="276"/>
      <c r="HTB32" s="276"/>
      <c r="HTC32" s="276"/>
      <c r="HTD32" s="276"/>
      <c r="HTE32" s="276"/>
      <c r="HTF32" s="276"/>
      <c r="HTG32" s="276"/>
      <c r="HTH32" s="276"/>
      <c r="HTI32" s="276"/>
      <c r="HTJ32" s="276"/>
      <c r="HTK32" s="276"/>
      <c r="HTL32" s="276"/>
      <c r="HTM32" s="276"/>
      <c r="HTN32" s="276"/>
      <c r="HTO32" s="276"/>
      <c r="HTP32" s="276"/>
      <c r="HTQ32" s="276"/>
      <c r="HTR32" s="276"/>
      <c r="HTS32" s="276"/>
      <c r="HTT32" s="276"/>
      <c r="HTU32" s="276"/>
      <c r="HTV32" s="276"/>
      <c r="HTW32" s="276"/>
      <c r="HTX32" s="276"/>
      <c r="HTY32" s="276"/>
      <c r="HTZ32" s="276"/>
      <c r="HUA32" s="276"/>
      <c r="HUB32" s="276"/>
      <c r="HUC32" s="276"/>
      <c r="HUD32" s="276"/>
      <c r="HUE32" s="276"/>
      <c r="HUF32" s="276"/>
      <c r="HUG32" s="276"/>
      <c r="HUH32" s="276"/>
      <c r="HUI32" s="276"/>
      <c r="HUJ32" s="276"/>
      <c r="HUK32" s="276"/>
      <c r="HUL32" s="276"/>
      <c r="HUM32" s="276"/>
      <c r="HUN32" s="276"/>
      <c r="HUO32" s="276"/>
      <c r="HUP32" s="276"/>
      <c r="HUQ32" s="276"/>
      <c r="HUR32" s="276"/>
      <c r="HUS32" s="276"/>
      <c r="HUT32" s="276"/>
      <c r="HUU32" s="276"/>
      <c r="HUV32" s="276"/>
      <c r="HUW32" s="276"/>
      <c r="HUX32" s="276"/>
      <c r="HUY32" s="276"/>
      <c r="HUZ32" s="276"/>
      <c r="HVA32" s="276"/>
      <c r="HVB32" s="276"/>
      <c r="HVC32" s="276"/>
      <c r="HVD32" s="276"/>
      <c r="HVE32" s="276"/>
      <c r="HVF32" s="276"/>
      <c r="HVG32" s="276"/>
      <c r="HVH32" s="276"/>
      <c r="HVI32" s="276"/>
      <c r="HVJ32" s="276"/>
      <c r="HVK32" s="276"/>
      <c r="HVL32" s="276"/>
      <c r="HVM32" s="276"/>
      <c r="HVN32" s="276"/>
      <c r="HVO32" s="276"/>
      <c r="HVP32" s="276"/>
      <c r="HVQ32" s="276"/>
      <c r="HVR32" s="276"/>
      <c r="HVS32" s="276"/>
      <c r="HVT32" s="276"/>
      <c r="HVU32" s="276"/>
      <c r="HVV32" s="276"/>
      <c r="HVW32" s="276"/>
      <c r="HVX32" s="276"/>
      <c r="HVY32" s="276"/>
      <c r="HVZ32" s="276"/>
      <c r="HWA32" s="276"/>
      <c r="HWB32" s="276"/>
      <c r="HWC32" s="276"/>
      <c r="HWD32" s="276"/>
      <c r="HWE32" s="276"/>
      <c r="HWF32" s="276"/>
      <c r="HWG32" s="276"/>
      <c r="HWH32" s="276"/>
      <c r="HWI32" s="276"/>
      <c r="HWJ32" s="276"/>
      <c r="HWK32" s="276"/>
      <c r="HWL32" s="276"/>
      <c r="HWM32" s="276"/>
      <c r="HWN32" s="276"/>
      <c r="HWO32" s="276"/>
      <c r="HWP32" s="276"/>
      <c r="HWQ32" s="276"/>
      <c r="HWR32" s="276"/>
      <c r="HWS32" s="276"/>
      <c r="HWT32" s="276"/>
      <c r="HWU32" s="276"/>
      <c r="HWV32" s="276"/>
      <c r="HWW32" s="276"/>
      <c r="HWX32" s="276"/>
      <c r="HWY32" s="276"/>
      <c r="HWZ32" s="276"/>
      <c r="HXA32" s="276"/>
      <c r="HXB32" s="276"/>
      <c r="HXC32" s="276"/>
      <c r="HXD32" s="276"/>
      <c r="HXE32" s="276"/>
      <c r="HXF32" s="276"/>
      <c r="HXG32" s="276"/>
      <c r="HXH32" s="276"/>
      <c r="HXI32" s="276"/>
      <c r="HXJ32" s="276"/>
      <c r="HXK32" s="276"/>
      <c r="HXL32" s="276"/>
      <c r="HXM32" s="276"/>
      <c r="HXN32" s="276"/>
      <c r="HXO32" s="276"/>
      <c r="HXP32" s="276"/>
      <c r="HXQ32" s="276"/>
      <c r="HXR32" s="276"/>
      <c r="HXS32" s="276"/>
      <c r="HXT32" s="276"/>
      <c r="HXU32" s="276"/>
      <c r="HXV32" s="276"/>
      <c r="HXW32" s="276"/>
      <c r="HXX32" s="276"/>
      <c r="HXY32" s="276"/>
      <c r="HXZ32" s="276"/>
      <c r="HYA32" s="276"/>
      <c r="HYB32" s="276"/>
      <c r="HYC32" s="276"/>
      <c r="HYD32" s="276"/>
      <c r="HYE32" s="276"/>
      <c r="HYF32" s="276"/>
      <c r="HYG32" s="276"/>
      <c r="HYH32" s="276"/>
      <c r="HYI32" s="276"/>
      <c r="HYJ32" s="276"/>
      <c r="HYK32" s="276"/>
      <c r="HYL32" s="276"/>
      <c r="HYM32" s="276"/>
      <c r="HYN32" s="276"/>
      <c r="HYO32" s="276"/>
      <c r="HYP32" s="276"/>
      <c r="HYQ32" s="276"/>
      <c r="HYR32" s="276"/>
      <c r="HYS32" s="276"/>
      <c r="HYT32" s="276"/>
      <c r="HYU32" s="276"/>
      <c r="HYV32" s="276"/>
      <c r="HYW32" s="276"/>
      <c r="HYX32" s="276"/>
      <c r="HYY32" s="276"/>
      <c r="HYZ32" s="276"/>
      <c r="HZA32" s="276"/>
      <c r="HZB32" s="276"/>
      <c r="HZC32" s="276"/>
      <c r="HZD32" s="276"/>
      <c r="HZE32" s="276"/>
      <c r="HZF32" s="276"/>
      <c r="HZG32" s="276"/>
      <c r="HZH32" s="276"/>
      <c r="HZI32" s="276"/>
      <c r="HZJ32" s="276"/>
      <c r="HZK32" s="276"/>
      <c r="HZL32" s="276"/>
      <c r="HZM32" s="276"/>
      <c r="HZN32" s="276"/>
      <c r="HZO32" s="276"/>
      <c r="HZP32" s="276"/>
      <c r="HZQ32" s="276"/>
      <c r="HZR32" s="276"/>
      <c r="HZS32" s="276"/>
      <c r="HZT32" s="276"/>
      <c r="HZU32" s="276"/>
      <c r="HZV32" s="276"/>
      <c r="HZW32" s="276"/>
      <c r="HZX32" s="276"/>
      <c r="HZY32" s="276"/>
      <c r="HZZ32" s="276"/>
      <c r="IAA32" s="276"/>
      <c r="IAB32" s="276"/>
      <c r="IAC32" s="276"/>
      <c r="IAD32" s="276"/>
      <c r="IAE32" s="276"/>
      <c r="IAF32" s="276"/>
      <c r="IAG32" s="276"/>
      <c r="IAH32" s="276"/>
      <c r="IAI32" s="276"/>
      <c r="IAJ32" s="276"/>
      <c r="IAK32" s="276"/>
      <c r="IAL32" s="276"/>
      <c r="IAM32" s="276"/>
      <c r="IAN32" s="276"/>
      <c r="IAO32" s="276"/>
      <c r="IAP32" s="276"/>
      <c r="IAQ32" s="276"/>
      <c r="IAR32" s="276"/>
      <c r="IAS32" s="276"/>
      <c r="IAT32" s="276"/>
      <c r="IAU32" s="276"/>
      <c r="IAV32" s="276"/>
      <c r="IAW32" s="276"/>
      <c r="IAX32" s="276"/>
      <c r="IAY32" s="276"/>
      <c r="IAZ32" s="276"/>
      <c r="IBA32" s="276"/>
      <c r="IBB32" s="276"/>
      <c r="IBC32" s="276"/>
      <c r="IBD32" s="276"/>
      <c r="IBE32" s="276"/>
      <c r="IBF32" s="276"/>
      <c r="IBG32" s="276"/>
      <c r="IBH32" s="276"/>
      <c r="IBI32" s="276"/>
      <c r="IBJ32" s="276"/>
      <c r="IBK32" s="276"/>
      <c r="IBL32" s="276"/>
      <c r="IBM32" s="276"/>
      <c r="IBN32" s="276"/>
      <c r="IBO32" s="276"/>
      <c r="IBP32" s="276"/>
      <c r="IBQ32" s="276"/>
      <c r="IBR32" s="276"/>
      <c r="IBS32" s="276"/>
      <c r="IBT32" s="276"/>
      <c r="IBU32" s="276"/>
      <c r="IBV32" s="276"/>
      <c r="IBW32" s="276"/>
      <c r="IBX32" s="276"/>
      <c r="IBY32" s="276"/>
      <c r="IBZ32" s="276"/>
      <c r="ICA32" s="276"/>
      <c r="ICB32" s="276"/>
      <c r="ICC32" s="276"/>
      <c r="ICD32" s="276"/>
      <c r="ICE32" s="276"/>
      <c r="ICF32" s="276"/>
      <c r="ICG32" s="276"/>
      <c r="ICH32" s="276"/>
      <c r="ICI32" s="276"/>
      <c r="ICJ32" s="276"/>
      <c r="ICK32" s="276"/>
      <c r="ICL32" s="276"/>
      <c r="ICM32" s="276"/>
      <c r="ICN32" s="276"/>
      <c r="ICO32" s="276"/>
      <c r="ICP32" s="276"/>
      <c r="ICQ32" s="276"/>
      <c r="ICR32" s="276"/>
      <c r="ICS32" s="276"/>
      <c r="ICT32" s="276"/>
      <c r="ICU32" s="276"/>
      <c r="ICV32" s="276"/>
      <c r="ICW32" s="276"/>
      <c r="ICX32" s="276"/>
      <c r="ICY32" s="276"/>
      <c r="ICZ32" s="276"/>
      <c r="IDA32" s="276"/>
      <c r="IDB32" s="276"/>
      <c r="IDC32" s="276"/>
      <c r="IDD32" s="276"/>
      <c r="IDE32" s="276"/>
      <c r="IDF32" s="276"/>
      <c r="IDG32" s="276"/>
      <c r="IDH32" s="276"/>
      <c r="IDI32" s="276"/>
      <c r="IDJ32" s="276"/>
      <c r="IDK32" s="276"/>
      <c r="IDL32" s="276"/>
      <c r="IDM32" s="276"/>
      <c r="IDN32" s="276"/>
      <c r="IDO32" s="276"/>
      <c r="IDP32" s="276"/>
      <c r="IDQ32" s="276"/>
      <c r="IDR32" s="276"/>
      <c r="IDS32" s="276"/>
      <c r="IDT32" s="276"/>
      <c r="IDU32" s="276"/>
      <c r="IDV32" s="276"/>
      <c r="IDW32" s="276"/>
      <c r="IDX32" s="276"/>
      <c r="IDY32" s="276"/>
      <c r="IDZ32" s="276"/>
      <c r="IEA32" s="276"/>
      <c r="IEB32" s="276"/>
      <c r="IEC32" s="276"/>
      <c r="IED32" s="276"/>
      <c r="IEE32" s="276"/>
      <c r="IEF32" s="276"/>
      <c r="IEG32" s="276"/>
      <c r="IEH32" s="276"/>
      <c r="IEI32" s="276"/>
      <c r="IEJ32" s="276"/>
      <c r="IEK32" s="276"/>
      <c r="IEL32" s="276"/>
      <c r="IEM32" s="276"/>
      <c r="IEN32" s="276"/>
      <c r="IEO32" s="276"/>
      <c r="IEP32" s="276"/>
      <c r="IEQ32" s="276"/>
      <c r="IER32" s="276"/>
      <c r="IES32" s="276"/>
      <c r="IET32" s="276"/>
      <c r="IEU32" s="276"/>
      <c r="IEV32" s="276"/>
      <c r="IEW32" s="276"/>
      <c r="IEX32" s="276"/>
      <c r="IEY32" s="276"/>
      <c r="IEZ32" s="276"/>
      <c r="IFA32" s="276"/>
      <c r="IFB32" s="276"/>
      <c r="IFC32" s="276"/>
      <c r="IFD32" s="276"/>
      <c r="IFE32" s="276"/>
      <c r="IFF32" s="276"/>
      <c r="IFG32" s="276"/>
      <c r="IFH32" s="276"/>
      <c r="IFI32" s="276"/>
      <c r="IFJ32" s="276"/>
      <c r="IFK32" s="276"/>
      <c r="IFL32" s="276"/>
      <c r="IFM32" s="276"/>
      <c r="IFN32" s="276"/>
      <c r="IFO32" s="276"/>
      <c r="IFP32" s="276"/>
      <c r="IFQ32" s="276"/>
      <c r="IFR32" s="276"/>
      <c r="IFS32" s="276"/>
      <c r="IFT32" s="276"/>
      <c r="IFU32" s="276"/>
      <c r="IFV32" s="276"/>
      <c r="IFW32" s="276"/>
      <c r="IFX32" s="276"/>
      <c r="IFY32" s="276"/>
      <c r="IFZ32" s="276"/>
      <c r="IGA32" s="276"/>
      <c r="IGB32" s="276"/>
      <c r="IGC32" s="276"/>
      <c r="IGD32" s="276"/>
      <c r="IGE32" s="276"/>
      <c r="IGF32" s="276"/>
      <c r="IGG32" s="276"/>
      <c r="IGH32" s="276"/>
      <c r="IGI32" s="276"/>
      <c r="IGJ32" s="276"/>
      <c r="IGK32" s="276"/>
      <c r="IGL32" s="276"/>
      <c r="IGM32" s="276"/>
      <c r="IGN32" s="276"/>
      <c r="IGO32" s="276"/>
      <c r="IGP32" s="276"/>
      <c r="IGQ32" s="276"/>
      <c r="IGR32" s="276"/>
      <c r="IGS32" s="276"/>
      <c r="IGT32" s="276"/>
      <c r="IGU32" s="276"/>
      <c r="IGV32" s="276"/>
      <c r="IGW32" s="276"/>
      <c r="IGX32" s="276"/>
      <c r="IGY32" s="276"/>
      <c r="IGZ32" s="276"/>
      <c r="IHA32" s="276"/>
      <c r="IHB32" s="276"/>
      <c r="IHC32" s="276"/>
      <c r="IHD32" s="276"/>
      <c r="IHE32" s="276"/>
      <c r="IHF32" s="276"/>
      <c r="IHG32" s="276"/>
      <c r="IHH32" s="276"/>
      <c r="IHI32" s="276"/>
      <c r="IHJ32" s="276"/>
      <c r="IHK32" s="276"/>
      <c r="IHL32" s="276"/>
      <c r="IHM32" s="276"/>
      <c r="IHN32" s="276"/>
      <c r="IHO32" s="276"/>
      <c r="IHP32" s="276"/>
      <c r="IHQ32" s="276"/>
      <c r="IHR32" s="276"/>
      <c r="IHS32" s="276"/>
      <c r="IHT32" s="276"/>
      <c r="IHU32" s="276"/>
      <c r="IHV32" s="276"/>
      <c r="IHW32" s="276"/>
      <c r="IHX32" s="276"/>
      <c r="IHY32" s="276"/>
      <c r="IHZ32" s="276"/>
      <c r="IIA32" s="276"/>
      <c r="IIB32" s="276"/>
      <c r="IIC32" s="276"/>
      <c r="IID32" s="276"/>
      <c r="IIE32" s="276"/>
      <c r="IIF32" s="276"/>
      <c r="IIG32" s="276"/>
      <c r="IIH32" s="276"/>
      <c r="III32" s="276"/>
      <c r="IIJ32" s="276"/>
      <c r="IIK32" s="276"/>
      <c r="IIL32" s="276"/>
      <c r="IIM32" s="276"/>
      <c r="IIN32" s="276"/>
      <c r="IIO32" s="276"/>
      <c r="IIP32" s="276"/>
      <c r="IIQ32" s="276"/>
      <c r="IIR32" s="276"/>
      <c r="IIS32" s="276"/>
      <c r="IIT32" s="276"/>
      <c r="IIU32" s="276"/>
      <c r="IIV32" s="276"/>
      <c r="IIW32" s="276"/>
      <c r="IIX32" s="276"/>
      <c r="IIY32" s="276"/>
      <c r="IIZ32" s="276"/>
      <c r="IJA32" s="276"/>
      <c r="IJB32" s="276"/>
      <c r="IJC32" s="276"/>
      <c r="IJD32" s="276"/>
      <c r="IJE32" s="276"/>
      <c r="IJF32" s="276"/>
      <c r="IJG32" s="276"/>
      <c r="IJH32" s="276"/>
      <c r="IJI32" s="276"/>
      <c r="IJJ32" s="276"/>
      <c r="IJK32" s="276"/>
      <c r="IJL32" s="276"/>
      <c r="IJM32" s="276"/>
      <c r="IJN32" s="276"/>
      <c r="IJO32" s="276"/>
      <c r="IJP32" s="276"/>
      <c r="IJQ32" s="276"/>
      <c r="IJR32" s="276"/>
      <c r="IJS32" s="276"/>
      <c r="IJT32" s="276"/>
      <c r="IJU32" s="276"/>
      <c r="IJV32" s="276"/>
      <c r="IJW32" s="276"/>
      <c r="IJX32" s="276"/>
      <c r="IJY32" s="276"/>
      <c r="IJZ32" s="276"/>
      <c r="IKA32" s="276"/>
      <c r="IKB32" s="276"/>
      <c r="IKC32" s="276"/>
      <c r="IKD32" s="276"/>
      <c r="IKE32" s="276"/>
      <c r="IKF32" s="276"/>
      <c r="IKG32" s="276"/>
      <c r="IKH32" s="276"/>
      <c r="IKI32" s="276"/>
      <c r="IKJ32" s="276"/>
      <c r="IKK32" s="276"/>
      <c r="IKL32" s="276"/>
      <c r="IKM32" s="276"/>
      <c r="IKN32" s="276"/>
      <c r="IKO32" s="276"/>
      <c r="IKP32" s="276"/>
      <c r="IKQ32" s="276"/>
      <c r="IKR32" s="276"/>
      <c r="IKS32" s="276"/>
      <c r="IKT32" s="276"/>
      <c r="IKU32" s="276"/>
      <c r="IKV32" s="276"/>
      <c r="IKW32" s="276"/>
      <c r="IKX32" s="276"/>
      <c r="IKY32" s="276"/>
      <c r="IKZ32" s="276"/>
      <c r="ILA32" s="276"/>
      <c r="ILB32" s="276"/>
      <c r="ILC32" s="276"/>
      <c r="ILD32" s="276"/>
      <c r="ILE32" s="276"/>
      <c r="ILF32" s="276"/>
      <c r="ILG32" s="276"/>
      <c r="ILH32" s="276"/>
      <c r="ILI32" s="276"/>
      <c r="ILJ32" s="276"/>
      <c r="ILK32" s="276"/>
      <c r="ILL32" s="276"/>
      <c r="ILM32" s="276"/>
      <c r="ILN32" s="276"/>
      <c r="ILO32" s="276"/>
      <c r="ILP32" s="276"/>
      <c r="ILQ32" s="276"/>
      <c r="ILR32" s="276"/>
      <c r="ILS32" s="276"/>
      <c r="ILT32" s="276"/>
      <c r="ILU32" s="276"/>
      <c r="ILV32" s="276"/>
      <c r="ILW32" s="276"/>
      <c r="ILX32" s="276"/>
      <c r="ILY32" s="276"/>
      <c r="ILZ32" s="276"/>
      <c r="IMA32" s="276"/>
      <c r="IMB32" s="276"/>
      <c r="IMC32" s="276"/>
      <c r="IMD32" s="276"/>
      <c r="IME32" s="276"/>
      <c r="IMF32" s="276"/>
      <c r="IMG32" s="276"/>
      <c r="IMH32" s="276"/>
      <c r="IMI32" s="276"/>
      <c r="IMJ32" s="276"/>
      <c r="IMK32" s="276"/>
      <c r="IML32" s="276"/>
      <c r="IMM32" s="276"/>
      <c r="IMN32" s="276"/>
      <c r="IMO32" s="276"/>
      <c r="IMP32" s="276"/>
      <c r="IMQ32" s="276"/>
      <c r="IMR32" s="276"/>
      <c r="IMS32" s="276"/>
      <c r="IMT32" s="276"/>
      <c r="IMU32" s="276"/>
      <c r="IMV32" s="276"/>
      <c r="IMW32" s="276"/>
      <c r="IMX32" s="276"/>
      <c r="IMY32" s="276"/>
      <c r="IMZ32" s="276"/>
      <c r="INA32" s="276"/>
      <c r="INB32" s="276"/>
      <c r="INC32" s="276"/>
      <c r="IND32" s="276"/>
      <c r="INE32" s="276"/>
      <c r="INF32" s="276"/>
      <c r="ING32" s="276"/>
      <c r="INH32" s="276"/>
      <c r="INI32" s="276"/>
      <c r="INJ32" s="276"/>
      <c r="INK32" s="276"/>
      <c r="INL32" s="276"/>
      <c r="INM32" s="276"/>
      <c r="INN32" s="276"/>
      <c r="INO32" s="276"/>
      <c r="INP32" s="276"/>
      <c r="INQ32" s="276"/>
      <c r="INR32" s="276"/>
      <c r="INS32" s="276"/>
      <c r="INT32" s="276"/>
      <c r="INU32" s="276"/>
      <c r="INV32" s="276"/>
      <c r="INW32" s="276"/>
      <c r="INX32" s="276"/>
      <c r="INY32" s="276"/>
      <c r="INZ32" s="276"/>
      <c r="IOA32" s="276"/>
      <c r="IOB32" s="276"/>
      <c r="IOC32" s="276"/>
      <c r="IOD32" s="276"/>
      <c r="IOE32" s="276"/>
      <c r="IOF32" s="276"/>
      <c r="IOG32" s="276"/>
      <c r="IOH32" s="276"/>
      <c r="IOI32" s="276"/>
      <c r="IOJ32" s="276"/>
      <c r="IOK32" s="276"/>
      <c r="IOL32" s="276"/>
      <c r="IOM32" s="276"/>
      <c r="ION32" s="276"/>
      <c r="IOO32" s="276"/>
      <c r="IOP32" s="276"/>
      <c r="IOQ32" s="276"/>
      <c r="IOR32" s="276"/>
      <c r="IOS32" s="276"/>
      <c r="IOT32" s="276"/>
      <c r="IOU32" s="276"/>
      <c r="IOV32" s="276"/>
      <c r="IOW32" s="276"/>
      <c r="IOX32" s="276"/>
      <c r="IOY32" s="276"/>
      <c r="IOZ32" s="276"/>
      <c r="IPA32" s="276"/>
      <c r="IPB32" s="276"/>
      <c r="IPC32" s="276"/>
      <c r="IPD32" s="276"/>
      <c r="IPE32" s="276"/>
      <c r="IPF32" s="276"/>
      <c r="IPG32" s="276"/>
      <c r="IPH32" s="276"/>
      <c r="IPI32" s="276"/>
      <c r="IPJ32" s="276"/>
      <c r="IPK32" s="276"/>
      <c r="IPL32" s="276"/>
      <c r="IPM32" s="276"/>
      <c r="IPN32" s="276"/>
      <c r="IPO32" s="276"/>
      <c r="IPP32" s="276"/>
      <c r="IPQ32" s="276"/>
      <c r="IPR32" s="276"/>
      <c r="IPS32" s="276"/>
      <c r="IPT32" s="276"/>
      <c r="IPU32" s="276"/>
      <c r="IPV32" s="276"/>
      <c r="IPW32" s="276"/>
      <c r="IPX32" s="276"/>
      <c r="IPY32" s="276"/>
      <c r="IPZ32" s="276"/>
      <c r="IQA32" s="276"/>
      <c r="IQB32" s="276"/>
      <c r="IQC32" s="276"/>
      <c r="IQD32" s="276"/>
      <c r="IQE32" s="276"/>
      <c r="IQF32" s="276"/>
      <c r="IQG32" s="276"/>
      <c r="IQH32" s="276"/>
      <c r="IQI32" s="276"/>
      <c r="IQJ32" s="276"/>
      <c r="IQK32" s="276"/>
      <c r="IQL32" s="276"/>
      <c r="IQM32" s="276"/>
      <c r="IQN32" s="276"/>
      <c r="IQO32" s="276"/>
      <c r="IQP32" s="276"/>
      <c r="IQQ32" s="276"/>
      <c r="IQR32" s="276"/>
      <c r="IQS32" s="276"/>
      <c r="IQT32" s="276"/>
      <c r="IQU32" s="276"/>
      <c r="IQV32" s="276"/>
      <c r="IQW32" s="276"/>
      <c r="IQX32" s="276"/>
      <c r="IQY32" s="276"/>
      <c r="IQZ32" s="276"/>
      <c r="IRA32" s="276"/>
      <c r="IRB32" s="276"/>
      <c r="IRC32" s="276"/>
      <c r="IRD32" s="276"/>
      <c r="IRE32" s="276"/>
      <c r="IRF32" s="276"/>
      <c r="IRG32" s="276"/>
      <c r="IRH32" s="276"/>
      <c r="IRI32" s="276"/>
      <c r="IRJ32" s="276"/>
      <c r="IRK32" s="276"/>
      <c r="IRL32" s="276"/>
      <c r="IRM32" s="276"/>
      <c r="IRN32" s="276"/>
      <c r="IRO32" s="276"/>
      <c r="IRP32" s="276"/>
      <c r="IRQ32" s="276"/>
      <c r="IRR32" s="276"/>
      <c r="IRS32" s="276"/>
      <c r="IRT32" s="276"/>
      <c r="IRU32" s="276"/>
      <c r="IRV32" s="276"/>
      <c r="IRW32" s="276"/>
      <c r="IRX32" s="276"/>
      <c r="IRY32" s="276"/>
      <c r="IRZ32" s="276"/>
      <c r="ISA32" s="276"/>
      <c r="ISB32" s="276"/>
      <c r="ISC32" s="276"/>
      <c r="ISD32" s="276"/>
      <c r="ISE32" s="276"/>
      <c r="ISF32" s="276"/>
      <c r="ISG32" s="276"/>
      <c r="ISH32" s="276"/>
      <c r="ISI32" s="276"/>
      <c r="ISJ32" s="276"/>
      <c r="ISK32" s="276"/>
      <c r="ISL32" s="276"/>
      <c r="ISM32" s="276"/>
      <c r="ISN32" s="276"/>
      <c r="ISO32" s="276"/>
      <c r="ISP32" s="276"/>
      <c r="ISQ32" s="276"/>
      <c r="ISR32" s="276"/>
      <c r="ISS32" s="276"/>
      <c r="IST32" s="276"/>
      <c r="ISU32" s="276"/>
      <c r="ISV32" s="276"/>
      <c r="ISW32" s="276"/>
      <c r="ISX32" s="276"/>
      <c r="ISY32" s="276"/>
      <c r="ISZ32" s="276"/>
      <c r="ITA32" s="276"/>
      <c r="ITB32" s="276"/>
      <c r="ITC32" s="276"/>
      <c r="ITD32" s="276"/>
      <c r="ITE32" s="276"/>
      <c r="ITF32" s="276"/>
      <c r="ITG32" s="276"/>
      <c r="ITH32" s="276"/>
      <c r="ITI32" s="276"/>
      <c r="ITJ32" s="276"/>
      <c r="ITK32" s="276"/>
      <c r="ITL32" s="276"/>
      <c r="ITM32" s="276"/>
      <c r="ITN32" s="276"/>
      <c r="ITO32" s="276"/>
      <c r="ITP32" s="276"/>
      <c r="ITQ32" s="276"/>
      <c r="ITR32" s="276"/>
      <c r="ITS32" s="276"/>
      <c r="ITT32" s="276"/>
      <c r="ITU32" s="276"/>
      <c r="ITV32" s="276"/>
      <c r="ITW32" s="276"/>
      <c r="ITX32" s="276"/>
      <c r="ITY32" s="276"/>
      <c r="ITZ32" s="276"/>
      <c r="IUA32" s="276"/>
      <c r="IUB32" s="276"/>
      <c r="IUC32" s="276"/>
      <c r="IUD32" s="276"/>
      <c r="IUE32" s="276"/>
      <c r="IUF32" s="276"/>
      <c r="IUG32" s="276"/>
      <c r="IUH32" s="276"/>
      <c r="IUI32" s="276"/>
      <c r="IUJ32" s="276"/>
      <c r="IUK32" s="276"/>
      <c r="IUL32" s="276"/>
      <c r="IUM32" s="276"/>
      <c r="IUN32" s="276"/>
      <c r="IUO32" s="276"/>
      <c r="IUP32" s="276"/>
      <c r="IUQ32" s="276"/>
      <c r="IUR32" s="276"/>
      <c r="IUS32" s="276"/>
      <c r="IUT32" s="276"/>
      <c r="IUU32" s="276"/>
      <c r="IUV32" s="276"/>
      <c r="IUW32" s="276"/>
      <c r="IUX32" s="276"/>
      <c r="IUY32" s="276"/>
      <c r="IUZ32" s="276"/>
      <c r="IVA32" s="276"/>
      <c r="IVB32" s="276"/>
      <c r="IVC32" s="276"/>
      <c r="IVD32" s="276"/>
      <c r="IVE32" s="276"/>
      <c r="IVF32" s="276"/>
      <c r="IVG32" s="276"/>
      <c r="IVH32" s="276"/>
      <c r="IVI32" s="276"/>
      <c r="IVJ32" s="276"/>
      <c r="IVK32" s="276"/>
      <c r="IVL32" s="276"/>
      <c r="IVM32" s="276"/>
      <c r="IVN32" s="276"/>
      <c r="IVO32" s="276"/>
      <c r="IVP32" s="276"/>
      <c r="IVQ32" s="276"/>
      <c r="IVR32" s="276"/>
      <c r="IVS32" s="276"/>
      <c r="IVT32" s="276"/>
      <c r="IVU32" s="276"/>
      <c r="IVV32" s="276"/>
      <c r="IVW32" s="276"/>
      <c r="IVX32" s="276"/>
      <c r="IVY32" s="276"/>
      <c r="IVZ32" s="276"/>
      <c r="IWA32" s="276"/>
      <c r="IWB32" s="276"/>
      <c r="IWC32" s="276"/>
      <c r="IWD32" s="276"/>
      <c r="IWE32" s="276"/>
      <c r="IWF32" s="276"/>
      <c r="IWG32" s="276"/>
      <c r="IWH32" s="276"/>
      <c r="IWI32" s="276"/>
      <c r="IWJ32" s="276"/>
      <c r="IWK32" s="276"/>
      <c r="IWL32" s="276"/>
      <c r="IWM32" s="276"/>
      <c r="IWN32" s="276"/>
      <c r="IWO32" s="276"/>
      <c r="IWP32" s="276"/>
      <c r="IWQ32" s="276"/>
      <c r="IWR32" s="276"/>
      <c r="IWS32" s="276"/>
      <c r="IWT32" s="276"/>
      <c r="IWU32" s="276"/>
      <c r="IWV32" s="276"/>
      <c r="IWW32" s="276"/>
      <c r="IWX32" s="276"/>
      <c r="IWY32" s="276"/>
      <c r="IWZ32" s="276"/>
      <c r="IXA32" s="276"/>
      <c r="IXB32" s="276"/>
      <c r="IXC32" s="276"/>
      <c r="IXD32" s="276"/>
      <c r="IXE32" s="276"/>
      <c r="IXF32" s="276"/>
      <c r="IXG32" s="276"/>
      <c r="IXH32" s="276"/>
      <c r="IXI32" s="276"/>
      <c r="IXJ32" s="276"/>
      <c r="IXK32" s="276"/>
      <c r="IXL32" s="276"/>
      <c r="IXM32" s="276"/>
      <c r="IXN32" s="276"/>
      <c r="IXO32" s="276"/>
      <c r="IXP32" s="276"/>
      <c r="IXQ32" s="276"/>
      <c r="IXR32" s="276"/>
      <c r="IXS32" s="276"/>
      <c r="IXT32" s="276"/>
      <c r="IXU32" s="276"/>
      <c r="IXV32" s="276"/>
      <c r="IXW32" s="276"/>
      <c r="IXX32" s="276"/>
      <c r="IXY32" s="276"/>
      <c r="IXZ32" s="276"/>
      <c r="IYA32" s="276"/>
      <c r="IYB32" s="276"/>
      <c r="IYC32" s="276"/>
      <c r="IYD32" s="276"/>
      <c r="IYE32" s="276"/>
      <c r="IYF32" s="276"/>
      <c r="IYG32" s="276"/>
      <c r="IYH32" s="276"/>
      <c r="IYI32" s="276"/>
      <c r="IYJ32" s="276"/>
      <c r="IYK32" s="276"/>
      <c r="IYL32" s="276"/>
      <c r="IYM32" s="276"/>
      <c r="IYN32" s="276"/>
      <c r="IYO32" s="276"/>
      <c r="IYP32" s="276"/>
      <c r="IYQ32" s="276"/>
      <c r="IYR32" s="276"/>
      <c r="IYS32" s="276"/>
      <c r="IYT32" s="276"/>
      <c r="IYU32" s="276"/>
      <c r="IYV32" s="276"/>
      <c r="IYW32" s="276"/>
      <c r="IYX32" s="276"/>
      <c r="IYY32" s="276"/>
      <c r="IYZ32" s="276"/>
      <c r="IZA32" s="276"/>
      <c r="IZB32" s="276"/>
      <c r="IZC32" s="276"/>
      <c r="IZD32" s="276"/>
      <c r="IZE32" s="276"/>
      <c r="IZF32" s="276"/>
      <c r="IZG32" s="276"/>
      <c r="IZH32" s="276"/>
      <c r="IZI32" s="276"/>
      <c r="IZJ32" s="276"/>
      <c r="IZK32" s="276"/>
      <c r="IZL32" s="276"/>
      <c r="IZM32" s="276"/>
      <c r="IZN32" s="276"/>
      <c r="IZO32" s="276"/>
      <c r="IZP32" s="276"/>
      <c r="IZQ32" s="276"/>
      <c r="IZR32" s="276"/>
      <c r="IZS32" s="276"/>
      <c r="IZT32" s="276"/>
      <c r="IZU32" s="276"/>
      <c r="IZV32" s="276"/>
      <c r="IZW32" s="276"/>
      <c r="IZX32" s="276"/>
      <c r="IZY32" s="276"/>
      <c r="IZZ32" s="276"/>
      <c r="JAA32" s="276"/>
      <c r="JAB32" s="276"/>
      <c r="JAC32" s="276"/>
      <c r="JAD32" s="276"/>
      <c r="JAE32" s="276"/>
      <c r="JAF32" s="276"/>
      <c r="JAG32" s="276"/>
      <c r="JAH32" s="276"/>
      <c r="JAI32" s="276"/>
      <c r="JAJ32" s="276"/>
      <c r="JAK32" s="276"/>
      <c r="JAL32" s="276"/>
      <c r="JAM32" s="276"/>
      <c r="JAN32" s="276"/>
      <c r="JAO32" s="276"/>
      <c r="JAP32" s="276"/>
      <c r="JAQ32" s="276"/>
      <c r="JAR32" s="276"/>
      <c r="JAS32" s="276"/>
      <c r="JAT32" s="276"/>
      <c r="JAU32" s="276"/>
      <c r="JAV32" s="276"/>
      <c r="JAW32" s="276"/>
      <c r="JAX32" s="276"/>
      <c r="JAY32" s="276"/>
      <c r="JAZ32" s="276"/>
      <c r="JBA32" s="276"/>
      <c r="JBB32" s="276"/>
      <c r="JBC32" s="276"/>
      <c r="JBD32" s="276"/>
      <c r="JBE32" s="276"/>
      <c r="JBF32" s="276"/>
      <c r="JBG32" s="276"/>
      <c r="JBH32" s="276"/>
      <c r="JBI32" s="276"/>
      <c r="JBJ32" s="276"/>
      <c r="JBK32" s="276"/>
      <c r="JBL32" s="276"/>
      <c r="JBM32" s="276"/>
      <c r="JBN32" s="276"/>
      <c r="JBO32" s="276"/>
      <c r="JBP32" s="276"/>
      <c r="JBQ32" s="276"/>
      <c r="JBR32" s="276"/>
      <c r="JBS32" s="276"/>
      <c r="JBT32" s="276"/>
      <c r="JBU32" s="276"/>
      <c r="JBV32" s="276"/>
      <c r="JBW32" s="276"/>
      <c r="JBX32" s="276"/>
      <c r="JBY32" s="276"/>
      <c r="JBZ32" s="276"/>
      <c r="JCA32" s="276"/>
      <c r="JCB32" s="276"/>
      <c r="JCC32" s="276"/>
      <c r="JCD32" s="276"/>
      <c r="JCE32" s="276"/>
      <c r="JCF32" s="276"/>
      <c r="JCG32" s="276"/>
      <c r="JCH32" s="276"/>
      <c r="JCI32" s="276"/>
      <c r="JCJ32" s="276"/>
      <c r="JCK32" s="276"/>
      <c r="JCL32" s="276"/>
      <c r="JCM32" s="276"/>
      <c r="JCN32" s="276"/>
      <c r="JCO32" s="276"/>
      <c r="JCP32" s="276"/>
      <c r="JCQ32" s="276"/>
      <c r="JCR32" s="276"/>
      <c r="JCS32" s="276"/>
      <c r="JCT32" s="276"/>
      <c r="JCU32" s="276"/>
      <c r="JCV32" s="276"/>
      <c r="JCW32" s="276"/>
      <c r="JCX32" s="276"/>
      <c r="JCY32" s="276"/>
      <c r="JCZ32" s="276"/>
      <c r="JDA32" s="276"/>
      <c r="JDB32" s="276"/>
      <c r="JDC32" s="276"/>
      <c r="JDD32" s="276"/>
      <c r="JDE32" s="276"/>
      <c r="JDF32" s="276"/>
      <c r="JDG32" s="276"/>
      <c r="JDH32" s="276"/>
      <c r="JDI32" s="276"/>
      <c r="JDJ32" s="276"/>
      <c r="JDK32" s="276"/>
      <c r="JDL32" s="276"/>
      <c r="JDM32" s="276"/>
      <c r="JDN32" s="276"/>
      <c r="JDO32" s="276"/>
      <c r="JDP32" s="276"/>
      <c r="JDQ32" s="276"/>
      <c r="JDR32" s="276"/>
      <c r="JDS32" s="276"/>
      <c r="JDT32" s="276"/>
      <c r="JDU32" s="276"/>
      <c r="JDV32" s="276"/>
      <c r="JDW32" s="276"/>
      <c r="JDX32" s="276"/>
      <c r="JDY32" s="276"/>
      <c r="JDZ32" s="276"/>
      <c r="JEA32" s="276"/>
      <c r="JEB32" s="276"/>
      <c r="JEC32" s="276"/>
      <c r="JED32" s="276"/>
      <c r="JEE32" s="276"/>
      <c r="JEF32" s="276"/>
      <c r="JEG32" s="276"/>
      <c r="JEH32" s="276"/>
      <c r="JEI32" s="276"/>
      <c r="JEJ32" s="276"/>
      <c r="JEK32" s="276"/>
      <c r="JEL32" s="276"/>
      <c r="JEM32" s="276"/>
      <c r="JEN32" s="276"/>
      <c r="JEO32" s="276"/>
      <c r="JEP32" s="276"/>
      <c r="JEQ32" s="276"/>
      <c r="JER32" s="276"/>
      <c r="JES32" s="276"/>
      <c r="JET32" s="276"/>
      <c r="JEU32" s="276"/>
      <c r="JEV32" s="276"/>
      <c r="JEW32" s="276"/>
      <c r="JEX32" s="276"/>
      <c r="JEY32" s="276"/>
      <c r="JEZ32" s="276"/>
      <c r="JFA32" s="276"/>
      <c r="JFB32" s="276"/>
      <c r="JFC32" s="276"/>
      <c r="JFD32" s="276"/>
      <c r="JFE32" s="276"/>
      <c r="JFF32" s="276"/>
      <c r="JFG32" s="276"/>
      <c r="JFH32" s="276"/>
      <c r="JFI32" s="276"/>
      <c r="JFJ32" s="276"/>
      <c r="JFK32" s="276"/>
      <c r="JFL32" s="276"/>
      <c r="JFM32" s="276"/>
      <c r="JFN32" s="276"/>
      <c r="JFO32" s="276"/>
      <c r="JFP32" s="276"/>
      <c r="JFQ32" s="276"/>
      <c r="JFR32" s="276"/>
      <c r="JFS32" s="276"/>
      <c r="JFT32" s="276"/>
      <c r="JFU32" s="276"/>
      <c r="JFV32" s="276"/>
      <c r="JFW32" s="276"/>
      <c r="JFX32" s="276"/>
      <c r="JFY32" s="276"/>
      <c r="JFZ32" s="276"/>
      <c r="JGA32" s="276"/>
      <c r="JGB32" s="276"/>
      <c r="JGC32" s="276"/>
      <c r="JGD32" s="276"/>
      <c r="JGE32" s="276"/>
      <c r="JGF32" s="276"/>
      <c r="JGG32" s="276"/>
      <c r="JGH32" s="276"/>
      <c r="JGI32" s="276"/>
      <c r="JGJ32" s="276"/>
      <c r="JGK32" s="276"/>
      <c r="JGL32" s="276"/>
      <c r="JGM32" s="276"/>
      <c r="JGN32" s="276"/>
      <c r="JGO32" s="276"/>
      <c r="JGP32" s="276"/>
      <c r="JGQ32" s="276"/>
      <c r="JGR32" s="276"/>
      <c r="JGS32" s="276"/>
      <c r="JGT32" s="276"/>
      <c r="JGU32" s="276"/>
      <c r="JGV32" s="276"/>
      <c r="JGW32" s="276"/>
      <c r="JGX32" s="276"/>
      <c r="JGY32" s="276"/>
      <c r="JGZ32" s="276"/>
      <c r="JHA32" s="276"/>
      <c r="JHB32" s="276"/>
      <c r="JHC32" s="276"/>
      <c r="JHD32" s="276"/>
      <c r="JHE32" s="276"/>
      <c r="JHF32" s="276"/>
      <c r="JHG32" s="276"/>
      <c r="JHH32" s="276"/>
      <c r="JHI32" s="276"/>
      <c r="JHJ32" s="276"/>
      <c r="JHK32" s="276"/>
      <c r="JHL32" s="276"/>
      <c r="JHM32" s="276"/>
      <c r="JHN32" s="276"/>
      <c r="JHO32" s="276"/>
      <c r="JHP32" s="276"/>
      <c r="JHQ32" s="276"/>
      <c r="JHR32" s="276"/>
      <c r="JHS32" s="276"/>
      <c r="JHT32" s="276"/>
      <c r="JHU32" s="276"/>
      <c r="JHV32" s="276"/>
      <c r="JHW32" s="276"/>
      <c r="JHX32" s="276"/>
      <c r="JHY32" s="276"/>
      <c r="JHZ32" s="276"/>
      <c r="JIA32" s="276"/>
      <c r="JIB32" s="276"/>
      <c r="JIC32" s="276"/>
      <c r="JID32" s="276"/>
      <c r="JIE32" s="276"/>
      <c r="JIF32" s="276"/>
      <c r="JIG32" s="276"/>
      <c r="JIH32" s="276"/>
      <c r="JII32" s="276"/>
      <c r="JIJ32" s="276"/>
      <c r="JIK32" s="276"/>
      <c r="JIL32" s="276"/>
      <c r="JIM32" s="276"/>
      <c r="JIN32" s="276"/>
      <c r="JIO32" s="276"/>
      <c r="JIP32" s="276"/>
      <c r="JIQ32" s="276"/>
      <c r="JIR32" s="276"/>
      <c r="JIS32" s="276"/>
      <c r="JIT32" s="276"/>
      <c r="JIU32" s="276"/>
      <c r="JIV32" s="276"/>
      <c r="JIW32" s="276"/>
      <c r="JIX32" s="276"/>
      <c r="JIY32" s="276"/>
      <c r="JIZ32" s="276"/>
      <c r="JJA32" s="276"/>
      <c r="JJB32" s="276"/>
      <c r="JJC32" s="276"/>
      <c r="JJD32" s="276"/>
      <c r="JJE32" s="276"/>
      <c r="JJF32" s="276"/>
      <c r="JJG32" s="276"/>
      <c r="JJH32" s="276"/>
      <c r="JJI32" s="276"/>
      <c r="JJJ32" s="276"/>
      <c r="JJK32" s="276"/>
      <c r="JJL32" s="276"/>
      <c r="JJM32" s="276"/>
      <c r="JJN32" s="276"/>
      <c r="JJO32" s="276"/>
      <c r="JJP32" s="276"/>
      <c r="JJQ32" s="276"/>
      <c r="JJR32" s="276"/>
      <c r="JJS32" s="276"/>
      <c r="JJT32" s="276"/>
      <c r="JJU32" s="276"/>
      <c r="JJV32" s="276"/>
      <c r="JJW32" s="276"/>
      <c r="JJX32" s="276"/>
      <c r="JJY32" s="276"/>
      <c r="JJZ32" s="276"/>
      <c r="JKA32" s="276"/>
      <c r="JKB32" s="276"/>
      <c r="JKC32" s="276"/>
      <c r="JKD32" s="276"/>
      <c r="JKE32" s="276"/>
      <c r="JKF32" s="276"/>
      <c r="JKG32" s="276"/>
      <c r="JKH32" s="276"/>
      <c r="JKI32" s="276"/>
      <c r="JKJ32" s="276"/>
      <c r="JKK32" s="276"/>
      <c r="JKL32" s="276"/>
      <c r="JKM32" s="276"/>
      <c r="JKN32" s="276"/>
      <c r="JKO32" s="276"/>
      <c r="JKP32" s="276"/>
      <c r="JKQ32" s="276"/>
      <c r="JKR32" s="276"/>
      <c r="JKS32" s="276"/>
      <c r="JKT32" s="276"/>
      <c r="JKU32" s="276"/>
      <c r="JKV32" s="276"/>
      <c r="JKW32" s="276"/>
      <c r="JKX32" s="276"/>
      <c r="JKY32" s="276"/>
      <c r="JKZ32" s="276"/>
      <c r="JLA32" s="276"/>
      <c r="JLB32" s="276"/>
      <c r="JLC32" s="276"/>
      <c r="JLD32" s="276"/>
      <c r="JLE32" s="276"/>
      <c r="JLF32" s="276"/>
      <c r="JLG32" s="276"/>
      <c r="JLH32" s="276"/>
      <c r="JLI32" s="276"/>
      <c r="JLJ32" s="276"/>
      <c r="JLK32" s="276"/>
      <c r="JLL32" s="276"/>
      <c r="JLM32" s="276"/>
      <c r="JLN32" s="276"/>
      <c r="JLO32" s="276"/>
      <c r="JLP32" s="276"/>
      <c r="JLQ32" s="276"/>
      <c r="JLR32" s="276"/>
      <c r="JLS32" s="276"/>
      <c r="JLT32" s="276"/>
      <c r="JLU32" s="276"/>
      <c r="JLV32" s="276"/>
      <c r="JLW32" s="276"/>
      <c r="JLX32" s="276"/>
      <c r="JLY32" s="276"/>
      <c r="JLZ32" s="276"/>
      <c r="JMA32" s="276"/>
      <c r="JMB32" s="276"/>
      <c r="JMC32" s="276"/>
      <c r="JMD32" s="276"/>
      <c r="JME32" s="276"/>
      <c r="JMF32" s="276"/>
      <c r="JMG32" s="276"/>
      <c r="JMH32" s="276"/>
      <c r="JMI32" s="276"/>
      <c r="JMJ32" s="276"/>
      <c r="JMK32" s="276"/>
      <c r="JML32" s="276"/>
      <c r="JMM32" s="276"/>
      <c r="JMN32" s="276"/>
      <c r="JMO32" s="276"/>
      <c r="JMP32" s="276"/>
      <c r="JMQ32" s="276"/>
      <c r="JMR32" s="276"/>
      <c r="JMS32" s="276"/>
      <c r="JMT32" s="276"/>
      <c r="JMU32" s="276"/>
      <c r="JMV32" s="276"/>
      <c r="JMW32" s="276"/>
      <c r="JMX32" s="276"/>
      <c r="JMY32" s="276"/>
      <c r="JMZ32" s="276"/>
      <c r="JNA32" s="276"/>
      <c r="JNB32" s="276"/>
      <c r="JNC32" s="276"/>
      <c r="JND32" s="276"/>
      <c r="JNE32" s="276"/>
      <c r="JNF32" s="276"/>
      <c r="JNG32" s="276"/>
      <c r="JNH32" s="276"/>
      <c r="JNI32" s="276"/>
      <c r="JNJ32" s="276"/>
      <c r="JNK32" s="276"/>
      <c r="JNL32" s="276"/>
      <c r="JNM32" s="276"/>
      <c r="JNN32" s="276"/>
      <c r="JNO32" s="276"/>
      <c r="JNP32" s="276"/>
      <c r="JNQ32" s="276"/>
      <c r="JNR32" s="276"/>
      <c r="JNS32" s="276"/>
      <c r="JNT32" s="276"/>
      <c r="JNU32" s="276"/>
      <c r="JNV32" s="276"/>
      <c r="JNW32" s="276"/>
      <c r="JNX32" s="276"/>
      <c r="JNY32" s="276"/>
      <c r="JNZ32" s="276"/>
      <c r="JOA32" s="276"/>
      <c r="JOB32" s="276"/>
      <c r="JOC32" s="276"/>
      <c r="JOD32" s="276"/>
      <c r="JOE32" s="276"/>
      <c r="JOF32" s="276"/>
      <c r="JOG32" s="276"/>
      <c r="JOH32" s="276"/>
      <c r="JOI32" s="276"/>
      <c r="JOJ32" s="276"/>
      <c r="JOK32" s="276"/>
      <c r="JOL32" s="276"/>
      <c r="JOM32" s="276"/>
      <c r="JON32" s="276"/>
      <c r="JOO32" s="276"/>
      <c r="JOP32" s="276"/>
      <c r="JOQ32" s="276"/>
      <c r="JOR32" s="276"/>
      <c r="JOS32" s="276"/>
      <c r="JOT32" s="276"/>
      <c r="JOU32" s="276"/>
      <c r="JOV32" s="276"/>
      <c r="JOW32" s="276"/>
      <c r="JOX32" s="276"/>
      <c r="JOY32" s="276"/>
      <c r="JOZ32" s="276"/>
      <c r="JPA32" s="276"/>
      <c r="JPB32" s="276"/>
      <c r="JPC32" s="276"/>
      <c r="JPD32" s="276"/>
      <c r="JPE32" s="276"/>
      <c r="JPF32" s="276"/>
      <c r="JPG32" s="276"/>
      <c r="JPH32" s="276"/>
      <c r="JPI32" s="276"/>
      <c r="JPJ32" s="276"/>
      <c r="JPK32" s="276"/>
      <c r="JPL32" s="276"/>
      <c r="JPM32" s="276"/>
      <c r="JPN32" s="276"/>
      <c r="JPO32" s="276"/>
      <c r="JPP32" s="276"/>
      <c r="JPQ32" s="276"/>
      <c r="JPR32" s="276"/>
      <c r="JPS32" s="276"/>
      <c r="JPT32" s="276"/>
      <c r="JPU32" s="276"/>
      <c r="JPV32" s="276"/>
      <c r="JPW32" s="276"/>
      <c r="JPX32" s="276"/>
      <c r="JPY32" s="276"/>
      <c r="JPZ32" s="276"/>
      <c r="JQA32" s="276"/>
      <c r="JQB32" s="276"/>
      <c r="JQC32" s="276"/>
      <c r="JQD32" s="276"/>
      <c r="JQE32" s="276"/>
      <c r="JQF32" s="276"/>
      <c r="JQG32" s="276"/>
      <c r="JQH32" s="276"/>
      <c r="JQI32" s="276"/>
      <c r="JQJ32" s="276"/>
      <c r="JQK32" s="276"/>
      <c r="JQL32" s="276"/>
      <c r="JQM32" s="276"/>
      <c r="JQN32" s="276"/>
      <c r="JQO32" s="276"/>
      <c r="JQP32" s="276"/>
      <c r="JQQ32" s="276"/>
      <c r="JQR32" s="276"/>
      <c r="JQS32" s="276"/>
      <c r="JQT32" s="276"/>
      <c r="JQU32" s="276"/>
      <c r="JQV32" s="276"/>
      <c r="JQW32" s="276"/>
      <c r="JQX32" s="276"/>
      <c r="JQY32" s="276"/>
      <c r="JQZ32" s="276"/>
      <c r="JRA32" s="276"/>
      <c r="JRB32" s="276"/>
      <c r="JRC32" s="276"/>
      <c r="JRD32" s="276"/>
      <c r="JRE32" s="276"/>
      <c r="JRF32" s="276"/>
      <c r="JRG32" s="276"/>
      <c r="JRH32" s="276"/>
      <c r="JRI32" s="276"/>
      <c r="JRJ32" s="276"/>
      <c r="JRK32" s="276"/>
      <c r="JRL32" s="276"/>
      <c r="JRM32" s="276"/>
      <c r="JRN32" s="276"/>
      <c r="JRO32" s="276"/>
      <c r="JRP32" s="276"/>
      <c r="JRQ32" s="276"/>
      <c r="JRR32" s="276"/>
      <c r="JRS32" s="276"/>
      <c r="JRT32" s="276"/>
      <c r="JRU32" s="276"/>
      <c r="JRV32" s="276"/>
      <c r="JRW32" s="276"/>
      <c r="JRX32" s="276"/>
      <c r="JRY32" s="276"/>
      <c r="JRZ32" s="276"/>
      <c r="JSA32" s="276"/>
      <c r="JSB32" s="276"/>
      <c r="JSC32" s="276"/>
      <c r="JSD32" s="276"/>
      <c r="JSE32" s="276"/>
      <c r="JSF32" s="276"/>
      <c r="JSG32" s="276"/>
      <c r="JSH32" s="276"/>
      <c r="JSI32" s="276"/>
      <c r="JSJ32" s="276"/>
      <c r="JSK32" s="276"/>
      <c r="JSL32" s="276"/>
      <c r="JSM32" s="276"/>
      <c r="JSN32" s="276"/>
      <c r="JSO32" s="276"/>
      <c r="JSP32" s="276"/>
      <c r="JSQ32" s="276"/>
      <c r="JSR32" s="276"/>
      <c r="JSS32" s="276"/>
      <c r="JST32" s="276"/>
      <c r="JSU32" s="276"/>
      <c r="JSV32" s="276"/>
      <c r="JSW32" s="276"/>
      <c r="JSX32" s="276"/>
      <c r="JSY32" s="276"/>
      <c r="JSZ32" s="276"/>
      <c r="JTA32" s="276"/>
      <c r="JTB32" s="276"/>
      <c r="JTC32" s="276"/>
      <c r="JTD32" s="276"/>
      <c r="JTE32" s="276"/>
      <c r="JTF32" s="276"/>
      <c r="JTG32" s="276"/>
      <c r="JTH32" s="276"/>
      <c r="JTI32" s="276"/>
      <c r="JTJ32" s="276"/>
      <c r="JTK32" s="276"/>
      <c r="JTL32" s="276"/>
      <c r="JTM32" s="276"/>
      <c r="JTN32" s="276"/>
      <c r="JTO32" s="276"/>
      <c r="JTP32" s="276"/>
      <c r="JTQ32" s="276"/>
      <c r="JTR32" s="276"/>
      <c r="JTS32" s="276"/>
      <c r="JTT32" s="276"/>
      <c r="JTU32" s="276"/>
      <c r="JTV32" s="276"/>
      <c r="JTW32" s="276"/>
      <c r="JTX32" s="276"/>
      <c r="JTY32" s="276"/>
      <c r="JTZ32" s="276"/>
      <c r="JUA32" s="276"/>
      <c r="JUB32" s="276"/>
      <c r="JUC32" s="276"/>
      <c r="JUD32" s="276"/>
      <c r="JUE32" s="276"/>
      <c r="JUF32" s="276"/>
      <c r="JUG32" s="276"/>
      <c r="JUH32" s="276"/>
      <c r="JUI32" s="276"/>
      <c r="JUJ32" s="276"/>
      <c r="JUK32" s="276"/>
      <c r="JUL32" s="276"/>
      <c r="JUM32" s="276"/>
      <c r="JUN32" s="276"/>
      <c r="JUO32" s="276"/>
      <c r="JUP32" s="276"/>
      <c r="JUQ32" s="276"/>
      <c r="JUR32" s="276"/>
      <c r="JUS32" s="276"/>
      <c r="JUT32" s="276"/>
      <c r="JUU32" s="276"/>
      <c r="JUV32" s="276"/>
      <c r="JUW32" s="276"/>
      <c r="JUX32" s="276"/>
      <c r="JUY32" s="276"/>
      <c r="JUZ32" s="276"/>
      <c r="JVA32" s="276"/>
      <c r="JVB32" s="276"/>
      <c r="JVC32" s="276"/>
      <c r="JVD32" s="276"/>
      <c r="JVE32" s="276"/>
      <c r="JVF32" s="276"/>
      <c r="JVG32" s="276"/>
      <c r="JVH32" s="276"/>
      <c r="JVI32" s="276"/>
      <c r="JVJ32" s="276"/>
      <c r="JVK32" s="276"/>
      <c r="JVL32" s="276"/>
      <c r="JVM32" s="276"/>
      <c r="JVN32" s="276"/>
      <c r="JVO32" s="276"/>
      <c r="JVP32" s="276"/>
      <c r="JVQ32" s="276"/>
      <c r="JVR32" s="276"/>
      <c r="JVS32" s="276"/>
      <c r="JVT32" s="276"/>
      <c r="JVU32" s="276"/>
      <c r="JVV32" s="276"/>
      <c r="JVW32" s="276"/>
      <c r="JVX32" s="276"/>
      <c r="JVY32" s="276"/>
      <c r="JVZ32" s="276"/>
      <c r="JWA32" s="276"/>
      <c r="JWB32" s="276"/>
      <c r="JWC32" s="276"/>
      <c r="JWD32" s="276"/>
      <c r="JWE32" s="276"/>
      <c r="JWF32" s="276"/>
      <c r="JWG32" s="276"/>
      <c r="JWH32" s="276"/>
      <c r="JWI32" s="276"/>
      <c r="JWJ32" s="276"/>
      <c r="JWK32" s="276"/>
      <c r="JWL32" s="276"/>
      <c r="JWM32" s="276"/>
      <c r="JWN32" s="276"/>
      <c r="JWO32" s="276"/>
      <c r="JWP32" s="276"/>
      <c r="JWQ32" s="276"/>
      <c r="JWR32" s="276"/>
      <c r="JWS32" s="276"/>
      <c r="JWT32" s="276"/>
      <c r="JWU32" s="276"/>
      <c r="JWV32" s="276"/>
      <c r="JWW32" s="276"/>
      <c r="JWX32" s="276"/>
      <c r="JWY32" s="276"/>
      <c r="JWZ32" s="276"/>
      <c r="JXA32" s="276"/>
      <c r="JXB32" s="276"/>
      <c r="JXC32" s="276"/>
      <c r="JXD32" s="276"/>
      <c r="JXE32" s="276"/>
      <c r="JXF32" s="276"/>
      <c r="JXG32" s="276"/>
      <c r="JXH32" s="276"/>
      <c r="JXI32" s="276"/>
      <c r="JXJ32" s="276"/>
      <c r="JXK32" s="276"/>
      <c r="JXL32" s="276"/>
      <c r="JXM32" s="276"/>
      <c r="JXN32" s="276"/>
      <c r="JXO32" s="276"/>
      <c r="JXP32" s="276"/>
      <c r="JXQ32" s="276"/>
      <c r="JXR32" s="276"/>
      <c r="JXS32" s="276"/>
      <c r="JXT32" s="276"/>
      <c r="JXU32" s="276"/>
      <c r="JXV32" s="276"/>
      <c r="JXW32" s="276"/>
      <c r="JXX32" s="276"/>
      <c r="JXY32" s="276"/>
      <c r="JXZ32" s="276"/>
      <c r="JYA32" s="276"/>
      <c r="JYB32" s="276"/>
      <c r="JYC32" s="276"/>
      <c r="JYD32" s="276"/>
      <c r="JYE32" s="276"/>
      <c r="JYF32" s="276"/>
      <c r="JYG32" s="276"/>
      <c r="JYH32" s="276"/>
      <c r="JYI32" s="276"/>
      <c r="JYJ32" s="276"/>
      <c r="JYK32" s="276"/>
      <c r="JYL32" s="276"/>
      <c r="JYM32" s="276"/>
      <c r="JYN32" s="276"/>
      <c r="JYO32" s="276"/>
      <c r="JYP32" s="276"/>
      <c r="JYQ32" s="276"/>
      <c r="JYR32" s="276"/>
      <c r="JYS32" s="276"/>
      <c r="JYT32" s="276"/>
      <c r="JYU32" s="276"/>
      <c r="JYV32" s="276"/>
      <c r="JYW32" s="276"/>
      <c r="JYX32" s="276"/>
      <c r="JYY32" s="276"/>
      <c r="JYZ32" s="276"/>
      <c r="JZA32" s="276"/>
      <c r="JZB32" s="276"/>
      <c r="JZC32" s="276"/>
      <c r="JZD32" s="276"/>
      <c r="JZE32" s="276"/>
      <c r="JZF32" s="276"/>
      <c r="JZG32" s="276"/>
      <c r="JZH32" s="276"/>
      <c r="JZI32" s="276"/>
      <c r="JZJ32" s="276"/>
      <c r="JZK32" s="276"/>
      <c r="JZL32" s="276"/>
      <c r="JZM32" s="276"/>
      <c r="JZN32" s="276"/>
      <c r="JZO32" s="276"/>
      <c r="JZP32" s="276"/>
      <c r="JZQ32" s="276"/>
      <c r="JZR32" s="276"/>
      <c r="JZS32" s="276"/>
      <c r="JZT32" s="276"/>
      <c r="JZU32" s="276"/>
      <c r="JZV32" s="276"/>
      <c r="JZW32" s="276"/>
      <c r="JZX32" s="276"/>
      <c r="JZY32" s="276"/>
      <c r="JZZ32" s="276"/>
      <c r="KAA32" s="276"/>
      <c r="KAB32" s="276"/>
      <c r="KAC32" s="276"/>
      <c r="KAD32" s="276"/>
      <c r="KAE32" s="276"/>
      <c r="KAF32" s="276"/>
      <c r="KAG32" s="276"/>
      <c r="KAH32" s="276"/>
      <c r="KAI32" s="276"/>
      <c r="KAJ32" s="276"/>
      <c r="KAK32" s="276"/>
      <c r="KAL32" s="276"/>
      <c r="KAM32" s="276"/>
      <c r="KAN32" s="276"/>
      <c r="KAO32" s="276"/>
      <c r="KAP32" s="276"/>
      <c r="KAQ32" s="276"/>
      <c r="KAR32" s="276"/>
      <c r="KAS32" s="276"/>
      <c r="KAT32" s="276"/>
      <c r="KAU32" s="276"/>
      <c r="KAV32" s="276"/>
      <c r="KAW32" s="276"/>
      <c r="KAX32" s="276"/>
      <c r="KAY32" s="276"/>
      <c r="KAZ32" s="276"/>
      <c r="KBA32" s="276"/>
      <c r="KBB32" s="276"/>
      <c r="KBC32" s="276"/>
      <c r="KBD32" s="276"/>
      <c r="KBE32" s="276"/>
      <c r="KBF32" s="276"/>
      <c r="KBG32" s="276"/>
      <c r="KBH32" s="276"/>
      <c r="KBI32" s="276"/>
      <c r="KBJ32" s="276"/>
      <c r="KBK32" s="276"/>
      <c r="KBL32" s="276"/>
      <c r="KBM32" s="276"/>
      <c r="KBN32" s="276"/>
      <c r="KBO32" s="276"/>
      <c r="KBP32" s="276"/>
      <c r="KBQ32" s="276"/>
      <c r="KBR32" s="276"/>
      <c r="KBS32" s="276"/>
      <c r="KBT32" s="276"/>
      <c r="KBU32" s="276"/>
      <c r="KBV32" s="276"/>
      <c r="KBW32" s="276"/>
      <c r="KBX32" s="276"/>
      <c r="KBY32" s="276"/>
      <c r="KBZ32" s="276"/>
      <c r="KCA32" s="276"/>
      <c r="KCB32" s="276"/>
      <c r="KCC32" s="276"/>
      <c r="KCD32" s="276"/>
      <c r="KCE32" s="276"/>
      <c r="KCF32" s="276"/>
      <c r="KCG32" s="276"/>
      <c r="KCH32" s="276"/>
      <c r="KCI32" s="276"/>
      <c r="KCJ32" s="276"/>
      <c r="KCK32" s="276"/>
      <c r="KCL32" s="276"/>
      <c r="KCM32" s="276"/>
      <c r="KCN32" s="276"/>
      <c r="KCO32" s="276"/>
      <c r="KCP32" s="276"/>
      <c r="KCQ32" s="276"/>
      <c r="KCR32" s="276"/>
      <c r="KCS32" s="276"/>
      <c r="KCT32" s="276"/>
      <c r="KCU32" s="276"/>
      <c r="KCV32" s="276"/>
      <c r="KCW32" s="276"/>
      <c r="KCX32" s="276"/>
      <c r="KCY32" s="276"/>
      <c r="KCZ32" s="276"/>
      <c r="KDA32" s="276"/>
      <c r="KDB32" s="276"/>
      <c r="KDC32" s="276"/>
      <c r="KDD32" s="276"/>
      <c r="KDE32" s="276"/>
      <c r="KDF32" s="276"/>
      <c r="KDG32" s="276"/>
      <c r="KDH32" s="276"/>
      <c r="KDI32" s="276"/>
      <c r="KDJ32" s="276"/>
      <c r="KDK32" s="276"/>
      <c r="KDL32" s="276"/>
      <c r="KDM32" s="276"/>
      <c r="KDN32" s="276"/>
      <c r="KDO32" s="276"/>
      <c r="KDP32" s="276"/>
      <c r="KDQ32" s="276"/>
      <c r="KDR32" s="276"/>
      <c r="KDS32" s="276"/>
      <c r="KDT32" s="276"/>
      <c r="KDU32" s="276"/>
      <c r="KDV32" s="276"/>
      <c r="KDW32" s="276"/>
      <c r="KDX32" s="276"/>
      <c r="KDY32" s="276"/>
      <c r="KDZ32" s="276"/>
      <c r="KEA32" s="276"/>
      <c r="KEB32" s="276"/>
      <c r="KEC32" s="276"/>
      <c r="KED32" s="276"/>
      <c r="KEE32" s="276"/>
      <c r="KEF32" s="276"/>
      <c r="KEG32" s="276"/>
      <c r="KEH32" s="276"/>
      <c r="KEI32" s="276"/>
      <c r="KEJ32" s="276"/>
      <c r="KEK32" s="276"/>
      <c r="KEL32" s="276"/>
      <c r="KEM32" s="276"/>
      <c r="KEN32" s="276"/>
      <c r="KEO32" s="276"/>
      <c r="KEP32" s="276"/>
      <c r="KEQ32" s="276"/>
      <c r="KER32" s="276"/>
      <c r="KES32" s="276"/>
      <c r="KET32" s="276"/>
      <c r="KEU32" s="276"/>
      <c r="KEV32" s="276"/>
      <c r="KEW32" s="276"/>
      <c r="KEX32" s="276"/>
      <c r="KEY32" s="276"/>
      <c r="KEZ32" s="276"/>
      <c r="KFA32" s="276"/>
      <c r="KFB32" s="276"/>
      <c r="KFC32" s="276"/>
      <c r="KFD32" s="276"/>
      <c r="KFE32" s="276"/>
      <c r="KFF32" s="276"/>
      <c r="KFG32" s="276"/>
      <c r="KFH32" s="276"/>
      <c r="KFI32" s="276"/>
      <c r="KFJ32" s="276"/>
      <c r="KFK32" s="276"/>
      <c r="KFL32" s="276"/>
      <c r="KFM32" s="276"/>
      <c r="KFN32" s="276"/>
      <c r="KFO32" s="276"/>
      <c r="KFP32" s="276"/>
      <c r="KFQ32" s="276"/>
      <c r="KFR32" s="276"/>
      <c r="KFS32" s="276"/>
      <c r="KFT32" s="276"/>
      <c r="KFU32" s="276"/>
      <c r="KFV32" s="276"/>
      <c r="KFW32" s="276"/>
      <c r="KFX32" s="276"/>
      <c r="KFY32" s="276"/>
      <c r="KFZ32" s="276"/>
      <c r="KGA32" s="276"/>
      <c r="KGB32" s="276"/>
      <c r="KGC32" s="276"/>
      <c r="KGD32" s="276"/>
      <c r="KGE32" s="276"/>
      <c r="KGF32" s="276"/>
      <c r="KGG32" s="276"/>
      <c r="KGH32" s="276"/>
      <c r="KGI32" s="276"/>
      <c r="KGJ32" s="276"/>
      <c r="KGK32" s="276"/>
      <c r="KGL32" s="276"/>
      <c r="KGM32" s="276"/>
      <c r="KGN32" s="276"/>
      <c r="KGO32" s="276"/>
      <c r="KGP32" s="276"/>
      <c r="KGQ32" s="276"/>
      <c r="KGR32" s="276"/>
      <c r="KGS32" s="276"/>
      <c r="KGT32" s="276"/>
      <c r="KGU32" s="276"/>
      <c r="KGV32" s="276"/>
      <c r="KGW32" s="276"/>
      <c r="KGX32" s="276"/>
      <c r="KGY32" s="276"/>
      <c r="KGZ32" s="276"/>
      <c r="KHA32" s="276"/>
      <c r="KHB32" s="276"/>
      <c r="KHC32" s="276"/>
      <c r="KHD32" s="276"/>
      <c r="KHE32" s="276"/>
      <c r="KHF32" s="276"/>
      <c r="KHG32" s="276"/>
      <c r="KHH32" s="276"/>
      <c r="KHI32" s="276"/>
      <c r="KHJ32" s="276"/>
      <c r="KHK32" s="276"/>
      <c r="KHL32" s="276"/>
      <c r="KHM32" s="276"/>
      <c r="KHN32" s="276"/>
      <c r="KHO32" s="276"/>
      <c r="KHP32" s="276"/>
      <c r="KHQ32" s="276"/>
      <c r="KHR32" s="276"/>
      <c r="KHS32" s="276"/>
      <c r="KHT32" s="276"/>
      <c r="KHU32" s="276"/>
      <c r="KHV32" s="276"/>
      <c r="KHW32" s="276"/>
      <c r="KHX32" s="276"/>
      <c r="KHY32" s="276"/>
      <c r="KHZ32" s="276"/>
      <c r="KIA32" s="276"/>
      <c r="KIB32" s="276"/>
      <c r="KIC32" s="276"/>
      <c r="KID32" s="276"/>
      <c r="KIE32" s="276"/>
      <c r="KIF32" s="276"/>
      <c r="KIG32" s="276"/>
      <c r="KIH32" s="276"/>
      <c r="KII32" s="276"/>
      <c r="KIJ32" s="276"/>
      <c r="KIK32" s="276"/>
      <c r="KIL32" s="276"/>
      <c r="KIM32" s="276"/>
      <c r="KIN32" s="276"/>
      <c r="KIO32" s="276"/>
      <c r="KIP32" s="276"/>
      <c r="KIQ32" s="276"/>
      <c r="KIR32" s="276"/>
      <c r="KIS32" s="276"/>
      <c r="KIT32" s="276"/>
      <c r="KIU32" s="276"/>
      <c r="KIV32" s="276"/>
      <c r="KIW32" s="276"/>
      <c r="KIX32" s="276"/>
      <c r="KIY32" s="276"/>
      <c r="KIZ32" s="276"/>
      <c r="KJA32" s="276"/>
      <c r="KJB32" s="276"/>
      <c r="KJC32" s="276"/>
      <c r="KJD32" s="276"/>
      <c r="KJE32" s="276"/>
      <c r="KJF32" s="276"/>
      <c r="KJG32" s="276"/>
      <c r="KJH32" s="276"/>
      <c r="KJI32" s="276"/>
      <c r="KJJ32" s="276"/>
      <c r="KJK32" s="276"/>
      <c r="KJL32" s="276"/>
      <c r="KJM32" s="276"/>
      <c r="KJN32" s="276"/>
      <c r="KJO32" s="276"/>
      <c r="KJP32" s="276"/>
      <c r="KJQ32" s="276"/>
      <c r="KJR32" s="276"/>
      <c r="KJS32" s="276"/>
      <c r="KJT32" s="276"/>
      <c r="KJU32" s="276"/>
      <c r="KJV32" s="276"/>
      <c r="KJW32" s="276"/>
      <c r="KJX32" s="276"/>
      <c r="KJY32" s="276"/>
      <c r="KJZ32" s="276"/>
      <c r="KKA32" s="276"/>
      <c r="KKB32" s="276"/>
      <c r="KKC32" s="276"/>
      <c r="KKD32" s="276"/>
      <c r="KKE32" s="276"/>
      <c r="KKF32" s="276"/>
      <c r="KKG32" s="276"/>
      <c r="KKH32" s="276"/>
      <c r="KKI32" s="276"/>
      <c r="KKJ32" s="276"/>
      <c r="KKK32" s="276"/>
      <c r="KKL32" s="276"/>
      <c r="KKM32" s="276"/>
      <c r="KKN32" s="276"/>
      <c r="KKO32" s="276"/>
      <c r="KKP32" s="276"/>
      <c r="KKQ32" s="276"/>
      <c r="KKR32" s="276"/>
      <c r="KKS32" s="276"/>
      <c r="KKT32" s="276"/>
      <c r="KKU32" s="276"/>
      <c r="KKV32" s="276"/>
      <c r="KKW32" s="276"/>
      <c r="KKX32" s="276"/>
      <c r="KKY32" s="276"/>
      <c r="KKZ32" s="276"/>
      <c r="KLA32" s="276"/>
      <c r="KLB32" s="276"/>
      <c r="KLC32" s="276"/>
      <c r="KLD32" s="276"/>
      <c r="KLE32" s="276"/>
      <c r="KLF32" s="276"/>
      <c r="KLG32" s="276"/>
      <c r="KLH32" s="276"/>
      <c r="KLI32" s="276"/>
      <c r="KLJ32" s="276"/>
      <c r="KLK32" s="276"/>
      <c r="KLL32" s="276"/>
      <c r="KLM32" s="276"/>
      <c r="KLN32" s="276"/>
      <c r="KLO32" s="276"/>
      <c r="KLP32" s="276"/>
      <c r="KLQ32" s="276"/>
      <c r="KLR32" s="276"/>
      <c r="KLS32" s="276"/>
      <c r="KLT32" s="276"/>
      <c r="KLU32" s="276"/>
      <c r="KLV32" s="276"/>
      <c r="KLW32" s="276"/>
      <c r="KLX32" s="276"/>
      <c r="KLY32" s="276"/>
      <c r="KLZ32" s="276"/>
      <c r="KMA32" s="276"/>
      <c r="KMB32" s="276"/>
      <c r="KMC32" s="276"/>
      <c r="KMD32" s="276"/>
      <c r="KME32" s="276"/>
      <c r="KMF32" s="276"/>
      <c r="KMG32" s="276"/>
      <c r="KMH32" s="276"/>
      <c r="KMI32" s="276"/>
      <c r="KMJ32" s="276"/>
      <c r="KMK32" s="276"/>
      <c r="KML32" s="276"/>
      <c r="KMM32" s="276"/>
      <c r="KMN32" s="276"/>
      <c r="KMO32" s="276"/>
      <c r="KMP32" s="276"/>
      <c r="KMQ32" s="276"/>
      <c r="KMR32" s="276"/>
      <c r="KMS32" s="276"/>
      <c r="KMT32" s="276"/>
      <c r="KMU32" s="276"/>
      <c r="KMV32" s="276"/>
      <c r="KMW32" s="276"/>
      <c r="KMX32" s="276"/>
      <c r="KMY32" s="276"/>
      <c r="KMZ32" s="276"/>
      <c r="KNA32" s="276"/>
      <c r="KNB32" s="276"/>
      <c r="KNC32" s="276"/>
      <c r="KND32" s="276"/>
      <c r="KNE32" s="276"/>
      <c r="KNF32" s="276"/>
      <c r="KNG32" s="276"/>
      <c r="KNH32" s="276"/>
      <c r="KNI32" s="276"/>
      <c r="KNJ32" s="276"/>
      <c r="KNK32" s="276"/>
      <c r="KNL32" s="276"/>
      <c r="KNM32" s="276"/>
      <c r="KNN32" s="276"/>
      <c r="KNO32" s="276"/>
      <c r="KNP32" s="276"/>
      <c r="KNQ32" s="276"/>
      <c r="KNR32" s="276"/>
      <c r="KNS32" s="276"/>
      <c r="KNT32" s="276"/>
      <c r="KNU32" s="276"/>
      <c r="KNV32" s="276"/>
      <c r="KNW32" s="276"/>
      <c r="KNX32" s="276"/>
      <c r="KNY32" s="276"/>
      <c r="KNZ32" s="276"/>
      <c r="KOA32" s="276"/>
      <c r="KOB32" s="276"/>
      <c r="KOC32" s="276"/>
      <c r="KOD32" s="276"/>
      <c r="KOE32" s="276"/>
      <c r="KOF32" s="276"/>
      <c r="KOG32" s="276"/>
      <c r="KOH32" s="276"/>
      <c r="KOI32" s="276"/>
      <c r="KOJ32" s="276"/>
      <c r="KOK32" s="276"/>
      <c r="KOL32" s="276"/>
      <c r="KOM32" s="276"/>
      <c r="KON32" s="276"/>
      <c r="KOO32" s="276"/>
      <c r="KOP32" s="276"/>
      <c r="KOQ32" s="276"/>
      <c r="KOR32" s="276"/>
      <c r="KOS32" s="276"/>
      <c r="KOT32" s="276"/>
      <c r="KOU32" s="276"/>
      <c r="KOV32" s="276"/>
      <c r="KOW32" s="276"/>
      <c r="KOX32" s="276"/>
      <c r="KOY32" s="276"/>
      <c r="KOZ32" s="276"/>
      <c r="KPA32" s="276"/>
      <c r="KPB32" s="276"/>
      <c r="KPC32" s="276"/>
      <c r="KPD32" s="276"/>
      <c r="KPE32" s="276"/>
      <c r="KPF32" s="276"/>
      <c r="KPG32" s="276"/>
      <c r="KPH32" s="276"/>
      <c r="KPI32" s="276"/>
      <c r="KPJ32" s="276"/>
      <c r="KPK32" s="276"/>
      <c r="KPL32" s="276"/>
      <c r="KPM32" s="276"/>
      <c r="KPN32" s="276"/>
      <c r="KPO32" s="276"/>
      <c r="KPP32" s="276"/>
      <c r="KPQ32" s="276"/>
      <c r="KPR32" s="276"/>
      <c r="KPS32" s="276"/>
      <c r="KPT32" s="276"/>
      <c r="KPU32" s="276"/>
      <c r="KPV32" s="276"/>
      <c r="KPW32" s="276"/>
      <c r="KPX32" s="276"/>
      <c r="KPY32" s="276"/>
      <c r="KPZ32" s="276"/>
      <c r="KQA32" s="276"/>
      <c r="KQB32" s="276"/>
      <c r="KQC32" s="276"/>
      <c r="KQD32" s="276"/>
      <c r="KQE32" s="276"/>
      <c r="KQF32" s="276"/>
      <c r="KQG32" s="276"/>
      <c r="KQH32" s="276"/>
      <c r="KQI32" s="276"/>
      <c r="KQJ32" s="276"/>
      <c r="KQK32" s="276"/>
      <c r="KQL32" s="276"/>
      <c r="KQM32" s="276"/>
      <c r="KQN32" s="276"/>
      <c r="KQO32" s="276"/>
      <c r="KQP32" s="276"/>
      <c r="KQQ32" s="276"/>
      <c r="KQR32" s="276"/>
      <c r="KQS32" s="276"/>
      <c r="KQT32" s="276"/>
      <c r="KQU32" s="276"/>
      <c r="KQV32" s="276"/>
      <c r="KQW32" s="276"/>
      <c r="KQX32" s="276"/>
      <c r="KQY32" s="276"/>
      <c r="KQZ32" s="276"/>
      <c r="KRA32" s="276"/>
      <c r="KRB32" s="276"/>
      <c r="KRC32" s="276"/>
      <c r="KRD32" s="276"/>
      <c r="KRE32" s="276"/>
      <c r="KRF32" s="276"/>
      <c r="KRG32" s="276"/>
      <c r="KRH32" s="276"/>
      <c r="KRI32" s="276"/>
      <c r="KRJ32" s="276"/>
      <c r="KRK32" s="276"/>
      <c r="KRL32" s="276"/>
      <c r="KRM32" s="276"/>
      <c r="KRN32" s="276"/>
      <c r="KRO32" s="276"/>
      <c r="KRP32" s="276"/>
      <c r="KRQ32" s="276"/>
      <c r="KRR32" s="276"/>
      <c r="KRS32" s="276"/>
      <c r="KRT32" s="276"/>
      <c r="KRU32" s="276"/>
      <c r="KRV32" s="276"/>
      <c r="KRW32" s="276"/>
      <c r="KRX32" s="276"/>
      <c r="KRY32" s="276"/>
      <c r="KRZ32" s="276"/>
      <c r="KSA32" s="276"/>
      <c r="KSB32" s="276"/>
      <c r="KSC32" s="276"/>
      <c r="KSD32" s="276"/>
      <c r="KSE32" s="276"/>
      <c r="KSF32" s="276"/>
      <c r="KSG32" s="276"/>
      <c r="KSH32" s="276"/>
      <c r="KSI32" s="276"/>
      <c r="KSJ32" s="276"/>
      <c r="KSK32" s="276"/>
      <c r="KSL32" s="276"/>
      <c r="KSM32" s="276"/>
      <c r="KSN32" s="276"/>
      <c r="KSO32" s="276"/>
      <c r="KSP32" s="276"/>
      <c r="KSQ32" s="276"/>
      <c r="KSR32" s="276"/>
      <c r="KSS32" s="276"/>
      <c r="KST32" s="276"/>
      <c r="KSU32" s="276"/>
      <c r="KSV32" s="276"/>
      <c r="KSW32" s="276"/>
      <c r="KSX32" s="276"/>
      <c r="KSY32" s="276"/>
      <c r="KSZ32" s="276"/>
      <c r="KTA32" s="276"/>
      <c r="KTB32" s="276"/>
      <c r="KTC32" s="276"/>
      <c r="KTD32" s="276"/>
      <c r="KTE32" s="276"/>
      <c r="KTF32" s="276"/>
      <c r="KTG32" s="276"/>
      <c r="KTH32" s="276"/>
      <c r="KTI32" s="276"/>
      <c r="KTJ32" s="276"/>
      <c r="KTK32" s="276"/>
      <c r="KTL32" s="276"/>
      <c r="KTM32" s="276"/>
      <c r="KTN32" s="276"/>
      <c r="KTO32" s="276"/>
      <c r="KTP32" s="276"/>
      <c r="KTQ32" s="276"/>
      <c r="KTR32" s="276"/>
      <c r="KTS32" s="276"/>
      <c r="KTT32" s="276"/>
      <c r="KTU32" s="276"/>
      <c r="KTV32" s="276"/>
      <c r="KTW32" s="276"/>
      <c r="KTX32" s="276"/>
      <c r="KTY32" s="276"/>
      <c r="KTZ32" s="276"/>
      <c r="KUA32" s="276"/>
      <c r="KUB32" s="276"/>
      <c r="KUC32" s="276"/>
      <c r="KUD32" s="276"/>
      <c r="KUE32" s="276"/>
      <c r="KUF32" s="276"/>
      <c r="KUG32" s="276"/>
      <c r="KUH32" s="276"/>
      <c r="KUI32" s="276"/>
      <c r="KUJ32" s="276"/>
      <c r="KUK32" s="276"/>
      <c r="KUL32" s="276"/>
      <c r="KUM32" s="276"/>
      <c r="KUN32" s="276"/>
      <c r="KUO32" s="276"/>
      <c r="KUP32" s="276"/>
      <c r="KUQ32" s="276"/>
      <c r="KUR32" s="276"/>
      <c r="KUS32" s="276"/>
      <c r="KUT32" s="276"/>
      <c r="KUU32" s="276"/>
      <c r="KUV32" s="276"/>
      <c r="KUW32" s="276"/>
      <c r="KUX32" s="276"/>
      <c r="KUY32" s="276"/>
      <c r="KUZ32" s="276"/>
      <c r="KVA32" s="276"/>
      <c r="KVB32" s="276"/>
      <c r="KVC32" s="276"/>
      <c r="KVD32" s="276"/>
      <c r="KVE32" s="276"/>
      <c r="KVF32" s="276"/>
      <c r="KVG32" s="276"/>
      <c r="KVH32" s="276"/>
      <c r="KVI32" s="276"/>
      <c r="KVJ32" s="276"/>
      <c r="KVK32" s="276"/>
      <c r="KVL32" s="276"/>
      <c r="KVM32" s="276"/>
      <c r="KVN32" s="276"/>
      <c r="KVO32" s="276"/>
      <c r="KVP32" s="276"/>
      <c r="KVQ32" s="276"/>
      <c r="KVR32" s="276"/>
      <c r="KVS32" s="276"/>
      <c r="KVT32" s="276"/>
      <c r="KVU32" s="276"/>
      <c r="KVV32" s="276"/>
      <c r="KVW32" s="276"/>
      <c r="KVX32" s="276"/>
      <c r="KVY32" s="276"/>
      <c r="KVZ32" s="276"/>
      <c r="KWA32" s="276"/>
      <c r="KWB32" s="276"/>
      <c r="KWC32" s="276"/>
      <c r="KWD32" s="276"/>
      <c r="KWE32" s="276"/>
      <c r="KWF32" s="276"/>
      <c r="KWG32" s="276"/>
      <c r="KWH32" s="276"/>
      <c r="KWI32" s="276"/>
      <c r="KWJ32" s="276"/>
      <c r="KWK32" s="276"/>
      <c r="KWL32" s="276"/>
      <c r="KWM32" s="276"/>
      <c r="KWN32" s="276"/>
      <c r="KWO32" s="276"/>
      <c r="KWP32" s="276"/>
      <c r="KWQ32" s="276"/>
      <c r="KWR32" s="276"/>
      <c r="KWS32" s="276"/>
      <c r="KWT32" s="276"/>
      <c r="KWU32" s="276"/>
      <c r="KWV32" s="276"/>
      <c r="KWW32" s="276"/>
      <c r="KWX32" s="276"/>
      <c r="KWY32" s="276"/>
      <c r="KWZ32" s="276"/>
      <c r="KXA32" s="276"/>
      <c r="KXB32" s="276"/>
      <c r="KXC32" s="276"/>
      <c r="KXD32" s="276"/>
      <c r="KXE32" s="276"/>
      <c r="KXF32" s="276"/>
      <c r="KXG32" s="276"/>
      <c r="KXH32" s="276"/>
      <c r="KXI32" s="276"/>
      <c r="KXJ32" s="276"/>
      <c r="KXK32" s="276"/>
      <c r="KXL32" s="276"/>
      <c r="KXM32" s="276"/>
      <c r="KXN32" s="276"/>
      <c r="KXO32" s="276"/>
      <c r="KXP32" s="276"/>
      <c r="KXQ32" s="276"/>
      <c r="KXR32" s="276"/>
      <c r="KXS32" s="276"/>
      <c r="KXT32" s="276"/>
      <c r="KXU32" s="276"/>
      <c r="KXV32" s="276"/>
      <c r="KXW32" s="276"/>
      <c r="KXX32" s="276"/>
      <c r="KXY32" s="276"/>
      <c r="KXZ32" s="276"/>
      <c r="KYA32" s="276"/>
      <c r="KYB32" s="276"/>
      <c r="KYC32" s="276"/>
      <c r="KYD32" s="276"/>
      <c r="KYE32" s="276"/>
      <c r="KYF32" s="276"/>
      <c r="KYG32" s="276"/>
      <c r="KYH32" s="276"/>
      <c r="KYI32" s="276"/>
      <c r="KYJ32" s="276"/>
      <c r="KYK32" s="276"/>
      <c r="KYL32" s="276"/>
      <c r="KYM32" s="276"/>
      <c r="KYN32" s="276"/>
      <c r="KYO32" s="276"/>
      <c r="KYP32" s="276"/>
      <c r="KYQ32" s="276"/>
      <c r="KYR32" s="276"/>
      <c r="KYS32" s="276"/>
      <c r="KYT32" s="276"/>
      <c r="KYU32" s="276"/>
      <c r="KYV32" s="276"/>
      <c r="KYW32" s="276"/>
      <c r="KYX32" s="276"/>
      <c r="KYY32" s="276"/>
      <c r="KYZ32" s="276"/>
      <c r="KZA32" s="276"/>
      <c r="KZB32" s="276"/>
      <c r="KZC32" s="276"/>
      <c r="KZD32" s="276"/>
      <c r="KZE32" s="276"/>
      <c r="KZF32" s="276"/>
      <c r="KZG32" s="276"/>
      <c r="KZH32" s="276"/>
      <c r="KZI32" s="276"/>
      <c r="KZJ32" s="276"/>
      <c r="KZK32" s="276"/>
      <c r="KZL32" s="276"/>
      <c r="KZM32" s="276"/>
      <c r="KZN32" s="276"/>
      <c r="KZO32" s="276"/>
      <c r="KZP32" s="276"/>
      <c r="KZQ32" s="276"/>
      <c r="KZR32" s="276"/>
      <c r="KZS32" s="276"/>
      <c r="KZT32" s="276"/>
      <c r="KZU32" s="276"/>
      <c r="KZV32" s="276"/>
      <c r="KZW32" s="276"/>
      <c r="KZX32" s="276"/>
      <c r="KZY32" s="276"/>
      <c r="KZZ32" s="276"/>
      <c r="LAA32" s="276"/>
      <c r="LAB32" s="276"/>
      <c r="LAC32" s="276"/>
      <c r="LAD32" s="276"/>
      <c r="LAE32" s="276"/>
      <c r="LAF32" s="276"/>
      <c r="LAG32" s="276"/>
      <c r="LAH32" s="276"/>
      <c r="LAI32" s="276"/>
      <c r="LAJ32" s="276"/>
      <c r="LAK32" s="276"/>
      <c r="LAL32" s="276"/>
      <c r="LAM32" s="276"/>
      <c r="LAN32" s="276"/>
      <c r="LAO32" s="276"/>
      <c r="LAP32" s="276"/>
      <c r="LAQ32" s="276"/>
      <c r="LAR32" s="276"/>
      <c r="LAS32" s="276"/>
      <c r="LAT32" s="276"/>
      <c r="LAU32" s="276"/>
      <c r="LAV32" s="276"/>
      <c r="LAW32" s="276"/>
      <c r="LAX32" s="276"/>
      <c r="LAY32" s="276"/>
      <c r="LAZ32" s="276"/>
      <c r="LBA32" s="276"/>
      <c r="LBB32" s="276"/>
      <c r="LBC32" s="276"/>
      <c r="LBD32" s="276"/>
      <c r="LBE32" s="276"/>
      <c r="LBF32" s="276"/>
      <c r="LBG32" s="276"/>
      <c r="LBH32" s="276"/>
      <c r="LBI32" s="276"/>
      <c r="LBJ32" s="276"/>
      <c r="LBK32" s="276"/>
      <c r="LBL32" s="276"/>
      <c r="LBM32" s="276"/>
      <c r="LBN32" s="276"/>
      <c r="LBO32" s="276"/>
      <c r="LBP32" s="276"/>
      <c r="LBQ32" s="276"/>
      <c r="LBR32" s="276"/>
      <c r="LBS32" s="276"/>
      <c r="LBT32" s="276"/>
      <c r="LBU32" s="276"/>
      <c r="LBV32" s="276"/>
      <c r="LBW32" s="276"/>
      <c r="LBX32" s="276"/>
      <c r="LBY32" s="276"/>
      <c r="LBZ32" s="276"/>
      <c r="LCA32" s="276"/>
      <c r="LCB32" s="276"/>
      <c r="LCC32" s="276"/>
      <c r="LCD32" s="276"/>
      <c r="LCE32" s="276"/>
      <c r="LCF32" s="276"/>
      <c r="LCG32" s="276"/>
      <c r="LCH32" s="276"/>
      <c r="LCI32" s="276"/>
      <c r="LCJ32" s="276"/>
      <c r="LCK32" s="276"/>
      <c r="LCL32" s="276"/>
      <c r="LCM32" s="276"/>
      <c r="LCN32" s="276"/>
      <c r="LCO32" s="276"/>
      <c r="LCP32" s="276"/>
      <c r="LCQ32" s="276"/>
      <c r="LCR32" s="276"/>
      <c r="LCS32" s="276"/>
      <c r="LCT32" s="276"/>
      <c r="LCU32" s="276"/>
      <c r="LCV32" s="276"/>
      <c r="LCW32" s="276"/>
      <c r="LCX32" s="276"/>
      <c r="LCY32" s="276"/>
      <c r="LCZ32" s="276"/>
      <c r="LDA32" s="276"/>
      <c r="LDB32" s="276"/>
      <c r="LDC32" s="276"/>
      <c r="LDD32" s="276"/>
      <c r="LDE32" s="276"/>
      <c r="LDF32" s="276"/>
      <c r="LDG32" s="276"/>
      <c r="LDH32" s="276"/>
      <c r="LDI32" s="276"/>
      <c r="LDJ32" s="276"/>
      <c r="LDK32" s="276"/>
      <c r="LDL32" s="276"/>
      <c r="LDM32" s="276"/>
      <c r="LDN32" s="276"/>
      <c r="LDO32" s="276"/>
      <c r="LDP32" s="276"/>
      <c r="LDQ32" s="276"/>
      <c r="LDR32" s="276"/>
      <c r="LDS32" s="276"/>
      <c r="LDT32" s="276"/>
      <c r="LDU32" s="276"/>
      <c r="LDV32" s="276"/>
      <c r="LDW32" s="276"/>
      <c r="LDX32" s="276"/>
      <c r="LDY32" s="276"/>
      <c r="LDZ32" s="276"/>
      <c r="LEA32" s="276"/>
      <c r="LEB32" s="276"/>
      <c r="LEC32" s="276"/>
      <c r="LED32" s="276"/>
      <c r="LEE32" s="276"/>
      <c r="LEF32" s="276"/>
      <c r="LEG32" s="276"/>
      <c r="LEH32" s="276"/>
      <c r="LEI32" s="276"/>
      <c r="LEJ32" s="276"/>
      <c r="LEK32" s="276"/>
      <c r="LEL32" s="276"/>
      <c r="LEM32" s="276"/>
      <c r="LEN32" s="276"/>
      <c r="LEO32" s="276"/>
      <c r="LEP32" s="276"/>
      <c r="LEQ32" s="276"/>
      <c r="LER32" s="276"/>
      <c r="LES32" s="276"/>
      <c r="LET32" s="276"/>
      <c r="LEU32" s="276"/>
      <c r="LEV32" s="276"/>
      <c r="LEW32" s="276"/>
      <c r="LEX32" s="276"/>
      <c r="LEY32" s="276"/>
      <c r="LEZ32" s="276"/>
      <c r="LFA32" s="276"/>
      <c r="LFB32" s="276"/>
      <c r="LFC32" s="276"/>
      <c r="LFD32" s="276"/>
      <c r="LFE32" s="276"/>
      <c r="LFF32" s="276"/>
      <c r="LFG32" s="276"/>
      <c r="LFH32" s="276"/>
      <c r="LFI32" s="276"/>
      <c r="LFJ32" s="276"/>
      <c r="LFK32" s="276"/>
      <c r="LFL32" s="276"/>
      <c r="LFM32" s="276"/>
      <c r="LFN32" s="276"/>
      <c r="LFO32" s="276"/>
      <c r="LFP32" s="276"/>
      <c r="LFQ32" s="276"/>
      <c r="LFR32" s="276"/>
      <c r="LFS32" s="276"/>
      <c r="LFT32" s="276"/>
      <c r="LFU32" s="276"/>
      <c r="LFV32" s="276"/>
      <c r="LFW32" s="276"/>
      <c r="LFX32" s="276"/>
      <c r="LFY32" s="276"/>
      <c r="LFZ32" s="276"/>
      <c r="LGA32" s="276"/>
      <c r="LGB32" s="276"/>
      <c r="LGC32" s="276"/>
      <c r="LGD32" s="276"/>
      <c r="LGE32" s="276"/>
      <c r="LGF32" s="276"/>
      <c r="LGG32" s="276"/>
      <c r="LGH32" s="276"/>
      <c r="LGI32" s="276"/>
      <c r="LGJ32" s="276"/>
      <c r="LGK32" s="276"/>
      <c r="LGL32" s="276"/>
      <c r="LGM32" s="276"/>
      <c r="LGN32" s="276"/>
      <c r="LGO32" s="276"/>
      <c r="LGP32" s="276"/>
      <c r="LGQ32" s="276"/>
      <c r="LGR32" s="276"/>
      <c r="LGS32" s="276"/>
      <c r="LGT32" s="276"/>
      <c r="LGU32" s="276"/>
      <c r="LGV32" s="276"/>
      <c r="LGW32" s="276"/>
      <c r="LGX32" s="276"/>
      <c r="LGY32" s="276"/>
      <c r="LGZ32" s="276"/>
      <c r="LHA32" s="276"/>
      <c r="LHB32" s="276"/>
      <c r="LHC32" s="276"/>
      <c r="LHD32" s="276"/>
      <c r="LHE32" s="276"/>
      <c r="LHF32" s="276"/>
      <c r="LHG32" s="276"/>
      <c r="LHH32" s="276"/>
      <c r="LHI32" s="276"/>
      <c r="LHJ32" s="276"/>
      <c r="LHK32" s="276"/>
      <c r="LHL32" s="276"/>
      <c r="LHM32" s="276"/>
      <c r="LHN32" s="276"/>
      <c r="LHO32" s="276"/>
      <c r="LHP32" s="276"/>
      <c r="LHQ32" s="276"/>
      <c r="LHR32" s="276"/>
      <c r="LHS32" s="276"/>
      <c r="LHT32" s="276"/>
      <c r="LHU32" s="276"/>
      <c r="LHV32" s="276"/>
      <c r="LHW32" s="276"/>
      <c r="LHX32" s="276"/>
      <c r="LHY32" s="276"/>
      <c r="LHZ32" s="276"/>
      <c r="LIA32" s="276"/>
      <c r="LIB32" s="276"/>
      <c r="LIC32" s="276"/>
      <c r="LID32" s="276"/>
      <c r="LIE32" s="276"/>
      <c r="LIF32" s="276"/>
      <c r="LIG32" s="276"/>
      <c r="LIH32" s="276"/>
      <c r="LII32" s="276"/>
      <c r="LIJ32" s="276"/>
      <c r="LIK32" s="276"/>
      <c r="LIL32" s="276"/>
      <c r="LIM32" s="276"/>
      <c r="LIN32" s="276"/>
      <c r="LIO32" s="276"/>
      <c r="LIP32" s="276"/>
      <c r="LIQ32" s="276"/>
      <c r="LIR32" s="276"/>
      <c r="LIS32" s="276"/>
      <c r="LIT32" s="276"/>
      <c r="LIU32" s="276"/>
      <c r="LIV32" s="276"/>
      <c r="LIW32" s="276"/>
      <c r="LIX32" s="276"/>
      <c r="LIY32" s="276"/>
      <c r="LIZ32" s="276"/>
      <c r="LJA32" s="276"/>
      <c r="LJB32" s="276"/>
      <c r="LJC32" s="276"/>
      <c r="LJD32" s="276"/>
      <c r="LJE32" s="276"/>
      <c r="LJF32" s="276"/>
      <c r="LJG32" s="276"/>
      <c r="LJH32" s="276"/>
      <c r="LJI32" s="276"/>
      <c r="LJJ32" s="276"/>
      <c r="LJK32" s="276"/>
      <c r="LJL32" s="276"/>
      <c r="LJM32" s="276"/>
      <c r="LJN32" s="276"/>
      <c r="LJO32" s="276"/>
      <c r="LJP32" s="276"/>
      <c r="LJQ32" s="276"/>
      <c r="LJR32" s="276"/>
      <c r="LJS32" s="276"/>
      <c r="LJT32" s="276"/>
      <c r="LJU32" s="276"/>
      <c r="LJV32" s="276"/>
      <c r="LJW32" s="276"/>
      <c r="LJX32" s="276"/>
      <c r="LJY32" s="276"/>
      <c r="LJZ32" s="276"/>
      <c r="LKA32" s="276"/>
      <c r="LKB32" s="276"/>
      <c r="LKC32" s="276"/>
      <c r="LKD32" s="276"/>
      <c r="LKE32" s="276"/>
      <c r="LKF32" s="276"/>
      <c r="LKG32" s="276"/>
      <c r="LKH32" s="276"/>
      <c r="LKI32" s="276"/>
      <c r="LKJ32" s="276"/>
      <c r="LKK32" s="276"/>
      <c r="LKL32" s="276"/>
      <c r="LKM32" s="276"/>
      <c r="LKN32" s="276"/>
      <c r="LKO32" s="276"/>
      <c r="LKP32" s="276"/>
      <c r="LKQ32" s="276"/>
      <c r="LKR32" s="276"/>
      <c r="LKS32" s="276"/>
      <c r="LKT32" s="276"/>
      <c r="LKU32" s="276"/>
      <c r="LKV32" s="276"/>
      <c r="LKW32" s="276"/>
      <c r="LKX32" s="276"/>
      <c r="LKY32" s="276"/>
      <c r="LKZ32" s="276"/>
      <c r="LLA32" s="276"/>
      <c r="LLB32" s="276"/>
      <c r="LLC32" s="276"/>
      <c r="LLD32" s="276"/>
      <c r="LLE32" s="276"/>
      <c r="LLF32" s="276"/>
      <c r="LLG32" s="276"/>
      <c r="LLH32" s="276"/>
      <c r="LLI32" s="276"/>
      <c r="LLJ32" s="276"/>
      <c r="LLK32" s="276"/>
      <c r="LLL32" s="276"/>
      <c r="LLM32" s="276"/>
      <c r="LLN32" s="276"/>
      <c r="LLO32" s="276"/>
      <c r="LLP32" s="276"/>
      <c r="LLQ32" s="276"/>
      <c r="LLR32" s="276"/>
      <c r="LLS32" s="276"/>
      <c r="LLT32" s="276"/>
      <c r="LLU32" s="276"/>
      <c r="LLV32" s="276"/>
      <c r="LLW32" s="276"/>
      <c r="LLX32" s="276"/>
      <c r="LLY32" s="276"/>
      <c r="LLZ32" s="276"/>
      <c r="LMA32" s="276"/>
      <c r="LMB32" s="276"/>
      <c r="LMC32" s="276"/>
      <c r="LMD32" s="276"/>
      <c r="LME32" s="276"/>
      <c r="LMF32" s="276"/>
      <c r="LMG32" s="276"/>
      <c r="LMH32" s="276"/>
      <c r="LMI32" s="276"/>
      <c r="LMJ32" s="276"/>
      <c r="LMK32" s="276"/>
      <c r="LML32" s="276"/>
      <c r="LMM32" s="276"/>
      <c r="LMN32" s="276"/>
      <c r="LMO32" s="276"/>
      <c r="LMP32" s="276"/>
      <c r="LMQ32" s="276"/>
      <c r="LMR32" s="276"/>
      <c r="LMS32" s="276"/>
      <c r="LMT32" s="276"/>
      <c r="LMU32" s="276"/>
      <c r="LMV32" s="276"/>
      <c r="LMW32" s="276"/>
      <c r="LMX32" s="276"/>
      <c r="LMY32" s="276"/>
      <c r="LMZ32" s="276"/>
      <c r="LNA32" s="276"/>
      <c r="LNB32" s="276"/>
      <c r="LNC32" s="276"/>
      <c r="LND32" s="276"/>
      <c r="LNE32" s="276"/>
      <c r="LNF32" s="276"/>
      <c r="LNG32" s="276"/>
      <c r="LNH32" s="276"/>
      <c r="LNI32" s="276"/>
      <c r="LNJ32" s="276"/>
      <c r="LNK32" s="276"/>
      <c r="LNL32" s="276"/>
      <c r="LNM32" s="276"/>
      <c r="LNN32" s="276"/>
      <c r="LNO32" s="276"/>
      <c r="LNP32" s="276"/>
      <c r="LNQ32" s="276"/>
      <c r="LNR32" s="276"/>
      <c r="LNS32" s="276"/>
      <c r="LNT32" s="276"/>
      <c r="LNU32" s="276"/>
      <c r="LNV32" s="276"/>
      <c r="LNW32" s="276"/>
      <c r="LNX32" s="276"/>
      <c r="LNY32" s="276"/>
      <c r="LNZ32" s="276"/>
      <c r="LOA32" s="276"/>
      <c r="LOB32" s="276"/>
      <c r="LOC32" s="276"/>
      <c r="LOD32" s="276"/>
      <c r="LOE32" s="276"/>
      <c r="LOF32" s="276"/>
      <c r="LOG32" s="276"/>
      <c r="LOH32" s="276"/>
      <c r="LOI32" s="276"/>
      <c r="LOJ32" s="276"/>
      <c r="LOK32" s="276"/>
      <c r="LOL32" s="276"/>
      <c r="LOM32" s="276"/>
      <c r="LON32" s="276"/>
      <c r="LOO32" s="276"/>
      <c r="LOP32" s="276"/>
      <c r="LOQ32" s="276"/>
      <c r="LOR32" s="276"/>
      <c r="LOS32" s="276"/>
      <c r="LOT32" s="276"/>
      <c r="LOU32" s="276"/>
      <c r="LOV32" s="276"/>
      <c r="LOW32" s="276"/>
      <c r="LOX32" s="276"/>
      <c r="LOY32" s="276"/>
      <c r="LOZ32" s="276"/>
      <c r="LPA32" s="276"/>
      <c r="LPB32" s="276"/>
      <c r="LPC32" s="276"/>
      <c r="LPD32" s="276"/>
      <c r="LPE32" s="276"/>
      <c r="LPF32" s="276"/>
      <c r="LPG32" s="276"/>
      <c r="LPH32" s="276"/>
      <c r="LPI32" s="276"/>
      <c r="LPJ32" s="276"/>
      <c r="LPK32" s="276"/>
      <c r="LPL32" s="276"/>
      <c r="LPM32" s="276"/>
      <c r="LPN32" s="276"/>
      <c r="LPO32" s="276"/>
      <c r="LPP32" s="276"/>
      <c r="LPQ32" s="276"/>
      <c r="LPR32" s="276"/>
      <c r="LPS32" s="276"/>
      <c r="LPT32" s="276"/>
      <c r="LPU32" s="276"/>
      <c r="LPV32" s="276"/>
      <c r="LPW32" s="276"/>
      <c r="LPX32" s="276"/>
      <c r="LPY32" s="276"/>
      <c r="LPZ32" s="276"/>
      <c r="LQA32" s="276"/>
      <c r="LQB32" s="276"/>
      <c r="LQC32" s="276"/>
      <c r="LQD32" s="276"/>
      <c r="LQE32" s="276"/>
      <c r="LQF32" s="276"/>
      <c r="LQG32" s="276"/>
      <c r="LQH32" s="276"/>
      <c r="LQI32" s="276"/>
      <c r="LQJ32" s="276"/>
      <c r="LQK32" s="276"/>
      <c r="LQL32" s="276"/>
      <c r="LQM32" s="276"/>
      <c r="LQN32" s="276"/>
      <c r="LQO32" s="276"/>
      <c r="LQP32" s="276"/>
      <c r="LQQ32" s="276"/>
      <c r="LQR32" s="276"/>
      <c r="LQS32" s="276"/>
      <c r="LQT32" s="276"/>
      <c r="LQU32" s="276"/>
      <c r="LQV32" s="276"/>
      <c r="LQW32" s="276"/>
      <c r="LQX32" s="276"/>
      <c r="LQY32" s="276"/>
      <c r="LQZ32" s="276"/>
      <c r="LRA32" s="276"/>
      <c r="LRB32" s="276"/>
      <c r="LRC32" s="276"/>
      <c r="LRD32" s="276"/>
      <c r="LRE32" s="276"/>
      <c r="LRF32" s="276"/>
      <c r="LRG32" s="276"/>
      <c r="LRH32" s="276"/>
      <c r="LRI32" s="276"/>
      <c r="LRJ32" s="276"/>
      <c r="LRK32" s="276"/>
      <c r="LRL32" s="276"/>
      <c r="LRM32" s="276"/>
      <c r="LRN32" s="276"/>
      <c r="LRO32" s="276"/>
      <c r="LRP32" s="276"/>
      <c r="LRQ32" s="276"/>
      <c r="LRR32" s="276"/>
      <c r="LRS32" s="276"/>
      <c r="LRT32" s="276"/>
      <c r="LRU32" s="276"/>
      <c r="LRV32" s="276"/>
      <c r="LRW32" s="276"/>
      <c r="LRX32" s="276"/>
      <c r="LRY32" s="276"/>
      <c r="LRZ32" s="276"/>
      <c r="LSA32" s="276"/>
      <c r="LSB32" s="276"/>
      <c r="LSC32" s="276"/>
      <c r="LSD32" s="276"/>
      <c r="LSE32" s="276"/>
      <c r="LSF32" s="276"/>
      <c r="LSG32" s="276"/>
      <c r="LSH32" s="276"/>
      <c r="LSI32" s="276"/>
      <c r="LSJ32" s="276"/>
      <c r="LSK32" s="276"/>
      <c r="LSL32" s="276"/>
      <c r="LSM32" s="276"/>
      <c r="LSN32" s="276"/>
      <c r="LSO32" s="276"/>
      <c r="LSP32" s="276"/>
      <c r="LSQ32" s="276"/>
      <c r="LSR32" s="276"/>
      <c r="LSS32" s="276"/>
      <c r="LST32" s="276"/>
      <c r="LSU32" s="276"/>
      <c r="LSV32" s="276"/>
      <c r="LSW32" s="276"/>
      <c r="LSX32" s="276"/>
      <c r="LSY32" s="276"/>
      <c r="LSZ32" s="276"/>
      <c r="LTA32" s="276"/>
      <c r="LTB32" s="276"/>
      <c r="LTC32" s="276"/>
      <c r="LTD32" s="276"/>
      <c r="LTE32" s="276"/>
      <c r="LTF32" s="276"/>
      <c r="LTG32" s="276"/>
      <c r="LTH32" s="276"/>
      <c r="LTI32" s="276"/>
      <c r="LTJ32" s="276"/>
      <c r="LTK32" s="276"/>
      <c r="LTL32" s="276"/>
      <c r="LTM32" s="276"/>
      <c r="LTN32" s="276"/>
      <c r="LTO32" s="276"/>
      <c r="LTP32" s="276"/>
      <c r="LTQ32" s="276"/>
      <c r="LTR32" s="276"/>
      <c r="LTS32" s="276"/>
      <c r="LTT32" s="276"/>
      <c r="LTU32" s="276"/>
      <c r="LTV32" s="276"/>
      <c r="LTW32" s="276"/>
      <c r="LTX32" s="276"/>
      <c r="LTY32" s="276"/>
      <c r="LTZ32" s="276"/>
      <c r="LUA32" s="276"/>
      <c r="LUB32" s="276"/>
      <c r="LUC32" s="276"/>
      <c r="LUD32" s="276"/>
      <c r="LUE32" s="276"/>
      <c r="LUF32" s="276"/>
      <c r="LUG32" s="276"/>
      <c r="LUH32" s="276"/>
      <c r="LUI32" s="276"/>
      <c r="LUJ32" s="276"/>
      <c r="LUK32" s="276"/>
      <c r="LUL32" s="276"/>
      <c r="LUM32" s="276"/>
      <c r="LUN32" s="276"/>
      <c r="LUO32" s="276"/>
      <c r="LUP32" s="276"/>
      <c r="LUQ32" s="276"/>
      <c r="LUR32" s="276"/>
      <c r="LUS32" s="276"/>
      <c r="LUT32" s="276"/>
      <c r="LUU32" s="276"/>
      <c r="LUV32" s="276"/>
      <c r="LUW32" s="276"/>
      <c r="LUX32" s="276"/>
      <c r="LUY32" s="276"/>
      <c r="LUZ32" s="276"/>
      <c r="LVA32" s="276"/>
      <c r="LVB32" s="276"/>
      <c r="LVC32" s="276"/>
      <c r="LVD32" s="276"/>
      <c r="LVE32" s="276"/>
      <c r="LVF32" s="276"/>
      <c r="LVG32" s="276"/>
      <c r="LVH32" s="276"/>
      <c r="LVI32" s="276"/>
      <c r="LVJ32" s="276"/>
      <c r="LVK32" s="276"/>
      <c r="LVL32" s="276"/>
      <c r="LVM32" s="276"/>
      <c r="LVN32" s="276"/>
      <c r="LVO32" s="276"/>
      <c r="LVP32" s="276"/>
      <c r="LVQ32" s="276"/>
      <c r="LVR32" s="276"/>
      <c r="LVS32" s="276"/>
      <c r="LVT32" s="276"/>
      <c r="LVU32" s="276"/>
      <c r="LVV32" s="276"/>
      <c r="LVW32" s="276"/>
      <c r="LVX32" s="276"/>
      <c r="LVY32" s="276"/>
      <c r="LVZ32" s="276"/>
      <c r="LWA32" s="276"/>
      <c r="LWB32" s="276"/>
      <c r="LWC32" s="276"/>
      <c r="LWD32" s="276"/>
      <c r="LWE32" s="276"/>
      <c r="LWF32" s="276"/>
      <c r="LWG32" s="276"/>
      <c r="LWH32" s="276"/>
      <c r="LWI32" s="276"/>
      <c r="LWJ32" s="276"/>
      <c r="LWK32" s="276"/>
      <c r="LWL32" s="276"/>
      <c r="LWM32" s="276"/>
      <c r="LWN32" s="276"/>
      <c r="LWO32" s="276"/>
      <c r="LWP32" s="276"/>
      <c r="LWQ32" s="276"/>
      <c r="LWR32" s="276"/>
      <c r="LWS32" s="276"/>
      <c r="LWT32" s="276"/>
      <c r="LWU32" s="276"/>
      <c r="LWV32" s="276"/>
      <c r="LWW32" s="276"/>
      <c r="LWX32" s="276"/>
      <c r="LWY32" s="276"/>
      <c r="LWZ32" s="276"/>
      <c r="LXA32" s="276"/>
      <c r="LXB32" s="276"/>
      <c r="LXC32" s="276"/>
      <c r="LXD32" s="276"/>
      <c r="LXE32" s="276"/>
      <c r="LXF32" s="276"/>
      <c r="LXG32" s="276"/>
      <c r="LXH32" s="276"/>
      <c r="LXI32" s="276"/>
      <c r="LXJ32" s="276"/>
      <c r="LXK32" s="276"/>
      <c r="LXL32" s="276"/>
      <c r="LXM32" s="276"/>
      <c r="LXN32" s="276"/>
      <c r="LXO32" s="276"/>
      <c r="LXP32" s="276"/>
      <c r="LXQ32" s="276"/>
      <c r="LXR32" s="276"/>
      <c r="LXS32" s="276"/>
      <c r="LXT32" s="276"/>
      <c r="LXU32" s="276"/>
      <c r="LXV32" s="276"/>
      <c r="LXW32" s="276"/>
      <c r="LXX32" s="276"/>
      <c r="LXY32" s="276"/>
      <c r="LXZ32" s="276"/>
      <c r="LYA32" s="276"/>
      <c r="LYB32" s="276"/>
      <c r="LYC32" s="276"/>
      <c r="LYD32" s="276"/>
      <c r="LYE32" s="276"/>
      <c r="LYF32" s="276"/>
      <c r="LYG32" s="276"/>
      <c r="LYH32" s="276"/>
      <c r="LYI32" s="276"/>
      <c r="LYJ32" s="276"/>
      <c r="LYK32" s="276"/>
      <c r="LYL32" s="276"/>
      <c r="LYM32" s="276"/>
      <c r="LYN32" s="276"/>
      <c r="LYO32" s="276"/>
      <c r="LYP32" s="276"/>
      <c r="LYQ32" s="276"/>
      <c r="LYR32" s="276"/>
      <c r="LYS32" s="276"/>
      <c r="LYT32" s="276"/>
      <c r="LYU32" s="276"/>
      <c r="LYV32" s="276"/>
      <c r="LYW32" s="276"/>
      <c r="LYX32" s="276"/>
      <c r="LYY32" s="276"/>
      <c r="LYZ32" s="276"/>
      <c r="LZA32" s="276"/>
      <c r="LZB32" s="276"/>
      <c r="LZC32" s="276"/>
      <c r="LZD32" s="276"/>
      <c r="LZE32" s="276"/>
      <c r="LZF32" s="276"/>
      <c r="LZG32" s="276"/>
      <c r="LZH32" s="276"/>
      <c r="LZI32" s="276"/>
      <c r="LZJ32" s="276"/>
      <c r="LZK32" s="276"/>
      <c r="LZL32" s="276"/>
      <c r="LZM32" s="276"/>
      <c r="LZN32" s="276"/>
      <c r="LZO32" s="276"/>
      <c r="LZP32" s="276"/>
      <c r="LZQ32" s="276"/>
      <c r="LZR32" s="276"/>
      <c r="LZS32" s="276"/>
      <c r="LZT32" s="276"/>
      <c r="LZU32" s="276"/>
      <c r="LZV32" s="276"/>
      <c r="LZW32" s="276"/>
      <c r="LZX32" s="276"/>
      <c r="LZY32" s="276"/>
      <c r="LZZ32" s="276"/>
      <c r="MAA32" s="276"/>
      <c r="MAB32" s="276"/>
      <c r="MAC32" s="276"/>
      <c r="MAD32" s="276"/>
      <c r="MAE32" s="276"/>
      <c r="MAF32" s="276"/>
      <c r="MAG32" s="276"/>
      <c r="MAH32" s="276"/>
      <c r="MAI32" s="276"/>
      <c r="MAJ32" s="276"/>
      <c r="MAK32" s="276"/>
      <c r="MAL32" s="276"/>
      <c r="MAM32" s="276"/>
      <c r="MAN32" s="276"/>
      <c r="MAO32" s="276"/>
      <c r="MAP32" s="276"/>
      <c r="MAQ32" s="276"/>
      <c r="MAR32" s="276"/>
      <c r="MAS32" s="276"/>
      <c r="MAT32" s="276"/>
      <c r="MAU32" s="276"/>
      <c r="MAV32" s="276"/>
      <c r="MAW32" s="276"/>
      <c r="MAX32" s="276"/>
      <c r="MAY32" s="276"/>
      <c r="MAZ32" s="276"/>
      <c r="MBA32" s="276"/>
      <c r="MBB32" s="276"/>
      <c r="MBC32" s="276"/>
      <c r="MBD32" s="276"/>
      <c r="MBE32" s="276"/>
      <c r="MBF32" s="276"/>
      <c r="MBG32" s="276"/>
      <c r="MBH32" s="276"/>
      <c r="MBI32" s="276"/>
      <c r="MBJ32" s="276"/>
      <c r="MBK32" s="276"/>
      <c r="MBL32" s="276"/>
      <c r="MBM32" s="276"/>
      <c r="MBN32" s="276"/>
      <c r="MBO32" s="276"/>
      <c r="MBP32" s="276"/>
      <c r="MBQ32" s="276"/>
      <c r="MBR32" s="276"/>
      <c r="MBS32" s="276"/>
      <c r="MBT32" s="276"/>
      <c r="MBU32" s="276"/>
      <c r="MBV32" s="276"/>
      <c r="MBW32" s="276"/>
      <c r="MBX32" s="276"/>
      <c r="MBY32" s="276"/>
      <c r="MBZ32" s="276"/>
      <c r="MCA32" s="276"/>
      <c r="MCB32" s="276"/>
      <c r="MCC32" s="276"/>
      <c r="MCD32" s="276"/>
      <c r="MCE32" s="276"/>
      <c r="MCF32" s="276"/>
      <c r="MCG32" s="276"/>
      <c r="MCH32" s="276"/>
      <c r="MCI32" s="276"/>
      <c r="MCJ32" s="276"/>
      <c r="MCK32" s="276"/>
      <c r="MCL32" s="276"/>
      <c r="MCM32" s="276"/>
      <c r="MCN32" s="276"/>
      <c r="MCO32" s="276"/>
      <c r="MCP32" s="276"/>
      <c r="MCQ32" s="276"/>
      <c r="MCR32" s="276"/>
      <c r="MCS32" s="276"/>
      <c r="MCT32" s="276"/>
      <c r="MCU32" s="276"/>
      <c r="MCV32" s="276"/>
      <c r="MCW32" s="276"/>
      <c r="MCX32" s="276"/>
      <c r="MCY32" s="276"/>
      <c r="MCZ32" s="276"/>
      <c r="MDA32" s="276"/>
      <c r="MDB32" s="276"/>
      <c r="MDC32" s="276"/>
      <c r="MDD32" s="276"/>
      <c r="MDE32" s="276"/>
      <c r="MDF32" s="276"/>
      <c r="MDG32" s="276"/>
      <c r="MDH32" s="276"/>
      <c r="MDI32" s="276"/>
      <c r="MDJ32" s="276"/>
      <c r="MDK32" s="276"/>
      <c r="MDL32" s="276"/>
      <c r="MDM32" s="276"/>
      <c r="MDN32" s="276"/>
      <c r="MDO32" s="276"/>
      <c r="MDP32" s="276"/>
      <c r="MDQ32" s="276"/>
      <c r="MDR32" s="276"/>
      <c r="MDS32" s="276"/>
      <c r="MDT32" s="276"/>
      <c r="MDU32" s="276"/>
      <c r="MDV32" s="276"/>
      <c r="MDW32" s="276"/>
      <c r="MDX32" s="276"/>
      <c r="MDY32" s="276"/>
      <c r="MDZ32" s="276"/>
      <c r="MEA32" s="276"/>
      <c r="MEB32" s="276"/>
      <c r="MEC32" s="276"/>
      <c r="MED32" s="276"/>
      <c r="MEE32" s="276"/>
      <c r="MEF32" s="276"/>
      <c r="MEG32" s="276"/>
      <c r="MEH32" s="276"/>
      <c r="MEI32" s="276"/>
      <c r="MEJ32" s="276"/>
      <c r="MEK32" s="276"/>
      <c r="MEL32" s="276"/>
      <c r="MEM32" s="276"/>
      <c r="MEN32" s="276"/>
      <c r="MEO32" s="276"/>
      <c r="MEP32" s="276"/>
      <c r="MEQ32" s="276"/>
      <c r="MER32" s="276"/>
      <c r="MES32" s="276"/>
      <c r="MET32" s="276"/>
      <c r="MEU32" s="276"/>
      <c r="MEV32" s="276"/>
      <c r="MEW32" s="276"/>
      <c r="MEX32" s="276"/>
      <c r="MEY32" s="276"/>
      <c r="MEZ32" s="276"/>
      <c r="MFA32" s="276"/>
      <c r="MFB32" s="276"/>
      <c r="MFC32" s="276"/>
      <c r="MFD32" s="276"/>
      <c r="MFE32" s="276"/>
      <c r="MFF32" s="276"/>
      <c r="MFG32" s="276"/>
      <c r="MFH32" s="276"/>
      <c r="MFI32" s="276"/>
      <c r="MFJ32" s="276"/>
      <c r="MFK32" s="276"/>
      <c r="MFL32" s="276"/>
      <c r="MFM32" s="276"/>
      <c r="MFN32" s="276"/>
      <c r="MFO32" s="276"/>
      <c r="MFP32" s="276"/>
      <c r="MFQ32" s="276"/>
      <c r="MFR32" s="276"/>
      <c r="MFS32" s="276"/>
      <c r="MFT32" s="276"/>
      <c r="MFU32" s="276"/>
      <c r="MFV32" s="276"/>
      <c r="MFW32" s="276"/>
      <c r="MFX32" s="276"/>
      <c r="MFY32" s="276"/>
      <c r="MFZ32" s="276"/>
      <c r="MGA32" s="276"/>
      <c r="MGB32" s="276"/>
      <c r="MGC32" s="276"/>
      <c r="MGD32" s="276"/>
      <c r="MGE32" s="276"/>
      <c r="MGF32" s="276"/>
      <c r="MGG32" s="276"/>
      <c r="MGH32" s="276"/>
      <c r="MGI32" s="276"/>
      <c r="MGJ32" s="276"/>
      <c r="MGK32" s="276"/>
      <c r="MGL32" s="276"/>
      <c r="MGM32" s="276"/>
      <c r="MGN32" s="276"/>
      <c r="MGO32" s="276"/>
      <c r="MGP32" s="276"/>
      <c r="MGQ32" s="276"/>
      <c r="MGR32" s="276"/>
      <c r="MGS32" s="276"/>
      <c r="MGT32" s="276"/>
      <c r="MGU32" s="276"/>
      <c r="MGV32" s="276"/>
      <c r="MGW32" s="276"/>
      <c r="MGX32" s="276"/>
      <c r="MGY32" s="276"/>
      <c r="MGZ32" s="276"/>
      <c r="MHA32" s="276"/>
      <c r="MHB32" s="276"/>
      <c r="MHC32" s="276"/>
      <c r="MHD32" s="276"/>
      <c r="MHE32" s="276"/>
      <c r="MHF32" s="276"/>
      <c r="MHG32" s="276"/>
      <c r="MHH32" s="276"/>
      <c r="MHI32" s="276"/>
      <c r="MHJ32" s="276"/>
      <c r="MHK32" s="276"/>
      <c r="MHL32" s="276"/>
      <c r="MHM32" s="276"/>
      <c r="MHN32" s="276"/>
      <c r="MHO32" s="276"/>
      <c r="MHP32" s="276"/>
      <c r="MHQ32" s="276"/>
      <c r="MHR32" s="276"/>
      <c r="MHS32" s="276"/>
      <c r="MHT32" s="276"/>
      <c r="MHU32" s="276"/>
      <c r="MHV32" s="276"/>
      <c r="MHW32" s="276"/>
      <c r="MHX32" s="276"/>
      <c r="MHY32" s="276"/>
      <c r="MHZ32" s="276"/>
      <c r="MIA32" s="276"/>
      <c r="MIB32" s="276"/>
      <c r="MIC32" s="276"/>
      <c r="MID32" s="276"/>
      <c r="MIE32" s="276"/>
      <c r="MIF32" s="276"/>
      <c r="MIG32" s="276"/>
      <c r="MIH32" s="276"/>
      <c r="MII32" s="276"/>
      <c r="MIJ32" s="276"/>
      <c r="MIK32" s="276"/>
      <c r="MIL32" s="276"/>
      <c r="MIM32" s="276"/>
      <c r="MIN32" s="276"/>
      <c r="MIO32" s="276"/>
      <c r="MIP32" s="276"/>
      <c r="MIQ32" s="276"/>
      <c r="MIR32" s="276"/>
      <c r="MIS32" s="276"/>
      <c r="MIT32" s="276"/>
      <c r="MIU32" s="276"/>
      <c r="MIV32" s="276"/>
      <c r="MIW32" s="276"/>
      <c r="MIX32" s="276"/>
      <c r="MIY32" s="276"/>
      <c r="MIZ32" s="276"/>
      <c r="MJA32" s="276"/>
      <c r="MJB32" s="276"/>
      <c r="MJC32" s="276"/>
      <c r="MJD32" s="276"/>
      <c r="MJE32" s="276"/>
      <c r="MJF32" s="276"/>
      <c r="MJG32" s="276"/>
      <c r="MJH32" s="276"/>
      <c r="MJI32" s="276"/>
      <c r="MJJ32" s="276"/>
      <c r="MJK32" s="276"/>
      <c r="MJL32" s="276"/>
      <c r="MJM32" s="276"/>
      <c r="MJN32" s="276"/>
      <c r="MJO32" s="276"/>
      <c r="MJP32" s="276"/>
      <c r="MJQ32" s="276"/>
      <c r="MJR32" s="276"/>
      <c r="MJS32" s="276"/>
      <c r="MJT32" s="276"/>
      <c r="MJU32" s="276"/>
      <c r="MJV32" s="276"/>
      <c r="MJW32" s="276"/>
      <c r="MJX32" s="276"/>
      <c r="MJY32" s="276"/>
      <c r="MJZ32" s="276"/>
      <c r="MKA32" s="276"/>
      <c r="MKB32" s="276"/>
      <c r="MKC32" s="276"/>
      <c r="MKD32" s="276"/>
      <c r="MKE32" s="276"/>
      <c r="MKF32" s="276"/>
      <c r="MKG32" s="276"/>
      <c r="MKH32" s="276"/>
      <c r="MKI32" s="276"/>
      <c r="MKJ32" s="276"/>
      <c r="MKK32" s="276"/>
      <c r="MKL32" s="276"/>
      <c r="MKM32" s="276"/>
      <c r="MKN32" s="276"/>
      <c r="MKO32" s="276"/>
      <c r="MKP32" s="276"/>
      <c r="MKQ32" s="276"/>
      <c r="MKR32" s="276"/>
      <c r="MKS32" s="276"/>
      <c r="MKT32" s="276"/>
      <c r="MKU32" s="276"/>
      <c r="MKV32" s="276"/>
      <c r="MKW32" s="276"/>
      <c r="MKX32" s="276"/>
      <c r="MKY32" s="276"/>
      <c r="MKZ32" s="276"/>
      <c r="MLA32" s="276"/>
      <c r="MLB32" s="276"/>
      <c r="MLC32" s="276"/>
      <c r="MLD32" s="276"/>
      <c r="MLE32" s="276"/>
      <c r="MLF32" s="276"/>
      <c r="MLG32" s="276"/>
      <c r="MLH32" s="276"/>
      <c r="MLI32" s="276"/>
      <c r="MLJ32" s="276"/>
      <c r="MLK32" s="276"/>
      <c r="MLL32" s="276"/>
      <c r="MLM32" s="276"/>
      <c r="MLN32" s="276"/>
      <c r="MLO32" s="276"/>
      <c r="MLP32" s="276"/>
      <c r="MLQ32" s="276"/>
      <c r="MLR32" s="276"/>
      <c r="MLS32" s="276"/>
      <c r="MLT32" s="276"/>
      <c r="MLU32" s="276"/>
      <c r="MLV32" s="276"/>
      <c r="MLW32" s="276"/>
      <c r="MLX32" s="276"/>
      <c r="MLY32" s="276"/>
      <c r="MLZ32" s="276"/>
      <c r="MMA32" s="276"/>
      <c r="MMB32" s="276"/>
      <c r="MMC32" s="276"/>
      <c r="MMD32" s="276"/>
      <c r="MME32" s="276"/>
      <c r="MMF32" s="276"/>
      <c r="MMG32" s="276"/>
      <c r="MMH32" s="276"/>
      <c r="MMI32" s="276"/>
      <c r="MMJ32" s="276"/>
      <c r="MMK32" s="276"/>
      <c r="MML32" s="276"/>
      <c r="MMM32" s="276"/>
      <c r="MMN32" s="276"/>
      <c r="MMO32" s="276"/>
      <c r="MMP32" s="276"/>
      <c r="MMQ32" s="276"/>
      <c r="MMR32" s="276"/>
      <c r="MMS32" s="276"/>
      <c r="MMT32" s="276"/>
      <c r="MMU32" s="276"/>
      <c r="MMV32" s="276"/>
      <c r="MMW32" s="276"/>
      <c r="MMX32" s="276"/>
      <c r="MMY32" s="276"/>
      <c r="MMZ32" s="276"/>
      <c r="MNA32" s="276"/>
      <c r="MNB32" s="276"/>
      <c r="MNC32" s="276"/>
      <c r="MND32" s="276"/>
      <c r="MNE32" s="276"/>
      <c r="MNF32" s="276"/>
      <c r="MNG32" s="276"/>
      <c r="MNH32" s="276"/>
      <c r="MNI32" s="276"/>
      <c r="MNJ32" s="276"/>
      <c r="MNK32" s="276"/>
      <c r="MNL32" s="276"/>
      <c r="MNM32" s="276"/>
      <c r="MNN32" s="276"/>
      <c r="MNO32" s="276"/>
      <c r="MNP32" s="276"/>
      <c r="MNQ32" s="276"/>
      <c r="MNR32" s="276"/>
      <c r="MNS32" s="276"/>
      <c r="MNT32" s="276"/>
      <c r="MNU32" s="276"/>
      <c r="MNV32" s="276"/>
      <c r="MNW32" s="276"/>
      <c r="MNX32" s="276"/>
      <c r="MNY32" s="276"/>
      <c r="MNZ32" s="276"/>
      <c r="MOA32" s="276"/>
      <c r="MOB32" s="276"/>
      <c r="MOC32" s="276"/>
      <c r="MOD32" s="276"/>
      <c r="MOE32" s="276"/>
      <c r="MOF32" s="276"/>
      <c r="MOG32" s="276"/>
      <c r="MOH32" s="276"/>
      <c r="MOI32" s="276"/>
      <c r="MOJ32" s="276"/>
      <c r="MOK32" s="276"/>
      <c r="MOL32" s="276"/>
      <c r="MOM32" s="276"/>
      <c r="MON32" s="276"/>
      <c r="MOO32" s="276"/>
      <c r="MOP32" s="276"/>
      <c r="MOQ32" s="276"/>
      <c r="MOR32" s="276"/>
      <c r="MOS32" s="276"/>
      <c r="MOT32" s="276"/>
      <c r="MOU32" s="276"/>
      <c r="MOV32" s="276"/>
      <c r="MOW32" s="276"/>
      <c r="MOX32" s="276"/>
      <c r="MOY32" s="276"/>
      <c r="MOZ32" s="276"/>
      <c r="MPA32" s="276"/>
      <c r="MPB32" s="276"/>
      <c r="MPC32" s="276"/>
      <c r="MPD32" s="276"/>
      <c r="MPE32" s="276"/>
      <c r="MPF32" s="276"/>
      <c r="MPG32" s="276"/>
      <c r="MPH32" s="276"/>
      <c r="MPI32" s="276"/>
      <c r="MPJ32" s="276"/>
      <c r="MPK32" s="276"/>
      <c r="MPL32" s="276"/>
      <c r="MPM32" s="276"/>
      <c r="MPN32" s="276"/>
      <c r="MPO32" s="276"/>
      <c r="MPP32" s="276"/>
      <c r="MPQ32" s="276"/>
      <c r="MPR32" s="276"/>
      <c r="MPS32" s="276"/>
      <c r="MPT32" s="276"/>
      <c r="MPU32" s="276"/>
      <c r="MPV32" s="276"/>
      <c r="MPW32" s="276"/>
      <c r="MPX32" s="276"/>
      <c r="MPY32" s="276"/>
      <c r="MPZ32" s="276"/>
      <c r="MQA32" s="276"/>
      <c r="MQB32" s="276"/>
      <c r="MQC32" s="276"/>
      <c r="MQD32" s="276"/>
      <c r="MQE32" s="276"/>
      <c r="MQF32" s="276"/>
      <c r="MQG32" s="276"/>
      <c r="MQH32" s="276"/>
      <c r="MQI32" s="276"/>
      <c r="MQJ32" s="276"/>
      <c r="MQK32" s="276"/>
      <c r="MQL32" s="276"/>
      <c r="MQM32" s="276"/>
      <c r="MQN32" s="276"/>
      <c r="MQO32" s="276"/>
      <c r="MQP32" s="276"/>
      <c r="MQQ32" s="276"/>
      <c r="MQR32" s="276"/>
      <c r="MQS32" s="276"/>
      <c r="MQT32" s="276"/>
      <c r="MQU32" s="276"/>
      <c r="MQV32" s="276"/>
      <c r="MQW32" s="276"/>
      <c r="MQX32" s="276"/>
      <c r="MQY32" s="276"/>
      <c r="MQZ32" s="276"/>
      <c r="MRA32" s="276"/>
      <c r="MRB32" s="276"/>
      <c r="MRC32" s="276"/>
      <c r="MRD32" s="276"/>
      <c r="MRE32" s="276"/>
      <c r="MRF32" s="276"/>
      <c r="MRG32" s="276"/>
      <c r="MRH32" s="276"/>
      <c r="MRI32" s="276"/>
      <c r="MRJ32" s="276"/>
      <c r="MRK32" s="276"/>
      <c r="MRL32" s="276"/>
      <c r="MRM32" s="276"/>
      <c r="MRN32" s="276"/>
      <c r="MRO32" s="276"/>
      <c r="MRP32" s="276"/>
      <c r="MRQ32" s="276"/>
      <c r="MRR32" s="276"/>
      <c r="MRS32" s="276"/>
      <c r="MRT32" s="276"/>
      <c r="MRU32" s="276"/>
      <c r="MRV32" s="276"/>
      <c r="MRW32" s="276"/>
      <c r="MRX32" s="276"/>
      <c r="MRY32" s="276"/>
      <c r="MRZ32" s="276"/>
      <c r="MSA32" s="276"/>
      <c r="MSB32" s="276"/>
      <c r="MSC32" s="276"/>
      <c r="MSD32" s="276"/>
      <c r="MSE32" s="276"/>
      <c r="MSF32" s="276"/>
      <c r="MSG32" s="276"/>
      <c r="MSH32" s="276"/>
      <c r="MSI32" s="276"/>
      <c r="MSJ32" s="276"/>
      <c r="MSK32" s="276"/>
      <c r="MSL32" s="276"/>
      <c r="MSM32" s="276"/>
      <c r="MSN32" s="276"/>
      <c r="MSO32" s="276"/>
      <c r="MSP32" s="276"/>
      <c r="MSQ32" s="276"/>
      <c r="MSR32" s="276"/>
      <c r="MSS32" s="276"/>
      <c r="MST32" s="276"/>
      <c r="MSU32" s="276"/>
      <c r="MSV32" s="276"/>
      <c r="MSW32" s="276"/>
      <c r="MSX32" s="276"/>
      <c r="MSY32" s="276"/>
      <c r="MSZ32" s="276"/>
      <c r="MTA32" s="276"/>
      <c r="MTB32" s="276"/>
      <c r="MTC32" s="276"/>
      <c r="MTD32" s="276"/>
      <c r="MTE32" s="276"/>
      <c r="MTF32" s="276"/>
      <c r="MTG32" s="276"/>
      <c r="MTH32" s="276"/>
      <c r="MTI32" s="276"/>
      <c r="MTJ32" s="276"/>
      <c r="MTK32" s="276"/>
      <c r="MTL32" s="276"/>
      <c r="MTM32" s="276"/>
      <c r="MTN32" s="276"/>
      <c r="MTO32" s="276"/>
      <c r="MTP32" s="276"/>
      <c r="MTQ32" s="276"/>
      <c r="MTR32" s="276"/>
      <c r="MTS32" s="276"/>
      <c r="MTT32" s="276"/>
      <c r="MTU32" s="276"/>
      <c r="MTV32" s="276"/>
      <c r="MTW32" s="276"/>
      <c r="MTX32" s="276"/>
      <c r="MTY32" s="276"/>
      <c r="MTZ32" s="276"/>
      <c r="MUA32" s="276"/>
      <c r="MUB32" s="276"/>
      <c r="MUC32" s="276"/>
      <c r="MUD32" s="276"/>
      <c r="MUE32" s="276"/>
      <c r="MUF32" s="276"/>
      <c r="MUG32" s="276"/>
      <c r="MUH32" s="276"/>
      <c r="MUI32" s="276"/>
      <c r="MUJ32" s="276"/>
      <c r="MUK32" s="276"/>
      <c r="MUL32" s="276"/>
      <c r="MUM32" s="276"/>
      <c r="MUN32" s="276"/>
      <c r="MUO32" s="276"/>
      <c r="MUP32" s="276"/>
      <c r="MUQ32" s="276"/>
      <c r="MUR32" s="276"/>
      <c r="MUS32" s="276"/>
      <c r="MUT32" s="276"/>
      <c r="MUU32" s="276"/>
      <c r="MUV32" s="276"/>
      <c r="MUW32" s="276"/>
      <c r="MUX32" s="276"/>
      <c r="MUY32" s="276"/>
      <c r="MUZ32" s="276"/>
      <c r="MVA32" s="276"/>
      <c r="MVB32" s="276"/>
      <c r="MVC32" s="276"/>
      <c r="MVD32" s="276"/>
      <c r="MVE32" s="276"/>
      <c r="MVF32" s="276"/>
      <c r="MVG32" s="276"/>
      <c r="MVH32" s="276"/>
      <c r="MVI32" s="276"/>
      <c r="MVJ32" s="276"/>
      <c r="MVK32" s="276"/>
      <c r="MVL32" s="276"/>
      <c r="MVM32" s="276"/>
      <c r="MVN32" s="276"/>
      <c r="MVO32" s="276"/>
      <c r="MVP32" s="276"/>
      <c r="MVQ32" s="276"/>
      <c r="MVR32" s="276"/>
      <c r="MVS32" s="276"/>
      <c r="MVT32" s="276"/>
      <c r="MVU32" s="276"/>
      <c r="MVV32" s="276"/>
      <c r="MVW32" s="276"/>
      <c r="MVX32" s="276"/>
      <c r="MVY32" s="276"/>
      <c r="MVZ32" s="276"/>
      <c r="MWA32" s="276"/>
      <c r="MWB32" s="276"/>
      <c r="MWC32" s="276"/>
      <c r="MWD32" s="276"/>
      <c r="MWE32" s="276"/>
      <c r="MWF32" s="276"/>
      <c r="MWG32" s="276"/>
      <c r="MWH32" s="276"/>
      <c r="MWI32" s="276"/>
      <c r="MWJ32" s="276"/>
      <c r="MWK32" s="276"/>
      <c r="MWL32" s="276"/>
      <c r="MWM32" s="276"/>
      <c r="MWN32" s="276"/>
      <c r="MWO32" s="276"/>
      <c r="MWP32" s="276"/>
      <c r="MWQ32" s="276"/>
      <c r="MWR32" s="276"/>
      <c r="MWS32" s="276"/>
      <c r="MWT32" s="276"/>
      <c r="MWU32" s="276"/>
      <c r="MWV32" s="276"/>
      <c r="MWW32" s="276"/>
      <c r="MWX32" s="276"/>
      <c r="MWY32" s="276"/>
      <c r="MWZ32" s="276"/>
      <c r="MXA32" s="276"/>
      <c r="MXB32" s="276"/>
      <c r="MXC32" s="276"/>
      <c r="MXD32" s="276"/>
      <c r="MXE32" s="276"/>
      <c r="MXF32" s="276"/>
      <c r="MXG32" s="276"/>
      <c r="MXH32" s="276"/>
      <c r="MXI32" s="276"/>
      <c r="MXJ32" s="276"/>
      <c r="MXK32" s="276"/>
      <c r="MXL32" s="276"/>
      <c r="MXM32" s="276"/>
      <c r="MXN32" s="276"/>
      <c r="MXO32" s="276"/>
      <c r="MXP32" s="276"/>
      <c r="MXQ32" s="276"/>
      <c r="MXR32" s="276"/>
      <c r="MXS32" s="276"/>
      <c r="MXT32" s="276"/>
      <c r="MXU32" s="276"/>
      <c r="MXV32" s="276"/>
      <c r="MXW32" s="276"/>
      <c r="MXX32" s="276"/>
      <c r="MXY32" s="276"/>
      <c r="MXZ32" s="276"/>
      <c r="MYA32" s="276"/>
      <c r="MYB32" s="276"/>
      <c r="MYC32" s="276"/>
      <c r="MYD32" s="276"/>
      <c r="MYE32" s="276"/>
      <c r="MYF32" s="276"/>
      <c r="MYG32" s="276"/>
      <c r="MYH32" s="276"/>
      <c r="MYI32" s="276"/>
      <c r="MYJ32" s="276"/>
      <c r="MYK32" s="276"/>
      <c r="MYL32" s="276"/>
      <c r="MYM32" s="276"/>
      <c r="MYN32" s="276"/>
      <c r="MYO32" s="276"/>
      <c r="MYP32" s="276"/>
      <c r="MYQ32" s="276"/>
      <c r="MYR32" s="276"/>
      <c r="MYS32" s="276"/>
      <c r="MYT32" s="276"/>
      <c r="MYU32" s="276"/>
      <c r="MYV32" s="276"/>
      <c r="MYW32" s="276"/>
      <c r="MYX32" s="276"/>
      <c r="MYY32" s="276"/>
      <c r="MYZ32" s="276"/>
      <c r="MZA32" s="276"/>
      <c r="MZB32" s="276"/>
      <c r="MZC32" s="276"/>
      <c r="MZD32" s="276"/>
      <c r="MZE32" s="276"/>
      <c r="MZF32" s="276"/>
      <c r="MZG32" s="276"/>
      <c r="MZH32" s="276"/>
      <c r="MZI32" s="276"/>
      <c r="MZJ32" s="276"/>
      <c r="MZK32" s="276"/>
      <c r="MZL32" s="276"/>
      <c r="MZM32" s="276"/>
      <c r="MZN32" s="276"/>
      <c r="MZO32" s="276"/>
      <c r="MZP32" s="276"/>
      <c r="MZQ32" s="276"/>
      <c r="MZR32" s="276"/>
      <c r="MZS32" s="276"/>
      <c r="MZT32" s="276"/>
      <c r="MZU32" s="276"/>
      <c r="MZV32" s="276"/>
      <c r="MZW32" s="276"/>
      <c r="MZX32" s="276"/>
      <c r="MZY32" s="276"/>
      <c r="MZZ32" s="276"/>
      <c r="NAA32" s="276"/>
      <c r="NAB32" s="276"/>
      <c r="NAC32" s="276"/>
      <c r="NAD32" s="276"/>
      <c r="NAE32" s="276"/>
      <c r="NAF32" s="276"/>
      <c r="NAG32" s="276"/>
      <c r="NAH32" s="276"/>
      <c r="NAI32" s="276"/>
      <c r="NAJ32" s="276"/>
      <c r="NAK32" s="276"/>
      <c r="NAL32" s="276"/>
      <c r="NAM32" s="276"/>
      <c r="NAN32" s="276"/>
      <c r="NAO32" s="276"/>
      <c r="NAP32" s="276"/>
      <c r="NAQ32" s="276"/>
      <c r="NAR32" s="276"/>
      <c r="NAS32" s="276"/>
      <c r="NAT32" s="276"/>
      <c r="NAU32" s="276"/>
      <c r="NAV32" s="276"/>
      <c r="NAW32" s="276"/>
      <c r="NAX32" s="276"/>
      <c r="NAY32" s="276"/>
      <c r="NAZ32" s="276"/>
      <c r="NBA32" s="276"/>
      <c r="NBB32" s="276"/>
      <c r="NBC32" s="276"/>
      <c r="NBD32" s="276"/>
      <c r="NBE32" s="276"/>
      <c r="NBF32" s="276"/>
      <c r="NBG32" s="276"/>
      <c r="NBH32" s="276"/>
      <c r="NBI32" s="276"/>
      <c r="NBJ32" s="276"/>
      <c r="NBK32" s="276"/>
      <c r="NBL32" s="276"/>
      <c r="NBM32" s="276"/>
      <c r="NBN32" s="276"/>
      <c r="NBO32" s="276"/>
      <c r="NBP32" s="276"/>
      <c r="NBQ32" s="276"/>
      <c r="NBR32" s="276"/>
      <c r="NBS32" s="276"/>
      <c r="NBT32" s="276"/>
      <c r="NBU32" s="276"/>
      <c r="NBV32" s="276"/>
      <c r="NBW32" s="276"/>
      <c r="NBX32" s="276"/>
      <c r="NBY32" s="276"/>
      <c r="NBZ32" s="276"/>
      <c r="NCA32" s="276"/>
      <c r="NCB32" s="276"/>
      <c r="NCC32" s="276"/>
      <c r="NCD32" s="276"/>
      <c r="NCE32" s="276"/>
      <c r="NCF32" s="276"/>
      <c r="NCG32" s="276"/>
      <c r="NCH32" s="276"/>
      <c r="NCI32" s="276"/>
      <c r="NCJ32" s="276"/>
      <c r="NCK32" s="276"/>
      <c r="NCL32" s="276"/>
      <c r="NCM32" s="276"/>
      <c r="NCN32" s="276"/>
      <c r="NCO32" s="276"/>
      <c r="NCP32" s="276"/>
      <c r="NCQ32" s="276"/>
      <c r="NCR32" s="276"/>
      <c r="NCS32" s="276"/>
      <c r="NCT32" s="276"/>
      <c r="NCU32" s="276"/>
      <c r="NCV32" s="276"/>
      <c r="NCW32" s="276"/>
      <c r="NCX32" s="276"/>
      <c r="NCY32" s="276"/>
      <c r="NCZ32" s="276"/>
      <c r="NDA32" s="276"/>
      <c r="NDB32" s="276"/>
      <c r="NDC32" s="276"/>
      <c r="NDD32" s="276"/>
      <c r="NDE32" s="276"/>
      <c r="NDF32" s="276"/>
      <c r="NDG32" s="276"/>
      <c r="NDH32" s="276"/>
      <c r="NDI32" s="276"/>
      <c r="NDJ32" s="276"/>
      <c r="NDK32" s="276"/>
      <c r="NDL32" s="276"/>
      <c r="NDM32" s="276"/>
      <c r="NDN32" s="276"/>
      <c r="NDO32" s="276"/>
      <c r="NDP32" s="276"/>
      <c r="NDQ32" s="276"/>
      <c r="NDR32" s="276"/>
      <c r="NDS32" s="276"/>
      <c r="NDT32" s="276"/>
      <c r="NDU32" s="276"/>
      <c r="NDV32" s="276"/>
      <c r="NDW32" s="276"/>
      <c r="NDX32" s="276"/>
      <c r="NDY32" s="276"/>
      <c r="NDZ32" s="276"/>
      <c r="NEA32" s="276"/>
      <c r="NEB32" s="276"/>
      <c r="NEC32" s="276"/>
      <c r="NED32" s="276"/>
      <c r="NEE32" s="276"/>
      <c r="NEF32" s="276"/>
      <c r="NEG32" s="276"/>
      <c r="NEH32" s="276"/>
      <c r="NEI32" s="276"/>
      <c r="NEJ32" s="276"/>
      <c r="NEK32" s="276"/>
      <c r="NEL32" s="276"/>
      <c r="NEM32" s="276"/>
      <c r="NEN32" s="276"/>
      <c r="NEO32" s="276"/>
      <c r="NEP32" s="276"/>
      <c r="NEQ32" s="276"/>
      <c r="NER32" s="276"/>
      <c r="NES32" s="276"/>
      <c r="NET32" s="276"/>
      <c r="NEU32" s="276"/>
      <c r="NEV32" s="276"/>
      <c r="NEW32" s="276"/>
      <c r="NEX32" s="276"/>
      <c r="NEY32" s="276"/>
      <c r="NEZ32" s="276"/>
      <c r="NFA32" s="276"/>
      <c r="NFB32" s="276"/>
      <c r="NFC32" s="276"/>
      <c r="NFD32" s="276"/>
      <c r="NFE32" s="276"/>
      <c r="NFF32" s="276"/>
      <c r="NFG32" s="276"/>
      <c r="NFH32" s="276"/>
      <c r="NFI32" s="276"/>
      <c r="NFJ32" s="276"/>
      <c r="NFK32" s="276"/>
      <c r="NFL32" s="276"/>
      <c r="NFM32" s="276"/>
      <c r="NFN32" s="276"/>
      <c r="NFO32" s="276"/>
      <c r="NFP32" s="276"/>
      <c r="NFQ32" s="276"/>
      <c r="NFR32" s="276"/>
      <c r="NFS32" s="276"/>
      <c r="NFT32" s="276"/>
      <c r="NFU32" s="276"/>
      <c r="NFV32" s="276"/>
      <c r="NFW32" s="276"/>
      <c r="NFX32" s="276"/>
      <c r="NFY32" s="276"/>
      <c r="NFZ32" s="276"/>
      <c r="NGA32" s="276"/>
      <c r="NGB32" s="276"/>
      <c r="NGC32" s="276"/>
      <c r="NGD32" s="276"/>
      <c r="NGE32" s="276"/>
      <c r="NGF32" s="276"/>
      <c r="NGG32" s="276"/>
      <c r="NGH32" s="276"/>
      <c r="NGI32" s="276"/>
      <c r="NGJ32" s="276"/>
      <c r="NGK32" s="276"/>
      <c r="NGL32" s="276"/>
      <c r="NGM32" s="276"/>
      <c r="NGN32" s="276"/>
      <c r="NGO32" s="276"/>
      <c r="NGP32" s="276"/>
      <c r="NGQ32" s="276"/>
      <c r="NGR32" s="276"/>
      <c r="NGS32" s="276"/>
      <c r="NGT32" s="276"/>
      <c r="NGU32" s="276"/>
      <c r="NGV32" s="276"/>
      <c r="NGW32" s="276"/>
      <c r="NGX32" s="276"/>
      <c r="NGY32" s="276"/>
      <c r="NGZ32" s="276"/>
      <c r="NHA32" s="276"/>
      <c r="NHB32" s="276"/>
      <c r="NHC32" s="276"/>
      <c r="NHD32" s="276"/>
      <c r="NHE32" s="276"/>
      <c r="NHF32" s="276"/>
      <c r="NHG32" s="276"/>
      <c r="NHH32" s="276"/>
      <c r="NHI32" s="276"/>
      <c r="NHJ32" s="276"/>
      <c r="NHK32" s="276"/>
      <c r="NHL32" s="276"/>
      <c r="NHM32" s="276"/>
      <c r="NHN32" s="276"/>
      <c r="NHO32" s="276"/>
      <c r="NHP32" s="276"/>
      <c r="NHQ32" s="276"/>
      <c r="NHR32" s="276"/>
      <c r="NHS32" s="276"/>
      <c r="NHT32" s="276"/>
      <c r="NHU32" s="276"/>
      <c r="NHV32" s="276"/>
      <c r="NHW32" s="276"/>
      <c r="NHX32" s="276"/>
      <c r="NHY32" s="276"/>
      <c r="NHZ32" s="276"/>
      <c r="NIA32" s="276"/>
      <c r="NIB32" s="276"/>
      <c r="NIC32" s="276"/>
      <c r="NID32" s="276"/>
      <c r="NIE32" s="276"/>
      <c r="NIF32" s="276"/>
      <c r="NIG32" s="276"/>
      <c r="NIH32" s="276"/>
      <c r="NII32" s="276"/>
      <c r="NIJ32" s="276"/>
      <c r="NIK32" s="276"/>
      <c r="NIL32" s="276"/>
      <c r="NIM32" s="276"/>
      <c r="NIN32" s="276"/>
      <c r="NIO32" s="276"/>
      <c r="NIP32" s="276"/>
      <c r="NIQ32" s="276"/>
      <c r="NIR32" s="276"/>
      <c r="NIS32" s="276"/>
      <c r="NIT32" s="276"/>
      <c r="NIU32" s="276"/>
      <c r="NIV32" s="276"/>
      <c r="NIW32" s="276"/>
      <c r="NIX32" s="276"/>
      <c r="NIY32" s="276"/>
      <c r="NIZ32" s="276"/>
      <c r="NJA32" s="276"/>
      <c r="NJB32" s="276"/>
      <c r="NJC32" s="276"/>
      <c r="NJD32" s="276"/>
      <c r="NJE32" s="276"/>
      <c r="NJF32" s="276"/>
      <c r="NJG32" s="276"/>
      <c r="NJH32" s="276"/>
      <c r="NJI32" s="276"/>
      <c r="NJJ32" s="276"/>
      <c r="NJK32" s="276"/>
      <c r="NJL32" s="276"/>
      <c r="NJM32" s="276"/>
      <c r="NJN32" s="276"/>
      <c r="NJO32" s="276"/>
      <c r="NJP32" s="276"/>
      <c r="NJQ32" s="276"/>
      <c r="NJR32" s="276"/>
      <c r="NJS32" s="276"/>
      <c r="NJT32" s="276"/>
      <c r="NJU32" s="276"/>
      <c r="NJV32" s="276"/>
      <c r="NJW32" s="276"/>
      <c r="NJX32" s="276"/>
      <c r="NJY32" s="276"/>
      <c r="NJZ32" s="276"/>
      <c r="NKA32" s="276"/>
      <c r="NKB32" s="276"/>
      <c r="NKC32" s="276"/>
      <c r="NKD32" s="276"/>
      <c r="NKE32" s="276"/>
      <c r="NKF32" s="276"/>
      <c r="NKG32" s="276"/>
      <c r="NKH32" s="276"/>
      <c r="NKI32" s="276"/>
      <c r="NKJ32" s="276"/>
      <c r="NKK32" s="276"/>
      <c r="NKL32" s="276"/>
      <c r="NKM32" s="276"/>
      <c r="NKN32" s="276"/>
      <c r="NKO32" s="276"/>
      <c r="NKP32" s="276"/>
      <c r="NKQ32" s="276"/>
      <c r="NKR32" s="276"/>
      <c r="NKS32" s="276"/>
      <c r="NKT32" s="276"/>
      <c r="NKU32" s="276"/>
      <c r="NKV32" s="276"/>
      <c r="NKW32" s="276"/>
      <c r="NKX32" s="276"/>
      <c r="NKY32" s="276"/>
      <c r="NKZ32" s="276"/>
      <c r="NLA32" s="276"/>
      <c r="NLB32" s="276"/>
      <c r="NLC32" s="276"/>
      <c r="NLD32" s="276"/>
      <c r="NLE32" s="276"/>
      <c r="NLF32" s="276"/>
      <c r="NLG32" s="276"/>
      <c r="NLH32" s="276"/>
      <c r="NLI32" s="276"/>
      <c r="NLJ32" s="276"/>
      <c r="NLK32" s="276"/>
      <c r="NLL32" s="276"/>
      <c r="NLM32" s="276"/>
      <c r="NLN32" s="276"/>
      <c r="NLO32" s="276"/>
      <c r="NLP32" s="276"/>
      <c r="NLQ32" s="276"/>
      <c r="NLR32" s="276"/>
      <c r="NLS32" s="276"/>
      <c r="NLT32" s="276"/>
      <c r="NLU32" s="276"/>
      <c r="NLV32" s="276"/>
      <c r="NLW32" s="276"/>
      <c r="NLX32" s="276"/>
      <c r="NLY32" s="276"/>
      <c r="NLZ32" s="276"/>
      <c r="NMA32" s="276"/>
      <c r="NMB32" s="276"/>
      <c r="NMC32" s="276"/>
      <c r="NMD32" s="276"/>
      <c r="NME32" s="276"/>
      <c r="NMF32" s="276"/>
      <c r="NMG32" s="276"/>
      <c r="NMH32" s="276"/>
      <c r="NMI32" s="276"/>
      <c r="NMJ32" s="276"/>
      <c r="NMK32" s="276"/>
      <c r="NML32" s="276"/>
      <c r="NMM32" s="276"/>
      <c r="NMN32" s="276"/>
      <c r="NMO32" s="276"/>
      <c r="NMP32" s="276"/>
      <c r="NMQ32" s="276"/>
      <c r="NMR32" s="276"/>
      <c r="NMS32" s="276"/>
      <c r="NMT32" s="276"/>
      <c r="NMU32" s="276"/>
      <c r="NMV32" s="276"/>
      <c r="NMW32" s="276"/>
      <c r="NMX32" s="276"/>
      <c r="NMY32" s="276"/>
      <c r="NMZ32" s="276"/>
      <c r="NNA32" s="276"/>
      <c r="NNB32" s="276"/>
      <c r="NNC32" s="276"/>
      <c r="NND32" s="276"/>
      <c r="NNE32" s="276"/>
      <c r="NNF32" s="276"/>
      <c r="NNG32" s="276"/>
      <c r="NNH32" s="276"/>
      <c r="NNI32" s="276"/>
      <c r="NNJ32" s="276"/>
      <c r="NNK32" s="276"/>
      <c r="NNL32" s="276"/>
      <c r="NNM32" s="276"/>
      <c r="NNN32" s="276"/>
      <c r="NNO32" s="276"/>
      <c r="NNP32" s="276"/>
      <c r="NNQ32" s="276"/>
      <c r="NNR32" s="276"/>
      <c r="NNS32" s="276"/>
      <c r="NNT32" s="276"/>
      <c r="NNU32" s="276"/>
      <c r="NNV32" s="276"/>
      <c r="NNW32" s="276"/>
      <c r="NNX32" s="276"/>
      <c r="NNY32" s="276"/>
      <c r="NNZ32" s="276"/>
      <c r="NOA32" s="276"/>
      <c r="NOB32" s="276"/>
      <c r="NOC32" s="276"/>
      <c r="NOD32" s="276"/>
      <c r="NOE32" s="276"/>
      <c r="NOF32" s="276"/>
      <c r="NOG32" s="276"/>
      <c r="NOH32" s="276"/>
      <c r="NOI32" s="276"/>
      <c r="NOJ32" s="276"/>
      <c r="NOK32" s="276"/>
      <c r="NOL32" s="276"/>
      <c r="NOM32" s="276"/>
      <c r="NON32" s="276"/>
      <c r="NOO32" s="276"/>
      <c r="NOP32" s="276"/>
      <c r="NOQ32" s="276"/>
      <c r="NOR32" s="276"/>
      <c r="NOS32" s="276"/>
      <c r="NOT32" s="276"/>
      <c r="NOU32" s="276"/>
      <c r="NOV32" s="276"/>
      <c r="NOW32" s="276"/>
      <c r="NOX32" s="276"/>
      <c r="NOY32" s="276"/>
      <c r="NOZ32" s="276"/>
      <c r="NPA32" s="276"/>
      <c r="NPB32" s="276"/>
      <c r="NPC32" s="276"/>
      <c r="NPD32" s="276"/>
      <c r="NPE32" s="276"/>
      <c r="NPF32" s="276"/>
      <c r="NPG32" s="276"/>
      <c r="NPH32" s="276"/>
      <c r="NPI32" s="276"/>
      <c r="NPJ32" s="276"/>
      <c r="NPK32" s="276"/>
      <c r="NPL32" s="276"/>
      <c r="NPM32" s="276"/>
      <c r="NPN32" s="276"/>
      <c r="NPO32" s="276"/>
      <c r="NPP32" s="276"/>
      <c r="NPQ32" s="276"/>
      <c r="NPR32" s="276"/>
      <c r="NPS32" s="276"/>
      <c r="NPT32" s="276"/>
      <c r="NPU32" s="276"/>
      <c r="NPV32" s="276"/>
      <c r="NPW32" s="276"/>
      <c r="NPX32" s="276"/>
      <c r="NPY32" s="276"/>
      <c r="NPZ32" s="276"/>
      <c r="NQA32" s="276"/>
      <c r="NQB32" s="276"/>
      <c r="NQC32" s="276"/>
      <c r="NQD32" s="276"/>
      <c r="NQE32" s="276"/>
      <c r="NQF32" s="276"/>
      <c r="NQG32" s="276"/>
      <c r="NQH32" s="276"/>
      <c r="NQI32" s="276"/>
      <c r="NQJ32" s="276"/>
      <c r="NQK32" s="276"/>
      <c r="NQL32" s="276"/>
      <c r="NQM32" s="276"/>
      <c r="NQN32" s="276"/>
      <c r="NQO32" s="276"/>
      <c r="NQP32" s="276"/>
      <c r="NQQ32" s="276"/>
      <c r="NQR32" s="276"/>
      <c r="NQS32" s="276"/>
      <c r="NQT32" s="276"/>
      <c r="NQU32" s="276"/>
      <c r="NQV32" s="276"/>
      <c r="NQW32" s="276"/>
      <c r="NQX32" s="276"/>
      <c r="NQY32" s="276"/>
      <c r="NQZ32" s="276"/>
      <c r="NRA32" s="276"/>
      <c r="NRB32" s="276"/>
      <c r="NRC32" s="276"/>
      <c r="NRD32" s="276"/>
      <c r="NRE32" s="276"/>
      <c r="NRF32" s="276"/>
      <c r="NRG32" s="276"/>
      <c r="NRH32" s="276"/>
      <c r="NRI32" s="276"/>
      <c r="NRJ32" s="276"/>
      <c r="NRK32" s="276"/>
      <c r="NRL32" s="276"/>
      <c r="NRM32" s="276"/>
      <c r="NRN32" s="276"/>
      <c r="NRO32" s="276"/>
      <c r="NRP32" s="276"/>
      <c r="NRQ32" s="276"/>
      <c r="NRR32" s="276"/>
      <c r="NRS32" s="276"/>
      <c r="NRT32" s="276"/>
      <c r="NRU32" s="276"/>
      <c r="NRV32" s="276"/>
      <c r="NRW32" s="276"/>
      <c r="NRX32" s="276"/>
      <c r="NRY32" s="276"/>
      <c r="NRZ32" s="276"/>
      <c r="NSA32" s="276"/>
      <c r="NSB32" s="276"/>
      <c r="NSC32" s="276"/>
      <c r="NSD32" s="276"/>
      <c r="NSE32" s="276"/>
      <c r="NSF32" s="276"/>
      <c r="NSG32" s="276"/>
      <c r="NSH32" s="276"/>
      <c r="NSI32" s="276"/>
      <c r="NSJ32" s="276"/>
      <c r="NSK32" s="276"/>
      <c r="NSL32" s="276"/>
      <c r="NSM32" s="276"/>
      <c r="NSN32" s="276"/>
      <c r="NSO32" s="276"/>
      <c r="NSP32" s="276"/>
      <c r="NSQ32" s="276"/>
      <c r="NSR32" s="276"/>
      <c r="NSS32" s="276"/>
      <c r="NST32" s="276"/>
      <c r="NSU32" s="276"/>
      <c r="NSV32" s="276"/>
      <c r="NSW32" s="276"/>
      <c r="NSX32" s="276"/>
      <c r="NSY32" s="276"/>
      <c r="NSZ32" s="276"/>
      <c r="NTA32" s="276"/>
      <c r="NTB32" s="276"/>
      <c r="NTC32" s="276"/>
      <c r="NTD32" s="276"/>
      <c r="NTE32" s="276"/>
      <c r="NTF32" s="276"/>
      <c r="NTG32" s="276"/>
      <c r="NTH32" s="276"/>
      <c r="NTI32" s="276"/>
      <c r="NTJ32" s="276"/>
      <c r="NTK32" s="276"/>
      <c r="NTL32" s="276"/>
      <c r="NTM32" s="276"/>
      <c r="NTN32" s="276"/>
      <c r="NTO32" s="276"/>
      <c r="NTP32" s="276"/>
      <c r="NTQ32" s="276"/>
      <c r="NTR32" s="276"/>
      <c r="NTS32" s="276"/>
      <c r="NTT32" s="276"/>
      <c r="NTU32" s="276"/>
      <c r="NTV32" s="276"/>
      <c r="NTW32" s="276"/>
      <c r="NTX32" s="276"/>
      <c r="NTY32" s="276"/>
      <c r="NTZ32" s="276"/>
      <c r="NUA32" s="276"/>
      <c r="NUB32" s="276"/>
      <c r="NUC32" s="276"/>
      <c r="NUD32" s="276"/>
      <c r="NUE32" s="276"/>
      <c r="NUF32" s="276"/>
      <c r="NUG32" s="276"/>
      <c r="NUH32" s="276"/>
      <c r="NUI32" s="276"/>
      <c r="NUJ32" s="276"/>
      <c r="NUK32" s="276"/>
      <c r="NUL32" s="276"/>
      <c r="NUM32" s="276"/>
      <c r="NUN32" s="276"/>
      <c r="NUO32" s="276"/>
      <c r="NUP32" s="276"/>
      <c r="NUQ32" s="276"/>
      <c r="NUR32" s="276"/>
      <c r="NUS32" s="276"/>
      <c r="NUT32" s="276"/>
      <c r="NUU32" s="276"/>
      <c r="NUV32" s="276"/>
      <c r="NUW32" s="276"/>
      <c r="NUX32" s="276"/>
      <c r="NUY32" s="276"/>
      <c r="NUZ32" s="276"/>
      <c r="NVA32" s="276"/>
      <c r="NVB32" s="276"/>
      <c r="NVC32" s="276"/>
      <c r="NVD32" s="276"/>
      <c r="NVE32" s="276"/>
      <c r="NVF32" s="276"/>
      <c r="NVG32" s="276"/>
      <c r="NVH32" s="276"/>
      <c r="NVI32" s="276"/>
      <c r="NVJ32" s="276"/>
      <c r="NVK32" s="276"/>
      <c r="NVL32" s="276"/>
      <c r="NVM32" s="276"/>
      <c r="NVN32" s="276"/>
      <c r="NVO32" s="276"/>
      <c r="NVP32" s="276"/>
      <c r="NVQ32" s="276"/>
      <c r="NVR32" s="276"/>
      <c r="NVS32" s="276"/>
      <c r="NVT32" s="276"/>
      <c r="NVU32" s="276"/>
      <c r="NVV32" s="276"/>
      <c r="NVW32" s="276"/>
      <c r="NVX32" s="276"/>
      <c r="NVY32" s="276"/>
      <c r="NVZ32" s="276"/>
      <c r="NWA32" s="276"/>
      <c r="NWB32" s="276"/>
      <c r="NWC32" s="276"/>
      <c r="NWD32" s="276"/>
      <c r="NWE32" s="276"/>
      <c r="NWF32" s="276"/>
      <c r="NWG32" s="276"/>
      <c r="NWH32" s="276"/>
      <c r="NWI32" s="276"/>
      <c r="NWJ32" s="276"/>
      <c r="NWK32" s="276"/>
      <c r="NWL32" s="276"/>
      <c r="NWM32" s="276"/>
      <c r="NWN32" s="276"/>
      <c r="NWO32" s="276"/>
      <c r="NWP32" s="276"/>
      <c r="NWQ32" s="276"/>
      <c r="NWR32" s="276"/>
      <c r="NWS32" s="276"/>
      <c r="NWT32" s="276"/>
      <c r="NWU32" s="276"/>
      <c r="NWV32" s="276"/>
      <c r="NWW32" s="276"/>
      <c r="NWX32" s="276"/>
      <c r="NWY32" s="276"/>
      <c r="NWZ32" s="276"/>
      <c r="NXA32" s="276"/>
      <c r="NXB32" s="276"/>
      <c r="NXC32" s="276"/>
      <c r="NXD32" s="276"/>
      <c r="NXE32" s="276"/>
      <c r="NXF32" s="276"/>
      <c r="NXG32" s="276"/>
      <c r="NXH32" s="276"/>
      <c r="NXI32" s="276"/>
      <c r="NXJ32" s="276"/>
      <c r="NXK32" s="276"/>
      <c r="NXL32" s="276"/>
      <c r="NXM32" s="276"/>
      <c r="NXN32" s="276"/>
      <c r="NXO32" s="276"/>
      <c r="NXP32" s="276"/>
      <c r="NXQ32" s="276"/>
      <c r="NXR32" s="276"/>
      <c r="NXS32" s="276"/>
      <c r="NXT32" s="276"/>
      <c r="NXU32" s="276"/>
      <c r="NXV32" s="276"/>
      <c r="NXW32" s="276"/>
      <c r="NXX32" s="276"/>
      <c r="NXY32" s="276"/>
      <c r="NXZ32" s="276"/>
      <c r="NYA32" s="276"/>
      <c r="NYB32" s="276"/>
      <c r="NYC32" s="276"/>
      <c r="NYD32" s="276"/>
      <c r="NYE32" s="276"/>
      <c r="NYF32" s="276"/>
      <c r="NYG32" s="276"/>
      <c r="NYH32" s="276"/>
      <c r="NYI32" s="276"/>
      <c r="NYJ32" s="276"/>
      <c r="NYK32" s="276"/>
      <c r="NYL32" s="276"/>
      <c r="NYM32" s="276"/>
      <c r="NYN32" s="276"/>
      <c r="NYO32" s="276"/>
      <c r="NYP32" s="276"/>
      <c r="NYQ32" s="276"/>
      <c r="NYR32" s="276"/>
      <c r="NYS32" s="276"/>
      <c r="NYT32" s="276"/>
      <c r="NYU32" s="276"/>
      <c r="NYV32" s="276"/>
      <c r="NYW32" s="276"/>
      <c r="NYX32" s="276"/>
      <c r="NYY32" s="276"/>
      <c r="NYZ32" s="276"/>
      <c r="NZA32" s="276"/>
      <c r="NZB32" s="276"/>
      <c r="NZC32" s="276"/>
      <c r="NZD32" s="276"/>
      <c r="NZE32" s="276"/>
      <c r="NZF32" s="276"/>
      <c r="NZG32" s="276"/>
      <c r="NZH32" s="276"/>
      <c r="NZI32" s="276"/>
      <c r="NZJ32" s="276"/>
      <c r="NZK32" s="276"/>
      <c r="NZL32" s="276"/>
      <c r="NZM32" s="276"/>
      <c r="NZN32" s="276"/>
      <c r="NZO32" s="276"/>
      <c r="NZP32" s="276"/>
      <c r="NZQ32" s="276"/>
      <c r="NZR32" s="276"/>
      <c r="NZS32" s="276"/>
      <c r="NZT32" s="276"/>
      <c r="NZU32" s="276"/>
      <c r="NZV32" s="276"/>
      <c r="NZW32" s="276"/>
      <c r="NZX32" s="276"/>
      <c r="NZY32" s="276"/>
      <c r="NZZ32" s="276"/>
      <c r="OAA32" s="276"/>
      <c r="OAB32" s="276"/>
      <c r="OAC32" s="276"/>
      <c r="OAD32" s="276"/>
      <c r="OAE32" s="276"/>
      <c r="OAF32" s="276"/>
      <c r="OAG32" s="276"/>
      <c r="OAH32" s="276"/>
      <c r="OAI32" s="276"/>
      <c r="OAJ32" s="276"/>
      <c r="OAK32" s="276"/>
      <c r="OAL32" s="276"/>
      <c r="OAM32" s="276"/>
      <c r="OAN32" s="276"/>
      <c r="OAO32" s="276"/>
      <c r="OAP32" s="276"/>
      <c r="OAQ32" s="276"/>
      <c r="OAR32" s="276"/>
      <c r="OAS32" s="276"/>
      <c r="OAT32" s="276"/>
      <c r="OAU32" s="276"/>
      <c r="OAV32" s="276"/>
      <c r="OAW32" s="276"/>
      <c r="OAX32" s="276"/>
      <c r="OAY32" s="276"/>
      <c r="OAZ32" s="276"/>
      <c r="OBA32" s="276"/>
      <c r="OBB32" s="276"/>
      <c r="OBC32" s="276"/>
      <c r="OBD32" s="276"/>
      <c r="OBE32" s="276"/>
      <c r="OBF32" s="276"/>
      <c r="OBG32" s="276"/>
      <c r="OBH32" s="276"/>
      <c r="OBI32" s="276"/>
      <c r="OBJ32" s="276"/>
      <c r="OBK32" s="276"/>
      <c r="OBL32" s="276"/>
      <c r="OBM32" s="276"/>
      <c r="OBN32" s="276"/>
      <c r="OBO32" s="276"/>
      <c r="OBP32" s="276"/>
      <c r="OBQ32" s="276"/>
      <c r="OBR32" s="276"/>
      <c r="OBS32" s="276"/>
      <c r="OBT32" s="276"/>
      <c r="OBU32" s="276"/>
      <c r="OBV32" s="276"/>
      <c r="OBW32" s="276"/>
      <c r="OBX32" s="276"/>
      <c r="OBY32" s="276"/>
      <c r="OBZ32" s="276"/>
      <c r="OCA32" s="276"/>
      <c r="OCB32" s="276"/>
      <c r="OCC32" s="276"/>
      <c r="OCD32" s="276"/>
      <c r="OCE32" s="276"/>
      <c r="OCF32" s="276"/>
      <c r="OCG32" s="276"/>
      <c r="OCH32" s="276"/>
      <c r="OCI32" s="276"/>
      <c r="OCJ32" s="276"/>
      <c r="OCK32" s="276"/>
      <c r="OCL32" s="276"/>
      <c r="OCM32" s="276"/>
      <c r="OCN32" s="276"/>
      <c r="OCO32" s="276"/>
      <c r="OCP32" s="276"/>
      <c r="OCQ32" s="276"/>
      <c r="OCR32" s="276"/>
      <c r="OCS32" s="276"/>
      <c r="OCT32" s="276"/>
      <c r="OCU32" s="276"/>
      <c r="OCV32" s="276"/>
      <c r="OCW32" s="276"/>
      <c r="OCX32" s="276"/>
      <c r="OCY32" s="276"/>
      <c r="OCZ32" s="276"/>
      <c r="ODA32" s="276"/>
      <c r="ODB32" s="276"/>
      <c r="ODC32" s="276"/>
      <c r="ODD32" s="276"/>
      <c r="ODE32" s="276"/>
      <c r="ODF32" s="276"/>
      <c r="ODG32" s="276"/>
      <c r="ODH32" s="276"/>
      <c r="ODI32" s="276"/>
      <c r="ODJ32" s="276"/>
      <c r="ODK32" s="276"/>
      <c r="ODL32" s="276"/>
      <c r="ODM32" s="276"/>
      <c r="ODN32" s="276"/>
      <c r="ODO32" s="276"/>
      <c r="ODP32" s="276"/>
      <c r="ODQ32" s="276"/>
      <c r="ODR32" s="276"/>
      <c r="ODS32" s="276"/>
      <c r="ODT32" s="276"/>
      <c r="ODU32" s="276"/>
      <c r="ODV32" s="276"/>
      <c r="ODW32" s="276"/>
      <c r="ODX32" s="276"/>
      <c r="ODY32" s="276"/>
      <c r="ODZ32" s="276"/>
      <c r="OEA32" s="276"/>
      <c r="OEB32" s="276"/>
      <c r="OEC32" s="276"/>
      <c r="OED32" s="276"/>
      <c r="OEE32" s="276"/>
      <c r="OEF32" s="276"/>
      <c r="OEG32" s="276"/>
      <c r="OEH32" s="276"/>
      <c r="OEI32" s="276"/>
      <c r="OEJ32" s="276"/>
      <c r="OEK32" s="276"/>
      <c r="OEL32" s="276"/>
      <c r="OEM32" s="276"/>
      <c r="OEN32" s="276"/>
      <c r="OEO32" s="276"/>
      <c r="OEP32" s="276"/>
      <c r="OEQ32" s="276"/>
      <c r="OER32" s="276"/>
      <c r="OES32" s="276"/>
      <c r="OET32" s="276"/>
      <c r="OEU32" s="276"/>
      <c r="OEV32" s="276"/>
      <c r="OEW32" s="276"/>
      <c r="OEX32" s="276"/>
      <c r="OEY32" s="276"/>
      <c r="OEZ32" s="276"/>
      <c r="OFA32" s="276"/>
      <c r="OFB32" s="276"/>
      <c r="OFC32" s="276"/>
      <c r="OFD32" s="276"/>
      <c r="OFE32" s="276"/>
      <c r="OFF32" s="276"/>
      <c r="OFG32" s="276"/>
      <c r="OFH32" s="276"/>
      <c r="OFI32" s="276"/>
      <c r="OFJ32" s="276"/>
      <c r="OFK32" s="276"/>
      <c r="OFL32" s="276"/>
      <c r="OFM32" s="276"/>
      <c r="OFN32" s="276"/>
      <c r="OFO32" s="276"/>
      <c r="OFP32" s="276"/>
      <c r="OFQ32" s="276"/>
      <c r="OFR32" s="276"/>
      <c r="OFS32" s="276"/>
      <c r="OFT32" s="276"/>
      <c r="OFU32" s="276"/>
      <c r="OFV32" s="276"/>
      <c r="OFW32" s="276"/>
      <c r="OFX32" s="276"/>
      <c r="OFY32" s="276"/>
      <c r="OFZ32" s="276"/>
      <c r="OGA32" s="276"/>
      <c r="OGB32" s="276"/>
      <c r="OGC32" s="276"/>
      <c r="OGD32" s="276"/>
      <c r="OGE32" s="276"/>
      <c r="OGF32" s="276"/>
      <c r="OGG32" s="276"/>
      <c r="OGH32" s="276"/>
      <c r="OGI32" s="276"/>
      <c r="OGJ32" s="276"/>
      <c r="OGK32" s="276"/>
      <c r="OGL32" s="276"/>
      <c r="OGM32" s="276"/>
      <c r="OGN32" s="276"/>
      <c r="OGO32" s="276"/>
      <c r="OGP32" s="276"/>
      <c r="OGQ32" s="276"/>
      <c r="OGR32" s="276"/>
      <c r="OGS32" s="276"/>
      <c r="OGT32" s="276"/>
      <c r="OGU32" s="276"/>
      <c r="OGV32" s="276"/>
      <c r="OGW32" s="276"/>
      <c r="OGX32" s="276"/>
      <c r="OGY32" s="276"/>
      <c r="OGZ32" s="276"/>
      <c r="OHA32" s="276"/>
      <c r="OHB32" s="276"/>
      <c r="OHC32" s="276"/>
      <c r="OHD32" s="276"/>
      <c r="OHE32" s="276"/>
      <c r="OHF32" s="276"/>
      <c r="OHG32" s="276"/>
      <c r="OHH32" s="276"/>
      <c r="OHI32" s="276"/>
      <c r="OHJ32" s="276"/>
      <c r="OHK32" s="276"/>
      <c r="OHL32" s="276"/>
      <c r="OHM32" s="276"/>
      <c r="OHN32" s="276"/>
      <c r="OHO32" s="276"/>
      <c r="OHP32" s="276"/>
      <c r="OHQ32" s="276"/>
      <c r="OHR32" s="276"/>
      <c r="OHS32" s="276"/>
      <c r="OHT32" s="276"/>
      <c r="OHU32" s="276"/>
      <c r="OHV32" s="276"/>
      <c r="OHW32" s="276"/>
      <c r="OHX32" s="276"/>
      <c r="OHY32" s="276"/>
      <c r="OHZ32" s="276"/>
      <c r="OIA32" s="276"/>
      <c r="OIB32" s="276"/>
      <c r="OIC32" s="276"/>
      <c r="OID32" s="276"/>
      <c r="OIE32" s="276"/>
      <c r="OIF32" s="276"/>
      <c r="OIG32" s="276"/>
      <c r="OIH32" s="276"/>
      <c r="OII32" s="276"/>
      <c r="OIJ32" s="276"/>
      <c r="OIK32" s="276"/>
      <c r="OIL32" s="276"/>
      <c r="OIM32" s="276"/>
      <c r="OIN32" s="276"/>
      <c r="OIO32" s="276"/>
      <c r="OIP32" s="276"/>
      <c r="OIQ32" s="276"/>
      <c r="OIR32" s="276"/>
      <c r="OIS32" s="276"/>
      <c r="OIT32" s="276"/>
      <c r="OIU32" s="276"/>
      <c r="OIV32" s="276"/>
      <c r="OIW32" s="276"/>
      <c r="OIX32" s="276"/>
      <c r="OIY32" s="276"/>
      <c r="OIZ32" s="276"/>
      <c r="OJA32" s="276"/>
      <c r="OJB32" s="276"/>
      <c r="OJC32" s="276"/>
      <c r="OJD32" s="276"/>
      <c r="OJE32" s="276"/>
      <c r="OJF32" s="276"/>
      <c r="OJG32" s="276"/>
      <c r="OJH32" s="276"/>
      <c r="OJI32" s="276"/>
      <c r="OJJ32" s="276"/>
      <c r="OJK32" s="276"/>
      <c r="OJL32" s="276"/>
      <c r="OJM32" s="276"/>
      <c r="OJN32" s="276"/>
      <c r="OJO32" s="276"/>
      <c r="OJP32" s="276"/>
      <c r="OJQ32" s="276"/>
      <c r="OJR32" s="276"/>
      <c r="OJS32" s="276"/>
      <c r="OJT32" s="276"/>
      <c r="OJU32" s="276"/>
      <c r="OJV32" s="276"/>
      <c r="OJW32" s="276"/>
      <c r="OJX32" s="276"/>
      <c r="OJY32" s="276"/>
      <c r="OJZ32" s="276"/>
      <c r="OKA32" s="276"/>
      <c r="OKB32" s="276"/>
      <c r="OKC32" s="276"/>
      <c r="OKD32" s="276"/>
      <c r="OKE32" s="276"/>
      <c r="OKF32" s="276"/>
      <c r="OKG32" s="276"/>
      <c r="OKH32" s="276"/>
      <c r="OKI32" s="276"/>
      <c r="OKJ32" s="276"/>
      <c r="OKK32" s="276"/>
      <c r="OKL32" s="276"/>
      <c r="OKM32" s="276"/>
      <c r="OKN32" s="276"/>
      <c r="OKO32" s="276"/>
      <c r="OKP32" s="276"/>
      <c r="OKQ32" s="276"/>
      <c r="OKR32" s="276"/>
      <c r="OKS32" s="276"/>
      <c r="OKT32" s="276"/>
      <c r="OKU32" s="276"/>
      <c r="OKV32" s="276"/>
      <c r="OKW32" s="276"/>
      <c r="OKX32" s="276"/>
      <c r="OKY32" s="276"/>
      <c r="OKZ32" s="276"/>
      <c r="OLA32" s="276"/>
      <c r="OLB32" s="276"/>
      <c r="OLC32" s="276"/>
      <c r="OLD32" s="276"/>
      <c r="OLE32" s="276"/>
      <c r="OLF32" s="276"/>
      <c r="OLG32" s="276"/>
      <c r="OLH32" s="276"/>
      <c r="OLI32" s="276"/>
      <c r="OLJ32" s="276"/>
      <c r="OLK32" s="276"/>
      <c r="OLL32" s="276"/>
      <c r="OLM32" s="276"/>
      <c r="OLN32" s="276"/>
      <c r="OLO32" s="276"/>
      <c r="OLP32" s="276"/>
      <c r="OLQ32" s="276"/>
      <c r="OLR32" s="276"/>
      <c r="OLS32" s="276"/>
      <c r="OLT32" s="276"/>
      <c r="OLU32" s="276"/>
      <c r="OLV32" s="276"/>
      <c r="OLW32" s="276"/>
      <c r="OLX32" s="276"/>
      <c r="OLY32" s="276"/>
      <c r="OLZ32" s="276"/>
      <c r="OMA32" s="276"/>
      <c r="OMB32" s="276"/>
      <c r="OMC32" s="276"/>
      <c r="OMD32" s="276"/>
      <c r="OME32" s="276"/>
      <c r="OMF32" s="276"/>
      <c r="OMG32" s="276"/>
      <c r="OMH32" s="276"/>
      <c r="OMI32" s="276"/>
      <c r="OMJ32" s="276"/>
      <c r="OMK32" s="276"/>
      <c r="OML32" s="276"/>
      <c r="OMM32" s="276"/>
      <c r="OMN32" s="276"/>
      <c r="OMO32" s="276"/>
      <c r="OMP32" s="276"/>
      <c r="OMQ32" s="276"/>
      <c r="OMR32" s="276"/>
      <c r="OMS32" s="276"/>
      <c r="OMT32" s="276"/>
      <c r="OMU32" s="276"/>
      <c r="OMV32" s="276"/>
      <c r="OMW32" s="276"/>
      <c r="OMX32" s="276"/>
      <c r="OMY32" s="276"/>
      <c r="OMZ32" s="276"/>
      <c r="ONA32" s="276"/>
      <c r="ONB32" s="276"/>
      <c r="ONC32" s="276"/>
      <c r="OND32" s="276"/>
      <c r="ONE32" s="276"/>
      <c r="ONF32" s="276"/>
      <c r="ONG32" s="276"/>
      <c r="ONH32" s="276"/>
      <c r="ONI32" s="276"/>
      <c r="ONJ32" s="276"/>
      <c r="ONK32" s="276"/>
      <c r="ONL32" s="276"/>
      <c r="ONM32" s="276"/>
      <c r="ONN32" s="276"/>
      <c r="ONO32" s="276"/>
      <c r="ONP32" s="276"/>
      <c r="ONQ32" s="276"/>
      <c r="ONR32" s="276"/>
      <c r="ONS32" s="276"/>
      <c r="ONT32" s="276"/>
      <c r="ONU32" s="276"/>
      <c r="ONV32" s="276"/>
      <c r="ONW32" s="276"/>
      <c r="ONX32" s="276"/>
      <c r="ONY32" s="276"/>
      <c r="ONZ32" s="276"/>
      <c r="OOA32" s="276"/>
      <c r="OOB32" s="276"/>
      <c r="OOC32" s="276"/>
      <c r="OOD32" s="276"/>
      <c r="OOE32" s="276"/>
      <c r="OOF32" s="276"/>
      <c r="OOG32" s="276"/>
      <c r="OOH32" s="276"/>
      <c r="OOI32" s="276"/>
      <c r="OOJ32" s="276"/>
      <c r="OOK32" s="276"/>
      <c r="OOL32" s="276"/>
      <c r="OOM32" s="276"/>
      <c r="OON32" s="276"/>
      <c r="OOO32" s="276"/>
      <c r="OOP32" s="276"/>
      <c r="OOQ32" s="276"/>
      <c r="OOR32" s="276"/>
      <c r="OOS32" s="276"/>
      <c r="OOT32" s="276"/>
      <c r="OOU32" s="276"/>
      <c r="OOV32" s="276"/>
      <c r="OOW32" s="276"/>
      <c r="OOX32" s="276"/>
      <c r="OOY32" s="276"/>
      <c r="OOZ32" s="276"/>
      <c r="OPA32" s="276"/>
      <c r="OPB32" s="276"/>
      <c r="OPC32" s="276"/>
      <c r="OPD32" s="276"/>
      <c r="OPE32" s="276"/>
      <c r="OPF32" s="276"/>
      <c r="OPG32" s="276"/>
      <c r="OPH32" s="276"/>
      <c r="OPI32" s="276"/>
      <c r="OPJ32" s="276"/>
      <c r="OPK32" s="276"/>
      <c r="OPL32" s="276"/>
      <c r="OPM32" s="276"/>
      <c r="OPN32" s="276"/>
      <c r="OPO32" s="276"/>
      <c r="OPP32" s="276"/>
      <c r="OPQ32" s="276"/>
      <c r="OPR32" s="276"/>
      <c r="OPS32" s="276"/>
      <c r="OPT32" s="276"/>
      <c r="OPU32" s="276"/>
      <c r="OPV32" s="276"/>
      <c r="OPW32" s="276"/>
      <c r="OPX32" s="276"/>
      <c r="OPY32" s="276"/>
      <c r="OPZ32" s="276"/>
      <c r="OQA32" s="276"/>
      <c r="OQB32" s="276"/>
      <c r="OQC32" s="276"/>
      <c r="OQD32" s="276"/>
      <c r="OQE32" s="276"/>
      <c r="OQF32" s="276"/>
      <c r="OQG32" s="276"/>
      <c r="OQH32" s="276"/>
      <c r="OQI32" s="276"/>
      <c r="OQJ32" s="276"/>
      <c r="OQK32" s="276"/>
      <c r="OQL32" s="276"/>
      <c r="OQM32" s="276"/>
      <c r="OQN32" s="276"/>
      <c r="OQO32" s="276"/>
      <c r="OQP32" s="276"/>
      <c r="OQQ32" s="276"/>
      <c r="OQR32" s="276"/>
      <c r="OQS32" s="276"/>
      <c r="OQT32" s="276"/>
      <c r="OQU32" s="276"/>
      <c r="OQV32" s="276"/>
      <c r="OQW32" s="276"/>
      <c r="OQX32" s="276"/>
      <c r="OQY32" s="276"/>
      <c r="OQZ32" s="276"/>
      <c r="ORA32" s="276"/>
      <c r="ORB32" s="276"/>
      <c r="ORC32" s="276"/>
      <c r="ORD32" s="276"/>
      <c r="ORE32" s="276"/>
      <c r="ORF32" s="276"/>
      <c r="ORG32" s="276"/>
      <c r="ORH32" s="276"/>
      <c r="ORI32" s="276"/>
      <c r="ORJ32" s="276"/>
      <c r="ORK32" s="276"/>
      <c r="ORL32" s="276"/>
      <c r="ORM32" s="276"/>
      <c r="ORN32" s="276"/>
      <c r="ORO32" s="276"/>
      <c r="ORP32" s="276"/>
      <c r="ORQ32" s="276"/>
      <c r="ORR32" s="276"/>
      <c r="ORS32" s="276"/>
      <c r="ORT32" s="276"/>
      <c r="ORU32" s="276"/>
      <c r="ORV32" s="276"/>
      <c r="ORW32" s="276"/>
      <c r="ORX32" s="276"/>
      <c r="ORY32" s="276"/>
      <c r="ORZ32" s="276"/>
      <c r="OSA32" s="276"/>
      <c r="OSB32" s="276"/>
      <c r="OSC32" s="276"/>
      <c r="OSD32" s="276"/>
      <c r="OSE32" s="276"/>
      <c r="OSF32" s="276"/>
      <c r="OSG32" s="276"/>
      <c r="OSH32" s="276"/>
      <c r="OSI32" s="276"/>
      <c r="OSJ32" s="276"/>
      <c r="OSK32" s="276"/>
      <c r="OSL32" s="276"/>
      <c r="OSM32" s="276"/>
      <c r="OSN32" s="276"/>
      <c r="OSO32" s="276"/>
      <c r="OSP32" s="276"/>
      <c r="OSQ32" s="276"/>
      <c r="OSR32" s="276"/>
      <c r="OSS32" s="276"/>
      <c r="OST32" s="276"/>
      <c r="OSU32" s="276"/>
      <c r="OSV32" s="276"/>
      <c r="OSW32" s="276"/>
      <c r="OSX32" s="276"/>
      <c r="OSY32" s="276"/>
      <c r="OSZ32" s="276"/>
      <c r="OTA32" s="276"/>
      <c r="OTB32" s="276"/>
      <c r="OTC32" s="276"/>
      <c r="OTD32" s="276"/>
      <c r="OTE32" s="276"/>
      <c r="OTF32" s="276"/>
      <c r="OTG32" s="276"/>
      <c r="OTH32" s="276"/>
      <c r="OTI32" s="276"/>
      <c r="OTJ32" s="276"/>
      <c r="OTK32" s="276"/>
      <c r="OTL32" s="276"/>
      <c r="OTM32" s="276"/>
      <c r="OTN32" s="276"/>
      <c r="OTO32" s="276"/>
      <c r="OTP32" s="276"/>
      <c r="OTQ32" s="276"/>
      <c r="OTR32" s="276"/>
      <c r="OTS32" s="276"/>
      <c r="OTT32" s="276"/>
      <c r="OTU32" s="276"/>
      <c r="OTV32" s="276"/>
      <c r="OTW32" s="276"/>
      <c r="OTX32" s="276"/>
      <c r="OTY32" s="276"/>
      <c r="OTZ32" s="276"/>
      <c r="OUA32" s="276"/>
      <c r="OUB32" s="276"/>
      <c r="OUC32" s="276"/>
      <c r="OUD32" s="276"/>
      <c r="OUE32" s="276"/>
      <c r="OUF32" s="276"/>
      <c r="OUG32" s="276"/>
      <c r="OUH32" s="276"/>
      <c r="OUI32" s="276"/>
      <c r="OUJ32" s="276"/>
      <c r="OUK32" s="276"/>
      <c r="OUL32" s="276"/>
      <c r="OUM32" s="276"/>
      <c r="OUN32" s="276"/>
      <c r="OUO32" s="276"/>
      <c r="OUP32" s="276"/>
      <c r="OUQ32" s="276"/>
      <c r="OUR32" s="276"/>
      <c r="OUS32" s="276"/>
      <c r="OUT32" s="276"/>
      <c r="OUU32" s="276"/>
      <c r="OUV32" s="276"/>
      <c r="OUW32" s="276"/>
      <c r="OUX32" s="276"/>
      <c r="OUY32" s="276"/>
      <c r="OUZ32" s="276"/>
      <c r="OVA32" s="276"/>
      <c r="OVB32" s="276"/>
      <c r="OVC32" s="276"/>
      <c r="OVD32" s="276"/>
      <c r="OVE32" s="276"/>
      <c r="OVF32" s="276"/>
      <c r="OVG32" s="276"/>
      <c r="OVH32" s="276"/>
      <c r="OVI32" s="276"/>
      <c r="OVJ32" s="276"/>
      <c r="OVK32" s="276"/>
      <c r="OVL32" s="276"/>
      <c r="OVM32" s="276"/>
      <c r="OVN32" s="276"/>
      <c r="OVO32" s="276"/>
      <c r="OVP32" s="276"/>
      <c r="OVQ32" s="276"/>
      <c r="OVR32" s="276"/>
      <c r="OVS32" s="276"/>
      <c r="OVT32" s="276"/>
      <c r="OVU32" s="276"/>
      <c r="OVV32" s="276"/>
      <c r="OVW32" s="276"/>
      <c r="OVX32" s="276"/>
      <c r="OVY32" s="276"/>
      <c r="OVZ32" s="276"/>
      <c r="OWA32" s="276"/>
      <c r="OWB32" s="276"/>
      <c r="OWC32" s="276"/>
      <c r="OWD32" s="276"/>
      <c r="OWE32" s="276"/>
      <c r="OWF32" s="276"/>
      <c r="OWG32" s="276"/>
      <c r="OWH32" s="276"/>
      <c r="OWI32" s="276"/>
      <c r="OWJ32" s="276"/>
      <c r="OWK32" s="276"/>
      <c r="OWL32" s="276"/>
      <c r="OWM32" s="276"/>
      <c r="OWN32" s="276"/>
      <c r="OWO32" s="276"/>
      <c r="OWP32" s="276"/>
      <c r="OWQ32" s="276"/>
      <c r="OWR32" s="276"/>
      <c r="OWS32" s="276"/>
      <c r="OWT32" s="276"/>
      <c r="OWU32" s="276"/>
      <c r="OWV32" s="276"/>
      <c r="OWW32" s="276"/>
      <c r="OWX32" s="276"/>
      <c r="OWY32" s="276"/>
      <c r="OWZ32" s="276"/>
      <c r="OXA32" s="276"/>
      <c r="OXB32" s="276"/>
      <c r="OXC32" s="276"/>
      <c r="OXD32" s="276"/>
      <c r="OXE32" s="276"/>
      <c r="OXF32" s="276"/>
      <c r="OXG32" s="276"/>
      <c r="OXH32" s="276"/>
      <c r="OXI32" s="276"/>
      <c r="OXJ32" s="276"/>
      <c r="OXK32" s="276"/>
      <c r="OXL32" s="276"/>
      <c r="OXM32" s="276"/>
      <c r="OXN32" s="276"/>
      <c r="OXO32" s="276"/>
      <c r="OXP32" s="276"/>
      <c r="OXQ32" s="276"/>
      <c r="OXR32" s="276"/>
      <c r="OXS32" s="276"/>
      <c r="OXT32" s="276"/>
      <c r="OXU32" s="276"/>
      <c r="OXV32" s="276"/>
      <c r="OXW32" s="276"/>
      <c r="OXX32" s="276"/>
      <c r="OXY32" s="276"/>
      <c r="OXZ32" s="276"/>
      <c r="OYA32" s="276"/>
      <c r="OYB32" s="276"/>
      <c r="OYC32" s="276"/>
      <c r="OYD32" s="276"/>
      <c r="OYE32" s="276"/>
      <c r="OYF32" s="276"/>
      <c r="OYG32" s="276"/>
      <c r="OYH32" s="276"/>
      <c r="OYI32" s="276"/>
      <c r="OYJ32" s="276"/>
      <c r="OYK32" s="276"/>
      <c r="OYL32" s="276"/>
      <c r="OYM32" s="276"/>
      <c r="OYN32" s="276"/>
      <c r="OYO32" s="276"/>
      <c r="OYP32" s="276"/>
      <c r="OYQ32" s="276"/>
      <c r="OYR32" s="276"/>
      <c r="OYS32" s="276"/>
      <c r="OYT32" s="276"/>
      <c r="OYU32" s="276"/>
      <c r="OYV32" s="276"/>
      <c r="OYW32" s="276"/>
      <c r="OYX32" s="276"/>
      <c r="OYY32" s="276"/>
      <c r="OYZ32" s="276"/>
      <c r="OZA32" s="276"/>
      <c r="OZB32" s="276"/>
      <c r="OZC32" s="276"/>
      <c r="OZD32" s="276"/>
      <c r="OZE32" s="276"/>
      <c r="OZF32" s="276"/>
      <c r="OZG32" s="276"/>
      <c r="OZH32" s="276"/>
      <c r="OZI32" s="276"/>
      <c r="OZJ32" s="276"/>
      <c r="OZK32" s="276"/>
      <c r="OZL32" s="276"/>
      <c r="OZM32" s="276"/>
      <c r="OZN32" s="276"/>
      <c r="OZO32" s="276"/>
      <c r="OZP32" s="276"/>
      <c r="OZQ32" s="276"/>
      <c r="OZR32" s="276"/>
      <c r="OZS32" s="276"/>
      <c r="OZT32" s="276"/>
      <c r="OZU32" s="276"/>
      <c r="OZV32" s="276"/>
      <c r="OZW32" s="276"/>
      <c r="OZX32" s="276"/>
      <c r="OZY32" s="276"/>
      <c r="OZZ32" s="276"/>
      <c r="PAA32" s="276"/>
      <c r="PAB32" s="276"/>
      <c r="PAC32" s="276"/>
      <c r="PAD32" s="276"/>
      <c r="PAE32" s="276"/>
      <c r="PAF32" s="276"/>
      <c r="PAG32" s="276"/>
      <c r="PAH32" s="276"/>
      <c r="PAI32" s="276"/>
      <c r="PAJ32" s="276"/>
      <c r="PAK32" s="276"/>
      <c r="PAL32" s="276"/>
      <c r="PAM32" s="276"/>
      <c r="PAN32" s="276"/>
      <c r="PAO32" s="276"/>
      <c r="PAP32" s="276"/>
      <c r="PAQ32" s="276"/>
      <c r="PAR32" s="276"/>
      <c r="PAS32" s="276"/>
      <c r="PAT32" s="276"/>
      <c r="PAU32" s="276"/>
      <c r="PAV32" s="276"/>
      <c r="PAW32" s="276"/>
      <c r="PAX32" s="276"/>
      <c r="PAY32" s="276"/>
      <c r="PAZ32" s="276"/>
      <c r="PBA32" s="276"/>
      <c r="PBB32" s="276"/>
      <c r="PBC32" s="276"/>
      <c r="PBD32" s="276"/>
      <c r="PBE32" s="276"/>
      <c r="PBF32" s="276"/>
      <c r="PBG32" s="276"/>
      <c r="PBH32" s="276"/>
      <c r="PBI32" s="276"/>
      <c r="PBJ32" s="276"/>
      <c r="PBK32" s="276"/>
      <c r="PBL32" s="276"/>
      <c r="PBM32" s="276"/>
      <c r="PBN32" s="276"/>
      <c r="PBO32" s="276"/>
      <c r="PBP32" s="276"/>
      <c r="PBQ32" s="276"/>
      <c r="PBR32" s="276"/>
      <c r="PBS32" s="276"/>
      <c r="PBT32" s="276"/>
      <c r="PBU32" s="276"/>
      <c r="PBV32" s="276"/>
      <c r="PBW32" s="276"/>
      <c r="PBX32" s="276"/>
      <c r="PBY32" s="276"/>
      <c r="PBZ32" s="276"/>
      <c r="PCA32" s="276"/>
      <c r="PCB32" s="276"/>
      <c r="PCC32" s="276"/>
      <c r="PCD32" s="276"/>
      <c r="PCE32" s="276"/>
      <c r="PCF32" s="276"/>
      <c r="PCG32" s="276"/>
      <c r="PCH32" s="276"/>
      <c r="PCI32" s="276"/>
      <c r="PCJ32" s="276"/>
      <c r="PCK32" s="276"/>
      <c r="PCL32" s="276"/>
      <c r="PCM32" s="276"/>
      <c r="PCN32" s="276"/>
      <c r="PCO32" s="276"/>
      <c r="PCP32" s="276"/>
      <c r="PCQ32" s="276"/>
      <c r="PCR32" s="276"/>
      <c r="PCS32" s="276"/>
      <c r="PCT32" s="276"/>
      <c r="PCU32" s="276"/>
      <c r="PCV32" s="276"/>
      <c r="PCW32" s="276"/>
      <c r="PCX32" s="276"/>
      <c r="PCY32" s="276"/>
      <c r="PCZ32" s="276"/>
      <c r="PDA32" s="276"/>
      <c r="PDB32" s="276"/>
      <c r="PDC32" s="276"/>
      <c r="PDD32" s="276"/>
      <c r="PDE32" s="276"/>
      <c r="PDF32" s="276"/>
      <c r="PDG32" s="276"/>
      <c r="PDH32" s="276"/>
      <c r="PDI32" s="276"/>
      <c r="PDJ32" s="276"/>
      <c r="PDK32" s="276"/>
      <c r="PDL32" s="276"/>
      <c r="PDM32" s="276"/>
      <c r="PDN32" s="276"/>
      <c r="PDO32" s="276"/>
      <c r="PDP32" s="276"/>
      <c r="PDQ32" s="276"/>
      <c r="PDR32" s="276"/>
      <c r="PDS32" s="276"/>
      <c r="PDT32" s="276"/>
      <c r="PDU32" s="276"/>
      <c r="PDV32" s="276"/>
      <c r="PDW32" s="276"/>
      <c r="PDX32" s="276"/>
      <c r="PDY32" s="276"/>
      <c r="PDZ32" s="276"/>
      <c r="PEA32" s="276"/>
      <c r="PEB32" s="276"/>
      <c r="PEC32" s="276"/>
      <c r="PED32" s="276"/>
      <c r="PEE32" s="276"/>
      <c r="PEF32" s="276"/>
      <c r="PEG32" s="276"/>
      <c r="PEH32" s="276"/>
      <c r="PEI32" s="276"/>
      <c r="PEJ32" s="276"/>
      <c r="PEK32" s="276"/>
      <c r="PEL32" s="276"/>
      <c r="PEM32" s="276"/>
      <c r="PEN32" s="276"/>
      <c r="PEO32" s="276"/>
      <c r="PEP32" s="276"/>
      <c r="PEQ32" s="276"/>
      <c r="PER32" s="276"/>
      <c r="PES32" s="276"/>
      <c r="PET32" s="276"/>
      <c r="PEU32" s="276"/>
      <c r="PEV32" s="276"/>
      <c r="PEW32" s="276"/>
      <c r="PEX32" s="276"/>
      <c r="PEY32" s="276"/>
      <c r="PEZ32" s="276"/>
      <c r="PFA32" s="276"/>
      <c r="PFB32" s="276"/>
      <c r="PFC32" s="276"/>
      <c r="PFD32" s="276"/>
      <c r="PFE32" s="276"/>
      <c r="PFF32" s="276"/>
      <c r="PFG32" s="276"/>
      <c r="PFH32" s="276"/>
      <c r="PFI32" s="276"/>
      <c r="PFJ32" s="276"/>
      <c r="PFK32" s="276"/>
      <c r="PFL32" s="276"/>
      <c r="PFM32" s="276"/>
      <c r="PFN32" s="276"/>
      <c r="PFO32" s="276"/>
      <c r="PFP32" s="276"/>
      <c r="PFQ32" s="276"/>
      <c r="PFR32" s="276"/>
      <c r="PFS32" s="276"/>
      <c r="PFT32" s="276"/>
      <c r="PFU32" s="276"/>
      <c r="PFV32" s="276"/>
      <c r="PFW32" s="276"/>
      <c r="PFX32" s="276"/>
      <c r="PFY32" s="276"/>
      <c r="PFZ32" s="276"/>
      <c r="PGA32" s="276"/>
      <c r="PGB32" s="276"/>
      <c r="PGC32" s="276"/>
      <c r="PGD32" s="276"/>
      <c r="PGE32" s="276"/>
      <c r="PGF32" s="276"/>
      <c r="PGG32" s="276"/>
      <c r="PGH32" s="276"/>
      <c r="PGI32" s="276"/>
      <c r="PGJ32" s="276"/>
      <c r="PGK32" s="276"/>
      <c r="PGL32" s="276"/>
      <c r="PGM32" s="276"/>
      <c r="PGN32" s="276"/>
      <c r="PGO32" s="276"/>
      <c r="PGP32" s="276"/>
      <c r="PGQ32" s="276"/>
      <c r="PGR32" s="276"/>
      <c r="PGS32" s="276"/>
      <c r="PGT32" s="276"/>
      <c r="PGU32" s="276"/>
      <c r="PGV32" s="276"/>
      <c r="PGW32" s="276"/>
      <c r="PGX32" s="276"/>
      <c r="PGY32" s="276"/>
      <c r="PGZ32" s="276"/>
      <c r="PHA32" s="276"/>
      <c r="PHB32" s="276"/>
      <c r="PHC32" s="276"/>
      <c r="PHD32" s="276"/>
      <c r="PHE32" s="276"/>
      <c r="PHF32" s="276"/>
      <c r="PHG32" s="276"/>
      <c r="PHH32" s="276"/>
      <c r="PHI32" s="276"/>
      <c r="PHJ32" s="276"/>
      <c r="PHK32" s="276"/>
      <c r="PHL32" s="276"/>
      <c r="PHM32" s="276"/>
      <c r="PHN32" s="276"/>
      <c r="PHO32" s="276"/>
      <c r="PHP32" s="276"/>
      <c r="PHQ32" s="276"/>
      <c r="PHR32" s="276"/>
      <c r="PHS32" s="276"/>
      <c r="PHT32" s="276"/>
      <c r="PHU32" s="276"/>
      <c r="PHV32" s="276"/>
      <c r="PHW32" s="276"/>
      <c r="PHX32" s="276"/>
      <c r="PHY32" s="276"/>
      <c r="PHZ32" s="276"/>
      <c r="PIA32" s="276"/>
      <c r="PIB32" s="276"/>
      <c r="PIC32" s="276"/>
      <c r="PID32" s="276"/>
      <c r="PIE32" s="276"/>
      <c r="PIF32" s="276"/>
      <c r="PIG32" s="276"/>
      <c r="PIH32" s="276"/>
      <c r="PII32" s="276"/>
      <c r="PIJ32" s="276"/>
      <c r="PIK32" s="276"/>
      <c r="PIL32" s="276"/>
      <c r="PIM32" s="276"/>
      <c r="PIN32" s="276"/>
      <c r="PIO32" s="276"/>
      <c r="PIP32" s="276"/>
      <c r="PIQ32" s="276"/>
      <c r="PIR32" s="276"/>
      <c r="PIS32" s="276"/>
      <c r="PIT32" s="276"/>
      <c r="PIU32" s="276"/>
      <c r="PIV32" s="276"/>
      <c r="PIW32" s="276"/>
      <c r="PIX32" s="276"/>
      <c r="PIY32" s="276"/>
      <c r="PIZ32" s="276"/>
      <c r="PJA32" s="276"/>
      <c r="PJB32" s="276"/>
      <c r="PJC32" s="276"/>
      <c r="PJD32" s="276"/>
      <c r="PJE32" s="276"/>
      <c r="PJF32" s="276"/>
      <c r="PJG32" s="276"/>
      <c r="PJH32" s="276"/>
      <c r="PJI32" s="276"/>
      <c r="PJJ32" s="276"/>
      <c r="PJK32" s="276"/>
      <c r="PJL32" s="276"/>
      <c r="PJM32" s="276"/>
      <c r="PJN32" s="276"/>
      <c r="PJO32" s="276"/>
      <c r="PJP32" s="276"/>
      <c r="PJQ32" s="276"/>
      <c r="PJR32" s="276"/>
      <c r="PJS32" s="276"/>
      <c r="PJT32" s="276"/>
      <c r="PJU32" s="276"/>
      <c r="PJV32" s="276"/>
      <c r="PJW32" s="276"/>
      <c r="PJX32" s="276"/>
      <c r="PJY32" s="276"/>
      <c r="PJZ32" s="276"/>
      <c r="PKA32" s="276"/>
      <c r="PKB32" s="276"/>
      <c r="PKC32" s="276"/>
      <c r="PKD32" s="276"/>
      <c r="PKE32" s="276"/>
      <c r="PKF32" s="276"/>
      <c r="PKG32" s="276"/>
      <c r="PKH32" s="276"/>
      <c r="PKI32" s="276"/>
      <c r="PKJ32" s="276"/>
      <c r="PKK32" s="276"/>
      <c r="PKL32" s="276"/>
      <c r="PKM32" s="276"/>
      <c r="PKN32" s="276"/>
      <c r="PKO32" s="276"/>
      <c r="PKP32" s="276"/>
      <c r="PKQ32" s="276"/>
      <c r="PKR32" s="276"/>
      <c r="PKS32" s="276"/>
      <c r="PKT32" s="276"/>
      <c r="PKU32" s="276"/>
      <c r="PKV32" s="276"/>
      <c r="PKW32" s="276"/>
      <c r="PKX32" s="276"/>
      <c r="PKY32" s="276"/>
      <c r="PKZ32" s="276"/>
      <c r="PLA32" s="276"/>
      <c r="PLB32" s="276"/>
      <c r="PLC32" s="276"/>
      <c r="PLD32" s="276"/>
      <c r="PLE32" s="276"/>
      <c r="PLF32" s="276"/>
      <c r="PLG32" s="276"/>
      <c r="PLH32" s="276"/>
      <c r="PLI32" s="276"/>
      <c r="PLJ32" s="276"/>
      <c r="PLK32" s="276"/>
      <c r="PLL32" s="276"/>
      <c r="PLM32" s="276"/>
      <c r="PLN32" s="276"/>
      <c r="PLO32" s="276"/>
      <c r="PLP32" s="276"/>
      <c r="PLQ32" s="276"/>
      <c r="PLR32" s="276"/>
      <c r="PLS32" s="276"/>
      <c r="PLT32" s="276"/>
      <c r="PLU32" s="276"/>
      <c r="PLV32" s="276"/>
      <c r="PLW32" s="276"/>
      <c r="PLX32" s="276"/>
      <c r="PLY32" s="276"/>
      <c r="PLZ32" s="276"/>
      <c r="PMA32" s="276"/>
      <c r="PMB32" s="276"/>
      <c r="PMC32" s="276"/>
      <c r="PMD32" s="276"/>
      <c r="PME32" s="276"/>
      <c r="PMF32" s="276"/>
      <c r="PMG32" s="276"/>
      <c r="PMH32" s="276"/>
      <c r="PMI32" s="276"/>
      <c r="PMJ32" s="276"/>
      <c r="PMK32" s="276"/>
      <c r="PML32" s="276"/>
      <c r="PMM32" s="276"/>
      <c r="PMN32" s="276"/>
      <c r="PMO32" s="276"/>
      <c r="PMP32" s="276"/>
      <c r="PMQ32" s="276"/>
      <c r="PMR32" s="276"/>
      <c r="PMS32" s="276"/>
      <c r="PMT32" s="276"/>
      <c r="PMU32" s="276"/>
      <c r="PMV32" s="276"/>
      <c r="PMW32" s="276"/>
      <c r="PMX32" s="276"/>
      <c r="PMY32" s="276"/>
      <c r="PMZ32" s="276"/>
      <c r="PNA32" s="276"/>
      <c r="PNB32" s="276"/>
      <c r="PNC32" s="276"/>
      <c r="PND32" s="276"/>
      <c r="PNE32" s="276"/>
      <c r="PNF32" s="276"/>
      <c r="PNG32" s="276"/>
      <c r="PNH32" s="276"/>
      <c r="PNI32" s="276"/>
      <c r="PNJ32" s="276"/>
      <c r="PNK32" s="276"/>
      <c r="PNL32" s="276"/>
      <c r="PNM32" s="276"/>
      <c r="PNN32" s="276"/>
      <c r="PNO32" s="276"/>
      <c r="PNP32" s="276"/>
      <c r="PNQ32" s="276"/>
      <c r="PNR32" s="276"/>
      <c r="PNS32" s="276"/>
      <c r="PNT32" s="276"/>
      <c r="PNU32" s="276"/>
      <c r="PNV32" s="276"/>
      <c r="PNW32" s="276"/>
      <c r="PNX32" s="276"/>
      <c r="PNY32" s="276"/>
      <c r="PNZ32" s="276"/>
      <c r="POA32" s="276"/>
      <c r="POB32" s="276"/>
      <c r="POC32" s="276"/>
      <c r="POD32" s="276"/>
      <c r="POE32" s="276"/>
      <c r="POF32" s="276"/>
      <c r="POG32" s="276"/>
      <c r="POH32" s="276"/>
      <c r="POI32" s="276"/>
      <c r="POJ32" s="276"/>
      <c r="POK32" s="276"/>
      <c r="POL32" s="276"/>
      <c r="POM32" s="276"/>
      <c r="PON32" s="276"/>
      <c r="POO32" s="276"/>
      <c r="POP32" s="276"/>
      <c r="POQ32" s="276"/>
      <c r="POR32" s="276"/>
      <c r="POS32" s="276"/>
      <c r="POT32" s="276"/>
      <c r="POU32" s="276"/>
      <c r="POV32" s="276"/>
      <c r="POW32" s="276"/>
      <c r="POX32" s="276"/>
      <c r="POY32" s="276"/>
      <c r="POZ32" s="276"/>
      <c r="PPA32" s="276"/>
      <c r="PPB32" s="276"/>
      <c r="PPC32" s="276"/>
      <c r="PPD32" s="276"/>
      <c r="PPE32" s="276"/>
      <c r="PPF32" s="276"/>
      <c r="PPG32" s="276"/>
      <c r="PPH32" s="276"/>
      <c r="PPI32" s="276"/>
      <c r="PPJ32" s="276"/>
      <c r="PPK32" s="276"/>
      <c r="PPL32" s="276"/>
      <c r="PPM32" s="276"/>
      <c r="PPN32" s="276"/>
      <c r="PPO32" s="276"/>
      <c r="PPP32" s="276"/>
      <c r="PPQ32" s="276"/>
      <c r="PPR32" s="276"/>
      <c r="PPS32" s="276"/>
      <c r="PPT32" s="276"/>
      <c r="PPU32" s="276"/>
      <c r="PPV32" s="276"/>
      <c r="PPW32" s="276"/>
      <c r="PPX32" s="276"/>
      <c r="PPY32" s="276"/>
      <c r="PPZ32" s="276"/>
      <c r="PQA32" s="276"/>
      <c r="PQB32" s="276"/>
      <c r="PQC32" s="276"/>
      <c r="PQD32" s="276"/>
      <c r="PQE32" s="276"/>
      <c r="PQF32" s="276"/>
      <c r="PQG32" s="276"/>
      <c r="PQH32" s="276"/>
      <c r="PQI32" s="276"/>
      <c r="PQJ32" s="276"/>
      <c r="PQK32" s="276"/>
      <c r="PQL32" s="276"/>
      <c r="PQM32" s="276"/>
      <c r="PQN32" s="276"/>
      <c r="PQO32" s="276"/>
      <c r="PQP32" s="276"/>
      <c r="PQQ32" s="276"/>
      <c r="PQR32" s="276"/>
      <c r="PQS32" s="276"/>
      <c r="PQT32" s="276"/>
      <c r="PQU32" s="276"/>
      <c r="PQV32" s="276"/>
      <c r="PQW32" s="276"/>
      <c r="PQX32" s="276"/>
      <c r="PQY32" s="276"/>
      <c r="PQZ32" s="276"/>
      <c r="PRA32" s="276"/>
      <c r="PRB32" s="276"/>
      <c r="PRC32" s="276"/>
      <c r="PRD32" s="276"/>
      <c r="PRE32" s="276"/>
      <c r="PRF32" s="276"/>
      <c r="PRG32" s="276"/>
      <c r="PRH32" s="276"/>
      <c r="PRI32" s="276"/>
      <c r="PRJ32" s="276"/>
      <c r="PRK32" s="276"/>
      <c r="PRL32" s="276"/>
      <c r="PRM32" s="276"/>
      <c r="PRN32" s="276"/>
      <c r="PRO32" s="276"/>
      <c r="PRP32" s="276"/>
      <c r="PRQ32" s="276"/>
      <c r="PRR32" s="276"/>
      <c r="PRS32" s="276"/>
      <c r="PRT32" s="276"/>
      <c r="PRU32" s="276"/>
      <c r="PRV32" s="276"/>
      <c r="PRW32" s="276"/>
      <c r="PRX32" s="276"/>
      <c r="PRY32" s="276"/>
      <c r="PRZ32" s="276"/>
      <c r="PSA32" s="276"/>
      <c r="PSB32" s="276"/>
      <c r="PSC32" s="276"/>
      <c r="PSD32" s="276"/>
      <c r="PSE32" s="276"/>
      <c r="PSF32" s="276"/>
      <c r="PSG32" s="276"/>
      <c r="PSH32" s="276"/>
      <c r="PSI32" s="276"/>
      <c r="PSJ32" s="276"/>
      <c r="PSK32" s="276"/>
      <c r="PSL32" s="276"/>
      <c r="PSM32" s="276"/>
      <c r="PSN32" s="276"/>
      <c r="PSO32" s="276"/>
      <c r="PSP32" s="276"/>
      <c r="PSQ32" s="276"/>
      <c r="PSR32" s="276"/>
      <c r="PSS32" s="276"/>
      <c r="PST32" s="276"/>
      <c r="PSU32" s="276"/>
      <c r="PSV32" s="276"/>
      <c r="PSW32" s="276"/>
      <c r="PSX32" s="276"/>
      <c r="PSY32" s="276"/>
      <c r="PSZ32" s="276"/>
      <c r="PTA32" s="276"/>
      <c r="PTB32" s="276"/>
      <c r="PTC32" s="276"/>
      <c r="PTD32" s="276"/>
      <c r="PTE32" s="276"/>
      <c r="PTF32" s="276"/>
      <c r="PTG32" s="276"/>
      <c r="PTH32" s="276"/>
      <c r="PTI32" s="276"/>
      <c r="PTJ32" s="276"/>
      <c r="PTK32" s="276"/>
      <c r="PTL32" s="276"/>
      <c r="PTM32" s="276"/>
      <c r="PTN32" s="276"/>
      <c r="PTO32" s="276"/>
      <c r="PTP32" s="276"/>
      <c r="PTQ32" s="276"/>
      <c r="PTR32" s="276"/>
      <c r="PTS32" s="276"/>
      <c r="PTT32" s="276"/>
      <c r="PTU32" s="276"/>
      <c r="PTV32" s="276"/>
      <c r="PTW32" s="276"/>
      <c r="PTX32" s="276"/>
      <c r="PTY32" s="276"/>
      <c r="PTZ32" s="276"/>
      <c r="PUA32" s="276"/>
      <c r="PUB32" s="276"/>
      <c r="PUC32" s="276"/>
      <c r="PUD32" s="276"/>
      <c r="PUE32" s="276"/>
      <c r="PUF32" s="276"/>
      <c r="PUG32" s="276"/>
      <c r="PUH32" s="276"/>
      <c r="PUI32" s="276"/>
      <c r="PUJ32" s="276"/>
      <c r="PUK32" s="276"/>
      <c r="PUL32" s="276"/>
      <c r="PUM32" s="276"/>
      <c r="PUN32" s="276"/>
      <c r="PUO32" s="276"/>
      <c r="PUP32" s="276"/>
      <c r="PUQ32" s="276"/>
      <c r="PUR32" s="276"/>
      <c r="PUS32" s="276"/>
      <c r="PUT32" s="276"/>
      <c r="PUU32" s="276"/>
      <c r="PUV32" s="276"/>
      <c r="PUW32" s="276"/>
      <c r="PUX32" s="276"/>
      <c r="PUY32" s="276"/>
      <c r="PUZ32" s="276"/>
      <c r="PVA32" s="276"/>
      <c r="PVB32" s="276"/>
      <c r="PVC32" s="276"/>
      <c r="PVD32" s="276"/>
      <c r="PVE32" s="276"/>
      <c r="PVF32" s="276"/>
      <c r="PVG32" s="276"/>
      <c r="PVH32" s="276"/>
      <c r="PVI32" s="276"/>
      <c r="PVJ32" s="276"/>
      <c r="PVK32" s="276"/>
      <c r="PVL32" s="276"/>
      <c r="PVM32" s="276"/>
      <c r="PVN32" s="276"/>
      <c r="PVO32" s="276"/>
      <c r="PVP32" s="276"/>
      <c r="PVQ32" s="276"/>
      <c r="PVR32" s="276"/>
      <c r="PVS32" s="276"/>
      <c r="PVT32" s="276"/>
      <c r="PVU32" s="276"/>
      <c r="PVV32" s="276"/>
      <c r="PVW32" s="276"/>
      <c r="PVX32" s="276"/>
      <c r="PVY32" s="276"/>
      <c r="PVZ32" s="276"/>
      <c r="PWA32" s="276"/>
      <c r="PWB32" s="276"/>
      <c r="PWC32" s="276"/>
      <c r="PWD32" s="276"/>
      <c r="PWE32" s="276"/>
      <c r="PWF32" s="276"/>
      <c r="PWG32" s="276"/>
      <c r="PWH32" s="276"/>
      <c r="PWI32" s="276"/>
      <c r="PWJ32" s="276"/>
      <c r="PWK32" s="276"/>
      <c r="PWL32" s="276"/>
      <c r="PWM32" s="276"/>
      <c r="PWN32" s="276"/>
      <c r="PWO32" s="276"/>
      <c r="PWP32" s="276"/>
      <c r="PWQ32" s="276"/>
      <c r="PWR32" s="276"/>
      <c r="PWS32" s="276"/>
      <c r="PWT32" s="276"/>
      <c r="PWU32" s="276"/>
      <c r="PWV32" s="276"/>
      <c r="PWW32" s="276"/>
      <c r="PWX32" s="276"/>
      <c r="PWY32" s="276"/>
      <c r="PWZ32" s="276"/>
      <c r="PXA32" s="276"/>
      <c r="PXB32" s="276"/>
      <c r="PXC32" s="276"/>
      <c r="PXD32" s="276"/>
      <c r="PXE32" s="276"/>
      <c r="PXF32" s="276"/>
      <c r="PXG32" s="276"/>
      <c r="PXH32" s="276"/>
      <c r="PXI32" s="276"/>
      <c r="PXJ32" s="276"/>
      <c r="PXK32" s="276"/>
      <c r="PXL32" s="276"/>
      <c r="PXM32" s="276"/>
      <c r="PXN32" s="276"/>
      <c r="PXO32" s="276"/>
      <c r="PXP32" s="276"/>
      <c r="PXQ32" s="276"/>
      <c r="PXR32" s="276"/>
      <c r="PXS32" s="276"/>
      <c r="PXT32" s="276"/>
      <c r="PXU32" s="276"/>
      <c r="PXV32" s="276"/>
      <c r="PXW32" s="276"/>
      <c r="PXX32" s="276"/>
      <c r="PXY32" s="276"/>
      <c r="PXZ32" s="276"/>
      <c r="PYA32" s="276"/>
      <c r="PYB32" s="276"/>
      <c r="PYC32" s="276"/>
      <c r="PYD32" s="276"/>
      <c r="PYE32" s="276"/>
      <c r="PYF32" s="276"/>
      <c r="PYG32" s="276"/>
      <c r="PYH32" s="276"/>
      <c r="PYI32" s="276"/>
      <c r="PYJ32" s="276"/>
      <c r="PYK32" s="276"/>
      <c r="PYL32" s="276"/>
      <c r="PYM32" s="276"/>
      <c r="PYN32" s="276"/>
      <c r="PYO32" s="276"/>
      <c r="PYP32" s="276"/>
      <c r="PYQ32" s="276"/>
      <c r="PYR32" s="276"/>
      <c r="PYS32" s="276"/>
      <c r="PYT32" s="276"/>
      <c r="PYU32" s="276"/>
      <c r="PYV32" s="276"/>
      <c r="PYW32" s="276"/>
      <c r="PYX32" s="276"/>
      <c r="PYY32" s="276"/>
      <c r="PYZ32" s="276"/>
      <c r="PZA32" s="276"/>
      <c r="PZB32" s="276"/>
      <c r="PZC32" s="276"/>
      <c r="PZD32" s="276"/>
      <c r="PZE32" s="276"/>
      <c r="PZF32" s="276"/>
      <c r="PZG32" s="276"/>
      <c r="PZH32" s="276"/>
      <c r="PZI32" s="276"/>
      <c r="PZJ32" s="276"/>
      <c r="PZK32" s="276"/>
      <c r="PZL32" s="276"/>
      <c r="PZM32" s="276"/>
      <c r="PZN32" s="276"/>
      <c r="PZO32" s="276"/>
      <c r="PZP32" s="276"/>
      <c r="PZQ32" s="276"/>
      <c r="PZR32" s="276"/>
      <c r="PZS32" s="276"/>
      <c r="PZT32" s="276"/>
      <c r="PZU32" s="276"/>
      <c r="PZV32" s="276"/>
      <c r="PZW32" s="276"/>
      <c r="PZX32" s="276"/>
      <c r="PZY32" s="276"/>
      <c r="PZZ32" s="276"/>
      <c r="QAA32" s="276"/>
      <c r="QAB32" s="276"/>
      <c r="QAC32" s="276"/>
      <c r="QAD32" s="276"/>
      <c r="QAE32" s="276"/>
      <c r="QAF32" s="276"/>
      <c r="QAG32" s="276"/>
      <c r="QAH32" s="276"/>
      <c r="QAI32" s="276"/>
      <c r="QAJ32" s="276"/>
      <c r="QAK32" s="276"/>
      <c r="QAL32" s="276"/>
      <c r="QAM32" s="276"/>
      <c r="QAN32" s="276"/>
      <c r="QAO32" s="276"/>
      <c r="QAP32" s="276"/>
      <c r="QAQ32" s="276"/>
      <c r="QAR32" s="276"/>
      <c r="QAS32" s="276"/>
      <c r="QAT32" s="276"/>
      <c r="QAU32" s="276"/>
      <c r="QAV32" s="276"/>
      <c r="QAW32" s="276"/>
      <c r="QAX32" s="276"/>
      <c r="QAY32" s="276"/>
      <c r="QAZ32" s="276"/>
      <c r="QBA32" s="276"/>
      <c r="QBB32" s="276"/>
      <c r="QBC32" s="276"/>
      <c r="QBD32" s="276"/>
      <c r="QBE32" s="276"/>
      <c r="QBF32" s="276"/>
      <c r="QBG32" s="276"/>
      <c r="QBH32" s="276"/>
      <c r="QBI32" s="276"/>
      <c r="QBJ32" s="276"/>
      <c r="QBK32" s="276"/>
      <c r="QBL32" s="276"/>
      <c r="QBM32" s="276"/>
      <c r="QBN32" s="276"/>
      <c r="QBO32" s="276"/>
      <c r="QBP32" s="276"/>
      <c r="QBQ32" s="276"/>
      <c r="QBR32" s="276"/>
      <c r="QBS32" s="276"/>
      <c r="QBT32" s="276"/>
      <c r="QBU32" s="276"/>
      <c r="QBV32" s="276"/>
      <c r="QBW32" s="276"/>
      <c r="QBX32" s="276"/>
      <c r="QBY32" s="276"/>
      <c r="QBZ32" s="276"/>
      <c r="QCA32" s="276"/>
      <c r="QCB32" s="276"/>
      <c r="QCC32" s="276"/>
      <c r="QCD32" s="276"/>
      <c r="QCE32" s="276"/>
      <c r="QCF32" s="276"/>
      <c r="QCG32" s="276"/>
      <c r="QCH32" s="276"/>
      <c r="QCI32" s="276"/>
      <c r="QCJ32" s="276"/>
      <c r="QCK32" s="276"/>
      <c r="QCL32" s="276"/>
      <c r="QCM32" s="276"/>
      <c r="QCN32" s="276"/>
      <c r="QCO32" s="276"/>
      <c r="QCP32" s="276"/>
      <c r="QCQ32" s="276"/>
      <c r="QCR32" s="276"/>
      <c r="QCS32" s="276"/>
      <c r="QCT32" s="276"/>
      <c r="QCU32" s="276"/>
      <c r="QCV32" s="276"/>
      <c r="QCW32" s="276"/>
      <c r="QCX32" s="276"/>
      <c r="QCY32" s="276"/>
      <c r="QCZ32" s="276"/>
      <c r="QDA32" s="276"/>
      <c r="QDB32" s="276"/>
      <c r="QDC32" s="276"/>
      <c r="QDD32" s="276"/>
      <c r="QDE32" s="276"/>
      <c r="QDF32" s="276"/>
      <c r="QDG32" s="276"/>
      <c r="QDH32" s="276"/>
      <c r="QDI32" s="276"/>
      <c r="QDJ32" s="276"/>
      <c r="QDK32" s="276"/>
      <c r="QDL32" s="276"/>
      <c r="QDM32" s="276"/>
      <c r="QDN32" s="276"/>
      <c r="QDO32" s="276"/>
      <c r="QDP32" s="276"/>
      <c r="QDQ32" s="276"/>
      <c r="QDR32" s="276"/>
      <c r="QDS32" s="276"/>
      <c r="QDT32" s="276"/>
      <c r="QDU32" s="276"/>
      <c r="QDV32" s="276"/>
      <c r="QDW32" s="276"/>
      <c r="QDX32" s="276"/>
      <c r="QDY32" s="276"/>
      <c r="QDZ32" s="276"/>
      <c r="QEA32" s="276"/>
      <c r="QEB32" s="276"/>
      <c r="QEC32" s="276"/>
      <c r="QED32" s="276"/>
      <c r="QEE32" s="276"/>
      <c r="QEF32" s="276"/>
      <c r="QEG32" s="276"/>
      <c r="QEH32" s="276"/>
      <c r="QEI32" s="276"/>
      <c r="QEJ32" s="276"/>
      <c r="QEK32" s="276"/>
      <c r="QEL32" s="276"/>
      <c r="QEM32" s="276"/>
      <c r="QEN32" s="276"/>
      <c r="QEO32" s="276"/>
      <c r="QEP32" s="276"/>
      <c r="QEQ32" s="276"/>
      <c r="QER32" s="276"/>
      <c r="QES32" s="276"/>
      <c r="QET32" s="276"/>
      <c r="QEU32" s="276"/>
      <c r="QEV32" s="276"/>
      <c r="QEW32" s="276"/>
      <c r="QEX32" s="276"/>
      <c r="QEY32" s="276"/>
      <c r="QEZ32" s="276"/>
      <c r="QFA32" s="276"/>
      <c r="QFB32" s="276"/>
      <c r="QFC32" s="276"/>
      <c r="QFD32" s="276"/>
      <c r="QFE32" s="276"/>
      <c r="QFF32" s="276"/>
      <c r="QFG32" s="276"/>
      <c r="QFH32" s="276"/>
      <c r="QFI32" s="276"/>
      <c r="QFJ32" s="276"/>
      <c r="QFK32" s="276"/>
      <c r="QFL32" s="276"/>
      <c r="QFM32" s="276"/>
      <c r="QFN32" s="276"/>
      <c r="QFO32" s="276"/>
      <c r="QFP32" s="276"/>
      <c r="QFQ32" s="276"/>
      <c r="QFR32" s="276"/>
      <c r="QFS32" s="276"/>
      <c r="QFT32" s="276"/>
      <c r="QFU32" s="276"/>
      <c r="QFV32" s="276"/>
      <c r="QFW32" s="276"/>
      <c r="QFX32" s="276"/>
      <c r="QFY32" s="276"/>
      <c r="QFZ32" s="276"/>
      <c r="QGA32" s="276"/>
      <c r="QGB32" s="276"/>
      <c r="QGC32" s="276"/>
      <c r="QGD32" s="276"/>
      <c r="QGE32" s="276"/>
      <c r="QGF32" s="276"/>
      <c r="QGG32" s="276"/>
      <c r="QGH32" s="276"/>
      <c r="QGI32" s="276"/>
      <c r="QGJ32" s="276"/>
      <c r="QGK32" s="276"/>
      <c r="QGL32" s="276"/>
      <c r="QGM32" s="276"/>
      <c r="QGN32" s="276"/>
      <c r="QGO32" s="276"/>
      <c r="QGP32" s="276"/>
      <c r="QGQ32" s="276"/>
      <c r="QGR32" s="276"/>
      <c r="QGS32" s="276"/>
      <c r="QGT32" s="276"/>
      <c r="QGU32" s="276"/>
      <c r="QGV32" s="276"/>
      <c r="QGW32" s="276"/>
      <c r="QGX32" s="276"/>
      <c r="QGY32" s="276"/>
      <c r="QGZ32" s="276"/>
      <c r="QHA32" s="276"/>
      <c r="QHB32" s="276"/>
      <c r="QHC32" s="276"/>
      <c r="QHD32" s="276"/>
      <c r="QHE32" s="276"/>
      <c r="QHF32" s="276"/>
      <c r="QHG32" s="276"/>
      <c r="QHH32" s="276"/>
      <c r="QHI32" s="276"/>
      <c r="QHJ32" s="276"/>
      <c r="QHK32" s="276"/>
      <c r="QHL32" s="276"/>
      <c r="QHM32" s="276"/>
      <c r="QHN32" s="276"/>
      <c r="QHO32" s="276"/>
      <c r="QHP32" s="276"/>
      <c r="QHQ32" s="276"/>
      <c r="QHR32" s="276"/>
      <c r="QHS32" s="276"/>
      <c r="QHT32" s="276"/>
      <c r="QHU32" s="276"/>
      <c r="QHV32" s="276"/>
      <c r="QHW32" s="276"/>
      <c r="QHX32" s="276"/>
      <c r="QHY32" s="276"/>
      <c r="QHZ32" s="276"/>
      <c r="QIA32" s="276"/>
      <c r="QIB32" s="276"/>
      <c r="QIC32" s="276"/>
      <c r="QID32" s="276"/>
      <c r="QIE32" s="276"/>
      <c r="QIF32" s="276"/>
      <c r="QIG32" s="276"/>
      <c r="QIH32" s="276"/>
      <c r="QII32" s="276"/>
      <c r="QIJ32" s="276"/>
      <c r="QIK32" s="276"/>
      <c r="QIL32" s="276"/>
      <c r="QIM32" s="276"/>
      <c r="QIN32" s="276"/>
      <c r="QIO32" s="276"/>
      <c r="QIP32" s="276"/>
      <c r="QIQ32" s="276"/>
      <c r="QIR32" s="276"/>
      <c r="QIS32" s="276"/>
      <c r="QIT32" s="276"/>
      <c r="QIU32" s="276"/>
      <c r="QIV32" s="276"/>
      <c r="QIW32" s="276"/>
      <c r="QIX32" s="276"/>
      <c r="QIY32" s="276"/>
      <c r="QIZ32" s="276"/>
      <c r="QJA32" s="276"/>
      <c r="QJB32" s="276"/>
      <c r="QJC32" s="276"/>
      <c r="QJD32" s="276"/>
      <c r="QJE32" s="276"/>
      <c r="QJF32" s="276"/>
      <c r="QJG32" s="276"/>
      <c r="QJH32" s="276"/>
      <c r="QJI32" s="276"/>
      <c r="QJJ32" s="276"/>
      <c r="QJK32" s="276"/>
      <c r="QJL32" s="276"/>
      <c r="QJM32" s="276"/>
      <c r="QJN32" s="276"/>
      <c r="QJO32" s="276"/>
      <c r="QJP32" s="276"/>
      <c r="QJQ32" s="276"/>
      <c r="QJR32" s="276"/>
      <c r="QJS32" s="276"/>
      <c r="QJT32" s="276"/>
      <c r="QJU32" s="276"/>
      <c r="QJV32" s="276"/>
      <c r="QJW32" s="276"/>
      <c r="QJX32" s="276"/>
      <c r="QJY32" s="276"/>
      <c r="QJZ32" s="276"/>
      <c r="QKA32" s="276"/>
      <c r="QKB32" s="276"/>
      <c r="QKC32" s="276"/>
      <c r="QKD32" s="276"/>
      <c r="QKE32" s="276"/>
      <c r="QKF32" s="276"/>
      <c r="QKG32" s="276"/>
      <c r="QKH32" s="276"/>
      <c r="QKI32" s="276"/>
      <c r="QKJ32" s="276"/>
      <c r="QKK32" s="276"/>
      <c r="QKL32" s="276"/>
      <c r="QKM32" s="276"/>
      <c r="QKN32" s="276"/>
      <c r="QKO32" s="276"/>
      <c r="QKP32" s="276"/>
      <c r="QKQ32" s="276"/>
      <c r="QKR32" s="276"/>
      <c r="QKS32" s="276"/>
      <c r="QKT32" s="276"/>
      <c r="QKU32" s="276"/>
      <c r="QKV32" s="276"/>
      <c r="QKW32" s="276"/>
      <c r="QKX32" s="276"/>
      <c r="QKY32" s="276"/>
      <c r="QKZ32" s="276"/>
      <c r="QLA32" s="276"/>
      <c r="QLB32" s="276"/>
      <c r="QLC32" s="276"/>
      <c r="QLD32" s="276"/>
      <c r="QLE32" s="276"/>
      <c r="QLF32" s="276"/>
      <c r="QLG32" s="276"/>
      <c r="QLH32" s="276"/>
      <c r="QLI32" s="276"/>
      <c r="QLJ32" s="276"/>
      <c r="QLK32" s="276"/>
      <c r="QLL32" s="276"/>
      <c r="QLM32" s="276"/>
      <c r="QLN32" s="276"/>
      <c r="QLO32" s="276"/>
      <c r="QLP32" s="276"/>
      <c r="QLQ32" s="276"/>
      <c r="QLR32" s="276"/>
      <c r="QLS32" s="276"/>
      <c r="QLT32" s="276"/>
      <c r="QLU32" s="276"/>
      <c r="QLV32" s="276"/>
      <c r="QLW32" s="276"/>
      <c r="QLX32" s="276"/>
      <c r="QLY32" s="276"/>
      <c r="QLZ32" s="276"/>
      <c r="QMA32" s="276"/>
      <c r="QMB32" s="276"/>
      <c r="QMC32" s="276"/>
      <c r="QMD32" s="276"/>
      <c r="QME32" s="276"/>
      <c r="QMF32" s="276"/>
      <c r="QMG32" s="276"/>
      <c r="QMH32" s="276"/>
      <c r="QMI32" s="276"/>
      <c r="QMJ32" s="276"/>
      <c r="QMK32" s="276"/>
      <c r="QML32" s="276"/>
      <c r="QMM32" s="276"/>
      <c r="QMN32" s="276"/>
      <c r="QMO32" s="276"/>
      <c r="QMP32" s="276"/>
      <c r="QMQ32" s="276"/>
      <c r="QMR32" s="276"/>
      <c r="QMS32" s="276"/>
      <c r="QMT32" s="276"/>
      <c r="QMU32" s="276"/>
      <c r="QMV32" s="276"/>
      <c r="QMW32" s="276"/>
      <c r="QMX32" s="276"/>
      <c r="QMY32" s="276"/>
      <c r="QMZ32" s="276"/>
      <c r="QNA32" s="276"/>
      <c r="QNB32" s="276"/>
      <c r="QNC32" s="276"/>
      <c r="QND32" s="276"/>
      <c r="QNE32" s="276"/>
      <c r="QNF32" s="276"/>
      <c r="QNG32" s="276"/>
      <c r="QNH32" s="276"/>
      <c r="QNI32" s="276"/>
      <c r="QNJ32" s="276"/>
      <c r="QNK32" s="276"/>
      <c r="QNL32" s="276"/>
      <c r="QNM32" s="276"/>
      <c r="QNN32" s="276"/>
      <c r="QNO32" s="276"/>
      <c r="QNP32" s="276"/>
      <c r="QNQ32" s="276"/>
      <c r="QNR32" s="276"/>
      <c r="QNS32" s="276"/>
      <c r="QNT32" s="276"/>
      <c r="QNU32" s="276"/>
      <c r="QNV32" s="276"/>
      <c r="QNW32" s="276"/>
      <c r="QNX32" s="276"/>
      <c r="QNY32" s="276"/>
      <c r="QNZ32" s="276"/>
      <c r="QOA32" s="276"/>
      <c r="QOB32" s="276"/>
      <c r="QOC32" s="276"/>
      <c r="QOD32" s="276"/>
      <c r="QOE32" s="276"/>
      <c r="QOF32" s="276"/>
      <c r="QOG32" s="276"/>
      <c r="QOH32" s="276"/>
      <c r="QOI32" s="276"/>
      <c r="QOJ32" s="276"/>
      <c r="QOK32" s="276"/>
      <c r="QOL32" s="276"/>
      <c r="QOM32" s="276"/>
      <c r="QON32" s="276"/>
      <c r="QOO32" s="276"/>
      <c r="QOP32" s="276"/>
      <c r="QOQ32" s="276"/>
      <c r="QOR32" s="276"/>
      <c r="QOS32" s="276"/>
      <c r="QOT32" s="276"/>
      <c r="QOU32" s="276"/>
      <c r="QOV32" s="276"/>
      <c r="QOW32" s="276"/>
      <c r="QOX32" s="276"/>
      <c r="QOY32" s="276"/>
      <c r="QOZ32" s="276"/>
      <c r="QPA32" s="276"/>
      <c r="QPB32" s="276"/>
      <c r="QPC32" s="276"/>
      <c r="QPD32" s="276"/>
      <c r="QPE32" s="276"/>
      <c r="QPF32" s="276"/>
      <c r="QPG32" s="276"/>
      <c r="QPH32" s="276"/>
      <c r="QPI32" s="276"/>
      <c r="QPJ32" s="276"/>
      <c r="QPK32" s="276"/>
      <c r="QPL32" s="276"/>
      <c r="QPM32" s="276"/>
      <c r="QPN32" s="276"/>
      <c r="QPO32" s="276"/>
      <c r="QPP32" s="276"/>
      <c r="QPQ32" s="276"/>
      <c r="QPR32" s="276"/>
      <c r="QPS32" s="276"/>
      <c r="QPT32" s="276"/>
      <c r="QPU32" s="276"/>
      <c r="QPV32" s="276"/>
      <c r="QPW32" s="276"/>
      <c r="QPX32" s="276"/>
      <c r="QPY32" s="276"/>
      <c r="QPZ32" s="276"/>
      <c r="QQA32" s="276"/>
      <c r="QQB32" s="276"/>
      <c r="QQC32" s="276"/>
      <c r="QQD32" s="276"/>
      <c r="QQE32" s="276"/>
      <c r="QQF32" s="276"/>
      <c r="QQG32" s="276"/>
      <c r="QQH32" s="276"/>
      <c r="QQI32" s="276"/>
      <c r="QQJ32" s="276"/>
      <c r="QQK32" s="276"/>
      <c r="QQL32" s="276"/>
      <c r="QQM32" s="276"/>
      <c r="QQN32" s="276"/>
      <c r="QQO32" s="276"/>
      <c r="QQP32" s="276"/>
      <c r="QQQ32" s="276"/>
      <c r="QQR32" s="276"/>
      <c r="QQS32" s="276"/>
      <c r="QQT32" s="276"/>
      <c r="QQU32" s="276"/>
      <c r="QQV32" s="276"/>
      <c r="QQW32" s="276"/>
      <c r="QQX32" s="276"/>
      <c r="QQY32" s="276"/>
      <c r="QQZ32" s="276"/>
      <c r="QRA32" s="276"/>
      <c r="QRB32" s="276"/>
      <c r="QRC32" s="276"/>
      <c r="QRD32" s="276"/>
      <c r="QRE32" s="276"/>
      <c r="QRF32" s="276"/>
      <c r="QRG32" s="276"/>
      <c r="QRH32" s="276"/>
      <c r="QRI32" s="276"/>
      <c r="QRJ32" s="276"/>
      <c r="QRK32" s="276"/>
      <c r="QRL32" s="276"/>
      <c r="QRM32" s="276"/>
      <c r="QRN32" s="276"/>
      <c r="QRO32" s="276"/>
      <c r="QRP32" s="276"/>
      <c r="QRQ32" s="276"/>
      <c r="QRR32" s="276"/>
      <c r="QRS32" s="276"/>
      <c r="QRT32" s="276"/>
      <c r="QRU32" s="276"/>
      <c r="QRV32" s="276"/>
      <c r="QRW32" s="276"/>
      <c r="QRX32" s="276"/>
      <c r="QRY32" s="276"/>
      <c r="QRZ32" s="276"/>
      <c r="QSA32" s="276"/>
      <c r="QSB32" s="276"/>
      <c r="QSC32" s="276"/>
      <c r="QSD32" s="276"/>
      <c r="QSE32" s="276"/>
      <c r="QSF32" s="276"/>
      <c r="QSG32" s="276"/>
      <c r="QSH32" s="276"/>
      <c r="QSI32" s="276"/>
      <c r="QSJ32" s="276"/>
      <c r="QSK32" s="276"/>
      <c r="QSL32" s="276"/>
      <c r="QSM32" s="276"/>
      <c r="QSN32" s="276"/>
      <c r="QSO32" s="276"/>
      <c r="QSP32" s="276"/>
      <c r="QSQ32" s="276"/>
      <c r="QSR32" s="276"/>
      <c r="QSS32" s="276"/>
      <c r="QST32" s="276"/>
      <c r="QSU32" s="276"/>
      <c r="QSV32" s="276"/>
      <c r="QSW32" s="276"/>
      <c r="QSX32" s="276"/>
      <c r="QSY32" s="276"/>
      <c r="QSZ32" s="276"/>
      <c r="QTA32" s="276"/>
      <c r="QTB32" s="276"/>
      <c r="QTC32" s="276"/>
      <c r="QTD32" s="276"/>
      <c r="QTE32" s="276"/>
      <c r="QTF32" s="276"/>
      <c r="QTG32" s="276"/>
      <c r="QTH32" s="276"/>
      <c r="QTI32" s="276"/>
      <c r="QTJ32" s="276"/>
      <c r="QTK32" s="276"/>
      <c r="QTL32" s="276"/>
      <c r="QTM32" s="276"/>
      <c r="QTN32" s="276"/>
      <c r="QTO32" s="276"/>
      <c r="QTP32" s="276"/>
      <c r="QTQ32" s="276"/>
      <c r="QTR32" s="276"/>
      <c r="QTS32" s="276"/>
      <c r="QTT32" s="276"/>
      <c r="QTU32" s="276"/>
      <c r="QTV32" s="276"/>
      <c r="QTW32" s="276"/>
      <c r="QTX32" s="276"/>
      <c r="QTY32" s="276"/>
      <c r="QTZ32" s="276"/>
      <c r="QUA32" s="276"/>
      <c r="QUB32" s="276"/>
      <c r="QUC32" s="276"/>
      <c r="QUD32" s="276"/>
      <c r="QUE32" s="276"/>
      <c r="QUF32" s="276"/>
      <c r="QUG32" s="276"/>
      <c r="QUH32" s="276"/>
      <c r="QUI32" s="276"/>
      <c r="QUJ32" s="276"/>
      <c r="QUK32" s="276"/>
      <c r="QUL32" s="276"/>
      <c r="QUM32" s="276"/>
      <c r="QUN32" s="276"/>
      <c r="QUO32" s="276"/>
      <c r="QUP32" s="276"/>
      <c r="QUQ32" s="276"/>
      <c r="QUR32" s="276"/>
      <c r="QUS32" s="276"/>
      <c r="QUT32" s="276"/>
      <c r="QUU32" s="276"/>
      <c r="QUV32" s="276"/>
      <c r="QUW32" s="276"/>
      <c r="QUX32" s="276"/>
      <c r="QUY32" s="276"/>
      <c r="QUZ32" s="276"/>
      <c r="QVA32" s="276"/>
      <c r="QVB32" s="276"/>
      <c r="QVC32" s="276"/>
      <c r="QVD32" s="276"/>
      <c r="QVE32" s="276"/>
      <c r="QVF32" s="276"/>
      <c r="QVG32" s="276"/>
      <c r="QVH32" s="276"/>
      <c r="QVI32" s="276"/>
      <c r="QVJ32" s="276"/>
      <c r="QVK32" s="276"/>
      <c r="QVL32" s="276"/>
      <c r="QVM32" s="276"/>
      <c r="QVN32" s="276"/>
      <c r="QVO32" s="276"/>
      <c r="QVP32" s="276"/>
      <c r="QVQ32" s="276"/>
      <c r="QVR32" s="276"/>
      <c r="QVS32" s="276"/>
      <c r="QVT32" s="276"/>
      <c r="QVU32" s="276"/>
      <c r="QVV32" s="276"/>
      <c r="QVW32" s="276"/>
      <c r="QVX32" s="276"/>
      <c r="QVY32" s="276"/>
      <c r="QVZ32" s="276"/>
      <c r="QWA32" s="276"/>
      <c r="QWB32" s="276"/>
      <c r="QWC32" s="276"/>
      <c r="QWD32" s="276"/>
      <c r="QWE32" s="276"/>
      <c r="QWF32" s="276"/>
      <c r="QWG32" s="276"/>
      <c r="QWH32" s="276"/>
      <c r="QWI32" s="276"/>
      <c r="QWJ32" s="276"/>
      <c r="QWK32" s="276"/>
      <c r="QWL32" s="276"/>
      <c r="QWM32" s="276"/>
      <c r="QWN32" s="276"/>
      <c r="QWO32" s="276"/>
      <c r="QWP32" s="276"/>
      <c r="QWQ32" s="276"/>
      <c r="QWR32" s="276"/>
      <c r="QWS32" s="276"/>
      <c r="QWT32" s="276"/>
      <c r="QWU32" s="276"/>
      <c r="QWV32" s="276"/>
      <c r="QWW32" s="276"/>
      <c r="QWX32" s="276"/>
      <c r="QWY32" s="276"/>
      <c r="QWZ32" s="276"/>
      <c r="QXA32" s="276"/>
      <c r="QXB32" s="276"/>
      <c r="QXC32" s="276"/>
      <c r="QXD32" s="276"/>
      <c r="QXE32" s="276"/>
      <c r="QXF32" s="276"/>
      <c r="QXG32" s="276"/>
      <c r="QXH32" s="276"/>
      <c r="QXI32" s="276"/>
      <c r="QXJ32" s="276"/>
      <c r="QXK32" s="276"/>
      <c r="QXL32" s="276"/>
      <c r="QXM32" s="276"/>
      <c r="QXN32" s="276"/>
      <c r="QXO32" s="276"/>
      <c r="QXP32" s="276"/>
      <c r="QXQ32" s="276"/>
      <c r="QXR32" s="276"/>
      <c r="QXS32" s="276"/>
      <c r="QXT32" s="276"/>
      <c r="QXU32" s="276"/>
      <c r="QXV32" s="276"/>
      <c r="QXW32" s="276"/>
      <c r="QXX32" s="276"/>
      <c r="QXY32" s="276"/>
      <c r="QXZ32" s="276"/>
      <c r="QYA32" s="276"/>
      <c r="QYB32" s="276"/>
      <c r="QYC32" s="276"/>
      <c r="QYD32" s="276"/>
      <c r="QYE32" s="276"/>
      <c r="QYF32" s="276"/>
      <c r="QYG32" s="276"/>
      <c r="QYH32" s="276"/>
      <c r="QYI32" s="276"/>
      <c r="QYJ32" s="276"/>
      <c r="QYK32" s="276"/>
      <c r="QYL32" s="276"/>
      <c r="QYM32" s="276"/>
      <c r="QYN32" s="276"/>
      <c r="QYO32" s="276"/>
      <c r="QYP32" s="276"/>
      <c r="QYQ32" s="276"/>
      <c r="QYR32" s="276"/>
      <c r="QYS32" s="276"/>
      <c r="QYT32" s="276"/>
      <c r="QYU32" s="276"/>
      <c r="QYV32" s="276"/>
      <c r="QYW32" s="276"/>
      <c r="QYX32" s="276"/>
      <c r="QYY32" s="276"/>
      <c r="QYZ32" s="276"/>
      <c r="QZA32" s="276"/>
      <c r="QZB32" s="276"/>
      <c r="QZC32" s="276"/>
      <c r="QZD32" s="276"/>
      <c r="QZE32" s="276"/>
      <c r="QZF32" s="276"/>
      <c r="QZG32" s="276"/>
      <c r="QZH32" s="276"/>
      <c r="QZI32" s="276"/>
      <c r="QZJ32" s="276"/>
      <c r="QZK32" s="276"/>
      <c r="QZL32" s="276"/>
      <c r="QZM32" s="276"/>
      <c r="QZN32" s="276"/>
      <c r="QZO32" s="276"/>
      <c r="QZP32" s="276"/>
      <c r="QZQ32" s="276"/>
      <c r="QZR32" s="276"/>
      <c r="QZS32" s="276"/>
      <c r="QZT32" s="276"/>
      <c r="QZU32" s="276"/>
      <c r="QZV32" s="276"/>
      <c r="QZW32" s="276"/>
      <c r="QZX32" s="276"/>
      <c r="QZY32" s="276"/>
      <c r="QZZ32" s="276"/>
      <c r="RAA32" s="276"/>
      <c r="RAB32" s="276"/>
      <c r="RAC32" s="276"/>
      <c r="RAD32" s="276"/>
      <c r="RAE32" s="276"/>
      <c r="RAF32" s="276"/>
      <c r="RAG32" s="276"/>
      <c r="RAH32" s="276"/>
      <c r="RAI32" s="276"/>
      <c r="RAJ32" s="276"/>
      <c r="RAK32" s="276"/>
      <c r="RAL32" s="276"/>
      <c r="RAM32" s="276"/>
      <c r="RAN32" s="276"/>
      <c r="RAO32" s="276"/>
      <c r="RAP32" s="276"/>
      <c r="RAQ32" s="276"/>
      <c r="RAR32" s="276"/>
      <c r="RAS32" s="276"/>
      <c r="RAT32" s="276"/>
      <c r="RAU32" s="276"/>
      <c r="RAV32" s="276"/>
      <c r="RAW32" s="276"/>
      <c r="RAX32" s="276"/>
      <c r="RAY32" s="276"/>
      <c r="RAZ32" s="276"/>
      <c r="RBA32" s="276"/>
      <c r="RBB32" s="276"/>
      <c r="RBC32" s="276"/>
      <c r="RBD32" s="276"/>
      <c r="RBE32" s="276"/>
      <c r="RBF32" s="276"/>
      <c r="RBG32" s="276"/>
      <c r="RBH32" s="276"/>
      <c r="RBI32" s="276"/>
      <c r="RBJ32" s="276"/>
      <c r="RBK32" s="276"/>
      <c r="RBL32" s="276"/>
      <c r="RBM32" s="276"/>
      <c r="RBN32" s="276"/>
      <c r="RBO32" s="276"/>
      <c r="RBP32" s="276"/>
      <c r="RBQ32" s="276"/>
      <c r="RBR32" s="276"/>
      <c r="RBS32" s="276"/>
      <c r="RBT32" s="276"/>
      <c r="RBU32" s="276"/>
      <c r="RBV32" s="276"/>
      <c r="RBW32" s="276"/>
      <c r="RBX32" s="276"/>
      <c r="RBY32" s="276"/>
      <c r="RBZ32" s="276"/>
      <c r="RCA32" s="276"/>
      <c r="RCB32" s="276"/>
      <c r="RCC32" s="276"/>
      <c r="RCD32" s="276"/>
      <c r="RCE32" s="276"/>
      <c r="RCF32" s="276"/>
      <c r="RCG32" s="276"/>
      <c r="RCH32" s="276"/>
      <c r="RCI32" s="276"/>
      <c r="RCJ32" s="276"/>
      <c r="RCK32" s="276"/>
      <c r="RCL32" s="276"/>
      <c r="RCM32" s="276"/>
      <c r="RCN32" s="276"/>
      <c r="RCO32" s="276"/>
      <c r="RCP32" s="276"/>
      <c r="RCQ32" s="276"/>
      <c r="RCR32" s="276"/>
      <c r="RCS32" s="276"/>
      <c r="RCT32" s="276"/>
      <c r="RCU32" s="276"/>
      <c r="RCV32" s="276"/>
      <c r="RCW32" s="276"/>
      <c r="RCX32" s="276"/>
      <c r="RCY32" s="276"/>
      <c r="RCZ32" s="276"/>
      <c r="RDA32" s="276"/>
      <c r="RDB32" s="276"/>
      <c r="RDC32" s="276"/>
      <c r="RDD32" s="276"/>
      <c r="RDE32" s="276"/>
      <c r="RDF32" s="276"/>
      <c r="RDG32" s="276"/>
      <c r="RDH32" s="276"/>
      <c r="RDI32" s="276"/>
      <c r="RDJ32" s="276"/>
      <c r="RDK32" s="276"/>
      <c r="RDL32" s="276"/>
      <c r="RDM32" s="276"/>
      <c r="RDN32" s="276"/>
      <c r="RDO32" s="276"/>
      <c r="RDP32" s="276"/>
      <c r="RDQ32" s="276"/>
      <c r="RDR32" s="276"/>
      <c r="RDS32" s="276"/>
      <c r="RDT32" s="276"/>
      <c r="RDU32" s="276"/>
      <c r="RDV32" s="276"/>
      <c r="RDW32" s="276"/>
      <c r="RDX32" s="276"/>
      <c r="RDY32" s="276"/>
      <c r="RDZ32" s="276"/>
      <c r="REA32" s="276"/>
      <c r="REB32" s="276"/>
      <c r="REC32" s="276"/>
      <c r="RED32" s="276"/>
      <c r="REE32" s="276"/>
      <c r="REF32" s="276"/>
      <c r="REG32" s="276"/>
      <c r="REH32" s="276"/>
      <c r="REI32" s="276"/>
      <c r="REJ32" s="276"/>
      <c r="REK32" s="276"/>
      <c r="REL32" s="276"/>
      <c r="REM32" s="276"/>
      <c r="REN32" s="276"/>
      <c r="REO32" s="276"/>
      <c r="REP32" s="276"/>
      <c r="REQ32" s="276"/>
      <c r="RER32" s="276"/>
      <c r="RES32" s="276"/>
      <c r="RET32" s="276"/>
      <c r="REU32" s="276"/>
      <c r="REV32" s="276"/>
      <c r="REW32" s="276"/>
      <c r="REX32" s="276"/>
      <c r="REY32" s="276"/>
      <c r="REZ32" s="276"/>
      <c r="RFA32" s="276"/>
      <c r="RFB32" s="276"/>
      <c r="RFC32" s="276"/>
      <c r="RFD32" s="276"/>
      <c r="RFE32" s="276"/>
      <c r="RFF32" s="276"/>
      <c r="RFG32" s="276"/>
      <c r="RFH32" s="276"/>
      <c r="RFI32" s="276"/>
      <c r="RFJ32" s="276"/>
      <c r="RFK32" s="276"/>
      <c r="RFL32" s="276"/>
      <c r="RFM32" s="276"/>
      <c r="RFN32" s="276"/>
      <c r="RFO32" s="276"/>
      <c r="RFP32" s="276"/>
      <c r="RFQ32" s="276"/>
      <c r="RFR32" s="276"/>
      <c r="RFS32" s="276"/>
      <c r="RFT32" s="276"/>
      <c r="RFU32" s="276"/>
      <c r="RFV32" s="276"/>
      <c r="RFW32" s="276"/>
      <c r="RFX32" s="276"/>
      <c r="RFY32" s="276"/>
      <c r="RFZ32" s="276"/>
      <c r="RGA32" s="276"/>
      <c r="RGB32" s="276"/>
      <c r="RGC32" s="276"/>
      <c r="RGD32" s="276"/>
      <c r="RGE32" s="276"/>
      <c r="RGF32" s="276"/>
      <c r="RGG32" s="276"/>
      <c r="RGH32" s="276"/>
      <c r="RGI32" s="276"/>
      <c r="RGJ32" s="276"/>
      <c r="RGK32" s="276"/>
      <c r="RGL32" s="276"/>
      <c r="RGM32" s="276"/>
      <c r="RGN32" s="276"/>
      <c r="RGO32" s="276"/>
      <c r="RGP32" s="276"/>
      <c r="RGQ32" s="276"/>
      <c r="RGR32" s="276"/>
      <c r="RGS32" s="276"/>
      <c r="RGT32" s="276"/>
      <c r="RGU32" s="276"/>
      <c r="RGV32" s="276"/>
      <c r="RGW32" s="276"/>
      <c r="RGX32" s="276"/>
      <c r="RGY32" s="276"/>
      <c r="RGZ32" s="276"/>
      <c r="RHA32" s="276"/>
      <c r="RHB32" s="276"/>
      <c r="RHC32" s="276"/>
      <c r="RHD32" s="276"/>
      <c r="RHE32" s="276"/>
      <c r="RHF32" s="276"/>
      <c r="RHG32" s="276"/>
      <c r="RHH32" s="276"/>
      <c r="RHI32" s="276"/>
      <c r="RHJ32" s="276"/>
      <c r="RHK32" s="276"/>
      <c r="RHL32" s="276"/>
      <c r="RHM32" s="276"/>
      <c r="RHN32" s="276"/>
      <c r="RHO32" s="276"/>
      <c r="RHP32" s="276"/>
      <c r="RHQ32" s="276"/>
      <c r="RHR32" s="276"/>
      <c r="RHS32" s="276"/>
      <c r="RHT32" s="276"/>
      <c r="RHU32" s="276"/>
      <c r="RHV32" s="276"/>
      <c r="RHW32" s="276"/>
      <c r="RHX32" s="276"/>
      <c r="RHY32" s="276"/>
      <c r="RHZ32" s="276"/>
      <c r="RIA32" s="276"/>
      <c r="RIB32" s="276"/>
      <c r="RIC32" s="276"/>
      <c r="RID32" s="276"/>
      <c r="RIE32" s="276"/>
      <c r="RIF32" s="276"/>
      <c r="RIG32" s="276"/>
      <c r="RIH32" s="276"/>
      <c r="RII32" s="276"/>
      <c r="RIJ32" s="276"/>
      <c r="RIK32" s="276"/>
      <c r="RIL32" s="276"/>
      <c r="RIM32" s="276"/>
      <c r="RIN32" s="276"/>
      <c r="RIO32" s="276"/>
      <c r="RIP32" s="276"/>
      <c r="RIQ32" s="276"/>
      <c r="RIR32" s="276"/>
      <c r="RIS32" s="276"/>
      <c r="RIT32" s="276"/>
      <c r="RIU32" s="276"/>
      <c r="RIV32" s="276"/>
      <c r="RIW32" s="276"/>
      <c r="RIX32" s="276"/>
      <c r="RIY32" s="276"/>
      <c r="RIZ32" s="276"/>
      <c r="RJA32" s="276"/>
      <c r="RJB32" s="276"/>
      <c r="RJC32" s="276"/>
      <c r="RJD32" s="276"/>
      <c r="RJE32" s="276"/>
      <c r="RJF32" s="276"/>
      <c r="RJG32" s="276"/>
      <c r="RJH32" s="276"/>
      <c r="RJI32" s="276"/>
      <c r="RJJ32" s="276"/>
      <c r="RJK32" s="276"/>
      <c r="RJL32" s="276"/>
      <c r="RJM32" s="276"/>
      <c r="RJN32" s="276"/>
      <c r="RJO32" s="276"/>
      <c r="RJP32" s="276"/>
      <c r="RJQ32" s="276"/>
      <c r="RJR32" s="276"/>
      <c r="RJS32" s="276"/>
      <c r="RJT32" s="276"/>
      <c r="RJU32" s="276"/>
      <c r="RJV32" s="276"/>
      <c r="RJW32" s="276"/>
      <c r="RJX32" s="276"/>
      <c r="RJY32" s="276"/>
      <c r="RJZ32" s="276"/>
      <c r="RKA32" s="276"/>
      <c r="RKB32" s="276"/>
      <c r="RKC32" s="276"/>
      <c r="RKD32" s="276"/>
      <c r="RKE32" s="276"/>
      <c r="RKF32" s="276"/>
      <c r="RKG32" s="276"/>
      <c r="RKH32" s="276"/>
      <c r="RKI32" s="276"/>
      <c r="RKJ32" s="276"/>
      <c r="RKK32" s="276"/>
      <c r="RKL32" s="276"/>
      <c r="RKM32" s="276"/>
      <c r="RKN32" s="276"/>
      <c r="RKO32" s="276"/>
      <c r="RKP32" s="276"/>
      <c r="RKQ32" s="276"/>
      <c r="RKR32" s="276"/>
      <c r="RKS32" s="276"/>
      <c r="RKT32" s="276"/>
      <c r="RKU32" s="276"/>
      <c r="RKV32" s="276"/>
      <c r="RKW32" s="276"/>
      <c r="RKX32" s="276"/>
      <c r="RKY32" s="276"/>
      <c r="RKZ32" s="276"/>
      <c r="RLA32" s="276"/>
      <c r="RLB32" s="276"/>
      <c r="RLC32" s="276"/>
      <c r="RLD32" s="276"/>
      <c r="RLE32" s="276"/>
      <c r="RLF32" s="276"/>
      <c r="RLG32" s="276"/>
      <c r="RLH32" s="276"/>
      <c r="RLI32" s="276"/>
      <c r="RLJ32" s="276"/>
      <c r="RLK32" s="276"/>
      <c r="RLL32" s="276"/>
      <c r="RLM32" s="276"/>
      <c r="RLN32" s="276"/>
      <c r="RLO32" s="276"/>
      <c r="RLP32" s="276"/>
      <c r="RLQ32" s="276"/>
      <c r="RLR32" s="276"/>
      <c r="RLS32" s="276"/>
      <c r="RLT32" s="276"/>
      <c r="RLU32" s="276"/>
      <c r="RLV32" s="276"/>
      <c r="RLW32" s="276"/>
      <c r="RLX32" s="276"/>
      <c r="RLY32" s="276"/>
      <c r="RLZ32" s="276"/>
      <c r="RMA32" s="276"/>
      <c r="RMB32" s="276"/>
      <c r="RMC32" s="276"/>
      <c r="RMD32" s="276"/>
      <c r="RME32" s="276"/>
      <c r="RMF32" s="276"/>
      <c r="RMG32" s="276"/>
      <c r="RMH32" s="276"/>
      <c r="RMI32" s="276"/>
      <c r="RMJ32" s="276"/>
      <c r="RMK32" s="276"/>
      <c r="RML32" s="276"/>
      <c r="RMM32" s="276"/>
      <c r="RMN32" s="276"/>
      <c r="RMO32" s="276"/>
      <c r="RMP32" s="276"/>
      <c r="RMQ32" s="276"/>
      <c r="RMR32" s="276"/>
      <c r="RMS32" s="276"/>
      <c r="RMT32" s="276"/>
      <c r="RMU32" s="276"/>
      <c r="RMV32" s="276"/>
      <c r="RMW32" s="276"/>
      <c r="RMX32" s="276"/>
      <c r="RMY32" s="276"/>
      <c r="RMZ32" s="276"/>
      <c r="RNA32" s="276"/>
      <c r="RNB32" s="276"/>
      <c r="RNC32" s="276"/>
      <c r="RND32" s="276"/>
      <c r="RNE32" s="276"/>
      <c r="RNF32" s="276"/>
      <c r="RNG32" s="276"/>
      <c r="RNH32" s="276"/>
      <c r="RNI32" s="276"/>
      <c r="RNJ32" s="276"/>
      <c r="RNK32" s="276"/>
      <c r="RNL32" s="276"/>
      <c r="RNM32" s="276"/>
      <c r="RNN32" s="276"/>
      <c r="RNO32" s="276"/>
      <c r="RNP32" s="276"/>
      <c r="RNQ32" s="276"/>
      <c r="RNR32" s="276"/>
      <c r="RNS32" s="276"/>
      <c r="RNT32" s="276"/>
      <c r="RNU32" s="276"/>
      <c r="RNV32" s="276"/>
      <c r="RNW32" s="276"/>
      <c r="RNX32" s="276"/>
      <c r="RNY32" s="276"/>
      <c r="RNZ32" s="276"/>
      <c r="ROA32" s="276"/>
      <c r="ROB32" s="276"/>
      <c r="ROC32" s="276"/>
      <c r="ROD32" s="276"/>
      <c r="ROE32" s="276"/>
      <c r="ROF32" s="276"/>
      <c r="ROG32" s="276"/>
      <c r="ROH32" s="276"/>
      <c r="ROI32" s="276"/>
      <c r="ROJ32" s="276"/>
      <c r="ROK32" s="276"/>
      <c r="ROL32" s="276"/>
      <c r="ROM32" s="276"/>
      <c r="RON32" s="276"/>
      <c r="ROO32" s="276"/>
      <c r="ROP32" s="276"/>
      <c r="ROQ32" s="276"/>
      <c r="ROR32" s="276"/>
      <c r="ROS32" s="276"/>
      <c r="ROT32" s="276"/>
      <c r="ROU32" s="276"/>
      <c r="ROV32" s="276"/>
      <c r="ROW32" s="276"/>
      <c r="ROX32" s="276"/>
      <c r="ROY32" s="276"/>
      <c r="ROZ32" s="276"/>
      <c r="RPA32" s="276"/>
      <c r="RPB32" s="276"/>
      <c r="RPC32" s="276"/>
      <c r="RPD32" s="276"/>
      <c r="RPE32" s="276"/>
      <c r="RPF32" s="276"/>
      <c r="RPG32" s="276"/>
      <c r="RPH32" s="276"/>
      <c r="RPI32" s="276"/>
      <c r="RPJ32" s="276"/>
      <c r="RPK32" s="276"/>
      <c r="RPL32" s="276"/>
      <c r="RPM32" s="276"/>
      <c r="RPN32" s="276"/>
      <c r="RPO32" s="276"/>
      <c r="RPP32" s="276"/>
      <c r="RPQ32" s="276"/>
      <c r="RPR32" s="276"/>
      <c r="RPS32" s="276"/>
      <c r="RPT32" s="276"/>
      <c r="RPU32" s="276"/>
      <c r="RPV32" s="276"/>
      <c r="RPW32" s="276"/>
      <c r="RPX32" s="276"/>
      <c r="RPY32" s="276"/>
      <c r="RPZ32" s="276"/>
      <c r="RQA32" s="276"/>
      <c r="RQB32" s="276"/>
      <c r="RQC32" s="276"/>
      <c r="RQD32" s="276"/>
      <c r="RQE32" s="276"/>
      <c r="RQF32" s="276"/>
      <c r="RQG32" s="276"/>
      <c r="RQH32" s="276"/>
      <c r="RQI32" s="276"/>
      <c r="RQJ32" s="276"/>
      <c r="RQK32" s="276"/>
      <c r="RQL32" s="276"/>
      <c r="RQM32" s="276"/>
      <c r="RQN32" s="276"/>
      <c r="RQO32" s="276"/>
      <c r="RQP32" s="276"/>
      <c r="RQQ32" s="276"/>
      <c r="RQR32" s="276"/>
      <c r="RQS32" s="276"/>
      <c r="RQT32" s="276"/>
      <c r="RQU32" s="276"/>
      <c r="RQV32" s="276"/>
      <c r="RQW32" s="276"/>
      <c r="RQX32" s="276"/>
      <c r="RQY32" s="276"/>
      <c r="RQZ32" s="276"/>
      <c r="RRA32" s="276"/>
      <c r="RRB32" s="276"/>
      <c r="RRC32" s="276"/>
      <c r="RRD32" s="276"/>
      <c r="RRE32" s="276"/>
      <c r="RRF32" s="276"/>
      <c r="RRG32" s="276"/>
      <c r="RRH32" s="276"/>
      <c r="RRI32" s="276"/>
      <c r="RRJ32" s="276"/>
      <c r="RRK32" s="276"/>
      <c r="RRL32" s="276"/>
      <c r="RRM32" s="276"/>
      <c r="RRN32" s="276"/>
      <c r="RRO32" s="276"/>
      <c r="RRP32" s="276"/>
      <c r="RRQ32" s="276"/>
      <c r="RRR32" s="276"/>
      <c r="RRS32" s="276"/>
      <c r="RRT32" s="276"/>
      <c r="RRU32" s="276"/>
      <c r="RRV32" s="276"/>
      <c r="RRW32" s="276"/>
      <c r="RRX32" s="276"/>
      <c r="RRY32" s="276"/>
      <c r="RRZ32" s="276"/>
      <c r="RSA32" s="276"/>
      <c r="RSB32" s="276"/>
      <c r="RSC32" s="276"/>
      <c r="RSD32" s="276"/>
      <c r="RSE32" s="276"/>
      <c r="RSF32" s="276"/>
      <c r="RSG32" s="276"/>
      <c r="RSH32" s="276"/>
      <c r="RSI32" s="276"/>
      <c r="RSJ32" s="276"/>
      <c r="RSK32" s="276"/>
      <c r="RSL32" s="276"/>
      <c r="RSM32" s="276"/>
      <c r="RSN32" s="276"/>
      <c r="RSO32" s="276"/>
      <c r="RSP32" s="276"/>
      <c r="RSQ32" s="276"/>
      <c r="RSR32" s="276"/>
      <c r="RSS32" s="276"/>
      <c r="RST32" s="276"/>
      <c r="RSU32" s="276"/>
      <c r="RSV32" s="276"/>
      <c r="RSW32" s="276"/>
      <c r="RSX32" s="276"/>
      <c r="RSY32" s="276"/>
      <c r="RSZ32" s="276"/>
      <c r="RTA32" s="276"/>
      <c r="RTB32" s="276"/>
      <c r="RTC32" s="276"/>
      <c r="RTD32" s="276"/>
      <c r="RTE32" s="276"/>
      <c r="RTF32" s="276"/>
      <c r="RTG32" s="276"/>
      <c r="RTH32" s="276"/>
      <c r="RTI32" s="276"/>
      <c r="RTJ32" s="276"/>
      <c r="RTK32" s="276"/>
      <c r="RTL32" s="276"/>
      <c r="RTM32" s="276"/>
      <c r="RTN32" s="276"/>
      <c r="RTO32" s="276"/>
      <c r="RTP32" s="276"/>
      <c r="RTQ32" s="276"/>
      <c r="RTR32" s="276"/>
      <c r="RTS32" s="276"/>
      <c r="RTT32" s="276"/>
      <c r="RTU32" s="276"/>
      <c r="RTV32" s="276"/>
      <c r="RTW32" s="276"/>
      <c r="RTX32" s="276"/>
      <c r="RTY32" s="276"/>
      <c r="RTZ32" s="276"/>
      <c r="RUA32" s="276"/>
      <c r="RUB32" s="276"/>
      <c r="RUC32" s="276"/>
      <c r="RUD32" s="276"/>
      <c r="RUE32" s="276"/>
      <c r="RUF32" s="276"/>
      <c r="RUG32" s="276"/>
      <c r="RUH32" s="276"/>
      <c r="RUI32" s="276"/>
      <c r="RUJ32" s="276"/>
      <c r="RUK32" s="276"/>
      <c r="RUL32" s="276"/>
      <c r="RUM32" s="276"/>
      <c r="RUN32" s="276"/>
      <c r="RUO32" s="276"/>
      <c r="RUP32" s="276"/>
      <c r="RUQ32" s="276"/>
      <c r="RUR32" s="276"/>
      <c r="RUS32" s="276"/>
      <c r="RUT32" s="276"/>
      <c r="RUU32" s="276"/>
      <c r="RUV32" s="276"/>
      <c r="RUW32" s="276"/>
      <c r="RUX32" s="276"/>
      <c r="RUY32" s="276"/>
      <c r="RUZ32" s="276"/>
      <c r="RVA32" s="276"/>
      <c r="RVB32" s="276"/>
      <c r="RVC32" s="276"/>
      <c r="RVD32" s="276"/>
      <c r="RVE32" s="276"/>
      <c r="RVF32" s="276"/>
      <c r="RVG32" s="276"/>
      <c r="RVH32" s="276"/>
      <c r="RVI32" s="276"/>
      <c r="RVJ32" s="276"/>
      <c r="RVK32" s="276"/>
      <c r="RVL32" s="276"/>
      <c r="RVM32" s="276"/>
      <c r="RVN32" s="276"/>
      <c r="RVO32" s="276"/>
      <c r="RVP32" s="276"/>
      <c r="RVQ32" s="276"/>
      <c r="RVR32" s="276"/>
      <c r="RVS32" s="276"/>
      <c r="RVT32" s="276"/>
      <c r="RVU32" s="276"/>
      <c r="RVV32" s="276"/>
      <c r="RVW32" s="276"/>
      <c r="RVX32" s="276"/>
      <c r="RVY32" s="276"/>
      <c r="RVZ32" s="276"/>
      <c r="RWA32" s="276"/>
      <c r="RWB32" s="276"/>
      <c r="RWC32" s="276"/>
      <c r="RWD32" s="276"/>
      <c r="RWE32" s="276"/>
      <c r="RWF32" s="276"/>
      <c r="RWG32" s="276"/>
      <c r="RWH32" s="276"/>
      <c r="RWI32" s="276"/>
      <c r="RWJ32" s="276"/>
      <c r="RWK32" s="276"/>
      <c r="RWL32" s="276"/>
      <c r="RWM32" s="276"/>
      <c r="RWN32" s="276"/>
      <c r="RWO32" s="276"/>
      <c r="RWP32" s="276"/>
      <c r="RWQ32" s="276"/>
      <c r="RWR32" s="276"/>
      <c r="RWS32" s="276"/>
      <c r="RWT32" s="276"/>
      <c r="RWU32" s="276"/>
      <c r="RWV32" s="276"/>
      <c r="RWW32" s="276"/>
      <c r="RWX32" s="276"/>
      <c r="RWY32" s="276"/>
      <c r="RWZ32" s="276"/>
      <c r="RXA32" s="276"/>
      <c r="RXB32" s="276"/>
      <c r="RXC32" s="276"/>
      <c r="RXD32" s="276"/>
      <c r="RXE32" s="276"/>
      <c r="RXF32" s="276"/>
      <c r="RXG32" s="276"/>
      <c r="RXH32" s="276"/>
      <c r="RXI32" s="276"/>
      <c r="RXJ32" s="276"/>
      <c r="RXK32" s="276"/>
      <c r="RXL32" s="276"/>
      <c r="RXM32" s="276"/>
      <c r="RXN32" s="276"/>
      <c r="RXO32" s="276"/>
      <c r="RXP32" s="276"/>
      <c r="RXQ32" s="276"/>
      <c r="RXR32" s="276"/>
      <c r="RXS32" s="276"/>
      <c r="RXT32" s="276"/>
      <c r="RXU32" s="276"/>
      <c r="RXV32" s="276"/>
      <c r="RXW32" s="276"/>
      <c r="RXX32" s="276"/>
      <c r="RXY32" s="276"/>
      <c r="RXZ32" s="276"/>
      <c r="RYA32" s="276"/>
      <c r="RYB32" s="276"/>
      <c r="RYC32" s="276"/>
      <c r="RYD32" s="276"/>
      <c r="RYE32" s="276"/>
      <c r="RYF32" s="276"/>
      <c r="RYG32" s="276"/>
      <c r="RYH32" s="276"/>
      <c r="RYI32" s="276"/>
      <c r="RYJ32" s="276"/>
      <c r="RYK32" s="276"/>
      <c r="RYL32" s="276"/>
      <c r="RYM32" s="276"/>
      <c r="RYN32" s="276"/>
      <c r="RYO32" s="276"/>
      <c r="RYP32" s="276"/>
      <c r="RYQ32" s="276"/>
      <c r="RYR32" s="276"/>
      <c r="RYS32" s="276"/>
      <c r="RYT32" s="276"/>
      <c r="RYU32" s="276"/>
      <c r="RYV32" s="276"/>
      <c r="RYW32" s="276"/>
      <c r="RYX32" s="276"/>
      <c r="RYY32" s="276"/>
      <c r="RYZ32" s="276"/>
      <c r="RZA32" s="276"/>
      <c r="RZB32" s="276"/>
      <c r="RZC32" s="276"/>
      <c r="RZD32" s="276"/>
      <c r="RZE32" s="276"/>
      <c r="RZF32" s="276"/>
      <c r="RZG32" s="276"/>
      <c r="RZH32" s="276"/>
      <c r="RZI32" s="276"/>
      <c r="RZJ32" s="276"/>
      <c r="RZK32" s="276"/>
      <c r="RZL32" s="276"/>
      <c r="RZM32" s="276"/>
      <c r="RZN32" s="276"/>
      <c r="RZO32" s="276"/>
      <c r="RZP32" s="276"/>
      <c r="RZQ32" s="276"/>
      <c r="RZR32" s="276"/>
      <c r="RZS32" s="276"/>
      <c r="RZT32" s="276"/>
      <c r="RZU32" s="276"/>
      <c r="RZV32" s="276"/>
      <c r="RZW32" s="276"/>
      <c r="RZX32" s="276"/>
      <c r="RZY32" s="276"/>
      <c r="RZZ32" s="276"/>
      <c r="SAA32" s="276"/>
      <c r="SAB32" s="276"/>
      <c r="SAC32" s="276"/>
      <c r="SAD32" s="276"/>
      <c r="SAE32" s="276"/>
      <c r="SAF32" s="276"/>
      <c r="SAG32" s="276"/>
      <c r="SAH32" s="276"/>
      <c r="SAI32" s="276"/>
      <c r="SAJ32" s="276"/>
      <c r="SAK32" s="276"/>
      <c r="SAL32" s="276"/>
      <c r="SAM32" s="276"/>
      <c r="SAN32" s="276"/>
      <c r="SAO32" s="276"/>
      <c r="SAP32" s="276"/>
      <c r="SAQ32" s="276"/>
      <c r="SAR32" s="276"/>
      <c r="SAS32" s="276"/>
      <c r="SAT32" s="276"/>
      <c r="SAU32" s="276"/>
      <c r="SAV32" s="276"/>
      <c r="SAW32" s="276"/>
      <c r="SAX32" s="276"/>
      <c r="SAY32" s="276"/>
      <c r="SAZ32" s="276"/>
      <c r="SBA32" s="276"/>
      <c r="SBB32" s="276"/>
      <c r="SBC32" s="276"/>
      <c r="SBD32" s="276"/>
      <c r="SBE32" s="276"/>
      <c r="SBF32" s="276"/>
      <c r="SBG32" s="276"/>
      <c r="SBH32" s="276"/>
      <c r="SBI32" s="276"/>
      <c r="SBJ32" s="276"/>
      <c r="SBK32" s="276"/>
      <c r="SBL32" s="276"/>
      <c r="SBM32" s="276"/>
      <c r="SBN32" s="276"/>
      <c r="SBO32" s="276"/>
      <c r="SBP32" s="276"/>
      <c r="SBQ32" s="276"/>
      <c r="SBR32" s="276"/>
      <c r="SBS32" s="276"/>
      <c r="SBT32" s="276"/>
      <c r="SBU32" s="276"/>
      <c r="SBV32" s="276"/>
      <c r="SBW32" s="276"/>
      <c r="SBX32" s="276"/>
      <c r="SBY32" s="276"/>
      <c r="SBZ32" s="276"/>
      <c r="SCA32" s="276"/>
      <c r="SCB32" s="276"/>
      <c r="SCC32" s="276"/>
      <c r="SCD32" s="276"/>
      <c r="SCE32" s="276"/>
      <c r="SCF32" s="276"/>
      <c r="SCG32" s="276"/>
      <c r="SCH32" s="276"/>
      <c r="SCI32" s="276"/>
      <c r="SCJ32" s="276"/>
      <c r="SCK32" s="276"/>
      <c r="SCL32" s="276"/>
      <c r="SCM32" s="276"/>
      <c r="SCN32" s="276"/>
      <c r="SCO32" s="276"/>
      <c r="SCP32" s="276"/>
      <c r="SCQ32" s="276"/>
      <c r="SCR32" s="276"/>
      <c r="SCS32" s="276"/>
      <c r="SCT32" s="276"/>
      <c r="SCU32" s="276"/>
      <c r="SCV32" s="276"/>
      <c r="SCW32" s="276"/>
      <c r="SCX32" s="276"/>
      <c r="SCY32" s="276"/>
      <c r="SCZ32" s="276"/>
      <c r="SDA32" s="276"/>
      <c r="SDB32" s="276"/>
      <c r="SDC32" s="276"/>
      <c r="SDD32" s="276"/>
      <c r="SDE32" s="276"/>
      <c r="SDF32" s="276"/>
      <c r="SDG32" s="276"/>
      <c r="SDH32" s="276"/>
      <c r="SDI32" s="276"/>
      <c r="SDJ32" s="276"/>
      <c r="SDK32" s="276"/>
      <c r="SDL32" s="276"/>
      <c r="SDM32" s="276"/>
      <c r="SDN32" s="276"/>
      <c r="SDO32" s="276"/>
      <c r="SDP32" s="276"/>
      <c r="SDQ32" s="276"/>
      <c r="SDR32" s="276"/>
      <c r="SDS32" s="276"/>
      <c r="SDT32" s="276"/>
      <c r="SDU32" s="276"/>
      <c r="SDV32" s="276"/>
      <c r="SDW32" s="276"/>
      <c r="SDX32" s="276"/>
      <c r="SDY32" s="276"/>
      <c r="SDZ32" s="276"/>
      <c r="SEA32" s="276"/>
      <c r="SEB32" s="276"/>
      <c r="SEC32" s="276"/>
      <c r="SED32" s="276"/>
      <c r="SEE32" s="276"/>
      <c r="SEF32" s="276"/>
      <c r="SEG32" s="276"/>
      <c r="SEH32" s="276"/>
      <c r="SEI32" s="276"/>
      <c r="SEJ32" s="276"/>
      <c r="SEK32" s="276"/>
      <c r="SEL32" s="276"/>
      <c r="SEM32" s="276"/>
      <c r="SEN32" s="276"/>
      <c r="SEO32" s="276"/>
      <c r="SEP32" s="276"/>
      <c r="SEQ32" s="276"/>
      <c r="SER32" s="276"/>
      <c r="SES32" s="276"/>
      <c r="SET32" s="276"/>
      <c r="SEU32" s="276"/>
      <c r="SEV32" s="276"/>
      <c r="SEW32" s="276"/>
      <c r="SEX32" s="276"/>
      <c r="SEY32" s="276"/>
      <c r="SEZ32" s="276"/>
      <c r="SFA32" s="276"/>
      <c r="SFB32" s="276"/>
      <c r="SFC32" s="276"/>
      <c r="SFD32" s="276"/>
      <c r="SFE32" s="276"/>
      <c r="SFF32" s="276"/>
      <c r="SFG32" s="276"/>
      <c r="SFH32" s="276"/>
      <c r="SFI32" s="276"/>
      <c r="SFJ32" s="276"/>
      <c r="SFK32" s="276"/>
      <c r="SFL32" s="276"/>
      <c r="SFM32" s="276"/>
      <c r="SFN32" s="276"/>
      <c r="SFO32" s="276"/>
      <c r="SFP32" s="276"/>
      <c r="SFQ32" s="276"/>
      <c r="SFR32" s="276"/>
      <c r="SFS32" s="276"/>
      <c r="SFT32" s="276"/>
      <c r="SFU32" s="276"/>
      <c r="SFV32" s="276"/>
      <c r="SFW32" s="276"/>
      <c r="SFX32" s="276"/>
      <c r="SFY32" s="276"/>
      <c r="SFZ32" s="276"/>
      <c r="SGA32" s="276"/>
      <c r="SGB32" s="276"/>
      <c r="SGC32" s="276"/>
      <c r="SGD32" s="276"/>
      <c r="SGE32" s="276"/>
      <c r="SGF32" s="276"/>
      <c r="SGG32" s="276"/>
      <c r="SGH32" s="276"/>
      <c r="SGI32" s="276"/>
      <c r="SGJ32" s="276"/>
      <c r="SGK32" s="276"/>
      <c r="SGL32" s="276"/>
      <c r="SGM32" s="276"/>
      <c r="SGN32" s="276"/>
      <c r="SGO32" s="276"/>
      <c r="SGP32" s="276"/>
      <c r="SGQ32" s="276"/>
      <c r="SGR32" s="276"/>
      <c r="SGS32" s="276"/>
      <c r="SGT32" s="276"/>
      <c r="SGU32" s="276"/>
      <c r="SGV32" s="276"/>
      <c r="SGW32" s="276"/>
      <c r="SGX32" s="276"/>
      <c r="SGY32" s="276"/>
      <c r="SGZ32" s="276"/>
      <c r="SHA32" s="276"/>
      <c r="SHB32" s="276"/>
      <c r="SHC32" s="276"/>
      <c r="SHD32" s="276"/>
      <c r="SHE32" s="276"/>
      <c r="SHF32" s="276"/>
      <c r="SHG32" s="276"/>
      <c r="SHH32" s="276"/>
      <c r="SHI32" s="276"/>
      <c r="SHJ32" s="276"/>
      <c r="SHK32" s="276"/>
      <c r="SHL32" s="276"/>
      <c r="SHM32" s="276"/>
      <c r="SHN32" s="276"/>
      <c r="SHO32" s="276"/>
      <c r="SHP32" s="276"/>
      <c r="SHQ32" s="276"/>
      <c r="SHR32" s="276"/>
      <c r="SHS32" s="276"/>
      <c r="SHT32" s="276"/>
      <c r="SHU32" s="276"/>
      <c r="SHV32" s="276"/>
      <c r="SHW32" s="276"/>
      <c r="SHX32" s="276"/>
      <c r="SHY32" s="276"/>
      <c r="SHZ32" s="276"/>
      <c r="SIA32" s="276"/>
      <c r="SIB32" s="276"/>
      <c r="SIC32" s="276"/>
      <c r="SID32" s="276"/>
      <c r="SIE32" s="276"/>
      <c r="SIF32" s="276"/>
      <c r="SIG32" s="276"/>
      <c r="SIH32" s="276"/>
      <c r="SII32" s="276"/>
      <c r="SIJ32" s="276"/>
      <c r="SIK32" s="276"/>
      <c r="SIL32" s="276"/>
      <c r="SIM32" s="276"/>
      <c r="SIN32" s="276"/>
      <c r="SIO32" s="276"/>
      <c r="SIP32" s="276"/>
      <c r="SIQ32" s="276"/>
      <c r="SIR32" s="276"/>
      <c r="SIS32" s="276"/>
      <c r="SIT32" s="276"/>
      <c r="SIU32" s="276"/>
      <c r="SIV32" s="276"/>
      <c r="SIW32" s="276"/>
      <c r="SIX32" s="276"/>
      <c r="SIY32" s="276"/>
      <c r="SIZ32" s="276"/>
      <c r="SJA32" s="276"/>
      <c r="SJB32" s="276"/>
      <c r="SJC32" s="276"/>
      <c r="SJD32" s="276"/>
      <c r="SJE32" s="276"/>
      <c r="SJF32" s="276"/>
      <c r="SJG32" s="276"/>
      <c r="SJH32" s="276"/>
      <c r="SJI32" s="276"/>
      <c r="SJJ32" s="276"/>
      <c r="SJK32" s="276"/>
      <c r="SJL32" s="276"/>
      <c r="SJM32" s="276"/>
      <c r="SJN32" s="276"/>
      <c r="SJO32" s="276"/>
      <c r="SJP32" s="276"/>
      <c r="SJQ32" s="276"/>
      <c r="SJR32" s="276"/>
      <c r="SJS32" s="276"/>
      <c r="SJT32" s="276"/>
      <c r="SJU32" s="276"/>
      <c r="SJV32" s="276"/>
      <c r="SJW32" s="276"/>
      <c r="SJX32" s="276"/>
      <c r="SJY32" s="276"/>
      <c r="SJZ32" s="276"/>
      <c r="SKA32" s="276"/>
      <c r="SKB32" s="276"/>
      <c r="SKC32" s="276"/>
      <c r="SKD32" s="276"/>
      <c r="SKE32" s="276"/>
      <c r="SKF32" s="276"/>
      <c r="SKG32" s="276"/>
      <c r="SKH32" s="276"/>
      <c r="SKI32" s="276"/>
      <c r="SKJ32" s="276"/>
      <c r="SKK32" s="276"/>
      <c r="SKL32" s="276"/>
      <c r="SKM32" s="276"/>
      <c r="SKN32" s="276"/>
      <c r="SKO32" s="276"/>
      <c r="SKP32" s="276"/>
      <c r="SKQ32" s="276"/>
      <c r="SKR32" s="276"/>
      <c r="SKS32" s="276"/>
      <c r="SKT32" s="276"/>
      <c r="SKU32" s="276"/>
      <c r="SKV32" s="276"/>
      <c r="SKW32" s="276"/>
      <c r="SKX32" s="276"/>
      <c r="SKY32" s="276"/>
      <c r="SKZ32" s="276"/>
      <c r="SLA32" s="276"/>
      <c r="SLB32" s="276"/>
      <c r="SLC32" s="276"/>
      <c r="SLD32" s="276"/>
      <c r="SLE32" s="276"/>
      <c r="SLF32" s="276"/>
      <c r="SLG32" s="276"/>
      <c r="SLH32" s="276"/>
      <c r="SLI32" s="276"/>
      <c r="SLJ32" s="276"/>
      <c r="SLK32" s="276"/>
      <c r="SLL32" s="276"/>
      <c r="SLM32" s="276"/>
      <c r="SLN32" s="276"/>
      <c r="SLO32" s="276"/>
      <c r="SLP32" s="276"/>
      <c r="SLQ32" s="276"/>
      <c r="SLR32" s="276"/>
      <c r="SLS32" s="276"/>
      <c r="SLT32" s="276"/>
      <c r="SLU32" s="276"/>
      <c r="SLV32" s="276"/>
      <c r="SLW32" s="276"/>
      <c r="SLX32" s="276"/>
      <c r="SLY32" s="276"/>
      <c r="SLZ32" s="276"/>
      <c r="SMA32" s="276"/>
      <c r="SMB32" s="276"/>
      <c r="SMC32" s="276"/>
      <c r="SMD32" s="276"/>
      <c r="SME32" s="276"/>
      <c r="SMF32" s="276"/>
      <c r="SMG32" s="276"/>
      <c r="SMH32" s="276"/>
      <c r="SMI32" s="276"/>
      <c r="SMJ32" s="276"/>
      <c r="SMK32" s="276"/>
      <c r="SML32" s="276"/>
      <c r="SMM32" s="276"/>
      <c r="SMN32" s="276"/>
      <c r="SMO32" s="276"/>
      <c r="SMP32" s="276"/>
      <c r="SMQ32" s="276"/>
      <c r="SMR32" s="276"/>
      <c r="SMS32" s="276"/>
      <c r="SMT32" s="276"/>
      <c r="SMU32" s="276"/>
      <c r="SMV32" s="276"/>
      <c r="SMW32" s="276"/>
      <c r="SMX32" s="276"/>
      <c r="SMY32" s="276"/>
      <c r="SMZ32" s="276"/>
      <c r="SNA32" s="276"/>
      <c r="SNB32" s="276"/>
      <c r="SNC32" s="276"/>
      <c r="SND32" s="276"/>
      <c r="SNE32" s="276"/>
      <c r="SNF32" s="276"/>
      <c r="SNG32" s="276"/>
      <c r="SNH32" s="276"/>
      <c r="SNI32" s="276"/>
      <c r="SNJ32" s="276"/>
      <c r="SNK32" s="276"/>
      <c r="SNL32" s="276"/>
      <c r="SNM32" s="276"/>
      <c r="SNN32" s="276"/>
      <c r="SNO32" s="276"/>
      <c r="SNP32" s="276"/>
      <c r="SNQ32" s="276"/>
      <c r="SNR32" s="276"/>
      <c r="SNS32" s="276"/>
      <c r="SNT32" s="276"/>
      <c r="SNU32" s="276"/>
      <c r="SNV32" s="276"/>
      <c r="SNW32" s="276"/>
      <c r="SNX32" s="276"/>
      <c r="SNY32" s="276"/>
      <c r="SNZ32" s="276"/>
      <c r="SOA32" s="276"/>
      <c r="SOB32" s="276"/>
      <c r="SOC32" s="276"/>
      <c r="SOD32" s="276"/>
      <c r="SOE32" s="276"/>
      <c r="SOF32" s="276"/>
      <c r="SOG32" s="276"/>
      <c r="SOH32" s="276"/>
      <c r="SOI32" s="276"/>
      <c r="SOJ32" s="276"/>
      <c r="SOK32" s="276"/>
      <c r="SOL32" s="276"/>
      <c r="SOM32" s="276"/>
      <c r="SON32" s="276"/>
      <c r="SOO32" s="276"/>
      <c r="SOP32" s="276"/>
      <c r="SOQ32" s="276"/>
      <c r="SOR32" s="276"/>
      <c r="SOS32" s="276"/>
      <c r="SOT32" s="276"/>
      <c r="SOU32" s="276"/>
      <c r="SOV32" s="276"/>
      <c r="SOW32" s="276"/>
      <c r="SOX32" s="276"/>
      <c r="SOY32" s="276"/>
      <c r="SOZ32" s="276"/>
      <c r="SPA32" s="276"/>
      <c r="SPB32" s="276"/>
      <c r="SPC32" s="276"/>
      <c r="SPD32" s="276"/>
      <c r="SPE32" s="276"/>
      <c r="SPF32" s="276"/>
      <c r="SPG32" s="276"/>
      <c r="SPH32" s="276"/>
      <c r="SPI32" s="276"/>
      <c r="SPJ32" s="276"/>
      <c r="SPK32" s="276"/>
      <c r="SPL32" s="276"/>
      <c r="SPM32" s="276"/>
      <c r="SPN32" s="276"/>
      <c r="SPO32" s="276"/>
      <c r="SPP32" s="276"/>
      <c r="SPQ32" s="276"/>
      <c r="SPR32" s="276"/>
      <c r="SPS32" s="276"/>
      <c r="SPT32" s="276"/>
      <c r="SPU32" s="276"/>
      <c r="SPV32" s="276"/>
      <c r="SPW32" s="276"/>
      <c r="SPX32" s="276"/>
      <c r="SPY32" s="276"/>
      <c r="SPZ32" s="276"/>
      <c r="SQA32" s="276"/>
      <c r="SQB32" s="276"/>
      <c r="SQC32" s="276"/>
      <c r="SQD32" s="276"/>
      <c r="SQE32" s="276"/>
      <c r="SQF32" s="276"/>
      <c r="SQG32" s="276"/>
      <c r="SQH32" s="276"/>
      <c r="SQI32" s="276"/>
      <c r="SQJ32" s="276"/>
      <c r="SQK32" s="276"/>
      <c r="SQL32" s="276"/>
      <c r="SQM32" s="276"/>
      <c r="SQN32" s="276"/>
      <c r="SQO32" s="276"/>
      <c r="SQP32" s="276"/>
      <c r="SQQ32" s="276"/>
      <c r="SQR32" s="276"/>
      <c r="SQS32" s="276"/>
      <c r="SQT32" s="276"/>
      <c r="SQU32" s="276"/>
      <c r="SQV32" s="276"/>
      <c r="SQW32" s="276"/>
      <c r="SQX32" s="276"/>
      <c r="SQY32" s="276"/>
      <c r="SQZ32" s="276"/>
      <c r="SRA32" s="276"/>
      <c r="SRB32" s="276"/>
      <c r="SRC32" s="276"/>
      <c r="SRD32" s="276"/>
      <c r="SRE32" s="276"/>
      <c r="SRF32" s="276"/>
      <c r="SRG32" s="276"/>
      <c r="SRH32" s="276"/>
      <c r="SRI32" s="276"/>
      <c r="SRJ32" s="276"/>
      <c r="SRK32" s="276"/>
      <c r="SRL32" s="276"/>
      <c r="SRM32" s="276"/>
      <c r="SRN32" s="276"/>
      <c r="SRO32" s="276"/>
      <c r="SRP32" s="276"/>
      <c r="SRQ32" s="276"/>
      <c r="SRR32" s="276"/>
      <c r="SRS32" s="276"/>
      <c r="SRT32" s="276"/>
      <c r="SRU32" s="276"/>
      <c r="SRV32" s="276"/>
      <c r="SRW32" s="276"/>
      <c r="SRX32" s="276"/>
      <c r="SRY32" s="276"/>
      <c r="SRZ32" s="276"/>
      <c r="SSA32" s="276"/>
      <c r="SSB32" s="276"/>
      <c r="SSC32" s="276"/>
      <c r="SSD32" s="276"/>
      <c r="SSE32" s="276"/>
      <c r="SSF32" s="276"/>
      <c r="SSG32" s="276"/>
      <c r="SSH32" s="276"/>
      <c r="SSI32" s="276"/>
      <c r="SSJ32" s="276"/>
      <c r="SSK32" s="276"/>
      <c r="SSL32" s="276"/>
      <c r="SSM32" s="276"/>
      <c r="SSN32" s="276"/>
      <c r="SSO32" s="276"/>
      <c r="SSP32" s="276"/>
      <c r="SSQ32" s="276"/>
      <c r="SSR32" s="276"/>
      <c r="SSS32" s="276"/>
      <c r="SST32" s="276"/>
      <c r="SSU32" s="276"/>
      <c r="SSV32" s="276"/>
      <c r="SSW32" s="276"/>
      <c r="SSX32" s="276"/>
      <c r="SSY32" s="276"/>
      <c r="SSZ32" s="276"/>
      <c r="STA32" s="276"/>
      <c r="STB32" s="276"/>
      <c r="STC32" s="276"/>
      <c r="STD32" s="276"/>
      <c r="STE32" s="276"/>
      <c r="STF32" s="276"/>
      <c r="STG32" s="276"/>
      <c r="STH32" s="276"/>
      <c r="STI32" s="276"/>
      <c r="STJ32" s="276"/>
      <c r="STK32" s="276"/>
      <c r="STL32" s="276"/>
      <c r="STM32" s="276"/>
      <c r="STN32" s="276"/>
      <c r="STO32" s="276"/>
      <c r="STP32" s="276"/>
      <c r="STQ32" s="276"/>
      <c r="STR32" s="276"/>
      <c r="STS32" s="276"/>
      <c r="STT32" s="276"/>
      <c r="STU32" s="276"/>
      <c r="STV32" s="276"/>
      <c r="STW32" s="276"/>
      <c r="STX32" s="276"/>
      <c r="STY32" s="276"/>
      <c r="STZ32" s="276"/>
      <c r="SUA32" s="276"/>
      <c r="SUB32" s="276"/>
      <c r="SUC32" s="276"/>
      <c r="SUD32" s="276"/>
      <c r="SUE32" s="276"/>
      <c r="SUF32" s="276"/>
      <c r="SUG32" s="276"/>
      <c r="SUH32" s="276"/>
      <c r="SUI32" s="276"/>
      <c r="SUJ32" s="276"/>
      <c r="SUK32" s="276"/>
      <c r="SUL32" s="276"/>
      <c r="SUM32" s="276"/>
      <c r="SUN32" s="276"/>
      <c r="SUO32" s="276"/>
      <c r="SUP32" s="276"/>
      <c r="SUQ32" s="276"/>
      <c r="SUR32" s="276"/>
      <c r="SUS32" s="276"/>
      <c r="SUT32" s="276"/>
      <c r="SUU32" s="276"/>
      <c r="SUV32" s="276"/>
      <c r="SUW32" s="276"/>
      <c r="SUX32" s="276"/>
      <c r="SUY32" s="276"/>
      <c r="SUZ32" s="276"/>
      <c r="SVA32" s="276"/>
      <c r="SVB32" s="276"/>
      <c r="SVC32" s="276"/>
      <c r="SVD32" s="276"/>
      <c r="SVE32" s="276"/>
      <c r="SVF32" s="276"/>
      <c r="SVG32" s="276"/>
      <c r="SVH32" s="276"/>
      <c r="SVI32" s="276"/>
      <c r="SVJ32" s="276"/>
      <c r="SVK32" s="276"/>
      <c r="SVL32" s="276"/>
      <c r="SVM32" s="276"/>
      <c r="SVN32" s="276"/>
      <c r="SVO32" s="276"/>
      <c r="SVP32" s="276"/>
      <c r="SVQ32" s="276"/>
      <c r="SVR32" s="276"/>
      <c r="SVS32" s="276"/>
      <c r="SVT32" s="276"/>
      <c r="SVU32" s="276"/>
      <c r="SVV32" s="276"/>
      <c r="SVW32" s="276"/>
      <c r="SVX32" s="276"/>
      <c r="SVY32" s="276"/>
      <c r="SVZ32" s="276"/>
      <c r="SWA32" s="276"/>
      <c r="SWB32" s="276"/>
      <c r="SWC32" s="276"/>
      <c r="SWD32" s="276"/>
      <c r="SWE32" s="276"/>
      <c r="SWF32" s="276"/>
      <c r="SWG32" s="276"/>
      <c r="SWH32" s="276"/>
      <c r="SWI32" s="276"/>
      <c r="SWJ32" s="276"/>
      <c r="SWK32" s="276"/>
      <c r="SWL32" s="276"/>
      <c r="SWM32" s="276"/>
      <c r="SWN32" s="276"/>
      <c r="SWO32" s="276"/>
      <c r="SWP32" s="276"/>
      <c r="SWQ32" s="276"/>
      <c r="SWR32" s="276"/>
      <c r="SWS32" s="276"/>
      <c r="SWT32" s="276"/>
      <c r="SWU32" s="276"/>
      <c r="SWV32" s="276"/>
      <c r="SWW32" s="276"/>
      <c r="SWX32" s="276"/>
      <c r="SWY32" s="276"/>
      <c r="SWZ32" s="276"/>
      <c r="SXA32" s="276"/>
      <c r="SXB32" s="276"/>
      <c r="SXC32" s="276"/>
      <c r="SXD32" s="276"/>
      <c r="SXE32" s="276"/>
      <c r="SXF32" s="276"/>
      <c r="SXG32" s="276"/>
      <c r="SXH32" s="276"/>
      <c r="SXI32" s="276"/>
      <c r="SXJ32" s="276"/>
      <c r="SXK32" s="276"/>
      <c r="SXL32" s="276"/>
      <c r="SXM32" s="276"/>
      <c r="SXN32" s="276"/>
      <c r="SXO32" s="276"/>
      <c r="SXP32" s="276"/>
      <c r="SXQ32" s="276"/>
      <c r="SXR32" s="276"/>
      <c r="SXS32" s="276"/>
      <c r="SXT32" s="276"/>
      <c r="SXU32" s="276"/>
      <c r="SXV32" s="276"/>
      <c r="SXW32" s="276"/>
      <c r="SXX32" s="276"/>
      <c r="SXY32" s="276"/>
      <c r="SXZ32" s="276"/>
      <c r="SYA32" s="276"/>
      <c r="SYB32" s="276"/>
      <c r="SYC32" s="276"/>
      <c r="SYD32" s="276"/>
      <c r="SYE32" s="276"/>
      <c r="SYF32" s="276"/>
      <c r="SYG32" s="276"/>
      <c r="SYH32" s="276"/>
      <c r="SYI32" s="276"/>
      <c r="SYJ32" s="276"/>
      <c r="SYK32" s="276"/>
      <c r="SYL32" s="276"/>
      <c r="SYM32" s="276"/>
      <c r="SYN32" s="276"/>
      <c r="SYO32" s="276"/>
      <c r="SYP32" s="276"/>
      <c r="SYQ32" s="276"/>
      <c r="SYR32" s="276"/>
      <c r="SYS32" s="276"/>
      <c r="SYT32" s="276"/>
      <c r="SYU32" s="276"/>
      <c r="SYV32" s="276"/>
      <c r="SYW32" s="276"/>
      <c r="SYX32" s="276"/>
      <c r="SYY32" s="276"/>
      <c r="SYZ32" s="276"/>
      <c r="SZA32" s="276"/>
      <c r="SZB32" s="276"/>
      <c r="SZC32" s="276"/>
      <c r="SZD32" s="276"/>
      <c r="SZE32" s="276"/>
      <c r="SZF32" s="276"/>
      <c r="SZG32" s="276"/>
      <c r="SZH32" s="276"/>
      <c r="SZI32" s="276"/>
      <c r="SZJ32" s="276"/>
      <c r="SZK32" s="276"/>
      <c r="SZL32" s="276"/>
      <c r="SZM32" s="276"/>
      <c r="SZN32" s="276"/>
      <c r="SZO32" s="276"/>
      <c r="SZP32" s="276"/>
      <c r="SZQ32" s="276"/>
      <c r="SZR32" s="276"/>
      <c r="SZS32" s="276"/>
      <c r="SZT32" s="276"/>
      <c r="SZU32" s="276"/>
      <c r="SZV32" s="276"/>
      <c r="SZW32" s="276"/>
      <c r="SZX32" s="276"/>
      <c r="SZY32" s="276"/>
      <c r="SZZ32" s="276"/>
      <c r="TAA32" s="276"/>
      <c r="TAB32" s="276"/>
      <c r="TAC32" s="276"/>
      <c r="TAD32" s="276"/>
      <c r="TAE32" s="276"/>
      <c r="TAF32" s="276"/>
      <c r="TAG32" s="276"/>
      <c r="TAH32" s="276"/>
      <c r="TAI32" s="276"/>
      <c r="TAJ32" s="276"/>
      <c r="TAK32" s="276"/>
      <c r="TAL32" s="276"/>
      <c r="TAM32" s="276"/>
      <c r="TAN32" s="276"/>
      <c r="TAO32" s="276"/>
      <c r="TAP32" s="276"/>
      <c r="TAQ32" s="276"/>
      <c r="TAR32" s="276"/>
      <c r="TAS32" s="276"/>
      <c r="TAT32" s="276"/>
      <c r="TAU32" s="276"/>
      <c r="TAV32" s="276"/>
      <c r="TAW32" s="276"/>
      <c r="TAX32" s="276"/>
      <c r="TAY32" s="276"/>
      <c r="TAZ32" s="276"/>
      <c r="TBA32" s="276"/>
      <c r="TBB32" s="276"/>
      <c r="TBC32" s="276"/>
      <c r="TBD32" s="276"/>
      <c r="TBE32" s="276"/>
      <c r="TBF32" s="276"/>
      <c r="TBG32" s="276"/>
      <c r="TBH32" s="276"/>
      <c r="TBI32" s="276"/>
      <c r="TBJ32" s="276"/>
      <c r="TBK32" s="276"/>
      <c r="TBL32" s="276"/>
      <c r="TBM32" s="276"/>
      <c r="TBN32" s="276"/>
      <c r="TBO32" s="276"/>
      <c r="TBP32" s="276"/>
      <c r="TBQ32" s="276"/>
      <c r="TBR32" s="276"/>
      <c r="TBS32" s="276"/>
      <c r="TBT32" s="276"/>
      <c r="TBU32" s="276"/>
      <c r="TBV32" s="276"/>
      <c r="TBW32" s="276"/>
      <c r="TBX32" s="276"/>
      <c r="TBY32" s="276"/>
      <c r="TBZ32" s="276"/>
      <c r="TCA32" s="276"/>
      <c r="TCB32" s="276"/>
      <c r="TCC32" s="276"/>
      <c r="TCD32" s="276"/>
      <c r="TCE32" s="276"/>
      <c r="TCF32" s="276"/>
      <c r="TCG32" s="276"/>
      <c r="TCH32" s="276"/>
      <c r="TCI32" s="276"/>
      <c r="TCJ32" s="276"/>
      <c r="TCK32" s="276"/>
      <c r="TCL32" s="276"/>
      <c r="TCM32" s="276"/>
      <c r="TCN32" s="276"/>
      <c r="TCO32" s="276"/>
      <c r="TCP32" s="276"/>
      <c r="TCQ32" s="276"/>
      <c r="TCR32" s="276"/>
      <c r="TCS32" s="276"/>
      <c r="TCT32" s="276"/>
      <c r="TCU32" s="276"/>
      <c r="TCV32" s="276"/>
      <c r="TCW32" s="276"/>
      <c r="TCX32" s="276"/>
      <c r="TCY32" s="276"/>
      <c r="TCZ32" s="276"/>
      <c r="TDA32" s="276"/>
      <c r="TDB32" s="276"/>
      <c r="TDC32" s="276"/>
      <c r="TDD32" s="276"/>
      <c r="TDE32" s="276"/>
      <c r="TDF32" s="276"/>
      <c r="TDG32" s="276"/>
      <c r="TDH32" s="276"/>
      <c r="TDI32" s="276"/>
      <c r="TDJ32" s="276"/>
      <c r="TDK32" s="276"/>
      <c r="TDL32" s="276"/>
      <c r="TDM32" s="276"/>
      <c r="TDN32" s="276"/>
      <c r="TDO32" s="276"/>
      <c r="TDP32" s="276"/>
      <c r="TDQ32" s="276"/>
      <c r="TDR32" s="276"/>
      <c r="TDS32" s="276"/>
      <c r="TDT32" s="276"/>
      <c r="TDU32" s="276"/>
      <c r="TDV32" s="276"/>
      <c r="TDW32" s="276"/>
      <c r="TDX32" s="276"/>
      <c r="TDY32" s="276"/>
      <c r="TDZ32" s="276"/>
      <c r="TEA32" s="276"/>
      <c r="TEB32" s="276"/>
      <c r="TEC32" s="276"/>
      <c r="TED32" s="276"/>
      <c r="TEE32" s="276"/>
      <c r="TEF32" s="276"/>
      <c r="TEG32" s="276"/>
      <c r="TEH32" s="276"/>
      <c r="TEI32" s="276"/>
      <c r="TEJ32" s="276"/>
      <c r="TEK32" s="276"/>
      <c r="TEL32" s="276"/>
      <c r="TEM32" s="276"/>
      <c r="TEN32" s="276"/>
      <c r="TEO32" s="276"/>
      <c r="TEP32" s="276"/>
      <c r="TEQ32" s="276"/>
      <c r="TER32" s="276"/>
      <c r="TES32" s="276"/>
      <c r="TET32" s="276"/>
      <c r="TEU32" s="276"/>
      <c r="TEV32" s="276"/>
      <c r="TEW32" s="276"/>
      <c r="TEX32" s="276"/>
      <c r="TEY32" s="276"/>
      <c r="TEZ32" s="276"/>
      <c r="TFA32" s="276"/>
      <c r="TFB32" s="276"/>
      <c r="TFC32" s="276"/>
      <c r="TFD32" s="276"/>
      <c r="TFE32" s="276"/>
      <c r="TFF32" s="276"/>
      <c r="TFG32" s="276"/>
      <c r="TFH32" s="276"/>
      <c r="TFI32" s="276"/>
      <c r="TFJ32" s="276"/>
      <c r="TFK32" s="276"/>
      <c r="TFL32" s="276"/>
      <c r="TFM32" s="276"/>
      <c r="TFN32" s="276"/>
      <c r="TFO32" s="276"/>
      <c r="TFP32" s="276"/>
      <c r="TFQ32" s="276"/>
      <c r="TFR32" s="276"/>
      <c r="TFS32" s="276"/>
      <c r="TFT32" s="276"/>
      <c r="TFU32" s="276"/>
      <c r="TFV32" s="276"/>
      <c r="TFW32" s="276"/>
      <c r="TFX32" s="276"/>
      <c r="TFY32" s="276"/>
      <c r="TFZ32" s="276"/>
      <c r="TGA32" s="276"/>
      <c r="TGB32" s="276"/>
      <c r="TGC32" s="276"/>
      <c r="TGD32" s="276"/>
      <c r="TGE32" s="276"/>
      <c r="TGF32" s="276"/>
      <c r="TGG32" s="276"/>
      <c r="TGH32" s="276"/>
      <c r="TGI32" s="276"/>
      <c r="TGJ32" s="276"/>
      <c r="TGK32" s="276"/>
      <c r="TGL32" s="276"/>
      <c r="TGM32" s="276"/>
      <c r="TGN32" s="276"/>
      <c r="TGO32" s="276"/>
      <c r="TGP32" s="276"/>
      <c r="TGQ32" s="276"/>
      <c r="TGR32" s="276"/>
      <c r="TGS32" s="276"/>
      <c r="TGT32" s="276"/>
      <c r="TGU32" s="276"/>
      <c r="TGV32" s="276"/>
      <c r="TGW32" s="276"/>
      <c r="TGX32" s="276"/>
      <c r="TGY32" s="276"/>
      <c r="TGZ32" s="276"/>
      <c r="THA32" s="276"/>
      <c r="THB32" s="276"/>
      <c r="THC32" s="276"/>
      <c r="THD32" s="276"/>
      <c r="THE32" s="276"/>
      <c r="THF32" s="276"/>
      <c r="THG32" s="276"/>
      <c r="THH32" s="276"/>
      <c r="THI32" s="276"/>
      <c r="THJ32" s="276"/>
      <c r="THK32" s="276"/>
      <c r="THL32" s="276"/>
      <c r="THM32" s="276"/>
      <c r="THN32" s="276"/>
      <c r="THO32" s="276"/>
      <c r="THP32" s="276"/>
      <c r="THQ32" s="276"/>
      <c r="THR32" s="276"/>
      <c r="THS32" s="276"/>
      <c r="THT32" s="276"/>
      <c r="THU32" s="276"/>
      <c r="THV32" s="276"/>
      <c r="THW32" s="276"/>
      <c r="THX32" s="276"/>
      <c r="THY32" s="276"/>
      <c r="THZ32" s="276"/>
      <c r="TIA32" s="276"/>
      <c r="TIB32" s="276"/>
      <c r="TIC32" s="276"/>
      <c r="TID32" s="276"/>
      <c r="TIE32" s="276"/>
      <c r="TIF32" s="276"/>
      <c r="TIG32" s="276"/>
      <c r="TIH32" s="276"/>
      <c r="TII32" s="276"/>
      <c r="TIJ32" s="276"/>
      <c r="TIK32" s="276"/>
      <c r="TIL32" s="276"/>
      <c r="TIM32" s="276"/>
      <c r="TIN32" s="276"/>
      <c r="TIO32" s="276"/>
      <c r="TIP32" s="276"/>
      <c r="TIQ32" s="276"/>
      <c r="TIR32" s="276"/>
      <c r="TIS32" s="276"/>
      <c r="TIT32" s="276"/>
      <c r="TIU32" s="276"/>
      <c r="TIV32" s="276"/>
      <c r="TIW32" s="276"/>
      <c r="TIX32" s="276"/>
      <c r="TIY32" s="276"/>
      <c r="TIZ32" s="276"/>
      <c r="TJA32" s="276"/>
      <c r="TJB32" s="276"/>
      <c r="TJC32" s="276"/>
      <c r="TJD32" s="276"/>
      <c r="TJE32" s="276"/>
      <c r="TJF32" s="276"/>
      <c r="TJG32" s="276"/>
      <c r="TJH32" s="276"/>
      <c r="TJI32" s="276"/>
      <c r="TJJ32" s="276"/>
      <c r="TJK32" s="276"/>
      <c r="TJL32" s="276"/>
      <c r="TJM32" s="276"/>
      <c r="TJN32" s="276"/>
      <c r="TJO32" s="276"/>
      <c r="TJP32" s="276"/>
      <c r="TJQ32" s="276"/>
      <c r="TJR32" s="276"/>
      <c r="TJS32" s="276"/>
      <c r="TJT32" s="276"/>
      <c r="TJU32" s="276"/>
      <c r="TJV32" s="276"/>
      <c r="TJW32" s="276"/>
      <c r="TJX32" s="276"/>
      <c r="TJY32" s="276"/>
      <c r="TJZ32" s="276"/>
      <c r="TKA32" s="276"/>
      <c r="TKB32" s="276"/>
      <c r="TKC32" s="276"/>
      <c r="TKD32" s="276"/>
      <c r="TKE32" s="276"/>
      <c r="TKF32" s="276"/>
      <c r="TKG32" s="276"/>
      <c r="TKH32" s="276"/>
      <c r="TKI32" s="276"/>
      <c r="TKJ32" s="276"/>
      <c r="TKK32" s="276"/>
      <c r="TKL32" s="276"/>
      <c r="TKM32" s="276"/>
      <c r="TKN32" s="276"/>
      <c r="TKO32" s="276"/>
      <c r="TKP32" s="276"/>
      <c r="TKQ32" s="276"/>
      <c r="TKR32" s="276"/>
      <c r="TKS32" s="276"/>
      <c r="TKT32" s="276"/>
      <c r="TKU32" s="276"/>
      <c r="TKV32" s="276"/>
      <c r="TKW32" s="276"/>
      <c r="TKX32" s="276"/>
      <c r="TKY32" s="276"/>
      <c r="TKZ32" s="276"/>
      <c r="TLA32" s="276"/>
      <c r="TLB32" s="276"/>
      <c r="TLC32" s="276"/>
      <c r="TLD32" s="276"/>
      <c r="TLE32" s="276"/>
      <c r="TLF32" s="276"/>
      <c r="TLG32" s="276"/>
      <c r="TLH32" s="276"/>
      <c r="TLI32" s="276"/>
      <c r="TLJ32" s="276"/>
      <c r="TLK32" s="276"/>
      <c r="TLL32" s="276"/>
      <c r="TLM32" s="276"/>
      <c r="TLN32" s="276"/>
      <c r="TLO32" s="276"/>
      <c r="TLP32" s="276"/>
      <c r="TLQ32" s="276"/>
      <c r="TLR32" s="276"/>
      <c r="TLS32" s="276"/>
      <c r="TLT32" s="276"/>
      <c r="TLU32" s="276"/>
      <c r="TLV32" s="276"/>
      <c r="TLW32" s="276"/>
      <c r="TLX32" s="276"/>
      <c r="TLY32" s="276"/>
      <c r="TLZ32" s="276"/>
      <c r="TMA32" s="276"/>
      <c r="TMB32" s="276"/>
      <c r="TMC32" s="276"/>
      <c r="TMD32" s="276"/>
      <c r="TME32" s="276"/>
      <c r="TMF32" s="276"/>
      <c r="TMG32" s="276"/>
      <c r="TMH32" s="276"/>
      <c r="TMI32" s="276"/>
      <c r="TMJ32" s="276"/>
      <c r="TMK32" s="276"/>
      <c r="TML32" s="276"/>
      <c r="TMM32" s="276"/>
      <c r="TMN32" s="276"/>
      <c r="TMO32" s="276"/>
      <c r="TMP32" s="276"/>
      <c r="TMQ32" s="276"/>
      <c r="TMR32" s="276"/>
      <c r="TMS32" s="276"/>
      <c r="TMT32" s="276"/>
      <c r="TMU32" s="276"/>
      <c r="TMV32" s="276"/>
      <c r="TMW32" s="276"/>
      <c r="TMX32" s="276"/>
      <c r="TMY32" s="276"/>
      <c r="TMZ32" s="276"/>
      <c r="TNA32" s="276"/>
      <c r="TNB32" s="276"/>
      <c r="TNC32" s="276"/>
      <c r="TND32" s="276"/>
      <c r="TNE32" s="276"/>
      <c r="TNF32" s="276"/>
      <c r="TNG32" s="276"/>
      <c r="TNH32" s="276"/>
      <c r="TNI32" s="276"/>
      <c r="TNJ32" s="276"/>
      <c r="TNK32" s="276"/>
      <c r="TNL32" s="276"/>
      <c r="TNM32" s="276"/>
      <c r="TNN32" s="276"/>
      <c r="TNO32" s="276"/>
      <c r="TNP32" s="276"/>
      <c r="TNQ32" s="276"/>
      <c r="TNR32" s="276"/>
      <c r="TNS32" s="276"/>
      <c r="TNT32" s="276"/>
      <c r="TNU32" s="276"/>
      <c r="TNV32" s="276"/>
      <c r="TNW32" s="276"/>
      <c r="TNX32" s="276"/>
      <c r="TNY32" s="276"/>
      <c r="TNZ32" s="276"/>
      <c r="TOA32" s="276"/>
      <c r="TOB32" s="276"/>
      <c r="TOC32" s="276"/>
      <c r="TOD32" s="276"/>
      <c r="TOE32" s="276"/>
      <c r="TOF32" s="276"/>
      <c r="TOG32" s="276"/>
      <c r="TOH32" s="276"/>
      <c r="TOI32" s="276"/>
      <c r="TOJ32" s="276"/>
      <c r="TOK32" s="276"/>
      <c r="TOL32" s="276"/>
      <c r="TOM32" s="276"/>
      <c r="TON32" s="276"/>
      <c r="TOO32" s="276"/>
      <c r="TOP32" s="276"/>
      <c r="TOQ32" s="276"/>
      <c r="TOR32" s="276"/>
      <c r="TOS32" s="276"/>
      <c r="TOT32" s="276"/>
      <c r="TOU32" s="276"/>
      <c r="TOV32" s="276"/>
      <c r="TOW32" s="276"/>
      <c r="TOX32" s="276"/>
      <c r="TOY32" s="276"/>
      <c r="TOZ32" s="276"/>
      <c r="TPA32" s="276"/>
      <c r="TPB32" s="276"/>
      <c r="TPC32" s="276"/>
      <c r="TPD32" s="276"/>
      <c r="TPE32" s="276"/>
      <c r="TPF32" s="276"/>
      <c r="TPG32" s="276"/>
      <c r="TPH32" s="276"/>
      <c r="TPI32" s="276"/>
      <c r="TPJ32" s="276"/>
      <c r="TPK32" s="276"/>
      <c r="TPL32" s="276"/>
      <c r="TPM32" s="276"/>
      <c r="TPN32" s="276"/>
      <c r="TPO32" s="276"/>
      <c r="TPP32" s="276"/>
      <c r="TPQ32" s="276"/>
      <c r="TPR32" s="276"/>
      <c r="TPS32" s="276"/>
      <c r="TPT32" s="276"/>
      <c r="TPU32" s="276"/>
      <c r="TPV32" s="276"/>
      <c r="TPW32" s="276"/>
      <c r="TPX32" s="276"/>
      <c r="TPY32" s="276"/>
      <c r="TPZ32" s="276"/>
      <c r="TQA32" s="276"/>
      <c r="TQB32" s="276"/>
      <c r="TQC32" s="276"/>
      <c r="TQD32" s="276"/>
      <c r="TQE32" s="276"/>
      <c r="TQF32" s="276"/>
      <c r="TQG32" s="276"/>
      <c r="TQH32" s="276"/>
      <c r="TQI32" s="276"/>
      <c r="TQJ32" s="276"/>
      <c r="TQK32" s="276"/>
      <c r="TQL32" s="276"/>
      <c r="TQM32" s="276"/>
      <c r="TQN32" s="276"/>
      <c r="TQO32" s="276"/>
      <c r="TQP32" s="276"/>
      <c r="TQQ32" s="276"/>
      <c r="TQR32" s="276"/>
      <c r="TQS32" s="276"/>
      <c r="TQT32" s="276"/>
      <c r="TQU32" s="276"/>
      <c r="TQV32" s="276"/>
      <c r="TQW32" s="276"/>
      <c r="TQX32" s="276"/>
      <c r="TQY32" s="276"/>
      <c r="TQZ32" s="276"/>
      <c r="TRA32" s="276"/>
      <c r="TRB32" s="276"/>
      <c r="TRC32" s="276"/>
      <c r="TRD32" s="276"/>
      <c r="TRE32" s="276"/>
      <c r="TRF32" s="276"/>
      <c r="TRG32" s="276"/>
      <c r="TRH32" s="276"/>
      <c r="TRI32" s="276"/>
      <c r="TRJ32" s="276"/>
      <c r="TRK32" s="276"/>
      <c r="TRL32" s="276"/>
      <c r="TRM32" s="276"/>
      <c r="TRN32" s="276"/>
      <c r="TRO32" s="276"/>
      <c r="TRP32" s="276"/>
      <c r="TRQ32" s="276"/>
      <c r="TRR32" s="276"/>
      <c r="TRS32" s="276"/>
      <c r="TRT32" s="276"/>
      <c r="TRU32" s="276"/>
      <c r="TRV32" s="276"/>
      <c r="TRW32" s="276"/>
      <c r="TRX32" s="276"/>
      <c r="TRY32" s="276"/>
      <c r="TRZ32" s="276"/>
      <c r="TSA32" s="276"/>
      <c r="TSB32" s="276"/>
      <c r="TSC32" s="276"/>
      <c r="TSD32" s="276"/>
      <c r="TSE32" s="276"/>
      <c r="TSF32" s="276"/>
      <c r="TSG32" s="276"/>
      <c r="TSH32" s="276"/>
      <c r="TSI32" s="276"/>
      <c r="TSJ32" s="276"/>
      <c r="TSK32" s="276"/>
      <c r="TSL32" s="276"/>
      <c r="TSM32" s="276"/>
      <c r="TSN32" s="276"/>
      <c r="TSO32" s="276"/>
      <c r="TSP32" s="276"/>
      <c r="TSQ32" s="276"/>
      <c r="TSR32" s="276"/>
      <c r="TSS32" s="276"/>
      <c r="TST32" s="276"/>
      <c r="TSU32" s="276"/>
      <c r="TSV32" s="276"/>
      <c r="TSW32" s="276"/>
      <c r="TSX32" s="276"/>
      <c r="TSY32" s="276"/>
      <c r="TSZ32" s="276"/>
      <c r="TTA32" s="276"/>
      <c r="TTB32" s="276"/>
      <c r="TTC32" s="276"/>
      <c r="TTD32" s="276"/>
      <c r="TTE32" s="276"/>
      <c r="TTF32" s="276"/>
      <c r="TTG32" s="276"/>
      <c r="TTH32" s="276"/>
      <c r="TTI32" s="276"/>
      <c r="TTJ32" s="276"/>
      <c r="TTK32" s="276"/>
      <c r="TTL32" s="276"/>
      <c r="TTM32" s="276"/>
      <c r="TTN32" s="276"/>
      <c r="TTO32" s="276"/>
      <c r="TTP32" s="276"/>
      <c r="TTQ32" s="276"/>
      <c r="TTR32" s="276"/>
      <c r="TTS32" s="276"/>
      <c r="TTT32" s="276"/>
      <c r="TTU32" s="276"/>
      <c r="TTV32" s="276"/>
      <c r="TTW32" s="276"/>
      <c r="TTX32" s="276"/>
      <c r="TTY32" s="276"/>
      <c r="TTZ32" s="276"/>
      <c r="TUA32" s="276"/>
      <c r="TUB32" s="276"/>
      <c r="TUC32" s="276"/>
      <c r="TUD32" s="276"/>
      <c r="TUE32" s="276"/>
      <c r="TUF32" s="276"/>
      <c r="TUG32" s="276"/>
      <c r="TUH32" s="276"/>
      <c r="TUI32" s="276"/>
      <c r="TUJ32" s="276"/>
      <c r="TUK32" s="276"/>
      <c r="TUL32" s="276"/>
      <c r="TUM32" s="276"/>
      <c r="TUN32" s="276"/>
      <c r="TUO32" s="276"/>
      <c r="TUP32" s="276"/>
      <c r="TUQ32" s="276"/>
      <c r="TUR32" s="276"/>
      <c r="TUS32" s="276"/>
      <c r="TUT32" s="276"/>
      <c r="TUU32" s="276"/>
      <c r="TUV32" s="276"/>
      <c r="TUW32" s="276"/>
      <c r="TUX32" s="276"/>
      <c r="TUY32" s="276"/>
      <c r="TUZ32" s="276"/>
      <c r="TVA32" s="276"/>
      <c r="TVB32" s="276"/>
      <c r="TVC32" s="276"/>
      <c r="TVD32" s="276"/>
      <c r="TVE32" s="276"/>
      <c r="TVF32" s="276"/>
      <c r="TVG32" s="276"/>
      <c r="TVH32" s="276"/>
      <c r="TVI32" s="276"/>
      <c r="TVJ32" s="276"/>
      <c r="TVK32" s="276"/>
      <c r="TVL32" s="276"/>
      <c r="TVM32" s="276"/>
      <c r="TVN32" s="276"/>
      <c r="TVO32" s="276"/>
      <c r="TVP32" s="276"/>
      <c r="TVQ32" s="276"/>
      <c r="TVR32" s="276"/>
      <c r="TVS32" s="276"/>
      <c r="TVT32" s="276"/>
      <c r="TVU32" s="276"/>
      <c r="TVV32" s="276"/>
      <c r="TVW32" s="276"/>
      <c r="TVX32" s="276"/>
      <c r="TVY32" s="276"/>
      <c r="TVZ32" s="276"/>
      <c r="TWA32" s="276"/>
      <c r="TWB32" s="276"/>
      <c r="TWC32" s="276"/>
      <c r="TWD32" s="276"/>
      <c r="TWE32" s="276"/>
      <c r="TWF32" s="276"/>
      <c r="TWG32" s="276"/>
      <c r="TWH32" s="276"/>
      <c r="TWI32" s="276"/>
      <c r="TWJ32" s="276"/>
      <c r="TWK32" s="276"/>
      <c r="TWL32" s="276"/>
      <c r="TWM32" s="276"/>
      <c r="TWN32" s="276"/>
      <c r="TWO32" s="276"/>
      <c r="TWP32" s="276"/>
      <c r="TWQ32" s="276"/>
      <c r="TWR32" s="276"/>
      <c r="TWS32" s="276"/>
      <c r="TWT32" s="276"/>
      <c r="TWU32" s="276"/>
      <c r="TWV32" s="276"/>
      <c r="TWW32" s="276"/>
      <c r="TWX32" s="276"/>
      <c r="TWY32" s="276"/>
      <c r="TWZ32" s="276"/>
      <c r="TXA32" s="276"/>
      <c r="TXB32" s="276"/>
      <c r="TXC32" s="276"/>
      <c r="TXD32" s="276"/>
      <c r="TXE32" s="276"/>
      <c r="TXF32" s="276"/>
      <c r="TXG32" s="276"/>
      <c r="TXH32" s="276"/>
      <c r="TXI32" s="276"/>
      <c r="TXJ32" s="276"/>
      <c r="TXK32" s="276"/>
      <c r="TXL32" s="276"/>
      <c r="TXM32" s="276"/>
      <c r="TXN32" s="276"/>
      <c r="TXO32" s="276"/>
      <c r="TXP32" s="276"/>
      <c r="TXQ32" s="276"/>
      <c r="TXR32" s="276"/>
      <c r="TXS32" s="276"/>
      <c r="TXT32" s="276"/>
      <c r="TXU32" s="276"/>
      <c r="TXV32" s="276"/>
      <c r="TXW32" s="276"/>
      <c r="TXX32" s="276"/>
      <c r="TXY32" s="276"/>
      <c r="TXZ32" s="276"/>
      <c r="TYA32" s="276"/>
      <c r="TYB32" s="276"/>
      <c r="TYC32" s="276"/>
      <c r="TYD32" s="276"/>
      <c r="TYE32" s="276"/>
      <c r="TYF32" s="276"/>
      <c r="TYG32" s="276"/>
      <c r="TYH32" s="276"/>
      <c r="TYI32" s="276"/>
      <c r="TYJ32" s="276"/>
      <c r="TYK32" s="276"/>
      <c r="TYL32" s="276"/>
      <c r="TYM32" s="276"/>
      <c r="TYN32" s="276"/>
      <c r="TYO32" s="276"/>
      <c r="TYP32" s="276"/>
      <c r="TYQ32" s="276"/>
      <c r="TYR32" s="276"/>
      <c r="TYS32" s="276"/>
      <c r="TYT32" s="276"/>
      <c r="TYU32" s="276"/>
      <c r="TYV32" s="276"/>
      <c r="TYW32" s="276"/>
      <c r="TYX32" s="276"/>
      <c r="TYY32" s="276"/>
      <c r="TYZ32" s="276"/>
      <c r="TZA32" s="276"/>
      <c r="TZB32" s="276"/>
      <c r="TZC32" s="276"/>
      <c r="TZD32" s="276"/>
      <c r="TZE32" s="276"/>
      <c r="TZF32" s="276"/>
      <c r="TZG32" s="276"/>
      <c r="TZH32" s="276"/>
      <c r="TZI32" s="276"/>
      <c r="TZJ32" s="276"/>
      <c r="TZK32" s="276"/>
      <c r="TZL32" s="276"/>
      <c r="TZM32" s="276"/>
      <c r="TZN32" s="276"/>
      <c r="TZO32" s="276"/>
      <c r="TZP32" s="276"/>
      <c r="TZQ32" s="276"/>
      <c r="TZR32" s="276"/>
      <c r="TZS32" s="276"/>
      <c r="TZT32" s="276"/>
      <c r="TZU32" s="276"/>
      <c r="TZV32" s="276"/>
      <c r="TZW32" s="276"/>
      <c r="TZX32" s="276"/>
      <c r="TZY32" s="276"/>
      <c r="TZZ32" s="276"/>
      <c r="UAA32" s="276"/>
      <c r="UAB32" s="276"/>
      <c r="UAC32" s="276"/>
      <c r="UAD32" s="276"/>
      <c r="UAE32" s="276"/>
      <c r="UAF32" s="276"/>
      <c r="UAG32" s="276"/>
      <c r="UAH32" s="276"/>
      <c r="UAI32" s="276"/>
      <c r="UAJ32" s="276"/>
      <c r="UAK32" s="276"/>
      <c r="UAL32" s="276"/>
      <c r="UAM32" s="276"/>
      <c r="UAN32" s="276"/>
      <c r="UAO32" s="276"/>
      <c r="UAP32" s="276"/>
      <c r="UAQ32" s="276"/>
      <c r="UAR32" s="276"/>
      <c r="UAS32" s="276"/>
      <c r="UAT32" s="276"/>
      <c r="UAU32" s="276"/>
      <c r="UAV32" s="276"/>
      <c r="UAW32" s="276"/>
      <c r="UAX32" s="276"/>
      <c r="UAY32" s="276"/>
      <c r="UAZ32" s="276"/>
      <c r="UBA32" s="276"/>
      <c r="UBB32" s="276"/>
      <c r="UBC32" s="276"/>
      <c r="UBD32" s="276"/>
      <c r="UBE32" s="276"/>
      <c r="UBF32" s="276"/>
      <c r="UBG32" s="276"/>
      <c r="UBH32" s="276"/>
      <c r="UBI32" s="276"/>
      <c r="UBJ32" s="276"/>
      <c r="UBK32" s="276"/>
      <c r="UBL32" s="276"/>
      <c r="UBM32" s="276"/>
      <c r="UBN32" s="276"/>
      <c r="UBO32" s="276"/>
      <c r="UBP32" s="276"/>
      <c r="UBQ32" s="276"/>
      <c r="UBR32" s="276"/>
      <c r="UBS32" s="276"/>
      <c r="UBT32" s="276"/>
      <c r="UBU32" s="276"/>
      <c r="UBV32" s="276"/>
      <c r="UBW32" s="276"/>
      <c r="UBX32" s="276"/>
      <c r="UBY32" s="276"/>
      <c r="UBZ32" s="276"/>
      <c r="UCA32" s="276"/>
      <c r="UCB32" s="276"/>
      <c r="UCC32" s="276"/>
      <c r="UCD32" s="276"/>
      <c r="UCE32" s="276"/>
      <c r="UCF32" s="276"/>
      <c r="UCG32" s="276"/>
      <c r="UCH32" s="276"/>
      <c r="UCI32" s="276"/>
      <c r="UCJ32" s="276"/>
      <c r="UCK32" s="276"/>
      <c r="UCL32" s="276"/>
      <c r="UCM32" s="276"/>
      <c r="UCN32" s="276"/>
      <c r="UCO32" s="276"/>
      <c r="UCP32" s="276"/>
      <c r="UCQ32" s="276"/>
      <c r="UCR32" s="276"/>
      <c r="UCS32" s="276"/>
      <c r="UCT32" s="276"/>
      <c r="UCU32" s="276"/>
      <c r="UCV32" s="276"/>
      <c r="UCW32" s="276"/>
      <c r="UCX32" s="276"/>
      <c r="UCY32" s="276"/>
      <c r="UCZ32" s="276"/>
      <c r="UDA32" s="276"/>
      <c r="UDB32" s="276"/>
      <c r="UDC32" s="276"/>
      <c r="UDD32" s="276"/>
      <c r="UDE32" s="276"/>
      <c r="UDF32" s="276"/>
      <c r="UDG32" s="276"/>
      <c r="UDH32" s="276"/>
      <c r="UDI32" s="276"/>
      <c r="UDJ32" s="276"/>
      <c r="UDK32" s="276"/>
      <c r="UDL32" s="276"/>
      <c r="UDM32" s="276"/>
      <c r="UDN32" s="276"/>
      <c r="UDO32" s="276"/>
      <c r="UDP32" s="276"/>
      <c r="UDQ32" s="276"/>
      <c r="UDR32" s="276"/>
      <c r="UDS32" s="276"/>
      <c r="UDT32" s="276"/>
      <c r="UDU32" s="276"/>
      <c r="UDV32" s="276"/>
      <c r="UDW32" s="276"/>
      <c r="UDX32" s="276"/>
      <c r="UDY32" s="276"/>
      <c r="UDZ32" s="276"/>
      <c r="UEA32" s="276"/>
      <c r="UEB32" s="276"/>
      <c r="UEC32" s="276"/>
      <c r="UED32" s="276"/>
      <c r="UEE32" s="276"/>
      <c r="UEF32" s="276"/>
      <c r="UEG32" s="276"/>
      <c r="UEH32" s="276"/>
      <c r="UEI32" s="276"/>
      <c r="UEJ32" s="276"/>
      <c r="UEK32" s="276"/>
      <c r="UEL32" s="276"/>
      <c r="UEM32" s="276"/>
      <c r="UEN32" s="276"/>
      <c r="UEO32" s="276"/>
      <c r="UEP32" s="276"/>
      <c r="UEQ32" s="276"/>
      <c r="UER32" s="276"/>
      <c r="UES32" s="276"/>
      <c r="UET32" s="276"/>
      <c r="UEU32" s="276"/>
      <c r="UEV32" s="276"/>
      <c r="UEW32" s="276"/>
      <c r="UEX32" s="276"/>
      <c r="UEY32" s="276"/>
      <c r="UEZ32" s="276"/>
      <c r="UFA32" s="276"/>
      <c r="UFB32" s="276"/>
      <c r="UFC32" s="276"/>
      <c r="UFD32" s="276"/>
      <c r="UFE32" s="276"/>
      <c r="UFF32" s="276"/>
      <c r="UFG32" s="276"/>
      <c r="UFH32" s="276"/>
      <c r="UFI32" s="276"/>
      <c r="UFJ32" s="276"/>
      <c r="UFK32" s="276"/>
      <c r="UFL32" s="276"/>
      <c r="UFM32" s="276"/>
      <c r="UFN32" s="276"/>
      <c r="UFO32" s="276"/>
      <c r="UFP32" s="276"/>
      <c r="UFQ32" s="276"/>
      <c r="UFR32" s="276"/>
      <c r="UFS32" s="276"/>
      <c r="UFT32" s="276"/>
      <c r="UFU32" s="276"/>
      <c r="UFV32" s="276"/>
      <c r="UFW32" s="276"/>
      <c r="UFX32" s="276"/>
      <c r="UFY32" s="276"/>
      <c r="UFZ32" s="276"/>
      <c r="UGA32" s="276"/>
      <c r="UGB32" s="276"/>
      <c r="UGC32" s="276"/>
      <c r="UGD32" s="276"/>
      <c r="UGE32" s="276"/>
      <c r="UGF32" s="276"/>
      <c r="UGG32" s="276"/>
      <c r="UGH32" s="276"/>
      <c r="UGI32" s="276"/>
      <c r="UGJ32" s="276"/>
      <c r="UGK32" s="276"/>
      <c r="UGL32" s="276"/>
      <c r="UGM32" s="276"/>
      <c r="UGN32" s="276"/>
      <c r="UGO32" s="276"/>
      <c r="UGP32" s="276"/>
      <c r="UGQ32" s="276"/>
      <c r="UGR32" s="276"/>
      <c r="UGS32" s="276"/>
      <c r="UGT32" s="276"/>
      <c r="UGU32" s="276"/>
      <c r="UGV32" s="276"/>
      <c r="UGW32" s="276"/>
      <c r="UGX32" s="276"/>
      <c r="UGY32" s="276"/>
      <c r="UGZ32" s="276"/>
      <c r="UHA32" s="276"/>
      <c r="UHB32" s="276"/>
      <c r="UHC32" s="276"/>
      <c r="UHD32" s="276"/>
      <c r="UHE32" s="276"/>
      <c r="UHF32" s="276"/>
      <c r="UHG32" s="276"/>
      <c r="UHH32" s="276"/>
      <c r="UHI32" s="276"/>
      <c r="UHJ32" s="276"/>
      <c r="UHK32" s="276"/>
      <c r="UHL32" s="276"/>
      <c r="UHM32" s="276"/>
      <c r="UHN32" s="276"/>
      <c r="UHO32" s="276"/>
      <c r="UHP32" s="276"/>
      <c r="UHQ32" s="276"/>
      <c r="UHR32" s="276"/>
      <c r="UHS32" s="276"/>
      <c r="UHT32" s="276"/>
      <c r="UHU32" s="276"/>
      <c r="UHV32" s="276"/>
      <c r="UHW32" s="276"/>
      <c r="UHX32" s="276"/>
      <c r="UHY32" s="276"/>
      <c r="UHZ32" s="276"/>
      <c r="UIA32" s="276"/>
      <c r="UIB32" s="276"/>
      <c r="UIC32" s="276"/>
      <c r="UID32" s="276"/>
      <c r="UIE32" s="276"/>
      <c r="UIF32" s="276"/>
      <c r="UIG32" s="276"/>
      <c r="UIH32" s="276"/>
      <c r="UII32" s="276"/>
      <c r="UIJ32" s="276"/>
      <c r="UIK32" s="276"/>
      <c r="UIL32" s="276"/>
      <c r="UIM32" s="276"/>
      <c r="UIN32" s="276"/>
      <c r="UIO32" s="276"/>
      <c r="UIP32" s="276"/>
      <c r="UIQ32" s="276"/>
      <c r="UIR32" s="276"/>
      <c r="UIS32" s="276"/>
      <c r="UIT32" s="276"/>
      <c r="UIU32" s="276"/>
      <c r="UIV32" s="276"/>
      <c r="UIW32" s="276"/>
      <c r="UIX32" s="276"/>
      <c r="UIY32" s="276"/>
      <c r="UIZ32" s="276"/>
      <c r="UJA32" s="276"/>
      <c r="UJB32" s="276"/>
      <c r="UJC32" s="276"/>
      <c r="UJD32" s="276"/>
      <c r="UJE32" s="276"/>
      <c r="UJF32" s="276"/>
      <c r="UJG32" s="276"/>
      <c r="UJH32" s="276"/>
      <c r="UJI32" s="276"/>
      <c r="UJJ32" s="276"/>
      <c r="UJK32" s="276"/>
      <c r="UJL32" s="276"/>
      <c r="UJM32" s="276"/>
      <c r="UJN32" s="276"/>
      <c r="UJO32" s="276"/>
      <c r="UJP32" s="276"/>
      <c r="UJQ32" s="276"/>
      <c r="UJR32" s="276"/>
      <c r="UJS32" s="276"/>
      <c r="UJT32" s="276"/>
      <c r="UJU32" s="276"/>
      <c r="UJV32" s="276"/>
      <c r="UJW32" s="276"/>
      <c r="UJX32" s="276"/>
      <c r="UJY32" s="276"/>
      <c r="UJZ32" s="276"/>
      <c r="UKA32" s="276"/>
      <c r="UKB32" s="276"/>
      <c r="UKC32" s="276"/>
      <c r="UKD32" s="276"/>
      <c r="UKE32" s="276"/>
      <c r="UKF32" s="276"/>
      <c r="UKG32" s="276"/>
      <c r="UKH32" s="276"/>
      <c r="UKI32" s="276"/>
      <c r="UKJ32" s="276"/>
      <c r="UKK32" s="276"/>
      <c r="UKL32" s="276"/>
      <c r="UKM32" s="276"/>
      <c r="UKN32" s="276"/>
      <c r="UKO32" s="276"/>
      <c r="UKP32" s="276"/>
      <c r="UKQ32" s="276"/>
      <c r="UKR32" s="276"/>
      <c r="UKS32" s="276"/>
      <c r="UKT32" s="276"/>
      <c r="UKU32" s="276"/>
      <c r="UKV32" s="276"/>
      <c r="UKW32" s="276"/>
      <c r="UKX32" s="276"/>
      <c r="UKY32" s="276"/>
      <c r="UKZ32" s="276"/>
      <c r="ULA32" s="276"/>
      <c r="ULB32" s="276"/>
      <c r="ULC32" s="276"/>
      <c r="ULD32" s="276"/>
      <c r="ULE32" s="276"/>
      <c r="ULF32" s="276"/>
      <c r="ULG32" s="276"/>
      <c r="ULH32" s="276"/>
      <c r="ULI32" s="276"/>
      <c r="ULJ32" s="276"/>
      <c r="ULK32" s="276"/>
      <c r="ULL32" s="276"/>
      <c r="ULM32" s="276"/>
      <c r="ULN32" s="276"/>
      <c r="ULO32" s="276"/>
      <c r="ULP32" s="276"/>
      <c r="ULQ32" s="276"/>
      <c r="ULR32" s="276"/>
      <c r="ULS32" s="276"/>
      <c r="ULT32" s="276"/>
      <c r="ULU32" s="276"/>
      <c r="ULV32" s="276"/>
      <c r="ULW32" s="276"/>
      <c r="ULX32" s="276"/>
      <c r="ULY32" s="276"/>
      <c r="ULZ32" s="276"/>
      <c r="UMA32" s="276"/>
      <c r="UMB32" s="276"/>
      <c r="UMC32" s="276"/>
      <c r="UMD32" s="276"/>
      <c r="UME32" s="276"/>
      <c r="UMF32" s="276"/>
      <c r="UMG32" s="276"/>
      <c r="UMH32" s="276"/>
      <c r="UMI32" s="276"/>
      <c r="UMJ32" s="276"/>
      <c r="UMK32" s="276"/>
      <c r="UML32" s="276"/>
      <c r="UMM32" s="276"/>
      <c r="UMN32" s="276"/>
      <c r="UMO32" s="276"/>
      <c r="UMP32" s="276"/>
      <c r="UMQ32" s="276"/>
      <c r="UMR32" s="276"/>
      <c r="UMS32" s="276"/>
      <c r="UMT32" s="276"/>
      <c r="UMU32" s="276"/>
      <c r="UMV32" s="276"/>
      <c r="UMW32" s="276"/>
      <c r="UMX32" s="276"/>
      <c r="UMY32" s="276"/>
      <c r="UMZ32" s="276"/>
      <c r="UNA32" s="276"/>
      <c r="UNB32" s="276"/>
      <c r="UNC32" s="276"/>
      <c r="UND32" s="276"/>
      <c r="UNE32" s="276"/>
      <c r="UNF32" s="276"/>
      <c r="UNG32" s="276"/>
      <c r="UNH32" s="276"/>
      <c r="UNI32" s="276"/>
      <c r="UNJ32" s="276"/>
      <c r="UNK32" s="276"/>
      <c r="UNL32" s="276"/>
      <c r="UNM32" s="276"/>
      <c r="UNN32" s="276"/>
      <c r="UNO32" s="276"/>
      <c r="UNP32" s="276"/>
      <c r="UNQ32" s="276"/>
      <c r="UNR32" s="276"/>
      <c r="UNS32" s="276"/>
      <c r="UNT32" s="276"/>
      <c r="UNU32" s="276"/>
      <c r="UNV32" s="276"/>
      <c r="UNW32" s="276"/>
      <c r="UNX32" s="276"/>
      <c r="UNY32" s="276"/>
      <c r="UNZ32" s="276"/>
      <c r="UOA32" s="276"/>
      <c r="UOB32" s="276"/>
      <c r="UOC32" s="276"/>
      <c r="UOD32" s="276"/>
      <c r="UOE32" s="276"/>
      <c r="UOF32" s="276"/>
      <c r="UOG32" s="276"/>
      <c r="UOH32" s="276"/>
      <c r="UOI32" s="276"/>
      <c r="UOJ32" s="276"/>
      <c r="UOK32" s="276"/>
      <c r="UOL32" s="276"/>
      <c r="UOM32" s="276"/>
      <c r="UON32" s="276"/>
      <c r="UOO32" s="276"/>
      <c r="UOP32" s="276"/>
      <c r="UOQ32" s="276"/>
      <c r="UOR32" s="276"/>
      <c r="UOS32" s="276"/>
      <c r="UOT32" s="276"/>
      <c r="UOU32" s="276"/>
      <c r="UOV32" s="276"/>
      <c r="UOW32" s="276"/>
      <c r="UOX32" s="276"/>
      <c r="UOY32" s="276"/>
      <c r="UOZ32" s="276"/>
      <c r="UPA32" s="276"/>
      <c r="UPB32" s="276"/>
      <c r="UPC32" s="276"/>
      <c r="UPD32" s="276"/>
      <c r="UPE32" s="276"/>
      <c r="UPF32" s="276"/>
      <c r="UPG32" s="276"/>
      <c r="UPH32" s="276"/>
      <c r="UPI32" s="276"/>
      <c r="UPJ32" s="276"/>
      <c r="UPK32" s="276"/>
      <c r="UPL32" s="276"/>
      <c r="UPM32" s="276"/>
      <c r="UPN32" s="276"/>
      <c r="UPO32" s="276"/>
      <c r="UPP32" s="276"/>
      <c r="UPQ32" s="276"/>
      <c r="UPR32" s="276"/>
      <c r="UPS32" s="276"/>
      <c r="UPT32" s="276"/>
      <c r="UPU32" s="276"/>
      <c r="UPV32" s="276"/>
      <c r="UPW32" s="276"/>
      <c r="UPX32" s="276"/>
      <c r="UPY32" s="276"/>
      <c r="UPZ32" s="276"/>
      <c r="UQA32" s="276"/>
      <c r="UQB32" s="276"/>
      <c r="UQC32" s="276"/>
      <c r="UQD32" s="276"/>
      <c r="UQE32" s="276"/>
      <c r="UQF32" s="276"/>
      <c r="UQG32" s="276"/>
      <c r="UQH32" s="276"/>
      <c r="UQI32" s="276"/>
      <c r="UQJ32" s="276"/>
      <c r="UQK32" s="276"/>
      <c r="UQL32" s="276"/>
      <c r="UQM32" s="276"/>
      <c r="UQN32" s="276"/>
      <c r="UQO32" s="276"/>
      <c r="UQP32" s="276"/>
      <c r="UQQ32" s="276"/>
      <c r="UQR32" s="276"/>
      <c r="UQS32" s="276"/>
      <c r="UQT32" s="276"/>
      <c r="UQU32" s="276"/>
      <c r="UQV32" s="276"/>
      <c r="UQW32" s="276"/>
      <c r="UQX32" s="276"/>
      <c r="UQY32" s="276"/>
      <c r="UQZ32" s="276"/>
      <c r="URA32" s="276"/>
      <c r="URB32" s="276"/>
      <c r="URC32" s="276"/>
      <c r="URD32" s="276"/>
      <c r="URE32" s="276"/>
      <c r="URF32" s="276"/>
      <c r="URG32" s="276"/>
      <c r="URH32" s="276"/>
      <c r="URI32" s="276"/>
      <c r="URJ32" s="276"/>
      <c r="URK32" s="276"/>
      <c r="URL32" s="276"/>
      <c r="URM32" s="276"/>
      <c r="URN32" s="276"/>
      <c r="URO32" s="276"/>
      <c r="URP32" s="276"/>
      <c r="URQ32" s="276"/>
      <c r="URR32" s="276"/>
      <c r="URS32" s="276"/>
      <c r="URT32" s="276"/>
      <c r="URU32" s="276"/>
      <c r="URV32" s="276"/>
      <c r="URW32" s="276"/>
      <c r="URX32" s="276"/>
      <c r="URY32" s="276"/>
      <c r="URZ32" s="276"/>
      <c r="USA32" s="276"/>
      <c r="USB32" s="276"/>
      <c r="USC32" s="276"/>
      <c r="USD32" s="276"/>
      <c r="USE32" s="276"/>
      <c r="USF32" s="276"/>
      <c r="USG32" s="276"/>
      <c r="USH32" s="276"/>
      <c r="USI32" s="276"/>
      <c r="USJ32" s="276"/>
      <c r="USK32" s="276"/>
      <c r="USL32" s="276"/>
      <c r="USM32" s="276"/>
      <c r="USN32" s="276"/>
      <c r="USO32" s="276"/>
      <c r="USP32" s="276"/>
      <c r="USQ32" s="276"/>
      <c r="USR32" s="276"/>
      <c r="USS32" s="276"/>
      <c r="UST32" s="276"/>
      <c r="USU32" s="276"/>
      <c r="USV32" s="276"/>
      <c r="USW32" s="276"/>
      <c r="USX32" s="276"/>
      <c r="USY32" s="276"/>
      <c r="USZ32" s="276"/>
      <c r="UTA32" s="276"/>
      <c r="UTB32" s="276"/>
      <c r="UTC32" s="276"/>
      <c r="UTD32" s="276"/>
      <c r="UTE32" s="276"/>
      <c r="UTF32" s="276"/>
      <c r="UTG32" s="276"/>
      <c r="UTH32" s="276"/>
      <c r="UTI32" s="276"/>
      <c r="UTJ32" s="276"/>
      <c r="UTK32" s="276"/>
      <c r="UTL32" s="276"/>
      <c r="UTM32" s="276"/>
      <c r="UTN32" s="276"/>
      <c r="UTO32" s="276"/>
      <c r="UTP32" s="276"/>
      <c r="UTQ32" s="276"/>
      <c r="UTR32" s="276"/>
      <c r="UTS32" s="276"/>
      <c r="UTT32" s="276"/>
      <c r="UTU32" s="276"/>
      <c r="UTV32" s="276"/>
      <c r="UTW32" s="276"/>
      <c r="UTX32" s="276"/>
      <c r="UTY32" s="276"/>
      <c r="UTZ32" s="276"/>
      <c r="UUA32" s="276"/>
      <c r="UUB32" s="276"/>
      <c r="UUC32" s="276"/>
      <c r="UUD32" s="276"/>
      <c r="UUE32" s="276"/>
      <c r="UUF32" s="276"/>
      <c r="UUG32" s="276"/>
      <c r="UUH32" s="276"/>
      <c r="UUI32" s="276"/>
      <c r="UUJ32" s="276"/>
      <c r="UUK32" s="276"/>
      <c r="UUL32" s="276"/>
      <c r="UUM32" s="276"/>
      <c r="UUN32" s="276"/>
      <c r="UUO32" s="276"/>
      <c r="UUP32" s="276"/>
      <c r="UUQ32" s="276"/>
      <c r="UUR32" s="276"/>
      <c r="UUS32" s="276"/>
      <c r="UUT32" s="276"/>
      <c r="UUU32" s="276"/>
      <c r="UUV32" s="276"/>
      <c r="UUW32" s="276"/>
      <c r="UUX32" s="276"/>
      <c r="UUY32" s="276"/>
      <c r="UUZ32" s="276"/>
      <c r="UVA32" s="276"/>
      <c r="UVB32" s="276"/>
      <c r="UVC32" s="276"/>
      <c r="UVD32" s="276"/>
      <c r="UVE32" s="276"/>
      <c r="UVF32" s="276"/>
      <c r="UVG32" s="276"/>
      <c r="UVH32" s="276"/>
      <c r="UVI32" s="276"/>
      <c r="UVJ32" s="276"/>
      <c r="UVK32" s="276"/>
      <c r="UVL32" s="276"/>
      <c r="UVM32" s="276"/>
      <c r="UVN32" s="276"/>
      <c r="UVO32" s="276"/>
      <c r="UVP32" s="276"/>
      <c r="UVQ32" s="276"/>
      <c r="UVR32" s="276"/>
      <c r="UVS32" s="276"/>
      <c r="UVT32" s="276"/>
      <c r="UVU32" s="276"/>
      <c r="UVV32" s="276"/>
      <c r="UVW32" s="276"/>
      <c r="UVX32" s="276"/>
      <c r="UVY32" s="276"/>
      <c r="UVZ32" s="276"/>
      <c r="UWA32" s="276"/>
      <c r="UWB32" s="276"/>
      <c r="UWC32" s="276"/>
      <c r="UWD32" s="276"/>
      <c r="UWE32" s="276"/>
      <c r="UWF32" s="276"/>
      <c r="UWG32" s="276"/>
      <c r="UWH32" s="276"/>
      <c r="UWI32" s="276"/>
      <c r="UWJ32" s="276"/>
      <c r="UWK32" s="276"/>
      <c r="UWL32" s="276"/>
      <c r="UWM32" s="276"/>
      <c r="UWN32" s="276"/>
      <c r="UWO32" s="276"/>
      <c r="UWP32" s="276"/>
      <c r="UWQ32" s="276"/>
      <c r="UWR32" s="276"/>
      <c r="UWS32" s="276"/>
      <c r="UWT32" s="276"/>
      <c r="UWU32" s="276"/>
      <c r="UWV32" s="276"/>
      <c r="UWW32" s="276"/>
      <c r="UWX32" s="276"/>
      <c r="UWY32" s="276"/>
      <c r="UWZ32" s="276"/>
      <c r="UXA32" s="276"/>
      <c r="UXB32" s="276"/>
      <c r="UXC32" s="276"/>
      <c r="UXD32" s="276"/>
      <c r="UXE32" s="276"/>
      <c r="UXF32" s="276"/>
      <c r="UXG32" s="276"/>
      <c r="UXH32" s="276"/>
      <c r="UXI32" s="276"/>
      <c r="UXJ32" s="276"/>
      <c r="UXK32" s="276"/>
      <c r="UXL32" s="276"/>
      <c r="UXM32" s="276"/>
      <c r="UXN32" s="276"/>
      <c r="UXO32" s="276"/>
      <c r="UXP32" s="276"/>
      <c r="UXQ32" s="276"/>
      <c r="UXR32" s="276"/>
      <c r="UXS32" s="276"/>
      <c r="UXT32" s="276"/>
      <c r="UXU32" s="276"/>
      <c r="UXV32" s="276"/>
      <c r="UXW32" s="276"/>
      <c r="UXX32" s="276"/>
      <c r="UXY32" s="276"/>
      <c r="UXZ32" s="276"/>
      <c r="UYA32" s="276"/>
      <c r="UYB32" s="276"/>
      <c r="UYC32" s="276"/>
      <c r="UYD32" s="276"/>
      <c r="UYE32" s="276"/>
      <c r="UYF32" s="276"/>
      <c r="UYG32" s="276"/>
      <c r="UYH32" s="276"/>
      <c r="UYI32" s="276"/>
      <c r="UYJ32" s="276"/>
      <c r="UYK32" s="276"/>
      <c r="UYL32" s="276"/>
      <c r="UYM32" s="276"/>
      <c r="UYN32" s="276"/>
      <c r="UYO32" s="276"/>
      <c r="UYP32" s="276"/>
      <c r="UYQ32" s="276"/>
      <c r="UYR32" s="276"/>
      <c r="UYS32" s="276"/>
      <c r="UYT32" s="276"/>
      <c r="UYU32" s="276"/>
      <c r="UYV32" s="276"/>
      <c r="UYW32" s="276"/>
      <c r="UYX32" s="276"/>
      <c r="UYY32" s="276"/>
      <c r="UYZ32" s="276"/>
      <c r="UZA32" s="276"/>
      <c r="UZB32" s="276"/>
      <c r="UZC32" s="276"/>
      <c r="UZD32" s="276"/>
      <c r="UZE32" s="276"/>
      <c r="UZF32" s="276"/>
      <c r="UZG32" s="276"/>
      <c r="UZH32" s="276"/>
      <c r="UZI32" s="276"/>
      <c r="UZJ32" s="276"/>
      <c r="UZK32" s="276"/>
      <c r="UZL32" s="276"/>
      <c r="UZM32" s="276"/>
      <c r="UZN32" s="276"/>
      <c r="UZO32" s="276"/>
      <c r="UZP32" s="276"/>
      <c r="UZQ32" s="276"/>
      <c r="UZR32" s="276"/>
      <c r="UZS32" s="276"/>
      <c r="UZT32" s="276"/>
      <c r="UZU32" s="276"/>
      <c r="UZV32" s="276"/>
      <c r="UZW32" s="276"/>
      <c r="UZX32" s="276"/>
      <c r="UZY32" s="276"/>
      <c r="UZZ32" s="276"/>
      <c r="VAA32" s="276"/>
      <c r="VAB32" s="276"/>
      <c r="VAC32" s="276"/>
      <c r="VAD32" s="276"/>
      <c r="VAE32" s="276"/>
      <c r="VAF32" s="276"/>
      <c r="VAG32" s="276"/>
      <c r="VAH32" s="276"/>
      <c r="VAI32" s="276"/>
      <c r="VAJ32" s="276"/>
      <c r="VAK32" s="276"/>
      <c r="VAL32" s="276"/>
      <c r="VAM32" s="276"/>
      <c r="VAN32" s="276"/>
      <c r="VAO32" s="276"/>
      <c r="VAP32" s="276"/>
      <c r="VAQ32" s="276"/>
      <c r="VAR32" s="276"/>
      <c r="VAS32" s="276"/>
      <c r="VAT32" s="276"/>
      <c r="VAU32" s="276"/>
      <c r="VAV32" s="276"/>
      <c r="VAW32" s="276"/>
      <c r="VAX32" s="276"/>
      <c r="VAY32" s="276"/>
      <c r="VAZ32" s="276"/>
      <c r="VBA32" s="276"/>
      <c r="VBB32" s="276"/>
      <c r="VBC32" s="276"/>
      <c r="VBD32" s="276"/>
      <c r="VBE32" s="276"/>
      <c r="VBF32" s="276"/>
      <c r="VBG32" s="276"/>
      <c r="VBH32" s="276"/>
      <c r="VBI32" s="276"/>
      <c r="VBJ32" s="276"/>
      <c r="VBK32" s="276"/>
      <c r="VBL32" s="276"/>
      <c r="VBM32" s="276"/>
      <c r="VBN32" s="276"/>
      <c r="VBO32" s="276"/>
      <c r="VBP32" s="276"/>
      <c r="VBQ32" s="276"/>
      <c r="VBR32" s="276"/>
      <c r="VBS32" s="276"/>
      <c r="VBT32" s="276"/>
      <c r="VBU32" s="276"/>
      <c r="VBV32" s="276"/>
      <c r="VBW32" s="276"/>
      <c r="VBX32" s="276"/>
      <c r="VBY32" s="276"/>
      <c r="VBZ32" s="276"/>
      <c r="VCA32" s="276"/>
      <c r="VCB32" s="276"/>
      <c r="VCC32" s="276"/>
      <c r="VCD32" s="276"/>
      <c r="VCE32" s="276"/>
      <c r="VCF32" s="276"/>
      <c r="VCG32" s="276"/>
      <c r="VCH32" s="276"/>
      <c r="VCI32" s="276"/>
      <c r="VCJ32" s="276"/>
      <c r="VCK32" s="276"/>
      <c r="VCL32" s="276"/>
      <c r="VCM32" s="276"/>
      <c r="VCN32" s="276"/>
      <c r="VCO32" s="276"/>
      <c r="VCP32" s="276"/>
      <c r="VCQ32" s="276"/>
      <c r="VCR32" s="276"/>
      <c r="VCS32" s="276"/>
      <c r="VCT32" s="276"/>
      <c r="VCU32" s="276"/>
      <c r="VCV32" s="276"/>
      <c r="VCW32" s="276"/>
      <c r="VCX32" s="276"/>
      <c r="VCY32" s="276"/>
      <c r="VCZ32" s="276"/>
      <c r="VDA32" s="276"/>
      <c r="VDB32" s="276"/>
      <c r="VDC32" s="276"/>
      <c r="VDD32" s="276"/>
      <c r="VDE32" s="276"/>
      <c r="VDF32" s="276"/>
      <c r="VDG32" s="276"/>
      <c r="VDH32" s="276"/>
      <c r="VDI32" s="276"/>
      <c r="VDJ32" s="276"/>
      <c r="VDK32" s="276"/>
      <c r="VDL32" s="276"/>
      <c r="VDM32" s="276"/>
      <c r="VDN32" s="276"/>
      <c r="VDO32" s="276"/>
      <c r="VDP32" s="276"/>
      <c r="VDQ32" s="276"/>
      <c r="VDR32" s="276"/>
      <c r="VDS32" s="276"/>
      <c r="VDT32" s="276"/>
      <c r="VDU32" s="276"/>
      <c r="VDV32" s="276"/>
      <c r="VDW32" s="276"/>
      <c r="VDX32" s="276"/>
      <c r="VDY32" s="276"/>
      <c r="VDZ32" s="276"/>
      <c r="VEA32" s="276"/>
      <c r="VEB32" s="276"/>
      <c r="VEC32" s="276"/>
      <c r="VED32" s="276"/>
      <c r="VEE32" s="276"/>
      <c r="VEF32" s="276"/>
      <c r="VEG32" s="276"/>
      <c r="VEH32" s="276"/>
      <c r="VEI32" s="276"/>
      <c r="VEJ32" s="276"/>
      <c r="VEK32" s="276"/>
      <c r="VEL32" s="276"/>
      <c r="VEM32" s="276"/>
      <c r="VEN32" s="276"/>
      <c r="VEO32" s="276"/>
      <c r="VEP32" s="276"/>
      <c r="VEQ32" s="276"/>
      <c r="VER32" s="276"/>
      <c r="VES32" s="276"/>
      <c r="VET32" s="276"/>
      <c r="VEU32" s="276"/>
      <c r="VEV32" s="276"/>
      <c r="VEW32" s="276"/>
      <c r="VEX32" s="276"/>
      <c r="VEY32" s="276"/>
      <c r="VEZ32" s="276"/>
      <c r="VFA32" s="276"/>
      <c r="VFB32" s="276"/>
      <c r="VFC32" s="276"/>
      <c r="VFD32" s="276"/>
      <c r="VFE32" s="276"/>
      <c r="VFF32" s="276"/>
      <c r="VFG32" s="276"/>
      <c r="VFH32" s="276"/>
      <c r="VFI32" s="276"/>
      <c r="VFJ32" s="276"/>
      <c r="VFK32" s="276"/>
      <c r="VFL32" s="276"/>
      <c r="VFM32" s="276"/>
      <c r="VFN32" s="276"/>
      <c r="VFO32" s="276"/>
      <c r="VFP32" s="276"/>
      <c r="VFQ32" s="276"/>
      <c r="VFR32" s="276"/>
      <c r="VFS32" s="276"/>
      <c r="VFT32" s="276"/>
      <c r="VFU32" s="276"/>
      <c r="VFV32" s="276"/>
      <c r="VFW32" s="276"/>
      <c r="VFX32" s="276"/>
      <c r="VFY32" s="276"/>
      <c r="VFZ32" s="276"/>
      <c r="VGA32" s="276"/>
      <c r="VGB32" s="276"/>
      <c r="VGC32" s="276"/>
      <c r="VGD32" s="276"/>
      <c r="VGE32" s="276"/>
      <c r="VGF32" s="276"/>
      <c r="VGG32" s="276"/>
      <c r="VGH32" s="276"/>
      <c r="VGI32" s="276"/>
      <c r="VGJ32" s="276"/>
      <c r="VGK32" s="276"/>
      <c r="VGL32" s="276"/>
      <c r="VGM32" s="276"/>
      <c r="VGN32" s="276"/>
      <c r="VGO32" s="276"/>
      <c r="VGP32" s="276"/>
      <c r="VGQ32" s="276"/>
      <c r="VGR32" s="276"/>
      <c r="VGS32" s="276"/>
      <c r="VGT32" s="276"/>
      <c r="VGU32" s="276"/>
      <c r="VGV32" s="276"/>
      <c r="VGW32" s="276"/>
      <c r="VGX32" s="276"/>
      <c r="VGY32" s="276"/>
      <c r="VGZ32" s="276"/>
      <c r="VHA32" s="276"/>
      <c r="VHB32" s="276"/>
      <c r="VHC32" s="276"/>
      <c r="VHD32" s="276"/>
      <c r="VHE32" s="276"/>
      <c r="VHF32" s="276"/>
      <c r="VHG32" s="276"/>
      <c r="VHH32" s="276"/>
      <c r="VHI32" s="276"/>
      <c r="VHJ32" s="276"/>
      <c r="VHK32" s="276"/>
      <c r="VHL32" s="276"/>
      <c r="VHM32" s="276"/>
      <c r="VHN32" s="276"/>
      <c r="VHO32" s="276"/>
      <c r="VHP32" s="276"/>
      <c r="VHQ32" s="276"/>
      <c r="VHR32" s="276"/>
      <c r="VHS32" s="276"/>
      <c r="VHT32" s="276"/>
      <c r="VHU32" s="276"/>
      <c r="VHV32" s="276"/>
      <c r="VHW32" s="276"/>
      <c r="VHX32" s="276"/>
      <c r="VHY32" s="276"/>
      <c r="VHZ32" s="276"/>
      <c r="VIA32" s="276"/>
      <c r="VIB32" s="276"/>
      <c r="VIC32" s="276"/>
      <c r="VID32" s="276"/>
      <c r="VIE32" s="276"/>
      <c r="VIF32" s="276"/>
      <c r="VIG32" s="276"/>
      <c r="VIH32" s="276"/>
      <c r="VII32" s="276"/>
      <c r="VIJ32" s="276"/>
      <c r="VIK32" s="276"/>
      <c r="VIL32" s="276"/>
      <c r="VIM32" s="276"/>
      <c r="VIN32" s="276"/>
      <c r="VIO32" s="276"/>
      <c r="VIP32" s="276"/>
      <c r="VIQ32" s="276"/>
      <c r="VIR32" s="276"/>
      <c r="VIS32" s="276"/>
      <c r="VIT32" s="276"/>
      <c r="VIU32" s="276"/>
      <c r="VIV32" s="276"/>
      <c r="VIW32" s="276"/>
      <c r="VIX32" s="276"/>
      <c r="VIY32" s="276"/>
      <c r="VIZ32" s="276"/>
      <c r="VJA32" s="276"/>
      <c r="VJB32" s="276"/>
      <c r="VJC32" s="276"/>
      <c r="VJD32" s="276"/>
      <c r="VJE32" s="276"/>
      <c r="VJF32" s="276"/>
      <c r="VJG32" s="276"/>
      <c r="VJH32" s="276"/>
      <c r="VJI32" s="276"/>
      <c r="VJJ32" s="276"/>
      <c r="VJK32" s="276"/>
      <c r="VJL32" s="276"/>
      <c r="VJM32" s="276"/>
      <c r="VJN32" s="276"/>
      <c r="VJO32" s="276"/>
      <c r="VJP32" s="276"/>
      <c r="VJQ32" s="276"/>
      <c r="VJR32" s="276"/>
      <c r="VJS32" s="276"/>
      <c r="VJT32" s="276"/>
      <c r="VJU32" s="276"/>
      <c r="VJV32" s="276"/>
      <c r="VJW32" s="276"/>
      <c r="VJX32" s="276"/>
      <c r="VJY32" s="276"/>
      <c r="VJZ32" s="276"/>
      <c r="VKA32" s="276"/>
      <c r="VKB32" s="276"/>
      <c r="VKC32" s="276"/>
      <c r="VKD32" s="276"/>
      <c r="VKE32" s="276"/>
      <c r="VKF32" s="276"/>
      <c r="VKG32" s="276"/>
      <c r="VKH32" s="276"/>
      <c r="VKI32" s="276"/>
      <c r="VKJ32" s="276"/>
      <c r="VKK32" s="276"/>
      <c r="VKL32" s="276"/>
      <c r="VKM32" s="276"/>
      <c r="VKN32" s="276"/>
      <c r="VKO32" s="276"/>
      <c r="VKP32" s="276"/>
      <c r="VKQ32" s="276"/>
      <c r="VKR32" s="276"/>
      <c r="VKS32" s="276"/>
      <c r="VKT32" s="276"/>
      <c r="VKU32" s="276"/>
      <c r="VKV32" s="276"/>
      <c r="VKW32" s="276"/>
      <c r="VKX32" s="276"/>
      <c r="VKY32" s="276"/>
      <c r="VKZ32" s="276"/>
      <c r="VLA32" s="276"/>
      <c r="VLB32" s="276"/>
      <c r="VLC32" s="276"/>
      <c r="VLD32" s="276"/>
      <c r="VLE32" s="276"/>
      <c r="VLF32" s="276"/>
      <c r="VLG32" s="276"/>
      <c r="VLH32" s="276"/>
      <c r="VLI32" s="276"/>
      <c r="VLJ32" s="276"/>
      <c r="VLK32" s="276"/>
      <c r="VLL32" s="276"/>
      <c r="VLM32" s="276"/>
      <c r="VLN32" s="276"/>
      <c r="VLO32" s="276"/>
      <c r="VLP32" s="276"/>
      <c r="VLQ32" s="276"/>
      <c r="VLR32" s="276"/>
      <c r="VLS32" s="276"/>
      <c r="VLT32" s="276"/>
      <c r="VLU32" s="276"/>
      <c r="VLV32" s="276"/>
      <c r="VLW32" s="276"/>
      <c r="VLX32" s="276"/>
      <c r="VLY32" s="276"/>
      <c r="VLZ32" s="276"/>
      <c r="VMA32" s="276"/>
      <c r="VMB32" s="276"/>
      <c r="VMC32" s="276"/>
      <c r="VMD32" s="276"/>
      <c r="VME32" s="276"/>
      <c r="VMF32" s="276"/>
      <c r="VMG32" s="276"/>
      <c r="VMH32" s="276"/>
      <c r="VMI32" s="276"/>
      <c r="VMJ32" s="276"/>
      <c r="VMK32" s="276"/>
      <c r="VML32" s="276"/>
      <c r="VMM32" s="276"/>
      <c r="VMN32" s="276"/>
      <c r="VMO32" s="276"/>
      <c r="VMP32" s="276"/>
      <c r="VMQ32" s="276"/>
      <c r="VMR32" s="276"/>
      <c r="VMS32" s="276"/>
      <c r="VMT32" s="276"/>
      <c r="VMU32" s="276"/>
      <c r="VMV32" s="276"/>
      <c r="VMW32" s="276"/>
      <c r="VMX32" s="276"/>
      <c r="VMY32" s="276"/>
      <c r="VMZ32" s="276"/>
      <c r="VNA32" s="276"/>
      <c r="VNB32" s="276"/>
      <c r="VNC32" s="276"/>
      <c r="VND32" s="276"/>
      <c r="VNE32" s="276"/>
      <c r="VNF32" s="276"/>
      <c r="VNG32" s="276"/>
      <c r="VNH32" s="276"/>
      <c r="VNI32" s="276"/>
      <c r="VNJ32" s="276"/>
      <c r="VNK32" s="276"/>
      <c r="VNL32" s="276"/>
      <c r="VNM32" s="276"/>
      <c r="VNN32" s="276"/>
      <c r="VNO32" s="276"/>
      <c r="VNP32" s="276"/>
      <c r="VNQ32" s="276"/>
      <c r="VNR32" s="276"/>
      <c r="VNS32" s="276"/>
      <c r="VNT32" s="276"/>
      <c r="VNU32" s="276"/>
      <c r="VNV32" s="276"/>
      <c r="VNW32" s="276"/>
      <c r="VNX32" s="276"/>
      <c r="VNY32" s="276"/>
      <c r="VNZ32" s="276"/>
      <c r="VOA32" s="276"/>
      <c r="VOB32" s="276"/>
      <c r="VOC32" s="276"/>
      <c r="VOD32" s="276"/>
      <c r="VOE32" s="276"/>
      <c r="VOF32" s="276"/>
      <c r="VOG32" s="276"/>
      <c r="VOH32" s="276"/>
      <c r="VOI32" s="276"/>
      <c r="VOJ32" s="276"/>
      <c r="VOK32" s="276"/>
      <c r="VOL32" s="276"/>
      <c r="VOM32" s="276"/>
      <c r="VON32" s="276"/>
      <c r="VOO32" s="276"/>
      <c r="VOP32" s="276"/>
      <c r="VOQ32" s="276"/>
      <c r="VOR32" s="276"/>
      <c r="VOS32" s="276"/>
      <c r="VOT32" s="276"/>
      <c r="VOU32" s="276"/>
      <c r="VOV32" s="276"/>
      <c r="VOW32" s="276"/>
      <c r="VOX32" s="276"/>
      <c r="VOY32" s="276"/>
      <c r="VOZ32" s="276"/>
      <c r="VPA32" s="276"/>
      <c r="VPB32" s="276"/>
      <c r="VPC32" s="276"/>
      <c r="VPD32" s="276"/>
      <c r="VPE32" s="276"/>
      <c r="VPF32" s="276"/>
      <c r="VPG32" s="276"/>
      <c r="VPH32" s="276"/>
      <c r="VPI32" s="276"/>
      <c r="VPJ32" s="276"/>
      <c r="VPK32" s="276"/>
      <c r="VPL32" s="276"/>
      <c r="VPM32" s="276"/>
      <c r="VPN32" s="276"/>
      <c r="VPO32" s="276"/>
      <c r="VPP32" s="276"/>
      <c r="VPQ32" s="276"/>
      <c r="VPR32" s="276"/>
      <c r="VPS32" s="276"/>
      <c r="VPT32" s="276"/>
      <c r="VPU32" s="276"/>
      <c r="VPV32" s="276"/>
      <c r="VPW32" s="276"/>
      <c r="VPX32" s="276"/>
      <c r="VPY32" s="276"/>
      <c r="VPZ32" s="276"/>
      <c r="VQA32" s="276"/>
      <c r="VQB32" s="276"/>
      <c r="VQC32" s="276"/>
      <c r="VQD32" s="276"/>
      <c r="VQE32" s="276"/>
      <c r="VQF32" s="276"/>
      <c r="VQG32" s="276"/>
      <c r="VQH32" s="276"/>
      <c r="VQI32" s="276"/>
      <c r="VQJ32" s="276"/>
      <c r="VQK32" s="276"/>
      <c r="VQL32" s="276"/>
      <c r="VQM32" s="276"/>
      <c r="VQN32" s="276"/>
      <c r="VQO32" s="276"/>
      <c r="VQP32" s="276"/>
      <c r="VQQ32" s="276"/>
      <c r="VQR32" s="276"/>
      <c r="VQS32" s="276"/>
      <c r="VQT32" s="276"/>
      <c r="VQU32" s="276"/>
      <c r="VQV32" s="276"/>
      <c r="VQW32" s="276"/>
      <c r="VQX32" s="276"/>
      <c r="VQY32" s="276"/>
      <c r="VQZ32" s="276"/>
      <c r="VRA32" s="276"/>
      <c r="VRB32" s="276"/>
      <c r="VRC32" s="276"/>
      <c r="VRD32" s="276"/>
      <c r="VRE32" s="276"/>
      <c r="VRF32" s="276"/>
      <c r="VRG32" s="276"/>
      <c r="VRH32" s="276"/>
      <c r="VRI32" s="276"/>
      <c r="VRJ32" s="276"/>
      <c r="VRK32" s="276"/>
      <c r="VRL32" s="276"/>
      <c r="VRM32" s="276"/>
      <c r="VRN32" s="276"/>
      <c r="VRO32" s="276"/>
      <c r="VRP32" s="276"/>
      <c r="VRQ32" s="276"/>
      <c r="VRR32" s="276"/>
      <c r="VRS32" s="276"/>
      <c r="VRT32" s="276"/>
      <c r="VRU32" s="276"/>
      <c r="VRV32" s="276"/>
      <c r="VRW32" s="276"/>
      <c r="VRX32" s="276"/>
      <c r="VRY32" s="276"/>
      <c r="VRZ32" s="276"/>
      <c r="VSA32" s="276"/>
      <c r="VSB32" s="276"/>
      <c r="VSC32" s="276"/>
      <c r="VSD32" s="276"/>
      <c r="VSE32" s="276"/>
      <c r="VSF32" s="276"/>
      <c r="VSG32" s="276"/>
      <c r="VSH32" s="276"/>
      <c r="VSI32" s="276"/>
      <c r="VSJ32" s="276"/>
      <c r="VSK32" s="276"/>
      <c r="VSL32" s="276"/>
      <c r="VSM32" s="276"/>
      <c r="VSN32" s="276"/>
      <c r="VSO32" s="276"/>
      <c r="VSP32" s="276"/>
      <c r="VSQ32" s="276"/>
      <c r="VSR32" s="276"/>
      <c r="VSS32" s="276"/>
      <c r="VST32" s="276"/>
      <c r="VSU32" s="276"/>
      <c r="VSV32" s="276"/>
      <c r="VSW32" s="276"/>
      <c r="VSX32" s="276"/>
      <c r="VSY32" s="276"/>
      <c r="VSZ32" s="276"/>
      <c r="VTA32" s="276"/>
      <c r="VTB32" s="276"/>
      <c r="VTC32" s="276"/>
      <c r="VTD32" s="276"/>
      <c r="VTE32" s="276"/>
      <c r="VTF32" s="276"/>
      <c r="VTG32" s="276"/>
      <c r="VTH32" s="276"/>
      <c r="VTI32" s="276"/>
      <c r="VTJ32" s="276"/>
      <c r="VTK32" s="276"/>
      <c r="VTL32" s="276"/>
      <c r="VTM32" s="276"/>
      <c r="VTN32" s="276"/>
      <c r="VTO32" s="276"/>
      <c r="VTP32" s="276"/>
      <c r="VTQ32" s="276"/>
      <c r="VTR32" s="276"/>
      <c r="VTS32" s="276"/>
      <c r="VTT32" s="276"/>
      <c r="VTU32" s="276"/>
      <c r="VTV32" s="276"/>
      <c r="VTW32" s="276"/>
      <c r="VTX32" s="276"/>
      <c r="VTY32" s="276"/>
      <c r="VTZ32" s="276"/>
      <c r="VUA32" s="276"/>
      <c r="VUB32" s="276"/>
      <c r="VUC32" s="276"/>
      <c r="VUD32" s="276"/>
      <c r="VUE32" s="276"/>
      <c r="VUF32" s="276"/>
      <c r="VUG32" s="276"/>
      <c r="VUH32" s="276"/>
      <c r="VUI32" s="276"/>
      <c r="VUJ32" s="276"/>
      <c r="VUK32" s="276"/>
      <c r="VUL32" s="276"/>
      <c r="VUM32" s="276"/>
      <c r="VUN32" s="276"/>
      <c r="VUO32" s="276"/>
      <c r="VUP32" s="276"/>
      <c r="VUQ32" s="276"/>
      <c r="VUR32" s="276"/>
      <c r="VUS32" s="276"/>
      <c r="VUT32" s="276"/>
      <c r="VUU32" s="276"/>
      <c r="VUV32" s="276"/>
      <c r="VUW32" s="276"/>
      <c r="VUX32" s="276"/>
      <c r="VUY32" s="276"/>
      <c r="VUZ32" s="276"/>
      <c r="VVA32" s="276"/>
      <c r="VVB32" s="276"/>
      <c r="VVC32" s="276"/>
      <c r="VVD32" s="276"/>
      <c r="VVE32" s="276"/>
      <c r="VVF32" s="276"/>
      <c r="VVG32" s="276"/>
      <c r="VVH32" s="276"/>
      <c r="VVI32" s="276"/>
      <c r="VVJ32" s="276"/>
      <c r="VVK32" s="276"/>
      <c r="VVL32" s="276"/>
      <c r="VVM32" s="276"/>
      <c r="VVN32" s="276"/>
      <c r="VVO32" s="276"/>
      <c r="VVP32" s="276"/>
      <c r="VVQ32" s="276"/>
      <c r="VVR32" s="276"/>
      <c r="VVS32" s="276"/>
      <c r="VVT32" s="276"/>
      <c r="VVU32" s="276"/>
      <c r="VVV32" s="276"/>
      <c r="VVW32" s="276"/>
      <c r="VVX32" s="276"/>
      <c r="VVY32" s="276"/>
      <c r="VVZ32" s="276"/>
      <c r="VWA32" s="276"/>
      <c r="VWB32" s="276"/>
      <c r="VWC32" s="276"/>
      <c r="VWD32" s="276"/>
      <c r="VWE32" s="276"/>
      <c r="VWF32" s="276"/>
      <c r="VWG32" s="276"/>
      <c r="VWH32" s="276"/>
      <c r="VWI32" s="276"/>
      <c r="VWJ32" s="276"/>
      <c r="VWK32" s="276"/>
      <c r="VWL32" s="276"/>
      <c r="VWM32" s="276"/>
      <c r="VWN32" s="276"/>
      <c r="VWO32" s="276"/>
      <c r="VWP32" s="276"/>
      <c r="VWQ32" s="276"/>
      <c r="VWR32" s="276"/>
      <c r="VWS32" s="276"/>
      <c r="VWT32" s="276"/>
      <c r="VWU32" s="276"/>
      <c r="VWV32" s="276"/>
      <c r="VWW32" s="276"/>
      <c r="VWX32" s="276"/>
      <c r="VWY32" s="276"/>
      <c r="VWZ32" s="276"/>
      <c r="VXA32" s="276"/>
      <c r="VXB32" s="276"/>
      <c r="VXC32" s="276"/>
      <c r="VXD32" s="276"/>
      <c r="VXE32" s="276"/>
      <c r="VXF32" s="276"/>
      <c r="VXG32" s="276"/>
      <c r="VXH32" s="276"/>
      <c r="VXI32" s="276"/>
      <c r="VXJ32" s="276"/>
      <c r="VXK32" s="276"/>
      <c r="VXL32" s="276"/>
      <c r="VXM32" s="276"/>
      <c r="VXN32" s="276"/>
      <c r="VXO32" s="276"/>
      <c r="VXP32" s="276"/>
      <c r="VXQ32" s="276"/>
      <c r="VXR32" s="276"/>
      <c r="VXS32" s="276"/>
      <c r="VXT32" s="276"/>
      <c r="VXU32" s="276"/>
      <c r="VXV32" s="276"/>
      <c r="VXW32" s="276"/>
      <c r="VXX32" s="276"/>
      <c r="VXY32" s="276"/>
      <c r="VXZ32" s="276"/>
      <c r="VYA32" s="276"/>
      <c r="VYB32" s="276"/>
      <c r="VYC32" s="276"/>
      <c r="VYD32" s="276"/>
      <c r="VYE32" s="276"/>
      <c r="VYF32" s="276"/>
      <c r="VYG32" s="276"/>
      <c r="VYH32" s="276"/>
      <c r="VYI32" s="276"/>
      <c r="VYJ32" s="276"/>
      <c r="VYK32" s="276"/>
      <c r="VYL32" s="276"/>
      <c r="VYM32" s="276"/>
      <c r="VYN32" s="276"/>
      <c r="VYO32" s="276"/>
      <c r="VYP32" s="276"/>
      <c r="VYQ32" s="276"/>
      <c r="VYR32" s="276"/>
      <c r="VYS32" s="276"/>
      <c r="VYT32" s="276"/>
      <c r="VYU32" s="276"/>
      <c r="VYV32" s="276"/>
      <c r="VYW32" s="276"/>
      <c r="VYX32" s="276"/>
      <c r="VYY32" s="276"/>
      <c r="VYZ32" s="276"/>
      <c r="VZA32" s="276"/>
      <c r="VZB32" s="276"/>
      <c r="VZC32" s="276"/>
      <c r="VZD32" s="276"/>
      <c r="VZE32" s="276"/>
      <c r="VZF32" s="276"/>
      <c r="VZG32" s="276"/>
      <c r="VZH32" s="276"/>
      <c r="VZI32" s="276"/>
      <c r="VZJ32" s="276"/>
      <c r="VZK32" s="276"/>
      <c r="VZL32" s="276"/>
      <c r="VZM32" s="276"/>
      <c r="VZN32" s="276"/>
      <c r="VZO32" s="276"/>
      <c r="VZP32" s="276"/>
      <c r="VZQ32" s="276"/>
      <c r="VZR32" s="276"/>
      <c r="VZS32" s="276"/>
      <c r="VZT32" s="276"/>
      <c r="VZU32" s="276"/>
      <c r="VZV32" s="276"/>
      <c r="VZW32" s="276"/>
      <c r="VZX32" s="276"/>
      <c r="VZY32" s="276"/>
      <c r="VZZ32" s="276"/>
      <c r="WAA32" s="276"/>
      <c r="WAB32" s="276"/>
      <c r="WAC32" s="276"/>
      <c r="WAD32" s="276"/>
      <c r="WAE32" s="276"/>
      <c r="WAF32" s="276"/>
      <c r="WAG32" s="276"/>
      <c r="WAH32" s="276"/>
      <c r="WAI32" s="276"/>
      <c r="WAJ32" s="276"/>
      <c r="WAK32" s="276"/>
      <c r="WAL32" s="276"/>
      <c r="WAM32" s="276"/>
      <c r="WAN32" s="276"/>
      <c r="WAO32" s="276"/>
      <c r="WAP32" s="276"/>
      <c r="WAQ32" s="276"/>
      <c r="WAR32" s="276"/>
      <c r="WAS32" s="276"/>
      <c r="WAT32" s="276"/>
      <c r="WAU32" s="276"/>
      <c r="WAV32" s="276"/>
      <c r="WAW32" s="276"/>
      <c r="WAX32" s="276"/>
      <c r="WAY32" s="276"/>
      <c r="WAZ32" s="276"/>
      <c r="WBA32" s="276"/>
      <c r="WBB32" s="276"/>
      <c r="WBC32" s="276"/>
      <c r="WBD32" s="276"/>
      <c r="WBE32" s="276"/>
      <c r="WBF32" s="276"/>
      <c r="WBG32" s="276"/>
      <c r="WBH32" s="276"/>
      <c r="WBI32" s="276"/>
      <c r="WBJ32" s="276"/>
      <c r="WBK32" s="276"/>
      <c r="WBL32" s="276"/>
      <c r="WBM32" s="276"/>
      <c r="WBN32" s="276"/>
      <c r="WBO32" s="276"/>
      <c r="WBP32" s="276"/>
      <c r="WBQ32" s="276"/>
      <c r="WBR32" s="276"/>
      <c r="WBS32" s="276"/>
      <c r="WBT32" s="276"/>
      <c r="WBU32" s="276"/>
      <c r="WBV32" s="276"/>
      <c r="WBW32" s="276"/>
      <c r="WBX32" s="276"/>
      <c r="WBY32" s="276"/>
      <c r="WBZ32" s="276"/>
      <c r="WCA32" s="276"/>
      <c r="WCB32" s="276"/>
      <c r="WCC32" s="276"/>
      <c r="WCD32" s="276"/>
      <c r="WCE32" s="276"/>
      <c r="WCF32" s="276"/>
      <c r="WCG32" s="276"/>
      <c r="WCH32" s="276"/>
      <c r="WCI32" s="276"/>
      <c r="WCJ32" s="276"/>
      <c r="WCK32" s="276"/>
      <c r="WCL32" s="276"/>
      <c r="WCM32" s="276"/>
      <c r="WCN32" s="276"/>
      <c r="WCO32" s="276"/>
      <c r="WCP32" s="276"/>
      <c r="WCQ32" s="276"/>
      <c r="WCR32" s="276"/>
      <c r="WCS32" s="276"/>
      <c r="WCT32" s="276"/>
      <c r="WCU32" s="276"/>
      <c r="WCV32" s="276"/>
      <c r="WCW32" s="276"/>
      <c r="WCX32" s="276"/>
      <c r="WCY32" s="276"/>
      <c r="WCZ32" s="276"/>
      <c r="WDA32" s="276"/>
      <c r="WDB32" s="276"/>
      <c r="WDC32" s="276"/>
      <c r="WDD32" s="276"/>
      <c r="WDE32" s="276"/>
      <c r="WDF32" s="276"/>
      <c r="WDG32" s="276"/>
      <c r="WDH32" s="276"/>
      <c r="WDI32" s="276"/>
      <c r="WDJ32" s="276"/>
      <c r="WDK32" s="276"/>
      <c r="WDL32" s="276"/>
      <c r="WDM32" s="276"/>
      <c r="WDN32" s="276"/>
      <c r="WDO32" s="276"/>
      <c r="WDP32" s="276"/>
      <c r="WDQ32" s="276"/>
      <c r="WDR32" s="276"/>
      <c r="WDS32" s="276"/>
      <c r="WDT32" s="276"/>
      <c r="WDU32" s="276"/>
      <c r="WDV32" s="276"/>
      <c r="WDW32" s="276"/>
      <c r="WDX32" s="276"/>
      <c r="WDY32" s="276"/>
      <c r="WDZ32" s="276"/>
      <c r="WEA32" s="276"/>
      <c r="WEB32" s="276"/>
      <c r="WEC32" s="276"/>
      <c r="WED32" s="276"/>
      <c r="WEE32" s="276"/>
      <c r="WEF32" s="276"/>
      <c r="WEG32" s="276"/>
      <c r="WEH32" s="276"/>
      <c r="WEI32" s="276"/>
      <c r="WEJ32" s="276"/>
      <c r="WEK32" s="276"/>
      <c r="WEL32" s="276"/>
      <c r="WEM32" s="276"/>
      <c r="WEN32" s="276"/>
      <c r="WEO32" s="276"/>
      <c r="WEP32" s="276"/>
      <c r="WEQ32" s="276"/>
      <c r="WER32" s="276"/>
      <c r="WES32" s="276"/>
      <c r="WET32" s="276"/>
      <c r="WEU32" s="276"/>
      <c r="WEV32" s="276"/>
      <c r="WEW32" s="276"/>
      <c r="WEX32" s="276"/>
      <c r="WEY32" s="276"/>
      <c r="WEZ32" s="276"/>
      <c r="WFA32" s="276"/>
      <c r="WFB32" s="276"/>
      <c r="WFC32" s="276"/>
      <c r="WFD32" s="276"/>
      <c r="WFE32" s="276"/>
      <c r="WFF32" s="276"/>
      <c r="WFG32" s="276"/>
      <c r="WFH32" s="276"/>
      <c r="WFI32" s="276"/>
      <c r="WFJ32" s="276"/>
      <c r="WFK32" s="276"/>
      <c r="WFL32" s="276"/>
      <c r="WFM32" s="276"/>
      <c r="WFN32" s="276"/>
      <c r="WFO32" s="276"/>
      <c r="WFP32" s="276"/>
      <c r="WFQ32" s="276"/>
      <c r="WFR32" s="276"/>
      <c r="WFS32" s="276"/>
      <c r="WFT32" s="276"/>
      <c r="WFU32" s="276"/>
      <c r="WFV32" s="276"/>
      <c r="WFW32" s="276"/>
      <c r="WFX32" s="276"/>
      <c r="WFY32" s="276"/>
      <c r="WFZ32" s="276"/>
      <c r="WGA32" s="276"/>
      <c r="WGB32" s="276"/>
      <c r="WGC32" s="276"/>
      <c r="WGD32" s="276"/>
      <c r="WGE32" s="276"/>
      <c r="WGF32" s="276"/>
      <c r="WGG32" s="276"/>
      <c r="WGH32" s="276"/>
      <c r="WGI32" s="276"/>
      <c r="WGJ32" s="276"/>
      <c r="WGK32" s="276"/>
      <c r="WGL32" s="276"/>
      <c r="WGM32" s="276"/>
      <c r="WGN32" s="276"/>
      <c r="WGO32" s="276"/>
      <c r="WGP32" s="276"/>
      <c r="WGQ32" s="276"/>
      <c r="WGR32" s="276"/>
      <c r="WGS32" s="276"/>
      <c r="WGT32" s="276"/>
      <c r="WGU32" s="276"/>
      <c r="WGV32" s="276"/>
      <c r="WGW32" s="276"/>
      <c r="WGX32" s="276"/>
      <c r="WGY32" s="276"/>
      <c r="WGZ32" s="276"/>
      <c r="WHA32" s="276"/>
      <c r="WHB32" s="276"/>
      <c r="WHC32" s="276"/>
      <c r="WHD32" s="276"/>
      <c r="WHE32" s="276"/>
      <c r="WHF32" s="276"/>
      <c r="WHG32" s="276"/>
      <c r="WHH32" s="276"/>
      <c r="WHI32" s="276"/>
      <c r="WHJ32" s="276"/>
      <c r="WHK32" s="276"/>
      <c r="WHL32" s="276"/>
      <c r="WHM32" s="276"/>
      <c r="WHN32" s="276"/>
      <c r="WHO32" s="276"/>
      <c r="WHP32" s="276"/>
      <c r="WHQ32" s="276"/>
      <c r="WHR32" s="276"/>
      <c r="WHS32" s="276"/>
      <c r="WHT32" s="276"/>
      <c r="WHU32" s="276"/>
      <c r="WHV32" s="276"/>
      <c r="WHW32" s="276"/>
      <c r="WHX32" s="276"/>
      <c r="WHY32" s="276"/>
      <c r="WHZ32" s="276"/>
      <c r="WIA32" s="276"/>
      <c r="WIB32" s="276"/>
      <c r="WIC32" s="276"/>
      <c r="WID32" s="276"/>
      <c r="WIE32" s="276"/>
      <c r="WIF32" s="276"/>
      <c r="WIG32" s="276"/>
      <c r="WIH32" s="276"/>
      <c r="WII32" s="276"/>
      <c r="WIJ32" s="276"/>
      <c r="WIK32" s="276"/>
      <c r="WIL32" s="276"/>
      <c r="WIM32" s="276"/>
      <c r="WIN32" s="276"/>
      <c r="WIO32" s="276"/>
      <c r="WIP32" s="276"/>
      <c r="WIQ32" s="276"/>
      <c r="WIR32" s="276"/>
      <c r="WIS32" s="276"/>
      <c r="WIT32" s="276"/>
      <c r="WIU32" s="276"/>
      <c r="WIV32" s="276"/>
      <c r="WIW32" s="276"/>
      <c r="WIX32" s="276"/>
      <c r="WIY32" s="276"/>
      <c r="WIZ32" s="276"/>
      <c r="WJA32" s="276"/>
      <c r="WJB32" s="276"/>
      <c r="WJC32" s="276"/>
      <c r="WJD32" s="276"/>
      <c r="WJE32" s="276"/>
      <c r="WJF32" s="276"/>
      <c r="WJG32" s="276"/>
      <c r="WJH32" s="276"/>
      <c r="WJI32" s="276"/>
      <c r="WJJ32" s="276"/>
      <c r="WJK32" s="276"/>
      <c r="WJL32" s="276"/>
      <c r="WJM32" s="276"/>
      <c r="WJN32" s="276"/>
      <c r="WJO32" s="276"/>
      <c r="WJP32" s="276"/>
      <c r="WJQ32" s="276"/>
      <c r="WJR32" s="276"/>
      <c r="WJS32" s="276"/>
      <c r="WJT32" s="276"/>
      <c r="WJU32" s="276"/>
      <c r="WJV32" s="276"/>
      <c r="WJW32" s="276"/>
      <c r="WJX32" s="276"/>
      <c r="WJY32" s="276"/>
      <c r="WJZ32" s="276"/>
      <c r="WKA32" s="276"/>
      <c r="WKB32" s="276"/>
      <c r="WKC32" s="276"/>
      <c r="WKD32" s="276"/>
      <c r="WKE32" s="276"/>
      <c r="WKF32" s="276"/>
      <c r="WKG32" s="276"/>
      <c r="WKH32" s="276"/>
      <c r="WKI32" s="276"/>
      <c r="WKJ32" s="276"/>
      <c r="WKK32" s="276"/>
      <c r="WKL32" s="276"/>
      <c r="WKM32" s="276"/>
      <c r="WKN32" s="276"/>
      <c r="WKO32" s="276"/>
      <c r="WKP32" s="276"/>
      <c r="WKQ32" s="276"/>
      <c r="WKR32" s="276"/>
      <c r="WKS32" s="276"/>
      <c r="WKT32" s="276"/>
      <c r="WKU32" s="276"/>
      <c r="WKV32" s="276"/>
      <c r="WKW32" s="276"/>
      <c r="WKX32" s="276"/>
      <c r="WKY32" s="276"/>
      <c r="WKZ32" s="276"/>
      <c r="WLA32" s="276"/>
      <c r="WLB32" s="276"/>
      <c r="WLC32" s="276"/>
      <c r="WLD32" s="276"/>
      <c r="WLE32" s="276"/>
      <c r="WLF32" s="276"/>
      <c r="WLG32" s="276"/>
      <c r="WLH32" s="276"/>
      <c r="WLI32" s="276"/>
      <c r="WLJ32" s="276"/>
      <c r="WLK32" s="276"/>
      <c r="WLL32" s="276"/>
      <c r="WLM32" s="276"/>
      <c r="WLN32" s="276"/>
      <c r="WLO32" s="276"/>
      <c r="WLP32" s="276"/>
      <c r="WLQ32" s="276"/>
      <c r="WLR32" s="276"/>
      <c r="WLS32" s="276"/>
      <c r="WLT32" s="276"/>
      <c r="WLU32" s="276"/>
      <c r="WLV32" s="276"/>
      <c r="WLW32" s="276"/>
      <c r="WLX32" s="276"/>
      <c r="WLY32" s="276"/>
      <c r="WLZ32" s="276"/>
      <c r="WMA32" s="276"/>
      <c r="WMB32" s="276"/>
      <c r="WMC32" s="276"/>
      <c r="WMD32" s="276"/>
      <c r="WME32" s="276"/>
      <c r="WMF32" s="276"/>
      <c r="WMG32" s="276"/>
      <c r="WMH32" s="276"/>
      <c r="WMI32" s="276"/>
      <c r="WMJ32" s="276"/>
      <c r="WMK32" s="276"/>
      <c r="WML32" s="276"/>
      <c r="WMM32" s="276"/>
      <c r="WMN32" s="276"/>
      <c r="WMO32" s="276"/>
      <c r="WMP32" s="276"/>
      <c r="WMQ32" s="276"/>
      <c r="WMR32" s="276"/>
      <c r="WMS32" s="276"/>
      <c r="WMT32" s="276"/>
      <c r="WMU32" s="276"/>
      <c r="WMV32" s="276"/>
      <c r="WMW32" s="276"/>
      <c r="WMX32" s="276"/>
      <c r="WMY32" s="276"/>
      <c r="WMZ32" s="276"/>
      <c r="WNA32" s="276"/>
      <c r="WNB32" s="276"/>
      <c r="WNC32" s="276"/>
      <c r="WND32" s="276"/>
      <c r="WNE32" s="276"/>
      <c r="WNF32" s="276"/>
      <c r="WNG32" s="276"/>
      <c r="WNH32" s="276"/>
      <c r="WNI32" s="276"/>
      <c r="WNJ32" s="276"/>
      <c r="WNK32" s="276"/>
      <c r="WNL32" s="276"/>
      <c r="WNM32" s="276"/>
      <c r="WNN32" s="276"/>
      <c r="WNO32" s="276"/>
      <c r="WNP32" s="276"/>
      <c r="WNQ32" s="276"/>
      <c r="WNR32" s="276"/>
      <c r="WNS32" s="276"/>
      <c r="WNT32" s="276"/>
      <c r="WNU32" s="276"/>
      <c r="WNV32" s="276"/>
      <c r="WNW32" s="276"/>
      <c r="WNX32" s="276"/>
      <c r="WNY32" s="276"/>
      <c r="WNZ32" s="276"/>
      <c r="WOA32" s="276"/>
      <c r="WOB32" s="276"/>
      <c r="WOC32" s="276"/>
      <c r="WOD32" s="276"/>
      <c r="WOE32" s="276"/>
      <c r="WOF32" s="276"/>
      <c r="WOG32" s="276"/>
      <c r="WOH32" s="276"/>
      <c r="WOI32" s="276"/>
      <c r="WOJ32" s="276"/>
      <c r="WOK32" s="276"/>
      <c r="WOL32" s="276"/>
      <c r="WOM32" s="276"/>
      <c r="WON32" s="276"/>
      <c r="WOO32" s="276"/>
      <c r="WOP32" s="276"/>
      <c r="WOQ32" s="276"/>
      <c r="WOR32" s="276"/>
      <c r="WOS32" s="276"/>
      <c r="WOT32" s="276"/>
      <c r="WOU32" s="276"/>
      <c r="WOV32" s="276"/>
      <c r="WOW32" s="276"/>
      <c r="WOX32" s="276"/>
      <c r="WOY32" s="276"/>
      <c r="WOZ32" s="276"/>
      <c r="WPA32" s="276"/>
      <c r="WPB32" s="276"/>
      <c r="WPC32" s="276"/>
      <c r="WPD32" s="276"/>
      <c r="WPE32" s="276"/>
      <c r="WPF32" s="276"/>
      <c r="WPG32" s="276"/>
      <c r="WPH32" s="276"/>
      <c r="WPI32" s="276"/>
      <c r="WPJ32" s="276"/>
      <c r="WPK32" s="276"/>
      <c r="WPL32" s="276"/>
      <c r="WPM32" s="276"/>
      <c r="WPN32" s="276"/>
      <c r="WPO32" s="276"/>
      <c r="WPP32" s="276"/>
      <c r="WPQ32" s="276"/>
      <c r="WPR32" s="276"/>
      <c r="WPS32" s="276"/>
      <c r="WPT32" s="276"/>
      <c r="WPU32" s="276"/>
      <c r="WPV32" s="276"/>
      <c r="WPW32" s="276"/>
      <c r="WPX32" s="276"/>
      <c r="WPY32" s="276"/>
      <c r="WPZ32" s="276"/>
      <c r="WQA32" s="276"/>
      <c r="WQB32" s="276"/>
      <c r="WQC32" s="276"/>
      <c r="WQD32" s="276"/>
      <c r="WQE32" s="276"/>
      <c r="WQF32" s="276"/>
      <c r="WQG32" s="276"/>
      <c r="WQH32" s="276"/>
      <c r="WQI32" s="276"/>
      <c r="WQJ32" s="276"/>
      <c r="WQK32" s="276"/>
      <c r="WQL32" s="276"/>
      <c r="WQM32" s="276"/>
      <c r="WQN32" s="276"/>
      <c r="WQO32" s="276"/>
      <c r="WQP32" s="276"/>
      <c r="WQQ32" s="276"/>
      <c r="WQR32" s="276"/>
      <c r="WQS32" s="276"/>
      <c r="WQT32" s="276"/>
      <c r="WQU32" s="276"/>
      <c r="WQV32" s="276"/>
      <c r="WQW32" s="276"/>
      <c r="WQX32" s="276"/>
      <c r="WQY32" s="276"/>
      <c r="WQZ32" s="276"/>
      <c r="WRA32" s="276"/>
      <c r="WRB32" s="276"/>
      <c r="WRC32" s="276"/>
      <c r="WRD32" s="276"/>
      <c r="WRE32" s="276"/>
      <c r="WRF32" s="276"/>
      <c r="WRG32" s="276"/>
      <c r="WRH32" s="276"/>
      <c r="WRI32" s="276"/>
      <c r="WRJ32" s="276"/>
      <c r="WRK32" s="276"/>
      <c r="WRL32" s="276"/>
      <c r="WRM32" s="276"/>
      <c r="WRN32" s="276"/>
      <c r="WRO32" s="276"/>
      <c r="WRP32" s="276"/>
      <c r="WRQ32" s="276"/>
      <c r="WRR32" s="276"/>
      <c r="WRS32" s="276"/>
      <c r="WRT32" s="276"/>
      <c r="WRU32" s="276"/>
      <c r="WRV32" s="276"/>
      <c r="WRW32" s="276"/>
      <c r="WRX32" s="276"/>
      <c r="WRY32" s="276"/>
      <c r="WRZ32" s="276"/>
      <c r="WSA32" s="276"/>
      <c r="WSB32" s="276"/>
      <c r="WSC32" s="276"/>
      <c r="WSD32" s="276"/>
      <c r="WSE32" s="276"/>
      <c r="WSF32" s="276"/>
      <c r="WSG32" s="276"/>
      <c r="WSH32" s="276"/>
      <c r="WSI32" s="276"/>
      <c r="WSJ32" s="276"/>
      <c r="WSK32" s="276"/>
      <c r="WSL32" s="276"/>
      <c r="WSM32" s="276"/>
      <c r="WSN32" s="276"/>
      <c r="WSO32" s="276"/>
      <c r="WSP32" s="276"/>
      <c r="WSQ32" s="276"/>
      <c r="WSR32" s="276"/>
      <c r="WSS32" s="276"/>
      <c r="WST32" s="276"/>
      <c r="WSU32" s="276"/>
      <c r="WSV32" s="276"/>
      <c r="WSW32" s="276"/>
      <c r="WSX32" s="276"/>
      <c r="WSY32" s="276"/>
      <c r="WSZ32" s="276"/>
      <c r="WTA32" s="276"/>
      <c r="WTB32" s="276"/>
      <c r="WTC32" s="276"/>
      <c r="WTD32" s="276"/>
      <c r="WTE32" s="276"/>
      <c r="WTF32" s="276"/>
      <c r="WTG32" s="276"/>
      <c r="WTH32" s="276"/>
      <c r="WTI32" s="276"/>
      <c r="WTJ32" s="276"/>
      <c r="WTK32" s="276"/>
      <c r="WTL32" s="276"/>
      <c r="WTM32" s="276"/>
      <c r="WTN32" s="276"/>
      <c r="WTO32" s="276"/>
      <c r="WTP32" s="276"/>
      <c r="WTQ32" s="276"/>
      <c r="WTR32" s="276"/>
      <c r="WTS32" s="276"/>
      <c r="WTT32" s="276"/>
      <c r="WTU32" s="276"/>
      <c r="WTV32" s="276"/>
      <c r="WTW32" s="276"/>
      <c r="WTX32" s="276"/>
      <c r="WTY32" s="276"/>
      <c r="WTZ32" s="276"/>
      <c r="WUA32" s="276"/>
      <c r="WUB32" s="276"/>
      <c r="WUC32" s="276"/>
      <c r="WUD32" s="276"/>
      <c r="WUE32" s="276"/>
      <c r="WUF32" s="276"/>
      <c r="WUG32" s="276"/>
      <c r="WUH32" s="276"/>
      <c r="WUI32" s="276"/>
      <c r="WUJ32" s="276"/>
      <c r="WUK32" s="276"/>
      <c r="WUL32" s="276"/>
      <c r="WUM32" s="276"/>
      <c r="WUN32" s="276"/>
      <c r="WUO32" s="276"/>
      <c r="WUP32" s="276"/>
      <c r="WUQ32" s="276"/>
      <c r="WUR32" s="276"/>
      <c r="WUS32" s="276"/>
      <c r="WUT32" s="276"/>
      <c r="WUU32" s="276"/>
      <c r="WUV32" s="276"/>
      <c r="WUW32" s="276"/>
      <c r="WUX32" s="276"/>
      <c r="WUY32" s="276"/>
      <c r="WUZ32" s="276"/>
      <c r="WVA32" s="276"/>
      <c r="WVB32" s="276"/>
      <c r="WVC32" s="276"/>
      <c r="WVD32" s="276"/>
      <c r="WVE32" s="276"/>
      <c r="WVF32" s="276"/>
      <c r="WVG32" s="276"/>
      <c r="WVH32" s="276"/>
      <c r="WVI32" s="276"/>
      <c r="WVJ32" s="276"/>
      <c r="WVK32" s="276"/>
      <c r="WVL32" s="276"/>
      <c r="WVM32" s="276"/>
      <c r="WVN32" s="276"/>
      <c r="WVO32" s="276"/>
      <c r="WVP32" s="276"/>
      <c r="WVQ32" s="276"/>
      <c r="WVR32" s="276"/>
      <c r="WVS32" s="276"/>
      <c r="WVT32" s="276"/>
      <c r="WVU32" s="276"/>
      <c r="WVV32" s="276"/>
      <c r="WVW32" s="276"/>
      <c r="WVX32" s="276"/>
      <c r="WVY32" s="276"/>
      <c r="WVZ32" s="276"/>
      <c r="WWA32" s="276"/>
      <c r="WWB32" s="276"/>
      <c r="WWC32" s="276"/>
      <c r="WWD32" s="276"/>
      <c r="WWE32" s="276"/>
      <c r="WWF32" s="276"/>
      <c r="WWG32" s="276"/>
      <c r="WWH32" s="276"/>
      <c r="WWI32" s="276"/>
      <c r="WWJ32" s="276"/>
      <c r="WWK32" s="276"/>
      <c r="WWL32" s="276"/>
      <c r="WWM32" s="276"/>
      <c r="WWN32" s="276"/>
      <c r="WWO32" s="276"/>
      <c r="WWP32" s="276"/>
      <c r="WWQ32" s="276"/>
      <c r="WWR32" s="276"/>
      <c r="WWS32" s="276"/>
      <c r="WWT32" s="276"/>
      <c r="WWU32" s="276"/>
      <c r="WWV32" s="276"/>
      <c r="WWW32" s="276"/>
      <c r="WWX32" s="276"/>
      <c r="WWY32" s="276"/>
      <c r="WWZ32" s="276"/>
      <c r="WXA32" s="276"/>
      <c r="WXB32" s="276"/>
      <c r="WXC32" s="276"/>
      <c r="WXD32" s="276"/>
      <c r="WXE32" s="276"/>
      <c r="WXF32" s="276"/>
      <c r="WXG32" s="276"/>
      <c r="WXH32" s="276"/>
      <c r="WXI32" s="276"/>
      <c r="WXJ32" s="276"/>
      <c r="WXK32" s="276"/>
      <c r="WXL32" s="276"/>
      <c r="WXM32" s="276"/>
      <c r="WXN32" s="276"/>
      <c r="WXO32" s="276"/>
      <c r="WXP32" s="276"/>
      <c r="WXQ32" s="276"/>
      <c r="WXR32" s="276"/>
      <c r="WXS32" s="276"/>
      <c r="WXT32" s="276"/>
      <c r="WXU32" s="276"/>
      <c r="WXV32" s="276"/>
      <c r="WXW32" s="276"/>
      <c r="WXX32" s="276"/>
      <c r="WXY32" s="276"/>
      <c r="WXZ32" s="276"/>
      <c r="WYA32" s="276"/>
      <c r="WYB32" s="276"/>
      <c r="WYC32" s="276"/>
      <c r="WYD32" s="276"/>
      <c r="WYE32" s="276"/>
      <c r="WYF32" s="276"/>
      <c r="WYG32" s="276"/>
      <c r="WYH32" s="276"/>
      <c r="WYI32" s="276"/>
      <c r="WYJ32" s="276"/>
      <c r="WYK32" s="276"/>
      <c r="WYL32" s="276"/>
      <c r="WYM32" s="276"/>
      <c r="WYN32" s="276"/>
      <c r="WYO32" s="276"/>
      <c r="WYP32" s="276"/>
      <c r="WYQ32" s="276"/>
      <c r="WYR32" s="276"/>
      <c r="WYS32" s="276"/>
      <c r="WYT32" s="276"/>
      <c r="WYU32" s="276"/>
      <c r="WYV32" s="276"/>
      <c r="WYW32" s="276"/>
      <c r="WYX32" s="276"/>
      <c r="WYY32" s="276"/>
      <c r="WYZ32" s="276"/>
      <c r="WZA32" s="276"/>
      <c r="WZB32" s="276"/>
      <c r="WZC32" s="276"/>
      <c r="WZD32" s="276"/>
      <c r="WZE32" s="276"/>
      <c r="WZF32" s="276"/>
      <c r="WZG32" s="276"/>
      <c r="WZH32" s="276"/>
      <c r="WZI32" s="276"/>
      <c r="WZJ32" s="276"/>
      <c r="WZK32" s="276"/>
      <c r="WZL32" s="276"/>
      <c r="WZM32" s="276"/>
      <c r="WZN32" s="276"/>
      <c r="WZO32" s="276"/>
      <c r="WZP32" s="276"/>
      <c r="WZQ32" s="276"/>
      <c r="WZR32" s="276"/>
      <c r="WZS32" s="276"/>
      <c r="WZT32" s="276"/>
      <c r="WZU32" s="276"/>
      <c r="WZV32" s="276"/>
      <c r="WZW32" s="276"/>
      <c r="WZX32" s="276"/>
      <c r="WZY32" s="276"/>
      <c r="WZZ32" s="276"/>
      <c r="XAA32" s="276"/>
      <c r="XAB32" s="276"/>
      <c r="XAC32" s="276"/>
      <c r="XAD32" s="276"/>
      <c r="XAE32" s="276"/>
      <c r="XAF32" s="276"/>
      <c r="XAG32" s="276"/>
      <c r="XAH32" s="276"/>
      <c r="XAI32" s="276"/>
      <c r="XAJ32" s="276"/>
      <c r="XAK32" s="276"/>
      <c r="XAL32" s="276"/>
      <c r="XAM32" s="276"/>
      <c r="XAN32" s="276"/>
      <c r="XAO32" s="276"/>
      <c r="XAP32" s="276"/>
      <c r="XAQ32" s="276"/>
      <c r="XAR32" s="276"/>
      <c r="XAS32" s="276"/>
      <c r="XAT32" s="276"/>
      <c r="XAU32" s="276"/>
      <c r="XAV32" s="276"/>
      <c r="XAW32" s="276"/>
      <c r="XAX32" s="276"/>
      <c r="XAY32" s="276"/>
      <c r="XAZ32" s="276"/>
      <c r="XBA32" s="276"/>
      <c r="XBB32" s="276"/>
      <c r="XBC32" s="276"/>
      <c r="XBD32" s="276"/>
      <c r="XBE32" s="276"/>
      <c r="XBF32" s="276"/>
      <c r="XBG32" s="276"/>
      <c r="XBH32" s="276"/>
      <c r="XBI32" s="276"/>
      <c r="XBJ32" s="276"/>
      <c r="XBK32" s="276"/>
      <c r="XBL32" s="276"/>
      <c r="XBM32" s="276"/>
      <c r="XBN32" s="276"/>
      <c r="XBO32" s="276"/>
      <c r="XBP32" s="276"/>
      <c r="XBQ32" s="276"/>
      <c r="XBR32" s="276"/>
      <c r="XBS32" s="276"/>
      <c r="XBT32" s="276"/>
      <c r="XBU32" s="276"/>
      <c r="XBV32" s="276"/>
      <c r="XBW32" s="276"/>
      <c r="XBX32" s="276"/>
      <c r="XBY32" s="276"/>
      <c r="XBZ32" s="276"/>
      <c r="XCA32" s="276"/>
      <c r="XCB32" s="276"/>
      <c r="XCC32" s="276"/>
      <c r="XCD32" s="276"/>
      <c r="XCE32" s="276"/>
      <c r="XCF32" s="276"/>
      <c r="XCG32" s="276"/>
      <c r="XCH32" s="276"/>
      <c r="XCI32" s="276"/>
      <c r="XCJ32" s="276"/>
      <c r="XCK32" s="276"/>
      <c r="XCL32" s="276"/>
      <c r="XCM32" s="276"/>
      <c r="XCN32" s="276"/>
      <c r="XCO32" s="276"/>
      <c r="XCP32" s="276"/>
      <c r="XCQ32" s="276"/>
      <c r="XCR32" s="276"/>
      <c r="XCS32" s="276"/>
      <c r="XCT32" s="276"/>
      <c r="XCU32" s="276"/>
      <c r="XCV32" s="276"/>
      <c r="XCW32" s="276"/>
      <c r="XCX32" s="276"/>
      <c r="XCY32" s="276"/>
      <c r="XCZ32" s="276"/>
      <c r="XDA32" s="276"/>
      <c r="XDB32" s="276"/>
      <c r="XDC32" s="276"/>
      <c r="XDD32" s="276"/>
      <c r="XDE32" s="276"/>
      <c r="XDF32" s="276"/>
      <c r="XDG32" s="276"/>
      <c r="XDH32" s="276"/>
      <c r="XDI32" s="276"/>
      <c r="XDJ32" s="276"/>
      <c r="XDK32" s="276"/>
      <c r="XDL32" s="276"/>
      <c r="XDM32" s="276"/>
      <c r="XDN32" s="276"/>
      <c r="XDO32" s="276"/>
      <c r="XDP32" s="276"/>
      <c r="XDQ32" s="276"/>
      <c r="XDR32" s="276"/>
      <c r="XDS32" s="276"/>
      <c r="XDT32" s="276"/>
      <c r="XDU32" s="276"/>
      <c r="XDV32" s="276"/>
      <c r="XDW32" s="276"/>
      <c r="XDX32" s="276"/>
      <c r="XDY32" s="276"/>
      <c r="XDZ32" s="276"/>
      <c r="XEA32" s="276"/>
      <c r="XEB32" s="276"/>
      <c r="XEC32" s="276"/>
      <c r="XED32" s="276"/>
      <c r="XEE32" s="276"/>
      <c r="XEF32" s="276"/>
      <c r="XEG32" s="276"/>
      <c r="XEH32" s="276"/>
      <c r="XEI32" s="276"/>
      <c r="XEJ32" s="276"/>
      <c r="XEK32" s="276"/>
      <c r="XEL32" s="276"/>
      <c r="XEM32" s="276"/>
      <c r="XEN32" s="276"/>
      <c r="XEO32" s="276"/>
      <c r="XEP32" s="276"/>
      <c r="XEQ32" s="276"/>
      <c r="XER32" s="276"/>
      <c r="XES32" s="276"/>
      <c r="XET32" s="276"/>
    </row>
    <row r="33" spans="1:16374" s="248" customFormat="1" ht="15.6" x14ac:dyDescent="0.3">
      <c r="A33" s="250">
        <f>IF(B33="MATIERE",VLOOKUP($C33,MATIERE!$B$2:$K$601,10,0),IF(B33="MOA",VLOOKUP($C33,ATELIER!$B$2:$K$291,10,0),IF(B33="MOC",VLOOKUP($C33,CHANTIER!$B$2:$K$291,10,0),IF(B33="MP",VLOOKUP($C33,MINIPELLE!$B$2:$K$291,10,0),""))))</f>
        <v>581</v>
      </c>
      <c r="B33" s="248" t="s">
        <v>294</v>
      </c>
      <c r="C33" s="276" t="s">
        <v>1936</v>
      </c>
      <c r="D33" s="274" t="str">
        <f>IF(B33="MATIERE",VLOOKUP($C33,[4]MATIERE!$B$2:$K$601,6,0),IF(B33="MOA",VLOOKUP($C33,[4]ATELIER!$B$2:$K$291,3,0),IF(B33="MOC",VLOOKUP($C33,[4]CHANTIER!$B$2:$K$291,3,0),IF(B33="MP",VLOOKUP($C33,[4]MINIPELLE!$B$2:$K$291,3,0),""))))</f>
        <v>pc</v>
      </c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54" t="s">
        <v>2017</v>
      </c>
      <c r="Q33" s="276"/>
      <c r="R33" s="276"/>
      <c r="S33" s="276"/>
      <c r="T33" s="276"/>
      <c r="U33" s="276"/>
      <c r="V33" s="276"/>
      <c r="W33" s="274" t="str">
        <f t="shared" si="2"/>
        <v/>
      </c>
      <c r="X33" s="274" t="str">
        <f t="shared" si="6"/>
        <v/>
      </c>
      <c r="Y33" s="274" t="str">
        <f t="shared" si="7"/>
        <v/>
      </c>
      <c r="Z33" s="274" t="str">
        <f t="shared" si="8"/>
        <v/>
      </c>
      <c r="AA33" s="274" t="str">
        <f t="shared" si="9"/>
        <v/>
      </c>
      <c r="AB33" s="274" t="str">
        <f t="shared" si="10"/>
        <v/>
      </c>
      <c r="AC33" s="274" t="str">
        <f t="shared" si="11"/>
        <v/>
      </c>
      <c r="AD33" s="274" t="str">
        <f t="shared" si="12"/>
        <v/>
      </c>
      <c r="AE33" s="274" t="str">
        <f t="shared" si="13"/>
        <v/>
      </c>
      <c r="AF33" s="274" t="str">
        <f t="shared" si="14"/>
        <v/>
      </c>
      <c r="AG33" s="274" t="str">
        <f t="shared" si="15"/>
        <v xml:space="preserve">INSERT INTO SC_SystemeProduits(RefDimension,NomSysteme,typePresta,ligne,formule,cte1,DateModif) values (null,'COLLECTE_ELEC','MATIERE',581,'DISTANCE_3G15*BOB_50/50',null,now());
</v>
      </c>
      <c r="AH33" s="274" t="str">
        <f t="shared" si="16"/>
        <v/>
      </c>
      <c r="AI33" s="274" t="str">
        <f t="shared" si="17"/>
        <v/>
      </c>
      <c r="AJ33" s="274" t="str">
        <f t="shared" si="18"/>
        <v/>
      </c>
      <c r="AK33" s="274" t="str">
        <f t="shared" si="19"/>
        <v/>
      </c>
      <c r="AL33" s="274" t="str">
        <f t="shared" si="3"/>
        <v/>
      </c>
      <c r="AM33" s="274" t="str">
        <f t="shared" si="4"/>
        <v/>
      </c>
      <c r="AN33" s="274"/>
      <c r="AO33" s="274"/>
      <c r="AP33" s="274"/>
      <c r="AQ33" s="274"/>
      <c r="AR33" s="274"/>
      <c r="AS33" s="274"/>
      <c r="AT33" s="274"/>
      <c r="AU33" s="274"/>
      <c r="AV33" s="274"/>
      <c r="AW33" s="274"/>
      <c r="AX33" s="274"/>
      <c r="AY33" s="274"/>
      <c r="AZ33" s="274"/>
      <c r="BA33" s="274"/>
      <c r="BB33" s="274"/>
      <c r="BC33" s="274"/>
      <c r="BD33" s="274"/>
      <c r="BE33" s="274"/>
      <c r="BF33" s="274"/>
      <c r="BG33" s="274"/>
      <c r="BH33" s="274"/>
      <c r="BI33" s="274"/>
      <c r="BJ33" s="274"/>
      <c r="BK33" s="274"/>
      <c r="BL33" s="274"/>
      <c r="BM33" s="274"/>
      <c r="BN33" s="274"/>
      <c r="BO33" s="274"/>
      <c r="BP33" s="274" t="str">
        <f t="shared" si="5"/>
        <v/>
      </c>
      <c r="BQ33" s="276"/>
      <c r="BR33" s="276"/>
      <c r="BS33" s="276"/>
      <c r="BT33" s="276"/>
      <c r="BU33" s="276"/>
      <c r="BV33" s="276"/>
      <c r="BW33" s="276"/>
      <c r="BX33" s="276"/>
      <c r="BY33" s="276"/>
      <c r="BZ33" s="276"/>
      <c r="CA33" s="276"/>
      <c r="CB33" s="276"/>
      <c r="CC33" s="276"/>
      <c r="CD33" s="276"/>
      <c r="CE33" s="276"/>
      <c r="CF33" s="276"/>
      <c r="CG33" s="276"/>
      <c r="CH33" s="276"/>
      <c r="CI33" s="276"/>
      <c r="CJ33" s="276"/>
      <c r="CK33" s="276"/>
      <c r="CL33" s="276"/>
      <c r="CM33" s="276"/>
      <c r="CN33" s="276"/>
      <c r="CO33" s="276"/>
      <c r="CP33" s="276"/>
      <c r="CQ33" s="276"/>
      <c r="CR33" s="276"/>
      <c r="CS33" s="276"/>
      <c r="CT33" s="276"/>
      <c r="CU33" s="276"/>
      <c r="CV33" s="276"/>
      <c r="CW33" s="276"/>
      <c r="CX33" s="276"/>
      <c r="CY33" s="276"/>
      <c r="CZ33" s="276"/>
      <c r="DA33" s="276"/>
      <c r="DB33" s="276"/>
      <c r="DC33" s="276"/>
      <c r="DD33" s="276"/>
      <c r="DE33" s="276"/>
      <c r="DF33" s="276"/>
      <c r="DG33" s="276"/>
      <c r="DH33" s="276"/>
      <c r="DI33" s="276"/>
      <c r="DJ33" s="276"/>
      <c r="DK33" s="276"/>
      <c r="DL33" s="276"/>
      <c r="DM33" s="276"/>
      <c r="DN33" s="276"/>
      <c r="DO33" s="276"/>
      <c r="DP33" s="276"/>
      <c r="DQ33" s="276"/>
      <c r="DR33" s="276"/>
      <c r="DS33" s="276"/>
      <c r="DT33" s="276"/>
      <c r="DU33" s="276"/>
      <c r="DV33" s="276"/>
      <c r="DW33" s="276"/>
      <c r="DX33" s="276"/>
      <c r="DY33" s="276"/>
      <c r="DZ33" s="276"/>
      <c r="EA33" s="276"/>
      <c r="EB33" s="276"/>
      <c r="EC33" s="276"/>
      <c r="ED33" s="276"/>
      <c r="EE33" s="276"/>
      <c r="EF33" s="276"/>
      <c r="EG33" s="276"/>
      <c r="EH33" s="276"/>
      <c r="EI33" s="276"/>
      <c r="EJ33" s="276"/>
      <c r="EK33" s="276"/>
      <c r="EL33" s="276"/>
      <c r="EM33" s="276"/>
      <c r="EN33" s="276"/>
      <c r="EO33" s="276"/>
      <c r="EP33" s="276"/>
      <c r="EQ33" s="276"/>
      <c r="ER33" s="276"/>
      <c r="ES33" s="276"/>
      <c r="ET33" s="276"/>
      <c r="EU33" s="276"/>
      <c r="EV33" s="276"/>
      <c r="EW33" s="276"/>
      <c r="EX33" s="276"/>
      <c r="EY33" s="276"/>
      <c r="EZ33" s="276"/>
      <c r="FA33" s="276"/>
      <c r="FB33" s="276"/>
      <c r="FC33" s="276"/>
      <c r="FD33" s="276"/>
      <c r="FE33" s="276"/>
      <c r="FF33" s="276"/>
      <c r="FG33" s="276"/>
      <c r="FH33" s="276"/>
      <c r="FI33" s="276"/>
      <c r="FJ33" s="276"/>
      <c r="FK33" s="276"/>
      <c r="FL33" s="276"/>
      <c r="FM33" s="276"/>
      <c r="FN33" s="276"/>
      <c r="FO33" s="276"/>
      <c r="FP33" s="276"/>
      <c r="FQ33" s="276"/>
      <c r="FR33" s="276"/>
      <c r="FS33" s="276"/>
      <c r="FT33" s="276"/>
      <c r="FU33" s="276"/>
      <c r="FV33" s="276"/>
      <c r="FW33" s="276"/>
      <c r="FX33" s="276"/>
      <c r="FY33" s="276"/>
      <c r="FZ33" s="276"/>
      <c r="GA33" s="276"/>
      <c r="GB33" s="276"/>
      <c r="GC33" s="276"/>
      <c r="GD33" s="276"/>
      <c r="GE33" s="276"/>
      <c r="GF33" s="276"/>
      <c r="GG33" s="276"/>
      <c r="GH33" s="276"/>
      <c r="GI33" s="276"/>
      <c r="GJ33" s="276"/>
      <c r="GK33" s="276"/>
      <c r="GL33" s="276"/>
      <c r="GM33" s="276"/>
      <c r="GN33" s="276"/>
      <c r="GO33" s="276"/>
      <c r="GP33" s="276"/>
      <c r="GQ33" s="276"/>
      <c r="GR33" s="276"/>
      <c r="GS33" s="276"/>
      <c r="GT33" s="276"/>
      <c r="GU33" s="276"/>
      <c r="GV33" s="276"/>
      <c r="GW33" s="276"/>
      <c r="GX33" s="276"/>
      <c r="GY33" s="276"/>
      <c r="GZ33" s="276"/>
      <c r="HA33" s="276"/>
      <c r="HB33" s="276"/>
      <c r="HC33" s="276"/>
      <c r="HD33" s="276"/>
      <c r="HE33" s="276"/>
      <c r="HF33" s="276"/>
      <c r="HG33" s="276"/>
      <c r="HH33" s="276"/>
      <c r="HI33" s="276"/>
      <c r="HJ33" s="276"/>
      <c r="HK33" s="276"/>
      <c r="HL33" s="276"/>
      <c r="HM33" s="276"/>
      <c r="HN33" s="276"/>
      <c r="HO33" s="276"/>
      <c r="HP33" s="276"/>
      <c r="HQ33" s="276"/>
      <c r="HR33" s="276"/>
      <c r="HS33" s="276"/>
      <c r="HT33" s="276"/>
      <c r="HU33" s="276"/>
      <c r="HV33" s="276"/>
      <c r="HW33" s="276"/>
      <c r="HX33" s="276"/>
      <c r="HY33" s="276"/>
      <c r="HZ33" s="276"/>
      <c r="IA33" s="276"/>
      <c r="IB33" s="276"/>
      <c r="IC33" s="276"/>
      <c r="ID33" s="276"/>
      <c r="IE33" s="276"/>
      <c r="IF33" s="276"/>
      <c r="IG33" s="276"/>
      <c r="IH33" s="276"/>
      <c r="II33" s="276"/>
      <c r="IJ33" s="276"/>
      <c r="IK33" s="276"/>
      <c r="IL33" s="276"/>
      <c r="IM33" s="276"/>
      <c r="IN33" s="276"/>
      <c r="IO33" s="276"/>
      <c r="IP33" s="276"/>
      <c r="IQ33" s="276"/>
      <c r="IR33" s="276"/>
      <c r="IS33" s="276"/>
      <c r="IT33" s="276"/>
      <c r="IU33" s="276"/>
      <c r="IV33" s="276"/>
      <c r="IW33" s="276"/>
      <c r="IX33" s="276"/>
      <c r="IY33" s="276"/>
      <c r="IZ33" s="276"/>
      <c r="JA33" s="276"/>
      <c r="JB33" s="276"/>
      <c r="JC33" s="276"/>
      <c r="JD33" s="276"/>
      <c r="JE33" s="276"/>
      <c r="JF33" s="276"/>
      <c r="JG33" s="276"/>
      <c r="JH33" s="276"/>
      <c r="JI33" s="276"/>
      <c r="JJ33" s="276"/>
      <c r="JK33" s="276"/>
      <c r="JL33" s="276"/>
      <c r="JM33" s="276"/>
      <c r="JN33" s="276"/>
      <c r="JO33" s="276"/>
      <c r="JP33" s="276"/>
      <c r="JQ33" s="276"/>
      <c r="JR33" s="276"/>
      <c r="JS33" s="276"/>
      <c r="JT33" s="276"/>
      <c r="JU33" s="276"/>
      <c r="JV33" s="276"/>
      <c r="JW33" s="276"/>
      <c r="JX33" s="276"/>
      <c r="JY33" s="276"/>
      <c r="JZ33" s="276"/>
      <c r="KA33" s="276"/>
      <c r="KB33" s="276"/>
      <c r="KC33" s="276"/>
      <c r="KD33" s="276"/>
      <c r="KE33" s="276"/>
      <c r="KF33" s="276"/>
      <c r="KG33" s="276"/>
      <c r="KH33" s="276"/>
      <c r="KI33" s="276"/>
      <c r="KJ33" s="276"/>
      <c r="KK33" s="276"/>
      <c r="KL33" s="276"/>
      <c r="KM33" s="276"/>
      <c r="KN33" s="276"/>
      <c r="KO33" s="276"/>
      <c r="KP33" s="276"/>
      <c r="KQ33" s="276"/>
      <c r="KR33" s="276"/>
      <c r="KS33" s="276"/>
      <c r="KT33" s="276"/>
      <c r="KU33" s="276"/>
      <c r="KV33" s="276"/>
      <c r="KW33" s="276"/>
      <c r="KX33" s="276"/>
      <c r="KY33" s="276"/>
      <c r="KZ33" s="276"/>
      <c r="LA33" s="276"/>
      <c r="LB33" s="276"/>
      <c r="LC33" s="276"/>
      <c r="LD33" s="276"/>
      <c r="LE33" s="276"/>
      <c r="LF33" s="276"/>
      <c r="LG33" s="276"/>
      <c r="LH33" s="276"/>
      <c r="LI33" s="276"/>
      <c r="LJ33" s="276"/>
      <c r="LK33" s="276"/>
      <c r="LL33" s="276"/>
      <c r="LM33" s="276"/>
      <c r="LN33" s="276"/>
      <c r="LO33" s="276"/>
      <c r="LP33" s="276"/>
      <c r="LQ33" s="276"/>
      <c r="LR33" s="276"/>
      <c r="LS33" s="276"/>
      <c r="LT33" s="276"/>
      <c r="LU33" s="276"/>
      <c r="LV33" s="276"/>
      <c r="LW33" s="276"/>
      <c r="LX33" s="276"/>
      <c r="LY33" s="276"/>
      <c r="LZ33" s="276"/>
      <c r="MA33" s="276"/>
      <c r="MB33" s="276"/>
      <c r="MC33" s="276"/>
      <c r="MD33" s="276"/>
      <c r="ME33" s="276"/>
      <c r="MF33" s="276"/>
      <c r="MG33" s="276"/>
      <c r="MH33" s="276"/>
      <c r="MI33" s="276"/>
      <c r="MJ33" s="276"/>
      <c r="MK33" s="276"/>
      <c r="ML33" s="276"/>
      <c r="MM33" s="276"/>
      <c r="MN33" s="276"/>
      <c r="MO33" s="276"/>
      <c r="MP33" s="276"/>
      <c r="MQ33" s="276"/>
      <c r="MR33" s="276"/>
      <c r="MS33" s="276"/>
      <c r="MT33" s="276"/>
      <c r="MU33" s="276"/>
      <c r="MV33" s="276"/>
      <c r="MW33" s="276"/>
      <c r="MX33" s="276"/>
      <c r="MY33" s="276"/>
      <c r="MZ33" s="276"/>
      <c r="NA33" s="276"/>
      <c r="NB33" s="276"/>
      <c r="NC33" s="276"/>
      <c r="ND33" s="276"/>
      <c r="NE33" s="276"/>
      <c r="NF33" s="276"/>
      <c r="NG33" s="276"/>
      <c r="NH33" s="276"/>
      <c r="NI33" s="276"/>
      <c r="NJ33" s="276"/>
      <c r="NK33" s="276"/>
      <c r="NL33" s="276"/>
      <c r="NM33" s="276"/>
      <c r="NN33" s="276"/>
      <c r="NO33" s="276"/>
      <c r="NP33" s="276"/>
      <c r="NQ33" s="276"/>
      <c r="NR33" s="276"/>
      <c r="NS33" s="276"/>
      <c r="NT33" s="276"/>
      <c r="NU33" s="276"/>
      <c r="NV33" s="276"/>
      <c r="NW33" s="276"/>
      <c r="NX33" s="276"/>
      <c r="NY33" s="276"/>
      <c r="NZ33" s="276"/>
      <c r="OA33" s="276"/>
      <c r="OB33" s="276"/>
      <c r="OC33" s="276"/>
      <c r="OD33" s="276"/>
      <c r="OE33" s="276"/>
      <c r="OF33" s="276"/>
      <c r="OG33" s="276"/>
      <c r="OH33" s="276"/>
      <c r="OI33" s="276"/>
      <c r="OJ33" s="276"/>
      <c r="OK33" s="276"/>
      <c r="OL33" s="276"/>
      <c r="OM33" s="276"/>
      <c r="ON33" s="276"/>
      <c r="OO33" s="276"/>
      <c r="OP33" s="276"/>
      <c r="OQ33" s="276"/>
      <c r="OR33" s="276"/>
      <c r="OS33" s="276"/>
      <c r="OT33" s="276"/>
      <c r="OU33" s="276"/>
      <c r="OV33" s="276"/>
      <c r="OW33" s="276"/>
      <c r="OX33" s="276"/>
      <c r="OY33" s="276"/>
      <c r="OZ33" s="276"/>
      <c r="PA33" s="276"/>
      <c r="PB33" s="276"/>
      <c r="PC33" s="276"/>
      <c r="PD33" s="276"/>
      <c r="PE33" s="276"/>
      <c r="PF33" s="276"/>
      <c r="PG33" s="276"/>
      <c r="PH33" s="276"/>
      <c r="PI33" s="276"/>
      <c r="PJ33" s="276"/>
      <c r="PK33" s="276"/>
      <c r="PL33" s="276"/>
      <c r="PM33" s="276"/>
      <c r="PN33" s="276"/>
      <c r="PO33" s="276"/>
      <c r="PP33" s="276"/>
      <c r="PQ33" s="276"/>
      <c r="PR33" s="276"/>
      <c r="PS33" s="276"/>
      <c r="PT33" s="276"/>
      <c r="PU33" s="276"/>
      <c r="PV33" s="276"/>
      <c r="PW33" s="276"/>
      <c r="PX33" s="276"/>
      <c r="PY33" s="276"/>
      <c r="PZ33" s="276"/>
      <c r="QA33" s="276"/>
      <c r="QB33" s="276"/>
      <c r="QC33" s="276"/>
      <c r="QD33" s="276"/>
      <c r="QE33" s="276"/>
      <c r="QF33" s="276"/>
      <c r="QG33" s="276"/>
      <c r="QH33" s="276"/>
      <c r="QI33" s="276"/>
      <c r="QJ33" s="276"/>
      <c r="QK33" s="276"/>
      <c r="QL33" s="276"/>
      <c r="QM33" s="276"/>
      <c r="QN33" s="276"/>
      <c r="QO33" s="276"/>
      <c r="QP33" s="276"/>
      <c r="QQ33" s="276"/>
      <c r="QR33" s="276"/>
      <c r="QS33" s="276"/>
      <c r="QT33" s="276"/>
      <c r="QU33" s="276"/>
      <c r="QV33" s="276"/>
      <c r="QW33" s="276"/>
      <c r="QX33" s="276"/>
      <c r="QY33" s="276"/>
      <c r="QZ33" s="276"/>
      <c r="RA33" s="276"/>
      <c r="RB33" s="276"/>
      <c r="RC33" s="276"/>
      <c r="RD33" s="276"/>
      <c r="RE33" s="276"/>
      <c r="RF33" s="276"/>
      <c r="RG33" s="276"/>
      <c r="RH33" s="276"/>
      <c r="RI33" s="276"/>
      <c r="RJ33" s="276"/>
      <c r="RK33" s="276"/>
      <c r="RL33" s="276"/>
      <c r="RM33" s="276"/>
      <c r="RN33" s="276"/>
      <c r="RO33" s="276"/>
      <c r="RP33" s="276"/>
      <c r="RQ33" s="276"/>
      <c r="RR33" s="276"/>
      <c r="RS33" s="276"/>
      <c r="RT33" s="276"/>
      <c r="RU33" s="276"/>
      <c r="RV33" s="276"/>
      <c r="RW33" s="276"/>
      <c r="RX33" s="276"/>
      <c r="RY33" s="276"/>
      <c r="RZ33" s="276"/>
      <c r="SA33" s="276"/>
      <c r="SB33" s="276"/>
      <c r="SC33" s="276"/>
      <c r="SD33" s="276"/>
      <c r="SE33" s="276"/>
      <c r="SF33" s="276"/>
      <c r="SG33" s="276"/>
      <c r="SH33" s="276"/>
      <c r="SI33" s="276"/>
      <c r="SJ33" s="276"/>
      <c r="SK33" s="276"/>
      <c r="SL33" s="276"/>
      <c r="SM33" s="276"/>
      <c r="SN33" s="276"/>
      <c r="SO33" s="276"/>
      <c r="SP33" s="276"/>
      <c r="SQ33" s="276"/>
      <c r="SR33" s="276"/>
      <c r="SS33" s="276"/>
      <c r="ST33" s="276"/>
      <c r="SU33" s="276"/>
      <c r="SV33" s="276"/>
      <c r="SW33" s="276"/>
      <c r="SX33" s="276"/>
      <c r="SY33" s="276"/>
      <c r="SZ33" s="276"/>
      <c r="TA33" s="276"/>
      <c r="TB33" s="276"/>
      <c r="TC33" s="276"/>
      <c r="TD33" s="276"/>
      <c r="TE33" s="276"/>
      <c r="TF33" s="276"/>
      <c r="TG33" s="276"/>
      <c r="TH33" s="276"/>
      <c r="TI33" s="276"/>
      <c r="TJ33" s="276"/>
      <c r="TK33" s="276"/>
      <c r="TL33" s="276"/>
      <c r="TM33" s="276"/>
      <c r="TN33" s="276"/>
      <c r="TO33" s="276"/>
      <c r="TP33" s="276"/>
      <c r="TQ33" s="276"/>
      <c r="TR33" s="276"/>
      <c r="TS33" s="276"/>
      <c r="TT33" s="276"/>
      <c r="TU33" s="276"/>
      <c r="TV33" s="276"/>
      <c r="TW33" s="276"/>
      <c r="TX33" s="276"/>
      <c r="TY33" s="276"/>
      <c r="TZ33" s="276"/>
      <c r="UA33" s="276"/>
      <c r="UB33" s="276"/>
      <c r="UC33" s="276"/>
      <c r="UD33" s="276"/>
      <c r="UE33" s="276"/>
      <c r="UF33" s="276"/>
      <c r="UG33" s="276"/>
      <c r="UH33" s="276"/>
      <c r="UI33" s="276"/>
      <c r="UJ33" s="276"/>
      <c r="UK33" s="276"/>
      <c r="UL33" s="276"/>
      <c r="UM33" s="276"/>
      <c r="UN33" s="276"/>
      <c r="UO33" s="276"/>
      <c r="UP33" s="276"/>
      <c r="UQ33" s="276"/>
      <c r="UR33" s="276"/>
      <c r="US33" s="276"/>
      <c r="UT33" s="276"/>
      <c r="UU33" s="276"/>
      <c r="UV33" s="276"/>
      <c r="UW33" s="276"/>
      <c r="UX33" s="276"/>
      <c r="UY33" s="276"/>
      <c r="UZ33" s="276"/>
      <c r="VA33" s="276"/>
      <c r="VB33" s="276"/>
      <c r="VC33" s="276"/>
      <c r="VD33" s="276"/>
      <c r="VE33" s="276"/>
      <c r="VF33" s="276"/>
      <c r="VG33" s="276"/>
      <c r="VH33" s="276"/>
      <c r="VI33" s="276"/>
      <c r="VJ33" s="276"/>
      <c r="VK33" s="276"/>
      <c r="VL33" s="276"/>
      <c r="VM33" s="276"/>
      <c r="VN33" s="276"/>
      <c r="VO33" s="276"/>
      <c r="VP33" s="276"/>
      <c r="VQ33" s="276"/>
      <c r="VR33" s="276"/>
      <c r="VS33" s="276"/>
      <c r="VT33" s="276"/>
      <c r="VU33" s="276"/>
      <c r="VV33" s="276"/>
      <c r="VW33" s="276"/>
      <c r="VX33" s="276"/>
      <c r="VY33" s="276"/>
      <c r="VZ33" s="276"/>
      <c r="WA33" s="276"/>
      <c r="WB33" s="276"/>
      <c r="WC33" s="276"/>
      <c r="WD33" s="276"/>
      <c r="WE33" s="276"/>
      <c r="WF33" s="276"/>
      <c r="WG33" s="276"/>
      <c r="WH33" s="276"/>
      <c r="WI33" s="276"/>
      <c r="WJ33" s="276"/>
      <c r="WK33" s="276"/>
      <c r="WL33" s="276"/>
      <c r="WM33" s="276"/>
      <c r="WN33" s="276"/>
      <c r="WO33" s="276"/>
      <c r="WP33" s="276"/>
      <c r="WQ33" s="276"/>
      <c r="WR33" s="276"/>
      <c r="WS33" s="276"/>
      <c r="WT33" s="276"/>
      <c r="WU33" s="276"/>
      <c r="WV33" s="276"/>
      <c r="WW33" s="276"/>
      <c r="WX33" s="276"/>
      <c r="WY33" s="276"/>
      <c r="WZ33" s="276"/>
      <c r="XA33" s="276"/>
      <c r="XB33" s="276"/>
      <c r="XC33" s="276"/>
      <c r="XD33" s="276"/>
      <c r="XE33" s="276"/>
      <c r="XF33" s="276"/>
      <c r="XG33" s="276"/>
      <c r="XH33" s="276"/>
      <c r="XI33" s="276"/>
      <c r="XJ33" s="276"/>
      <c r="XK33" s="276"/>
      <c r="XL33" s="276"/>
      <c r="XM33" s="276"/>
      <c r="XN33" s="276"/>
      <c r="XO33" s="276"/>
      <c r="XP33" s="276"/>
      <c r="XQ33" s="276"/>
      <c r="XR33" s="276"/>
      <c r="XS33" s="276"/>
      <c r="XT33" s="276"/>
      <c r="XU33" s="276"/>
      <c r="XV33" s="276"/>
      <c r="XW33" s="276"/>
      <c r="XX33" s="276"/>
      <c r="XY33" s="276"/>
      <c r="XZ33" s="276"/>
      <c r="YA33" s="276"/>
      <c r="YB33" s="276"/>
      <c r="YC33" s="276"/>
      <c r="YD33" s="276"/>
      <c r="YE33" s="276"/>
      <c r="YF33" s="276"/>
      <c r="YG33" s="276"/>
      <c r="YH33" s="276"/>
      <c r="YI33" s="276"/>
      <c r="YJ33" s="276"/>
      <c r="YK33" s="276"/>
      <c r="YL33" s="276"/>
      <c r="YM33" s="276"/>
      <c r="YN33" s="276"/>
      <c r="YO33" s="276"/>
      <c r="YP33" s="276"/>
      <c r="YQ33" s="276"/>
      <c r="YR33" s="276"/>
      <c r="YS33" s="276"/>
      <c r="YT33" s="276"/>
      <c r="YU33" s="276"/>
      <c r="YV33" s="276"/>
      <c r="YW33" s="276"/>
      <c r="YX33" s="276"/>
      <c r="YY33" s="276"/>
      <c r="YZ33" s="276"/>
      <c r="ZA33" s="276"/>
      <c r="ZB33" s="276"/>
      <c r="ZC33" s="276"/>
      <c r="ZD33" s="276"/>
      <c r="ZE33" s="276"/>
      <c r="ZF33" s="276"/>
      <c r="ZG33" s="276"/>
      <c r="ZH33" s="276"/>
      <c r="ZI33" s="276"/>
      <c r="ZJ33" s="276"/>
      <c r="ZK33" s="276"/>
      <c r="ZL33" s="276"/>
      <c r="ZM33" s="276"/>
      <c r="ZN33" s="276"/>
      <c r="ZO33" s="276"/>
      <c r="ZP33" s="276"/>
      <c r="ZQ33" s="276"/>
      <c r="ZR33" s="276"/>
      <c r="ZS33" s="276"/>
      <c r="ZT33" s="276"/>
      <c r="ZU33" s="276"/>
      <c r="ZV33" s="276"/>
      <c r="ZW33" s="276"/>
      <c r="ZX33" s="276"/>
      <c r="ZY33" s="276"/>
      <c r="ZZ33" s="276"/>
      <c r="AAA33" s="276"/>
      <c r="AAB33" s="276"/>
      <c r="AAC33" s="276"/>
      <c r="AAD33" s="276"/>
      <c r="AAE33" s="276"/>
      <c r="AAF33" s="276"/>
      <c r="AAG33" s="276"/>
      <c r="AAH33" s="276"/>
      <c r="AAI33" s="276"/>
      <c r="AAJ33" s="276"/>
      <c r="AAK33" s="276"/>
      <c r="AAL33" s="276"/>
      <c r="AAM33" s="276"/>
      <c r="AAN33" s="276"/>
      <c r="AAO33" s="276"/>
      <c r="AAP33" s="276"/>
      <c r="AAQ33" s="276"/>
      <c r="AAR33" s="276"/>
      <c r="AAS33" s="276"/>
      <c r="AAT33" s="276"/>
      <c r="AAU33" s="276"/>
      <c r="AAV33" s="276"/>
      <c r="AAW33" s="276"/>
      <c r="AAX33" s="276"/>
      <c r="AAY33" s="276"/>
      <c r="AAZ33" s="276"/>
      <c r="ABA33" s="276"/>
      <c r="ABB33" s="276"/>
      <c r="ABC33" s="276"/>
      <c r="ABD33" s="276"/>
      <c r="ABE33" s="276"/>
      <c r="ABF33" s="276"/>
      <c r="ABG33" s="276"/>
      <c r="ABH33" s="276"/>
      <c r="ABI33" s="276"/>
      <c r="ABJ33" s="276"/>
      <c r="ABK33" s="276"/>
      <c r="ABL33" s="276"/>
      <c r="ABM33" s="276"/>
      <c r="ABN33" s="276"/>
      <c r="ABO33" s="276"/>
      <c r="ABP33" s="276"/>
      <c r="ABQ33" s="276"/>
      <c r="ABR33" s="276"/>
      <c r="ABS33" s="276"/>
      <c r="ABT33" s="276"/>
      <c r="ABU33" s="276"/>
      <c r="ABV33" s="276"/>
      <c r="ABW33" s="276"/>
      <c r="ABX33" s="276"/>
      <c r="ABY33" s="276"/>
      <c r="ABZ33" s="276"/>
      <c r="ACA33" s="276"/>
      <c r="ACB33" s="276"/>
      <c r="ACC33" s="276"/>
      <c r="ACD33" s="276"/>
      <c r="ACE33" s="276"/>
      <c r="ACF33" s="276"/>
      <c r="ACG33" s="276"/>
      <c r="ACH33" s="276"/>
      <c r="ACI33" s="276"/>
      <c r="ACJ33" s="276"/>
      <c r="ACK33" s="276"/>
      <c r="ACL33" s="276"/>
      <c r="ACM33" s="276"/>
      <c r="ACN33" s="276"/>
      <c r="ACO33" s="276"/>
      <c r="ACP33" s="276"/>
      <c r="ACQ33" s="276"/>
      <c r="ACR33" s="276"/>
      <c r="ACS33" s="276"/>
      <c r="ACT33" s="276"/>
      <c r="ACU33" s="276"/>
      <c r="ACV33" s="276"/>
      <c r="ACW33" s="276"/>
      <c r="ACX33" s="276"/>
      <c r="ACY33" s="276"/>
      <c r="ACZ33" s="276"/>
      <c r="ADA33" s="276"/>
      <c r="ADB33" s="276"/>
      <c r="ADC33" s="276"/>
      <c r="ADD33" s="276"/>
      <c r="ADE33" s="276"/>
      <c r="ADF33" s="276"/>
      <c r="ADG33" s="276"/>
      <c r="ADH33" s="276"/>
      <c r="ADI33" s="276"/>
      <c r="ADJ33" s="276"/>
      <c r="ADK33" s="276"/>
      <c r="ADL33" s="276"/>
      <c r="ADM33" s="276"/>
      <c r="ADN33" s="276"/>
      <c r="ADO33" s="276"/>
      <c r="ADP33" s="276"/>
      <c r="ADQ33" s="276"/>
      <c r="ADR33" s="276"/>
      <c r="ADS33" s="276"/>
      <c r="ADT33" s="276"/>
      <c r="ADU33" s="276"/>
      <c r="ADV33" s="276"/>
      <c r="ADW33" s="276"/>
      <c r="ADX33" s="276"/>
      <c r="ADY33" s="276"/>
      <c r="ADZ33" s="276"/>
      <c r="AEA33" s="276"/>
      <c r="AEB33" s="276"/>
      <c r="AEC33" s="276"/>
      <c r="AED33" s="276"/>
      <c r="AEE33" s="276"/>
      <c r="AEF33" s="276"/>
      <c r="AEG33" s="276"/>
      <c r="AEH33" s="276"/>
      <c r="AEI33" s="276"/>
      <c r="AEJ33" s="276"/>
      <c r="AEK33" s="276"/>
      <c r="AEL33" s="276"/>
      <c r="AEM33" s="276"/>
      <c r="AEN33" s="276"/>
      <c r="AEO33" s="276"/>
      <c r="AEP33" s="276"/>
      <c r="AEQ33" s="276"/>
      <c r="AER33" s="276"/>
      <c r="AES33" s="276"/>
      <c r="AET33" s="276"/>
      <c r="AEU33" s="276"/>
      <c r="AEV33" s="276"/>
      <c r="AEW33" s="276"/>
      <c r="AEX33" s="276"/>
      <c r="AEY33" s="276"/>
      <c r="AEZ33" s="276"/>
      <c r="AFA33" s="276"/>
      <c r="AFB33" s="276"/>
      <c r="AFC33" s="276"/>
      <c r="AFD33" s="276"/>
      <c r="AFE33" s="276"/>
      <c r="AFF33" s="276"/>
      <c r="AFG33" s="276"/>
      <c r="AFH33" s="276"/>
      <c r="AFI33" s="276"/>
      <c r="AFJ33" s="276"/>
      <c r="AFK33" s="276"/>
      <c r="AFL33" s="276"/>
      <c r="AFM33" s="276"/>
      <c r="AFN33" s="276"/>
      <c r="AFO33" s="276"/>
      <c r="AFP33" s="276"/>
      <c r="AFQ33" s="276"/>
      <c r="AFR33" s="276"/>
      <c r="AFS33" s="276"/>
      <c r="AFT33" s="276"/>
      <c r="AFU33" s="276"/>
      <c r="AFV33" s="276"/>
      <c r="AFW33" s="276"/>
      <c r="AFX33" s="276"/>
      <c r="AFY33" s="276"/>
      <c r="AFZ33" s="276"/>
      <c r="AGA33" s="276"/>
      <c r="AGB33" s="276"/>
      <c r="AGC33" s="276"/>
      <c r="AGD33" s="276"/>
      <c r="AGE33" s="276"/>
      <c r="AGF33" s="276"/>
      <c r="AGG33" s="276"/>
      <c r="AGH33" s="276"/>
      <c r="AGI33" s="276"/>
      <c r="AGJ33" s="276"/>
      <c r="AGK33" s="276"/>
      <c r="AGL33" s="276"/>
      <c r="AGM33" s="276"/>
      <c r="AGN33" s="276"/>
      <c r="AGO33" s="276"/>
      <c r="AGP33" s="276"/>
      <c r="AGQ33" s="276"/>
      <c r="AGR33" s="276"/>
      <c r="AGS33" s="276"/>
      <c r="AGT33" s="276"/>
      <c r="AGU33" s="276"/>
      <c r="AGV33" s="276"/>
      <c r="AGW33" s="276"/>
      <c r="AGX33" s="276"/>
      <c r="AGY33" s="276"/>
      <c r="AGZ33" s="276"/>
      <c r="AHA33" s="276"/>
      <c r="AHB33" s="276"/>
      <c r="AHC33" s="276"/>
      <c r="AHD33" s="276"/>
      <c r="AHE33" s="276"/>
      <c r="AHF33" s="276"/>
      <c r="AHG33" s="276"/>
      <c r="AHH33" s="276"/>
      <c r="AHI33" s="276"/>
      <c r="AHJ33" s="276"/>
      <c r="AHK33" s="276"/>
      <c r="AHL33" s="276"/>
      <c r="AHM33" s="276"/>
      <c r="AHN33" s="276"/>
      <c r="AHO33" s="276"/>
      <c r="AHP33" s="276"/>
      <c r="AHQ33" s="276"/>
      <c r="AHR33" s="276"/>
      <c r="AHS33" s="276"/>
      <c r="AHT33" s="276"/>
      <c r="AHU33" s="276"/>
      <c r="AHV33" s="276"/>
      <c r="AHW33" s="276"/>
      <c r="AHX33" s="276"/>
      <c r="AHY33" s="276"/>
      <c r="AHZ33" s="276"/>
      <c r="AIA33" s="276"/>
      <c r="AIB33" s="276"/>
      <c r="AIC33" s="276"/>
      <c r="AID33" s="276"/>
      <c r="AIE33" s="276"/>
      <c r="AIF33" s="276"/>
      <c r="AIG33" s="276"/>
      <c r="AIH33" s="276"/>
      <c r="AII33" s="276"/>
      <c r="AIJ33" s="276"/>
      <c r="AIK33" s="276"/>
      <c r="AIL33" s="276"/>
      <c r="AIM33" s="276"/>
      <c r="AIN33" s="276"/>
      <c r="AIO33" s="276"/>
      <c r="AIP33" s="276"/>
      <c r="AIQ33" s="276"/>
      <c r="AIR33" s="276"/>
      <c r="AIS33" s="276"/>
      <c r="AIT33" s="276"/>
      <c r="AIU33" s="276"/>
      <c r="AIV33" s="276"/>
      <c r="AIW33" s="276"/>
      <c r="AIX33" s="276"/>
      <c r="AIY33" s="276"/>
      <c r="AIZ33" s="276"/>
      <c r="AJA33" s="276"/>
      <c r="AJB33" s="276"/>
      <c r="AJC33" s="276"/>
      <c r="AJD33" s="276"/>
      <c r="AJE33" s="276"/>
      <c r="AJF33" s="276"/>
      <c r="AJG33" s="276"/>
      <c r="AJH33" s="276"/>
      <c r="AJI33" s="276"/>
      <c r="AJJ33" s="276"/>
      <c r="AJK33" s="276"/>
      <c r="AJL33" s="276"/>
      <c r="AJM33" s="276"/>
      <c r="AJN33" s="276"/>
      <c r="AJO33" s="276"/>
      <c r="AJP33" s="276"/>
      <c r="AJQ33" s="276"/>
      <c r="AJR33" s="276"/>
      <c r="AJS33" s="276"/>
      <c r="AJT33" s="276"/>
      <c r="AJU33" s="276"/>
      <c r="AJV33" s="276"/>
      <c r="AJW33" s="276"/>
      <c r="AJX33" s="276"/>
      <c r="AJY33" s="276"/>
      <c r="AJZ33" s="276"/>
      <c r="AKA33" s="276"/>
      <c r="AKB33" s="276"/>
      <c r="AKC33" s="276"/>
      <c r="AKD33" s="276"/>
      <c r="AKE33" s="276"/>
      <c r="AKF33" s="276"/>
      <c r="AKG33" s="276"/>
      <c r="AKH33" s="276"/>
      <c r="AKI33" s="276"/>
      <c r="AKJ33" s="276"/>
      <c r="AKK33" s="276"/>
      <c r="AKL33" s="276"/>
      <c r="AKM33" s="276"/>
      <c r="AKN33" s="276"/>
      <c r="AKO33" s="276"/>
      <c r="AKP33" s="276"/>
      <c r="AKQ33" s="276"/>
      <c r="AKR33" s="276"/>
      <c r="AKS33" s="276"/>
      <c r="AKT33" s="276"/>
      <c r="AKU33" s="276"/>
      <c r="AKV33" s="276"/>
      <c r="AKW33" s="276"/>
      <c r="AKX33" s="276"/>
      <c r="AKY33" s="276"/>
      <c r="AKZ33" s="276"/>
      <c r="ALA33" s="276"/>
      <c r="ALB33" s="276"/>
      <c r="ALC33" s="276"/>
      <c r="ALD33" s="276"/>
      <c r="ALE33" s="276"/>
      <c r="ALF33" s="276"/>
      <c r="ALG33" s="276"/>
      <c r="ALH33" s="276"/>
      <c r="ALI33" s="276"/>
      <c r="ALJ33" s="276"/>
      <c r="ALK33" s="276"/>
      <c r="ALL33" s="276"/>
      <c r="ALM33" s="276"/>
      <c r="ALN33" s="276"/>
      <c r="ALO33" s="276"/>
      <c r="ALP33" s="276"/>
      <c r="ALQ33" s="276"/>
      <c r="ALR33" s="276"/>
      <c r="ALS33" s="276"/>
      <c r="ALT33" s="276"/>
      <c r="ALU33" s="276"/>
      <c r="ALV33" s="276"/>
      <c r="ALW33" s="276"/>
      <c r="ALX33" s="276"/>
      <c r="ALY33" s="276"/>
      <c r="ALZ33" s="276"/>
      <c r="AMA33" s="276"/>
      <c r="AMB33" s="276"/>
      <c r="AMC33" s="276"/>
      <c r="AMD33" s="276"/>
      <c r="AME33" s="276"/>
      <c r="AMF33" s="276"/>
      <c r="AMG33" s="276"/>
      <c r="AMH33" s="276"/>
      <c r="AMI33" s="276"/>
      <c r="AMJ33" s="276"/>
      <c r="AMK33" s="276"/>
      <c r="AML33" s="276"/>
      <c r="AMM33" s="276"/>
      <c r="AMN33" s="276"/>
      <c r="AMO33" s="276"/>
      <c r="AMP33" s="276"/>
      <c r="AMQ33" s="276"/>
      <c r="AMR33" s="276"/>
      <c r="AMS33" s="276"/>
      <c r="AMT33" s="276"/>
      <c r="AMU33" s="276"/>
      <c r="AMV33" s="276"/>
      <c r="AMW33" s="276"/>
      <c r="AMX33" s="276"/>
      <c r="AMY33" s="276"/>
      <c r="AMZ33" s="276"/>
      <c r="ANA33" s="276"/>
      <c r="ANB33" s="276"/>
      <c r="ANC33" s="276"/>
      <c r="AND33" s="276"/>
      <c r="ANE33" s="276"/>
      <c r="ANF33" s="276"/>
      <c r="ANG33" s="276"/>
      <c r="ANH33" s="276"/>
      <c r="ANI33" s="276"/>
      <c r="ANJ33" s="276"/>
      <c r="ANK33" s="276"/>
      <c r="ANL33" s="276"/>
      <c r="ANM33" s="276"/>
      <c r="ANN33" s="276"/>
      <c r="ANO33" s="276"/>
      <c r="ANP33" s="276"/>
      <c r="ANQ33" s="276"/>
      <c r="ANR33" s="276"/>
      <c r="ANS33" s="276"/>
      <c r="ANT33" s="276"/>
      <c r="ANU33" s="276"/>
      <c r="ANV33" s="276"/>
      <c r="ANW33" s="276"/>
      <c r="ANX33" s="276"/>
      <c r="ANY33" s="276"/>
      <c r="ANZ33" s="276"/>
      <c r="AOA33" s="276"/>
      <c r="AOB33" s="276"/>
      <c r="AOC33" s="276"/>
      <c r="AOD33" s="276"/>
      <c r="AOE33" s="276"/>
      <c r="AOF33" s="276"/>
      <c r="AOG33" s="276"/>
      <c r="AOH33" s="276"/>
      <c r="AOI33" s="276"/>
      <c r="AOJ33" s="276"/>
      <c r="AOK33" s="276"/>
      <c r="AOL33" s="276"/>
      <c r="AOM33" s="276"/>
      <c r="AON33" s="276"/>
      <c r="AOO33" s="276"/>
      <c r="AOP33" s="276"/>
      <c r="AOQ33" s="276"/>
      <c r="AOR33" s="276"/>
      <c r="AOS33" s="276"/>
      <c r="AOT33" s="276"/>
      <c r="AOU33" s="276"/>
      <c r="AOV33" s="276"/>
      <c r="AOW33" s="276"/>
      <c r="AOX33" s="276"/>
      <c r="AOY33" s="276"/>
      <c r="AOZ33" s="276"/>
      <c r="APA33" s="276"/>
      <c r="APB33" s="276"/>
      <c r="APC33" s="276"/>
      <c r="APD33" s="276"/>
      <c r="APE33" s="276"/>
      <c r="APF33" s="276"/>
      <c r="APG33" s="276"/>
      <c r="APH33" s="276"/>
      <c r="API33" s="276"/>
      <c r="APJ33" s="276"/>
      <c r="APK33" s="276"/>
      <c r="APL33" s="276"/>
      <c r="APM33" s="276"/>
      <c r="APN33" s="276"/>
      <c r="APO33" s="276"/>
      <c r="APP33" s="276"/>
      <c r="APQ33" s="276"/>
      <c r="APR33" s="276"/>
      <c r="APS33" s="276"/>
      <c r="APT33" s="276"/>
      <c r="APU33" s="276"/>
      <c r="APV33" s="276"/>
      <c r="APW33" s="276"/>
      <c r="APX33" s="276"/>
      <c r="APY33" s="276"/>
      <c r="APZ33" s="276"/>
      <c r="AQA33" s="276"/>
      <c r="AQB33" s="276"/>
      <c r="AQC33" s="276"/>
      <c r="AQD33" s="276"/>
      <c r="AQE33" s="276"/>
      <c r="AQF33" s="276"/>
      <c r="AQG33" s="276"/>
      <c r="AQH33" s="276"/>
      <c r="AQI33" s="276"/>
      <c r="AQJ33" s="276"/>
      <c r="AQK33" s="276"/>
      <c r="AQL33" s="276"/>
      <c r="AQM33" s="276"/>
      <c r="AQN33" s="276"/>
      <c r="AQO33" s="276"/>
      <c r="AQP33" s="276"/>
      <c r="AQQ33" s="276"/>
      <c r="AQR33" s="276"/>
      <c r="AQS33" s="276"/>
      <c r="AQT33" s="276"/>
      <c r="AQU33" s="276"/>
      <c r="AQV33" s="276"/>
      <c r="AQW33" s="276"/>
      <c r="AQX33" s="276"/>
      <c r="AQY33" s="276"/>
      <c r="AQZ33" s="276"/>
      <c r="ARA33" s="276"/>
      <c r="ARB33" s="276"/>
      <c r="ARC33" s="276"/>
      <c r="ARD33" s="276"/>
      <c r="ARE33" s="276"/>
      <c r="ARF33" s="276"/>
      <c r="ARG33" s="276"/>
      <c r="ARH33" s="276"/>
      <c r="ARI33" s="276"/>
      <c r="ARJ33" s="276"/>
      <c r="ARK33" s="276"/>
      <c r="ARL33" s="276"/>
      <c r="ARM33" s="276"/>
      <c r="ARN33" s="276"/>
      <c r="ARO33" s="276"/>
      <c r="ARP33" s="276"/>
      <c r="ARQ33" s="276"/>
      <c r="ARR33" s="276"/>
      <c r="ARS33" s="276"/>
      <c r="ART33" s="276"/>
      <c r="ARU33" s="276"/>
      <c r="ARV33" s="276"/>
      <c r="ARW33" s="276"/>
      <c r="ARX33" s="276"/>
      <c r="ARY33" s="276"/>
      <c r="ARZ33" s="276"/>
      <c r="ASA33" s="276"/>
      <c r="ASB33" s="276"/>
      <c r="ASC33" s="276"/>
      <c r="ASD33" s="276"/>
      <c r="ASE33" s="276"/>
      <c r="ASF33" s="276"/>
      <c r="ASG33" s="276"/>
      <c r="ASH33" s="276"/>
      <c r="ASI33" s="276"/>
      <c r="ASJ33" s="276"/>
      <c r="ASK33" s="276"/>
      <c r="ASL33" s="276"/>
      <c r="ASM33" s="276"/>
      <c r="ASN33" s="276"/>
      <c r="ASO33" s="276"/>
      <c r="ASP33" s="276"/>
      <c r="ASQ33" s="276"/>
      <c r="ASR33" s="276"/>
      <c r="ASS33" s="276"/>
      <c r="AST33" s="276"/>
      <c r="ASU33" s="276"/>
      <c r="ASV33" s="276"/>
      <c r="ASW33" s="276"/>
      <c r="ASX33" s="276"/>
      <c r="ASY33" s="276"/>
      <c r="ASZ33" s="276"/>
      <c r="ATA33" s="276"/>
      <c r="ATB33" s="276"/>
      <c r="ATC33" s="276"/>
      <c r="ATD33" s="276"/>
      <c r="ATE33" s="276"/>
      <c r="ATF33" s="276"/>
      <c r="ATG33" s="276"/>
      <c r="ATH33" s="276"/>
      <c r="ATI33" s="276"/>
      <c r="ATJ33" s="276"/>
      <c r="ATK33" s="276"/>
      <c r="ATL33" s="276"/>
      <c r="ATM33" s="276"/>
      <c r="ATN33" s="276"/>
      <c r="ATO33" s="276"/>
      <c r="ATP33" s="276"/>
      <c r="ATQ33" s="276"/>
      <c r="ATR33" s="276"/>
      <c r="ATS33" s="276"/>
      <c r="ATT33" s="276"/>
      <c r="ATU33" s="276"/>
      <c r="ATV33" s="276"/>
      <c r="ATW33" s="276"/>
      <c r="ATX33" s="276"/>
      <c r="ATY33" s="276"/>
      <c r="ATZ33" s="276"/>
      <c r="AUA33" s="276"/>
      <c r="AUB33" s="276"/>
      <c r="AUC33" s="276"/>
      <c r="AUD33" s="276"/>
      <c r="AUE33" s="276"/>
      <c r="AUF33" s="276"/>
      <c r="AUG33" s="276"/>
      <c r="AUH33" s="276"/>
      <c r="AUI33" s="276"/>
      <c r="AUJ33" s="276"/>
      <c r="AUK33" s="276"/>
      <c r="AUL33" s="276"/>
      <c r="AUM33" s="276"/>
      <c r="AUN33" s="276"/>
      <c r="AUO33" s="276"/>
      <c r="AUP33" s="276"/>
      <c r="AUQ33" s="276"/>
      <c r="AUR33" s="276"/>
      <c r="AUS33" s="276"/>
      <c r="AUT33" s="276"/>
      <c r="AUU33" s="276"/>
      <c r="AUV33" s="276"/>
      <c r="AUW33" s="276"/>
      <c r="AUX33" s="276"/>
      <c r="AUY33" s="276"/>
      <c r="AUZ33" s="276"/>
      <c r="AVA33" s="276"/>
      <c r="AVB33" s="276"/>
      <c r="AVC33" s="276"/>
      <c r="AVD33" s="276"/>
      <c r="AVE33" s="276"/>
      <c r="AVF33" s="276"/>
      <c r="AVG33" s="276"/>
      <c r="AVH33" s="276"/>
      <c r="AVI33" s="276"/>
      <c r="AVJ33" s="276"/>
      <c r="AVK33" s="276"/>
      <c r="AVL33" s="276"/>
      <c r="AVM33" s="276"/>
      <c r="AVN33" s="276"/>
      <c r="AVO33" s="276"/>
      <c r="AVP33" s="276"/>
      <c r="AVQ33" s="276"/>
      <c r="AVR33" s="276"/>
      <c r="AVS33" s="276"/>
      <c r="AVT33" s="276"/>
      <c r="AVU33" s="276"/>
      <c r="AVV33" s="276"/>
      <c r="AVW33" s="276"/>
      <c r="AVX33" s="276"/>
      <c r="AVY33" s="276"/>
      <c r="AVZ33" s="276"/>
      <c r="AWA33" s="276"/>
      <c r="AWB33" s="276"/>
      <c r="AWC33" s="276"/>
      <c r="AWD33" s="276"/>
      <c r="AWE33" s="276"/>
      <c r="AWF33" s="276"/>
      <c r="AWG33" s="276"/>
      <c r="AWH33" s="276"/>
      <c r="AWI33" s="276"/>
      <c r="AWJ33" s="276"/>
      <c r="AWK33" s="276"/>
      <c r="AWL33" s="276"/>
      <c r="AWM33" s="276"/>
      <c r="AWN33" s="276"/>
      <c r="AWO33" s="276"/>
      <c r="AWP33" s="276"/>
      <c r="AWQ33" s="276"/>
      <c r="AWR33" s="276"/>
      <c r="AWS33" s="276"/>
      <c r="AWT33" s="276"/>
      <c r="AWU33" s="276"/>
      <c r="AWV33" s="276"/>
      <c r="AWW33" s="276"/>
      <c r="AWX33" s="276"/>
      <c r="AWY33" s="276"/>
      <c r="AWZ33" s="276"/>
      <c r="AXA33" s="276"/>
      <c r="AXB33" s="276"/>
      <c r="AXC33" s="276"/>
      <c r="AXD33" s="276"/>
      <c r="AXE33" s="276"/>
      <c r="AXF33" s="276"/>
      <c r="AXG33" s="276"/>
      <c r="AXH33" s="276"/>
      <c r="AXI33" s="276"/>
      <c r="AXJ33" s="276"/>
      <c r="AXK33" s="276"/>
      <c r="AXL33" s="276"/>
      <c r="AXM33" s="276"/>
      <c r="AXN33" s="276"/>
      <c r="AXO33" s="276"/>
      <c r="AXP33" s="276"/>
      <c r="AXQ33" s="276"/>
      <c r="AXR33" s="276"/>
      <c r="AXS33" s="276"/>
      <c r="AXT33" s="276"/>
      <c r="AXU33" s="276"/>
      <c r="AXV33" s="276"/>
      <c r="AXW33" s="276"/>
      <c r="AXX33" s="276"/>
      <c r="AXY33" s="276"/>
      <c r="AXZ33" s="276"/>
      <c r="AYA33" s="276"/>
      <c r="AYB33" s="276"/>
      <c r="AYC33" s="276"/>
      <c r="AYD33" s="276"/>
      <c r="AYE33" s="276"/>
      <c r="AYF33" s="276"/>
      <c r="AYG33" s="276"/>
      <c r="AYH33" s="276"/>
      <c r="AYI33" s="276"/>
      <c r="AYJ33" s="276"/>
      <c r="AYK33" s="276"/>
      <c r="AYL33" s="276"/>
      <c r="AYM33" s="276"/>
      <c r="AYN33" s="276"/>
      <c r="AYO33" s="276"/>
      <c r="AYP33" s="276"/>
      <c r="AYQ33" s="276"/>
      <c r="AYR33" s="276"/>
      <c r="AYS33" s="276"/>
      <c r="AYT33" s="276"/>
      <c r="AYU33" s="276"/>
      <c r="AYV33" s="276"/>
      <c r="AYW33" s="276"/>
      <c r="AYX33" s="276"/>
      <c r="AYY33" s="276"/>
      <c r="AYZ33" s="276"/>
      <c r="AZA33" s="276"/>
      <c r="AZB33" s="276"/>
      <c r="AZC33" s="276"/>
      <c r="AZD33" s="276"/>
      <c r="AZE33" s="276"/>
      <c r="AZF33" s="276"/>
      <c r="AZG33" s="276"/>
      <c r="AZH33" s="276"/>
      <c r="AZI33" s="276"/>
      <c r="AZJ33" s="276"/>
      <c r="AZK33" s="276"/>
      <c r="AZL33" s="276"/>
      <c r="AZM33" s="276"/>
      <c r="AZN33" s="276"/>
      <c r="AZO33" s="276"/>
      <c r="AZP33" s="276"/>
      <c r="AZQ33" s="276"/>
      <c r="AZR33" s="276"/>
      <c r="AZS33" s="276"/>
      <c r="AZT33" s="276"/>
      <c r="AZU33" s="276"/>
      <c r="AZV33" s="276"/>
      <c r="AZW33" s="276"/>
      <c r="AZX33" s="276"/>
      <c r="AZY33" s="276"/>
      <c r="AZZ33" s="276"/>
      <c r="BAA33" s="276"/>
      <c r="BAB33" s="276"/>
      <c r="BAC33" s="276"/>
      <c r="BAD33" s="276"/>
      <c r="BAE33" s="276"/>
      <c r="BAF33" s="276"/>
      <c r="BAG33" s="276"/>
      <c r="BAH33" s="276"/>
      <c r="BAI33" s="276"/>
      <c r="BAJ33" s="276"/>
      <c r="BAK33" s="276"/>
      <c r="BAL33" s="276"/>
      <c r="BAM33" s="276"/>
      <c r="BAN33" s="276"/>
      <c r="BAO33" s="276"/>
      <c r="BAP33" s="276"/>
      <c r="BAQ33" s="276"/>
      <c r="BAR33" s="276"/>
      <c r="BAS33" s="276"/>
      <c r="BAT33" s="276"/>
      <c r="BAU33" s="276"/>
      <c r="BAV33" s="276"/>
      <c r="BAW33" s="276"/>
      <c r="BAX33" s="276"/>
      <c r="BAY33" s="276"/>
      <c r="BAZ33" s="276"/>
      <c r="BBA33" s="276"/>
      <c r="BBB33" s="276"/>
      <c r="BBC33" s="276"/>
      <c r="BBD33" s="276"/>
      <c r="BBE33" s="276"/>
      <c r="BBF33" s="276"/>
      <c r="BBG33" s="276"/>
      <c r="BBH33" s="276"/>
      <c r="BBI33" s="276"/>
      <c r="BBJ33" s="276"/>
      <c r="BBK33" s="276"/>
      <c r="BBL33" s="276"/>
      <c r="BBM33" s="276"/>
      <c r="BBN33" s="276"/>
      <c r="BBO33" s="276"/>
      <c r="BBP33" s="276"/>
      <c r="BBQ33" s="276"/>
      <c r="BBR33" s="276"/>
      <c r="BBS33" s="276"/>
      <c r="BBT33" s="276"/>
      <c r="BBU33" s="276"/>
      <c r="BBV33" s="276"/>
      <c r="BBW33" s="276"/>
      <c r="BBX33" s="276"/>
      <c r="BBY33" s="276"/>
      <c r="BBZ33" s="276"/>
      <c r="BCA33" s="276"/>
      <c r="BCB33" s="276"/>
      <c r="BCC33" s="276"/>
      <c r="BCD33" s="276"/>
      <c r="BCE33" s="276"/>
      <c r="BCF33" s="276"/>
      <c r="BCG33" s="276"/>
      <c r="BCH33" s="276"/>
      <c r="BCI33" s="276"/>
      <c r="BCJ33" s="276"/>
      <c r="BCK33" s="276"/>
      <c r="BCL33" s="276"/>
      <c r="BCM33" s="276"/>
      <c r="BCN33" s="276"/>
      <c r="BCO33" s="276"/>
      <c r="BCP33" s="276"/>
      <c r="BCQ33" s="276"/>
      <c r="BCR33" s="276"/>
      <c r="BCS33" s="276"/>
      <c r="BCT33" s="276"/>
      <c r="BCU33" s="276"/>
      <c r="BCV33" s="276"/>
      <c r="BCW33" s="276"/>
      <c r="BCX33" s="276"/>
      <c r="BCY33" s="276"/>
      <c r="BCZ33" s="276"/>
      <c r="BDA33" s="276"/>
      <c r="BDB33" s="276"/>
      <c r="BDC33" s="276"/>
      <c r="BDD33" s="276"/>
      <c r="BDE33" s="276"/>
      <c r="BDF33" s="276"/>
      <c r="BDG33" s="276"/>
      <c r="BDH33" s="276"/>
      <c r="BDI33" s="276"/>
      <c r="BDJ33" s="276"/>
      <c r="BDK33" s="276"/>
      <c r="BDL33" s="276"/>
      <c r="BDM33" s="276"/>
      <c r="BDN33" s="276"/>
      <c r="BDO33" s="276"/>
      <c r="BDP33" s="276"/>
      <c r="BDQ33" s="276"/>
      <c r="BDR33" s="276"/>
      <c r="BDS33" s="276"/>
      <c r="BDT33" s="276"/>
      <c r="BDU33" s="276"/>
      <c r="BDV33" s="276"/>
      <c r="BDW33" s="276"/>
      <c r="BDX33" s="276"/>
      <c r="BDY33" s="276"/>
      <c r="BDZ33" s="276"/>
      <c r="BEA33" s="276"/>
      <c r="BEB33" s="276"/>
      <c r="BEC33" s="276"/>
      <c r="BED33" s="276"/>
      <c r="BEE33" s="276"/>
      <c r="BEF33" s="276"/>
      <c r="BEG33" s="276"/>
      <c r="BEH33" s="276"/>
      <c r="BEI33" s="276"/>
      <c r="BEJ33" s="276"/>
      <c r="BEK33" s="276"/>
      <c r="BEL33" s="276"/>
      <c r="BEM33" s="276"/>
      <c r="BEN33" s="276"/>
      <c r="BEO33" s="276"/>
      <c r="BEP33" s="276"/>
      <c r="BEQ33" s="276"/>
      <c r="BER33" s="276"/>
      <c r="BES33" s="276"/>
      <c r="BET33" s="276"/>
      <c r="BEU33" s="276"/>
      <c r="BEV33" s="276"/>
      <c r="BEW33" s="276"/>
      <c r="BEX33" s="276"/>
      <c r="BEY33" s="276"/>
      <c r="BEZ33" s="276"/>
      <c r="BFA33" s="276"/>
      <c r="BFB33" s="276"/>
      <c r="BFC33" s="276"/>
      <c r="BFD33" s="276"/>
      <c r="BFE33" s="276"/>
      <c r="BFF33" s="276"/>
      <c r="BFG33" s="276"/>
      <c r="BFH33" s="276"/>
      <c r="BFI33" s="276"/>
      <c r="BFJ33" s="276"/>
      <c r="BFK33" s="276"/>
      <c r="BFL33" s="276"/>
      <c r="BFM33" s="276"/>
      <c r="BFN33" s="276"/>
      <c r="BFO33" s="276"/>
      <c r="BFP33" s="276"/>
      <c r="BFQ33" s="276"/>
      <c r="BFR33" s="276"/>
      <c r="BFS33" s="276"/>
      <c r="BFT33" s="276"/>
      <c r="BFU33" s="276"/>
      <c r="BFV33" s="276"/>
      <c r="BFW33" s="276"/>
      <c r="BFX33" s="276"/>
      <c r="BFY33" s="276"/>
      <c r="BFZ33" s="276"/>
      <c r="BGA33" s="276"/>
      <c r="BGB33" s="276"/>
      <c r="BGC33" s="276"/>
      <c r="BGD33" s="276"/>
      <c r="BGE33" s="276"/>
      <c r="BGF33" s="276"/>
      <c r="BGG33" s="276"/>
      <c r="BGH33" s="276"/>
      <c r="BGI33" s="276"/>
      <c r="BGJ33" s="276"/>
      <c r="BGK33" s="276"/>
      <c r="BGL33" s="276"/>
      <c r="BGM33" s="276"/>
      <c r="BGN33" s="276"/>
      <c r="BGO33" s="276"/>
      <c r="BGP33" s="276"/>
      <c r="BGQ33" s="276"/>
      <c r="BGR33" s="276"/>
      <c r="BGS33" s="276"/>
      <c r="BGT33" s="276"/>
      <c r="BGU33" s="276"/>
      <c r="BGV33" s="276"/>
      <c r="BGW33" s="276"/>
      <c r="BGX33" s="276"/>
      <c r="BGY33" s="276"/>
      <c r="BGZ33" s="276"/>
      <c r="BHA33" s="276"/>
      <c r="BHB33" s="276"/>
      <c r="BHC33" s="276"/>
      <c r="BHD33" s="276"/>
      <c r="BHE33" s="276"/>
      <c r="BHF33" s="276"/>
      <c r="BHG33" s="276"/>
      <c r="BHH33" s="276"/>
      <c r="BHI33" s="276"/>
      <c r="BHJ33" s="276"/>
      <c r="BHK33" s="276"/>
      <c r="BHL33" s="276"/>
      <c r="BHM33" s="276"/>
      <c r="BHN33" s="276"/>
      <c r="BHO33" s="276"/>
      <c r="BHP33" s="276"/>
      <c r="BHQ33" s="276"/>
      <c r="BHR33" s="276"/>
      <c r="BHS33" s="276"/>
      <c r="BHT33" s="276"/>
      <c r="BHU33" s="276"/>
      <c r="BHV33" s="276"/>
      <c r="BHW33" s="276"/>
      <c r="BHX33" s="276"/>
      <c r="BHY33" s="276"/>
      <c r="BHZ33" s="276"/>
      <c r="BIA33" s="276"/>
      <c r="BIB33" s="276"/>
      <c r="BIC33" s="276"/>
      <c r="BID33" s="276"/>
      <c r="BIE33" s="276"/>
      <c r="BIF33" s="276"/>
      <c r="BIG33" s="276"/>
      <c r="BIH33" s="276"/>
      <c r="BII33" s="276"/>
      <c r="BIJ33" s="276"/>
      <c r="BIK33" s="276"/>
      <c r="BIL33" s="276"/>
      <c r="BIM33" s="276"/>
      <c r="BIN33" s="276"/>
      <c r="BIO33" s="276"/>
      <c r="BIP33" s="276"/>
      <c r="BIQ33" s="276"/>
      <c r="BIR33" s="276"/>
      <c r="BIS33" s="276"/>
      <c r="BIT33" s="276"/>
      <c r="BIU33" s="276"/>
      <c r="BIV33" s="276"/>
      <c r="BIW33" s="276"/>
      <c r="BIX33" s="276"/>
      <c r="BIY33" s="276"/>
      <c r="BIZ33" s="276"/>
      <c r="BJA33" s="276"/>
      <c r="BJB33" s="276"/>
      <c r="BJC33" s="276"/>
      <c r="BJD33" s="276"/>
      <c r="BJE33" s="276"/>
      <c r="BJF33" s="276"/>
      <c r="BJG33" s="276"/>
      <c r="BJH33" s="276"/>
      <c r="BJI33" s="276"/>
      <c r="BJJ33" s="276"/>
      <c r="BJK33" s="276"/>
      <c r="BJL33" s="276"/>
      <c r="BJM33" s="276"/>
      <c r="BJN33" s="276"/>
      <c r="BJO33" s="276"/>
      <c r="BJP33" s="276"/>
      <c r="BJQ33" s="276"/>
      <c r="BJR33" s="276"/>
      <c r="BJS33" s="276"/>
      <c r="BJT33" s="276"/>
      <c r="BJU33" s="276"/>
      <c r="BJV33" s="276"/>
      <c r="BJW33" s="276"/>
      <c r="BJX33" s="276"/>
      <c r="BJY33" s="276"/>
      <c r="BJZ33" s="276"/>
      <c r="BKA33" s="276"/>
      <c r="BKB33" s="276"/>
      <c r="BKC33" s="276"/>
      <c r="BKD33" s="276"/>
      <c r="BKE33" s="276"/>
      <c r="BKF33" s="276"/>
      <c r="BKG33" s="276"/>
      <c r="BKH33" s="276"/>
      <c r="BKI33" s="276"/>
      <c r="BKJ33" s="276"/>
      <c r="BKK33" s="276"/>
      <c r="BKL33" s="276"/>
      <c r="BKM33" s="276"/>
      <c r="BKN33" s="276"/>
      <c r="BKO33" s="276"/>
      <c r="BKP33" s="276"/>
      <c r="BKQ33" s="276"/>
      <c r="BKR33" s="276"/>
      <c r="BKS33" s="276"/>
      <c r="BKT33" s="276"/>
      <c r="BKU33" s="276"/>
      <c r="BKV33" s="276"/>
      <c r="BKW33" s="276"/>
      <c r="BKX33" s="276"/>
      <c r="BKY33" s="276"/>
      <c r="BKZ33" s="276"/>
      <c r="BLA33" s="276"/>
      <c r="BLB33" s="276"/>
      <c r="BLC33" s="276"/>
      <c r="BLD33" s="276"/>
      <c r="BLE33" s="276"/>
      <c r="BLF33" s="276"/>
      <c r="BLG33" s="276"/>
      <c r="BLH33" s="276"/>
      <c r="BLI33" s="276"/>
      <c r="BLJ33" s="276"/>
      <c r="BLK33" s="276"/>
      <c r="BLL33" s="276"/>
      <c r="BLM33" s="276"/>
      <c r="BLN33" s="276"/>
      <c r="BLO33" s="276"/>
      <c r="BLP33" s="276"/>
      <c r="BLQ33" s="276"/>
      <c r="BLR33" s="276"/>
      <c r="BLS33" s="276"/>
      <c r="BLT33" s="276"/>
      <c r="BLU33" s="276"/>
      <c r="BLV33" s="276"/>
      <c r="BLW33" s="276"/>
      <c r="BLX33" s="276"/>
      <c r="BLY33" s="276"/>
      <c r="BLZ33" s="276"/>
      <c r="BMA33" s="276"/>
      <c r="BMB33" s="276"/>
      <c r="BMC33" s="276"/>
      <c r="BMD33" s="276"/>
      <c r="BME33" s="276"/>
      <c r="BMF33" s="276"/>
      <c r="BMG33" s="276"/>
      <c r="BMH33" s="276"/>
      <c r="BMI33" s="276"/>
      <c r="BMJ33" s="276"/>
      <c r="BMK33" s="276"/>
      <c r="BML33" s="276"/>
      <c r="BMM33" s="276"/>
      <c r="BMN33" s="276"/>
      <c r="BMO33" s="276"/>
      <c r="BMP33" s="276"/>
      <c r="BMQ33" s="276"/>
      <c r="BMR33" s="276"/>
      <c r="BMS33" s="276"/>
      <c r="BMT33" s="276"/>
      <c r="BMU33" s="276"/>
      <c r="BMV33" s="276"/>
      <c r="BMW33" s="276"/>
      <c r="BMX33" s="276"/>
      <c r="BMY33" s="276"/>
      <c r="BMZ33" s="276"/>
      <c r="BNA33" s="276"/>
      <c r="BNB33" s="276"/>
      <c r="BNC33" s="276"/>
      <c r="BND33" s="276"/>
      <c r="BNE33" s="276"/>
      <c r="BNF33" s="276"/>
      <c r="BNG33" s="276"/>
      <c r="BNH33" s="276"/>
      <c r="BNI33" s="276"/>
      <c r="BNJ33" s="276"/>
      <c r="BNK33" s="276"/>
      <c r="BNL33" s="276"/>
      <c r="BNM33" s="276"/>
      <c r="BNN33" s="276"/>
      <c r="BNO33" s="276"/>
      <c r="BNP33" s="276"/>
      <c r="BNQ33" s="276"/>
      <c r="BNR33" s="276"/>
      <c r="BNS33" s="276"/>
      <c r="BNT33" s="276"/>
      <c r="BNU33" s="276"/>
      <c r="BNV33" s="276"/>
      <c r="BNW33" s="276"/>
      <c r="BNX33" s="276"/>
      <c r="BNY33" s="276"/>
      <c r="BNZ33" s="276"/>
      <c r="BOA33" s="276"/>
      <c r="BOB33" s="276"/>
      <c r="BOC33" s="276"/>
      <c r="BOD33" s="276"/>
      <c r="BOE33" s="276"/>
      <c r="BOF33" s="276"/>
      <c r="BOG33" s="276"/>
      <c r="BOH33" s="276"/>
      <c r="BOI33" s="276"/>
      <c r="BOJ33" s="276"/>
      <c r="BOK33" s="276"/>
      <c r="BOL33" s="276"/>
      <c r="BOM33" s="276"/>
      <c r="BON33" s="276"/>
      <c r="BOO33" s="276"/>
      <c r="BOP33" s="276"/>
      <c r="BOQ33" s="276"/>
      <c r="BOR33" s="276"/>
      <c r="BOS33" s="276"/>
      <c r="BOT33" s="276"/>
      <c r="BOU33" s="276"/>
      <c r="BOV33" s="276"/>
      <c r="BOW33" s="276"/>
      <c r="BOX33" s="276"/>
      <c r="BOY33" s="276"/>
      <c r="BOZ33" s="276"/>
      <c r="BPA33" s="276"/>
      <c r="BPB33" s="276"/>
      <c r="BPC33" s="276"/>
      <c r="BPD33" s="276"/>
      <c r="BPE33" s="276"/>
      <c r="BPF33" s="276"/>
      <c r="BPG33" s="276"/>
      <c r="BPH33" s="276"/>
      <c r="BPI33" s="276"/>
      <c r="BPJ33" s="276"/>
      <c r="BPK33" s="276"/>
      <c r="BPL33" s="276"/>
      <c r="BPM33" s="276"/>
      <c r="BPN33" s="276"/>
      <c r="BPO33" s="276"/>
      <c r="BPP33" s="276"/>
      <c r="BPQ33" s="276"/>
      <c r="BPR33" s="276"/>
      <c r="BPS33" s="276"/>
      <c r="BPT33" s="276"/>
      <c r="BPU33" s="276"/>
      <c r="BPV33" s="276"/>
      <c r="BPW33" s="276"/>
      <c r="BPX33" s="276"/>
      <c r="BPY33" s="276"/>
      <c r="BPZ33" s="276"/>
      <c r="BQA33" s="276"/>
      <c r="BQB33" s="276"/>
      <c r="BQC33" s="276"/>
      <c r="BQD33" s="276"/>
      <c r="BQE33" s="276"/>
      <c r="BQF33" s="276"/>
      <c r="BQG33" s="276"/>
      <c r="BQH33" s="276"/>
      <c r="BQI33" s="276"/>
      <c r="BQJ33" s="276"/>
      <c r="BQK33" s="276"/>
      <c r="BQL33" s="276"/>
      <c r="BQM33" s="276"/>
      <c r="BQN33" s="276"/>
      <c r="BQO33" s="276"/>
      <c r="BQP33" s="276"/>
      <c r="BQQ33" s="276"/>
      <c r="BQR33" s="276"/>
      <c r="BQS33" s="276"/>
      <c r="BQT33" s="276"/>
      <c r="BQU33" s="276"/>
      <c r="BQV33" s="276"/>
      <c r="BQW33" s="276"/>
      <c r="BQX33" s="276"/>
      <c r="BQY33" s="276"/>
      <c r="BQZ33" s="276"/>
      <c r="BRA33" s="276"/>
      <c r="BRB33" s="276"/>
      <c r="BRC33" s="276"/>
      <c r="BRD33" s="276"/>
      <c r="BRE33" s="276"/>
      <c r="BRF33" s="276"/>
      <c r="BRG33" s="276"/>
      <c r="BRH33" s="276"/>
      <c r="BRI33" s="276"/>
      <c r="BRJ33" s="276"/>
      <c r="BRK33" s="276"/>
      <c r="BRL33" s="276"/>
      <c r="BRM33" s="276"/>
      <c r="BRN33" s="276"/>
      <c r="BRO33" s="276"/>
      <c r="BRP33" s="276"/>
      <c r="BRQ33" s="276"/>
      <c r="BRR33" s="276"/>
      <c r="BRS33" s="276"/>
      <c r="BRT33" s="276"/>
      <c r="BRU33" s="276"/>
      <c r="BRV33" s="276"/>
      <c r="BRW33" s="276"/>
      <c r="BRX33" s="276"/>
      <c r="BRY33" s="276"/>
      <c r="BRZ33" s="276"/>
      <c r="BSA33" s="276"/>
      <c r="BSB33" s="276"/>
      <c r="BSC33" s="276"/>
      <c r="BSD33" s="276"/>
      <c r="BSE33" s="276"/>
      <c r="BSF33" s="276"/>
      <c r="BSG33" s="276"/>
      <c r="BSH33" s="276"/>
      <c r="BSI33" s="276"/>
      <c r="BSJ33" s="276"/>
      <c r="BSK33" s="276"/>
      <c r="BSL33" s="276"/>
      <c r="BSM33" s="276"/>
      <c r="BSN33" s="276"/>
      <c r="BSO33" s="276"/>
      <c r="BSP33" s="276"/>
      <c r="BSQ33" s="276"/>
      <c r="BSR33" s="276"/>
      <c r="BSS33" s="276"/>
      <c r="BST33" s="276"/>
      <c r="BSU33" s="276"/>
      <c r="BSV33" s="276"/>
      <c r="BSW33" s="276"/>
      <c r="BSX33" s="276"/>
      <c r="BSY33" s="276"/>
      <c r="BSZ33" s="276"/>
      <c r="BTA33" s="276"/>
      <c r="BTB33" s="276"/>
      <c r="BTC33" s="276"/>
      <c r="BTD33" s="276"/>
      <c r="BTE33" s="276"/>
      <c r="BTF33" s="276"/>
      <c r="BTG33" s="276"/>
      <c r="BTH33" s="276"/>
      <c r="BTI33" s="276"/>
      <c r="BTJ33" s="276"/>
      <c r="BTK33" s="276"/>
      <c r="BTL33" s="276"/>
      <c r="BTM33" s="276"/>
      <c r="BTN33" s="276"/>
      <c r="BTO33" s="276"/>
      <c r="BTP33" s="276"/>
      <c r="BTQ33" s="276"/>
      <c r="BTR33" s="276"/>
      <c r="BTS33" s="276"/>
      <c r="BTT33" s="276"/>
      <c r="BTU33" s="276"/>
      <c r="BTV33" s="276"/>
      <c r="BTW33" s="276"/>
      <c r="BTX33" s="276"/>
      <c r="BTY33" s="276"/>
      <c r="BTZ33" s="276"/>
      <c r="BUA33" s="276"/>
      <c r="BUB33" s="276"/>
      <c r="BUC33" s="276"/>
      <c r="BUD33" s="276"/>
      <c r="BUE33" s="276"/>
      <c r="BUF33" s="276"/>
      <c r="BUG33" s="276"/>
      <c r="BUH33" s="276"/>
      <c r="BUI33" s="276"/>
      <c r="BUJ33" s="276"/>
      <c r="BUK33" s="276"/>
      <c r="BUL33" s="276"/>
      <c r="BUM33" s="276"/>
      <c r="BUN33" s="276"/>
      <c r="BUO33" s="276"/>
      <c r="BUP33" s="276"/>
      <c r="BUQ33" s="276"/>
      <c r="BUR33" s="276"/>
      <c r="BUS33" s="276"/>
      <c r="BUT33" s="276"/>
      <c r="BUU33" s="276"/>
      <c r="BUV33" s="276"/>
      <c r="BUW33" s="276"/>
      <c r="BUX33" s="276"/>
      <c r="BUY33" s="276"/>
      <c r="BUZ33" s="276"/>
      <c r="BVA33" s="276"/>
      <c r="BVB33" s="276"/>
      <c r="BVC33" s="276"/>
      <c r="BVD33" s="276"/>
      <c r="BVE33" s="276"/>
      <c r="BVF33" s="276"/>
      <c r="BVG33" s="276"/>
      <c r="BVH33" s="276"/>
      <c r="BVI33" s="276"/>
      <c r="BVJ33" s="276"/>
      <c r="BVK33" s="276"/>
      <c r="BVL33" s="276"/>
      <c r="BVM33" s="276"/>
      <c r="BVN33" s="276"/>
      <c r="BVO33" s="276"/>
      <c r="BVP33" s="276"/>
      <c r="BVQ33" s="276"/>
      <c r="BVR33" s="276"/>
      <c r="BVS33" s="276"/>
      <c r="BVT33" s="276"/>
      <c r="BVU33" s="276"/>
      <c r="BVV33" s="276"/>
      <c r="BVW33" s="276"/>
      <c r="BVX33" s="276"/>
      <c r="BVY33" s="276"/>
      <c r="BVZ33" s="276"/>
      <c r="BWA33" s="276"/>
      <c r="BWB33" s="276"/>
      <c r="BWC33" s="276"/>
      <c r="BWD33" s="276"/>
      <c r="BWE33" s="276"/>
      <c r="BWF33" s="276"/>
      <c r="BWG33" s="276"/>
      <c r="BWH33" s="276"/>
      <c r="BWI33" s="276"/>
      <c r="BWJ33" s="276"/>
      <c r="BWK33" s="276"/>
      <c r="BWL33" s="276"/>
      <c r="BWM33" s="276"/>
      <c r="BWN33" s="276"/>
      <c r="BWO33" s="276"/>
      <c r="BWP33" s="276"/>
      <c r="BWQ33" s="276"/>
      <c r="BWR33" s="276"/>
      <c r="BWS33" s="276"/>
      <c r="BWT33" s="276"/>
      <c r="BWU33" s="276"/>
      <c r="BWV33" s="276"/>
      <c r="BWW33" s="276"/>
      <c r="BWX33" s="276"/>
      <c r="BWY33" s="276"/>
      <c r="BWZ33" s="276"/>
      <c r="BXA33" s="276"/>
      <c r="BXB33" s="276"/>
      <c r="BXC33" s="276"/>
      <c r="BXD33" s="276"/>
      <c r="BXE33" s="276"/>
      <c r="BXF33" s="276"/>
      <c r="BXG33" s="276"/>
      <c r="BXH33" s="276"/>
      <c r="BXI33" s="276"/>
      <c r="BXJ33" s="276"/>
      <c r="BXK33" s="276"/>
      <c r="BXL33" s="276"/>
      <c r="BXM33" s="276"/>
      <c r="BXN33" s="276"/>
      <c r="BXO33" s="276"/>
      <c r="BXP33" s="276"/>
      <c r="BXQ33" s="276"/>
      <c r="BXR33" s="276"/>
      <c r="BXS33" s="276"/>
      <c r="BXT33" s="276"/>
      <c r="BXU33" s="276"/>
      <c r="BXV33" s="276"/>
      <c r="BXW33" s="276"/>
      <c r="BXX33" s="276"/>
      <c r="BXY33" s="276"/>
      <c r="BXZ33" s="276"/>
      <c r="BYA33" s="276"/>
      <c r="BYB33" s="276"/>
      <c r="BYC33" s="276"/>
      <c r="BYD33" s="276"/>
      <c r="BYE33" s="276"/>
      <c r="BYF33" s="276"/>
      <c r="BYG33" s="276"/>
      <c r="BYH33" s="276"/>
      <c r="BYI33" s="276"/>
      <c r="BYJ33" s="276"/>
      <c r="BYK33" s="276"/>
      <c r="BYL33" s="276"/>
      <c r="BYM33" s="276"/>
      <c r="BYN33" s="276"/>
      <c r="BYO33" s="276"/>
      <c r="BYP33" s="276"/>
      <c r="BYQ33" s="276"/>
      <c r="BYR33" s="276"/>
      <c r="BYS33" s="276"/>
      <c r="BYT33" s="276"/>
      <c r="BYU33" s="276"/>
      <c r="BYV33" s="276"/>
      <c r="BYW33" s="276"/>
      <c r="BYX33" s="276"/>
      <c r="BYY33" s="276"/>
      <c r="BYZ33" s="276"/>
      <c r="BZA33" s="276"/>
      <c r="BZB33" s="276"/>
      <c r="BZC33" s="276"/>
      <c r="BZD33" s="276"/>
      <c r="BZE33" s="276"/>
      <c r="BZF33" s="276"/>
      <c r="BZG33" s="276"/>
      <c r="BZH33" s="276"/>
      <c r="BZI33" s="276"/>
      <c r="BZJ33" s="276"/>
      <c r="BZK33" s="276"/>
      <c r="BZL33" s="276"/>
      <c r="BZM33" s="276"/>
      <c r="BZN33" s="276"/>
      <c r="BZO33" s="276"/>
      <c r="BZP33" s="276"/>
      <c r="BZQ33" s="276"/>
      <c r="BZR33" s="276"/>
      <c r="BZS33" s="276"/>
      <c r="BZT33" s="276"/>
      <c r="BZU33" s="276"/>
      <c r="BZV33" s="276"/>
      <c r="BZW33" s="276"/>
      <c r="BZX33" s="276"/>
      <c r="BZY33" s="276"/>
      <c r="BZZ33" s="276"/>
      <c r="CAA33" s="276"/>
      <c r="CAB33" s="276"/>
      <c r="CAC33" s="276"/>
      <c r="CAD33" s="276"/>
      <c r="CAE33" s="276"/>
      <c r="CAF33" s="276"/>
      <c r="CAG33" s="276"/>
      <c r="CAH33" s="276"/>
      <c r="CAI33" s="276"/>
      <c r="CAJ33" s="276"/>
      <c r="CAK33" s="276"/>
      <c r="CAL33" s="276"/>
      <c r="CAM33" s="276"/>
      <c r="CAN33" s="276"/>
      <c r="CAO33" s="276"/>
      <c r="CAP33" s="276"/>
      <c r="CAQ33" s="276"/>
      <c r="CAR33" s="276"/>
      <c r="CAS33" s="276"/>
      <c r="CAT33" s="276"/>
      <c r="CAU33" s="276"/>
      <c r="CAV33" s="276"/>
      <c r="CAW33" s="276"/>
      <c r="CAX33" s="276"/>
      <c r="CAY33" s="276"/>
      <c r="CAZ33" s="276"/>
      <c r="CBA33" s="276"/>
      <c r="CBB33" s="276"/>
      <c r="CBC33" s="276"/>
      <c r="CBD33" s="276"/>
      <c r="CBE33" s="276"/>
      <c r="CBF33" s="276"/>
      <c r="CBG33" s="276"/>
      <c r="CBH33" s="276"/>
      <c r="CBI33" s="276"/>
      <c r="CBJ33" s="276"/>
      <c r="CBK33" s="276"/>
      <c r="CBL33" s="276"/>
      <c r="CBM33" s="276"/>
      <c r="CBN33" s="276"/>
      <c r="CBO33" s="276"/>
      <c r="CBP33" s="276"/>
      <c r="CBQ33" s="276"/>
      <c r="CBR33" s="276"/>
      <c r="CBS33" s="276"/>
      <c r="CBT33" s="276"/>
      <c r="CBU33" s="276"/>
      <c r="CBV33" s="276"/>
      <c r="CBW33" s="276"/>
      <c r="CBX33" s="276"/>
      <c r="CBY33" s="276"/>
      <c r="CBZ33" s="276"/>
      <c r="CCA33" s="276"/>
      <c r="CCB33" s="276"/>
      <c r="CCC33" s="276"/>
      <c r="CCD33" s="276"/>
      <c r="CCE33" s="276"/>
      <c r="CCF33" s="276"/>
      <c r="CCG33" s="276"/>
      <c r="CCH33" s="276"/>
      <c r="CCI33" s="276"/>
      <c r="CCJ33" s="276"/>
      <c r="CCK33" s="276"/>
      <c r="CCL33" s="276"/>
      <c r="CCM33" s="276"/>
      <c r="CCN33" s="276"/>
      <c r="CCO33" s="276"/>
      <c r="CCP33" s="276"/>
      <c r="CCQ33" s="276"/>
      <c r="CCR33" s="276"/>
      <c r="CCS33" s="276"/>
      <c r="CCT33" s="276"/>
      <c r="CCU33" s="276"/>
      <c r="CCV33" s="276"/>
      <c r="CCW33" s="276"/>
      <c r="CCX33" s="276"/>
      <c r="CCY33" s="276"/>
      <c r="CCZ33" s="276"/>
      <c r="CDA33" s="276"/>
      <c r="CDB33" s="276"/>
      <c r="CDC33" s="276"/>
      <c r="CDD33" s="276"/>
      <c r="CDE33" s="276"/>
      <c r="CDF33" s="276"/>
      <c r="CDG33" s="276"/>
      <c r="CDH33" s="276"/>
      <c r="CDI33" s="276"/>
      <c r="CDJ33" s="276"/>
      <c r="CDK33" s="276"/>
      <c r="CDL33" s="276"/>
      <c r="CDM33" s="276"/>
      <c r="CDN33" s="276"/>
      <c r="CDO33" s="276"/>
      <c r="CDP33" s="276"/>
      <c r="CDQ33" s="276"/>
      <c r="CDR33" s="276"/>
      <c r="CDS33" s="276"/>
      <c r="CDT33" s="276"/>
      <c r="CDU33" s="276"/>
      <c r="CDV33" s="276"/>
      <c r="CDW33" s="276"/>
      <c r="CDX33" s="276"/>
      <c r="CDY33" s="276"/>
      <c r="CDZ33" s="276"/>
      <c r="CEA33" s="276"/>
      <c r="CEB33" s="276"/>
      <c r="CEC33" s="276"/>
      <c r="CED33" s="276"/>
      <c r="CEE33" s="276"/>
      <c r="CEF33" s="276"/>
      <c r="CEG33" s="276"/>
      <c r="CEH33" s="276"/>
      <c r="CEI33" s="276"/>
      <c r="CEJ33" s="276"/>
      <c r="CEK33" s="276"/>
      <c r="CEL33" s="276"/>
      <c r="CEM33" s="276"/>
      <c r="CEN33" s="276"/>
      <c r="CEO33" s="276"/>
      <c r="CEP33" s="276"/>
      <c r="CEQ33" s="276"/>
      <c r="CER33" s="276"/>
      <c r="CES33" s="276"/>
      <c r="CET33" s="276"/>
      <c r="CEU33" s="276"/>
      <c r="CEV33" s="276"/>
      <c r="CEW33" s="276"/>
      <c r="CEX33" s="276"/>
      <c r="CEY33" s="276"/>
      <c r="CEZ33" s="276"/>
      <c r="CFA33" s="276"/>
      <c r="CFB33" s="276"/>
      <c r="CFC33" s="276"/>
      <c r="CFD33" s="276"/>
      <c r="CFE33" s="276"/>
      <c r="CFF33" s="276"/>
      <c r="CFG33" s="276"/>
      <c r="CFH33" s="276"/>
      <c r="CFI33" s="276"/>
      <c r="CFJ33" s="276"/>
      <c r="CFK33" s="276"/>
      <c r="CFL33" s="276"/>
      <c r="CFM33" s="276"/>
      <c r="CFN33" s="276"/>
      <c r="CFO33" s="276"/>
      <c r="CFP33" s="276"/>
      <c r="CFQ33" s="276"/>
      <c r="CFR33" s="276"/>
      <c r="CFS33" s="276"/>
      <c r="CFT33" s="276"/>
      <c r="CFU33" s="276"/>
      <c r="CFV33" s="276"/>
      <c r="CFW33" s="276"/>
      <c r="CFX33" s="276"/>
      <c r="CFY33" s="276"/>
      <c r="CFZ33" s="276"/>
      <c r="CGA33" s="276"/>
      <c r="CGB33" s="276"/>
      <c r="CGC33" s="276"/>
      <c r="CGD33" s="276"/>
      <c r="CGE33" s="276"/>
      <c r="CGF33" s="276"/>
      <c r="CGG33" s="276"/>
      <c r="CGH33" s="276"/>
      <c r="CGI33" s="276"/>
      <c r="CGJ33" s="276"/>
      <c r="CGK33" s="276"/>
      <c r="CGL33" s="276"/>
      <c r="CGM33" s="276"/>
      <c r="CGN33" s="276"/>
      <c r="CGO33" s="276"/>
      <c r="CGP33" s="276"/>
      <c r="CGQ33" s="276"/>
      <c r="CGR33" s="276"/>
      <c r="CGS33" s="276"/>
      <c r="CGT33" s="276"/>
      <c r="CGU33" s="276"/>
      <c r="CGV33" s="276"/>
      <c r="CGW33" s="276"/>
      <c r="CGX33" s="276"/>
      <c r="CGY33" s="276"/>
      <c r="CGZ33" s="276"/>
      <c r="CHA33" s="276"/>
      <c r="CHB33" s="276"/>
      <c r="CHC33" s="276"/>
      <c r="CHD33" s="276"/>
      <c r="CHE33" s="276"/>
      <c r="CHF33" s="276"/>
      <c r="CHG33" s="276"/>
      <c r="CHH33" s="276"/>
      <c r="CHI33" s="276"/>
      <c r="CHJ33" s="276"/>
      <c r="CHK33" s="276"/>
      <c r="CHL33" s="276"/>
      <c r="CHM33" s="276"/>
      <c r="CHN33" s="276"/>
      <c r="CHO33" s="276"/>
      <c r="CHP33" s="276"/>
      <c r="CHQ33" s="276"/>
      <c r="CHR33" s="276"/>
      <c r="CHS33" s="276"/>
      <c r="CHT33" s="276"/>
      <c r="CHU33" s="276"/>
      <c r="CHV33" s="276"/>
      <c r="CHW33" s="276"/>
      <c r="CHX33" s="276"/>
      <c r="CHY33" s="276"/>
      <c r="CHZ33" s="276"/>
      <c r="CIA33" s="276"/>
      <c r="CIB33" s="276"/>
      <c r="CIC33" s="276"/>
      <c r="CID33" s="276"/>
      <c r="CIE33" s="276"/>
      <c r="CIF33" s="276"/>
      <c r="CIG33" s="276"/>
      <c r="CIH33" s="276"/>
      <c r="CII33" s="276"/>
      <c r="CIJ33" s="276"/>
      <c r="CIK33" s="276"/>
      <c r="CIL33" s="276"/>
      <c r="CIM33" s="276"/>
      <c r="CIN33" s="276"/>
      <c r="CIO33" s="276"/>
      <c r="CIP33" s="276"/>
      <c r="CIQ33" s="276"/>
      <c r="CIR33" s="276"/>
      <c r="CIS33" s="276"/>
      <c r="CIT33" s="276"/>
      <c r="CIU33" s="276"/>
      <c r="CIV33" s="276"/>
      <c r="CIW33" s="276"/>
      <c r="CIX33" s="276"/>
      <c r="CIY33" s="276"/>
      <c r="CIZ33" s="276"/>
      <c r="CJA33" s="276"/>
      <c r="CJB33" s="276"/>
      <c r="CJC33" s="276"/>
      <c r="CJD33" s="276"/>
      <c r="CJE33" s="276"/>
      <c r="CJF33" s="276"/>
      <c r="CJG33" s="276"/>
      <c r="CJH33" s="276"/>
      <c r="CJI33" s="276"/>
      <c r="CJJ33" s="276"/>
      <c r="CJK33" s="276"/>
      <c r="CJL33" s="276"/>
      <c r="CJM33" s="276"/>
      <c r="CJN33" s="276"/>
      <c r="CJO33" s="276"/>
      <c r="CJP33" s="276"/>
      <c r="CJQ33" s="276"/>
      <c r="CJR33" s="276"/>
      <c r="CJS33" s="276"/>
      <c r="CJT33" s="276"/>
      <c r="CJU33" s="276"/>
      <c r="CJV33" s="276"/>
      <c r="CJW33" s="276"/>
      <c r="CJX33" s="276"/>
      <c r="CJY33" s="276"/>
      <c r="CJZ33" s="276"/>
      <c r="CKA33" s="276"/>
      <c r="CKB33" s="276"/>
      <c r="CKC33" s="276"/>
      <c r="CKD33" s="276"/>
      <c r="CKE33" s="276"/>
      <c r="CKF33" s="276"/>
      <c r="CKG33" s="276"/>
      <c r="CKH33" s="276"/>
      <c r="CKI33" s="276"/>
      <c r="CKJ33" s="276"/>
      <c r="CKK33" s="276"/>
      <c r="CKL33" s="276"/>
      <c r="CKM33" s="276"/>
      <c r="CKN33" s="276"/>
      <c r="CKO33" s="276"/>
      <c r="CKP33" s="276"/>
      <c r="CKQ33" s="276"/>
      <c r="CKR33" s="276"/>
      <c r="CKS33" s="276"/>
      <c r="CKT33" s="276"/>
      <c r="CKU33" s="276"/>
      <c r="CKV33" s="276"/>
      <c r="CKW33" s="276"/>
      <c r="CKX33" s="276"/>
      <c r="CKY33" s="276"/>
      <c r="CKZ33" s="276"/>
      <c r="CLA33" s="276"/>
      <c r="CLB33" s="276"/>
      <c r="CLC33" s="276"/>
      <c r="CLD33" s="276"/>
      <c r="CLE33" s="276"/>
      <c r="CLF33" s="276"/>
      <c r="CLG33" s="276"/>
      <c r="CLH33" s="276"/>
      <c r="CLI33" s="276"/>
      <c r="CLJ33" s="276"/>
      <c r="CLK33" s="276"/>
      <c r="CLL33" s="276"/>
      <c r="CLM33" s="276"/>
      <c r="CLN33" s="276"/>
      <c r="CLO33" s="276"/>
      <c r="CLP33" s="276"/>
      <c r="CLQ33" s="276"/>
      <c r="CLR33" s="276"/>
      <c r="CLS33" s="276"/>
      <c r="CLT33" s="276"/>
      <c r="CLU33" s="276"/>
      <c r="CLV33" s="276"/>
      <c r="CLW33" s="276"/>
      <c r="CLX33" s="276"/>
      <c r="CLY33" s="276"/>
      <c r="CLZ33" s="276"/>
      <c r="CMA33" s="276"/>
      <c r="CMB33" s="276"/>
      <c r="CMC33" s="276"/>
      <c r="CMD33" s="276"/>
      <c r="CME33" s="276"/>
      <c r="CMF33" s="276"/>
      <c r="CMG33" s="276"/>
      <c r="CMH33" s="276"/>
      <c r="CMI33" s="276"/>
      <c r="CMJ33" s="276"/>
      <c r="CMK33" s="276"/>
      <c r="CML33" s="276"/>
      <c r="CMM33" s="276"/>
      <c r="CMN33" s="276"/>
      <c r="CMO33" s="276"/>
      <c r="CMP33" s="276"/>
      <c r="CMQ33" s="276"/>
      <c r="CMR33" s="276"/>
      <c r="CMS33" s="276"/>
      <c r="CMT33" s="276"/>
      <c r="CMU33" s="276"/>
      <c r="CMV33" s="276"/>
      <c r="CMW33" s="276"/>
      <c r="CMX33" s="276"/>
      <c r="CMY33" s="276"/>
      <c r="CMZ33" s="276"/>
      <c r="CNA33" s="276"/>
      <c r="CNB33" s="276"/>
      <c r="CNC33" s="276"/>
      <c r="CND33" s="276"/>
      <c r="CNE33" s="276"/>
      <c r="CNF33" s="276"/>
      <c r="CNG33" s="276"/>
      <c r="CNH33" s="276"/>
      <c r="CNI33" s="276"/>
      <c r="CNJ33" s="276"/>
      <c r="CNK33" s="276"/>
      <c r="CNL33" s="276"/>
      <c r="CNM33" s="276"/>
      <c r="CNN33" s="276"/>
      <c r="CNO33" s="276"/>
      <c r="CNP33" s="276"/>
      <c r="CNQ33" s="276"/>
      <c r="CNR33" s="276"/>
      <c r="CNS33" s="276"/>
      <c r="CNT33" s="276"/>
      <c r="CNU33" s="276"/>
      <c r="CNV33" s="276"/>
      <c r="CNW33" s="276"/>
      <c r="CNX33" s="276"/>
      <c r="CNY33" s="276"/>
      <c r="CNZ33" s="276"/>
      <c r="COA33" s="276"/>
      <c r="COB33" s="276"/>
      <c r="COC33" s="276"/>
      <c r="COD33" s="276"/>
      <c r="COE33" s="276"/>
      <c r="COF33" s="276"/>
      <c r="COG33" s="276"/>
      <c r="COH33" s="276"/>
      <c r="COI33" s="276"/>
      <c r="COJ33" s="276"/>
      <c r="COK33" s="276"/>
      <c r="COL33" s="276"/>
      <c r="COM33" s="276"/>
      <c r="CON33" s="276"/>
      <c r="COO33" s="276"/>
      <c r="COP33" s="276"/>
      <c r="COQ33" s="276"/>
      <c r="COR33" s="276"/>
      <c r="COS33" s="276"/>
      <c r="COT33" s="276"/>
      <c r="COU33" s="276"/>
      <c r="COV33" s="276"/>
      <c r="COW33" s="276"/>
      <c r="COX33" s="276"/>
      <c r="COY33" s="276"/>
      <c r="COZ33" s="276"/>
      <c r="CPA33" s="276"/>
      <c r="CPB33" s="276"/>
      <c r="CPC33" s="276"/>
      <c r="CPD33" s="276"/>
      <c r="CPE33" s="276"/>
      <c r="CPF33" s="276"/>
      <c r="CPG33" s="276"/>
      <c r="CPH33" s="276"/>
      <c r="CPI33" s="276"/>
      <c r="CPJ33" s="276"/>
      <c r="CPK33" s="276"/>
      <c r="CPL33" s="276"/>
      <c r="CPM33" s="276"/>
      <c r="CPN33" s="276"/>
      <c r="CPO33" s="276"/>
      <c r="CPP33" s="276"/>
      <c r="CPQ33" s="276"/>
      <c r="CPR33" s="276"/>
      <c r="CPS33" s="276"/>
      <c r="CPT33" s="276"/>
      <c r="CPU33" s="276"/>
      <c r="CPV33" s="276"/>
      <c r="CPW33" s="276"/>
      <c r="CPX33" s="276"/>
      <c r="CPY33" s="276"/>
      <c r="CPZ33" s="276"/>
      <c r="CQA33" s="276"/>
      <c r="CQB33" s="276"/>
      <c r="CQC33" s="276"/>
      <c r="CQD33" s="276"/>
      <c r="CQE33" s="276"/>
      <c r="CQF33" s="276"/>
      <c r="CQG33" s="276"/>
      <c r="CQH33" s="276"/>
      <c r="CQI33" s="276"/>
      <c r="CQJ33" s="276"/>
      <c r="CQK33" s="276"/>
      <c r="CQL33" s="276"/>
      <c r="CQM33" s="276"/>
      <c r="CQN33" s="276"/>
      <c r="CQO33" s="276"/>
      <c r="CQP33" s="276"/>
      <c r="CQQ33" s="276"/>
      <c r="CQR33" s="276"/>
      <c r="CQS33" s="276"/>
      <c r="CQT33" s="276"/>
      <c r="CQU33" s="276"/>
      <c r="CQV33" s="276"/>
      <c r="CQW33" s="276"/>
      <c r="CQX33" s="276"/>
      <c r="CQY33" s="276"/>
      <c r="CQZ33" s="276"/>
      <c r="CRA33" s="276"/>
      <c r="CRB33" s="276"/>
      <c r="CRC33" s="276"/>
      <c r="CRD33" s="276"/>
      <c r="CRE33" s="276"/>
      <c r="CRF33" s="276"/>
      <c r="CRG33" s="276"/>
      <c r="CRH33" s="276"/>
      <c r="CRI33" s="276"/>
      <c r="CRJ33" s="276"/>
      <c r="CRK33" s="276"/>
      <c r="CRL33" s="276"/>
      <c r="CRM33" s="276"/>
      <c r="CRN33" s="276"/>
      <c r="CRO33" s="276"/>
      <c r="CRP33" s="276"/>
      <c r="CRQ33" s="276"/>
      <c r="CRR33" s="276"/>
      <c r="CRS33" s="276"/>
      <c r="CRT33" s="276"/>
      <c r="CRU33" s="276"/>
      <c r="CRV33" s="276"/>
      <c r="CRW33" s="276"/>
      <c r="CRX33" s="276"/>
      <c r="CRY33" s="276"/>
      <c r="CRZ33" s="276"/>
      <c r="CSA33" s="276"/>
      <c r="CSB33" s="276"/>
      <c r="CSC33" s="276"/>
      <c r="CSD33" s="276"/>
      <c r="CSE33" s="276"/>
      <c r="CSF33" s="276"/>
      <c r="CSG33" s="276"/>
      <c r="CSH33" s="276"/>
      <c r="CSI33" s="276"/>
      <c r="CSJ33" s="276"/>
      <c r="CSK33" s="276"/>
      <c r="CSL33" s="276"/>
      <c r="CSM33" s="276"/>
      <c r="CSN33" s="276"/>
      <c r="CSO33" s="276"/>
      <c r="CSP33" s="276"/>
      <c r="CSQ33" s="276"/>
      <c r="CSR33" s="276"/>
      <c r="CSS33" s="276"/>
      <c r="CST33" s="276"/>
      <c r="CSU33" s="276"/>
      <c r="CSV33" s="276"/>
      <c r="CSW33" s="276"/>
      <c r="CSX33" s="276"/>
      <c r="CSY33" s="276"/>
      <c r="CSZ33" s="276"/>
      <c r="CTA33" s="276"/>
      <c r="CTB33" s="276"/>
      <c r="CTC33" s="276"/>
      <c r="CTD33" s="276"/>
      <c r="CTE33" s="276"/>
      <c r="CTF33" s="276"/>
      <c r="CTG33" s="276"/>
      <c r="CTH33" s="276"/>
      <c r="CTI33" s="276"/>
      <c r="CTJ33" s="276"/>
      <c r="CTK33" s="276"/>
      <c r="CTL33" s="276"/>
      <c r="CTM33" s="276"/>
      <c r="CTN33" s="276"/>
      <c r="CTO33" s="276"/>
      <c r="CTP33" s="276"/>
      <c r="CTQ33" s="276"/>
      <c r="CTR33" s="276"/>
      <c r="CTS33" s="276"/>
      <c r="CTT33" s="276"/>
      <c r="CTU33" s="276"/>
      <c r="CTV33" s="276"/>
      <c r="CTW33" s="276"/>
      <c r="CTX33" s="276"/>
      <c r="CTY33" s="276"/>
      <c r="CTZ33" s="276"/>
      <c r="CUA33" s="276"/>
      <c r="CUB33" s="276"/>
      <c r="CUC33" s="276"/>
      <c r="CUD33" s="276"/>
      <c r="CUE33" s="276"/>
      <c r="CUF33" s="276"/>
      <c r="CUG33" s="276"/>
      <c r="CUH33" s="276"/>
      <c r="CUI33" s="276"/>
      <c r="CUJ33" s="276"/>
      <c r="CUK33" s="276"/>
      <c r="CUL33" s="276"/>
      <c r="CUM33" s="276"/>
      <c r="CUN33" s="276"/>
      <c r="CUO33" s="276"/>
      <c r="CUP33" s="276"/>
      <c r="CUQ33" s="276"/>
      <c r="CUR33" s="276"/>
      <c r="CUS33" s="276"/>
      <c r="CUT33" s="276"/>
      <c r="CUU33" s="276"/>
      <c r="CUV33" s="276"/>
      <c r="CUW33" s="276"/>
      <c r="CUX33" s="276"/>
      <c r="CUY33" s="276"/>
      <c r="CUZ33" s="276"/>
      <c r="CVA33" s="276"/>
      <c r="CVB33" s="276"/>
      <c r="CVC33" s="276"/>
      <c r="CVD33" s="276"/>
      <c r="CVE33" s="276"/>
      <c r="CVF33" s="276"/>
      <c r="CVG33" s="276"/>
      <c r="CVH33" s="276"/>
      <c r="CVI33" s="276"/>
      <c r="CVJ33" s="276"/>
      <c r="CVK33" s="276"/>
      <c r="CVL33" s="276"/>
      <c r="CVM33" s="276"/>
      <c r="CVN33" s="276"/>
      <c r="CVO33" s="276"/>
      <c r="CVP33" s="276"/>
      <c r="CVQ33" s="276"/>
      <c r="CVR33" s="276"/>
      <c r="CVS33" s="276"/>
      <c r="CVT33" s="276"/>
      <c r="CVU33" s="276"/>
      <c r="CVV33" s="276"/>
      <c r="CVW33" s="276"/>
      <c r="CVX33" s="276"/>
      <c r="CVY33" s="276"/>
      <c r="CVZ33" s="276"/>
      <c r="CWA33" s="276"/>
      <c r="CWB33" s="276"/>
      <c r="CWC33" s="276"/>
      <c r="CWD33" s="276"/>
      <c r="CWE33" s="276"/>
      <c r="CWF33" s="276"/>
      <c r="CWG33" s="276"/>
      <c r="CWH33" s="276"/>
      <c r="CWI33" s="276"/>
      <c r="CWJ33" s="276"/>
      <c r="CWK33" s="276"/>
      <c r="CWL33" s="276"/>
      <c r="CWM33" s="276"/>
      <c r="CWN33" s="276"/>
      <c r="CWO33" s="276"/>
      <c r="CWP33" s="276"/>
      <c r="CWQ33" s="276"/>
      <c r="CWR33" s="276"/>
      <c r="CWS33" s="276"/>
      <c r="CWT33" s="276"/>
      <c r="CWU33" s="276"/>
      <c r="CWV33" s="276"/>
      <c r="CWW33" s="276"/>
      <c r="CWX33" s="276"/>
      <c r="CWY33" s="276"/>
      <c r="CWZ33" s="276"/>
      <c r="CXA33" s="276"/>
      <c r="CXB33" s="276"/>
      <c r="CXC33" s="276"/>
      <c r="CXD33" s="276"/>
      <c r="CXE33" s="276"/>
      <c r="CXF33" s="276"/>
      <c r="CXG33" s="276"/>
      <c r="CXH33" s="276"/>
      <c r="CXI33" s="276"/>
      <c r="CXJ33" s="276"/>
      <c r="CXK33" s="276"/>
      <c r="CXL33" s="276"/>
      <c r="CXM33" s="276"/>
      <c r="CXN33" s="276"/>
      <c r="CXO33" s="276"/>
      <c r="CXP33" s="276"/>
      <c r="CXQ33" s="276"/>
      <c r="CXR33" s="276"/>
      <c r="CXS33" s="276"/>
      <c r="CXT33" s="276"/>
      <c r="CXU33" s="276"/>
      <c r="CXV33" s="276"/>
      <c r="CXW33" s="276"/>
      <c r="CXX33" s="276"/>
      <c r="CXY33" s="276"/>
      <c r="CXZ33" s="276"/>
      <c r="CYA33" s="276"/>
      <c r="CYB33" s="276"/>
      <c r="CYC33" s="276"/>
      <c r="CYD33" s="276"/>
      <c r="CYE33" s="276"/>
      <c r="CYF33" s="276"/>
      <c r="CYG33" s="276"/>
      <c r="CYH33" s="276"/>
      <c r="CYI33" s="276"/>
      <c r="CYJ33" s="276"/>
      <c r="CYK33" s="276"/>
      <c r="CYL33" s="276"/>
      <c r="CYM33" s="276"/>
      <c r="CYN33" s="276"/>
      <c r="CYO33" s="276"/>
      <c r="CYP33" s="276"/>
      <c r="CYQ33" s="276"/>
      <c r="CYR33" s="276"/>
      <c r="CYS33" s="276"/>
      <c r="CYT33" s="276"/>
      <c r="CYU33" s="276"/>
      <c r="CYV33" s="276"/>
      <c r="CYW33" s="276"/>
      <c r="CYX33" s="276"/>
      <c r="CYY33" s="276"/>
      <c r="CYZ33" s="276"/>
      <c r="CZA33" s="276"/>
      <c r="CZB33" s="276"/>
      <c r="CZC33" s="276"/>
      <c r="CZD33" s="276"/>
      <c r="CZE33" s="276"/>
      <c r="CZF33" s="276"/>
      <c r="CZG33" s="276"/>
      <c r="CZH33" s="276"/>
      <c r="CZI33" s="276"/>
      <c r="CZJ33" s="276"/>
      <c r="CZK33" s="276"/>
      <c r="CZL33" s="276"/>
      <c r="CZM33" s="276"/>
      <c r="CZN33" s="276"/>
      <c r="CZO33" s="276"/>
      <c r="CZP33" s="276"/>
      <c r="CZQ33" s="276"/>
      <c r="CZR33" s="276"/>
      <c r="CZS33" s="276"/>
      <c r="CZT33" s="276"/>
      <c r="CZU33" s="276"/>
      <c r="CZV33" s="276"/>
      <c r="CZW33" s="276"/>
      <c r="CZX33" s="276"/>
      <c r="CZY33" s="276"/>
      <c r="CZZ33" s="276"/>
      <c r="DAA33" s="276"/>
      <c r="DAB33" s="276"/>
      <c r="DAC33" s="276"/>
      <c r="DAD33" s="276"/>
      <c r="DAE33" s="276"/>
      <c r="DAF33" s="276"/>
      <c r="DAG33" s="276"/>
      <c r="DAH33" s="276"/>
      <c r="DAI33" s="276"/>
      <c r="DAJ33" s="276"/>
      <c r="DAK33" s="276"/>
      <c r="DAL33" s="276"/>
      <c r="DAM33" s="276"/>
      <c r="DAN33" s="276"/>
      <c r="DAO33" s="276"/>
      <c r="DAP33" s="276"/>
      <c r="DAQ33" s="276"/>
      <c r="DAR33" s="276"/>
      <c r="DAS33" s="276"/>
      <c r="DAT33" s="276"/>
      <c r="DAU33" s="276"/>
      <c r="DAV33" s="276"/>
      <c r="DAW33" s="276"/>
      <c r="DAX33" s="276"/>
      <c r="DAY33" s="276"/>
      <c r="DAZ33" s="276"/>
      <c r="DBA33" s="276"/>
      <c r="DBB33" s="276"/>
      <c r="DBC33" s="276"/>
      <c r="DBD33" s="276"/>
      <c r="DBE33" s="276"/>
      <c r="DBF33" s="276"/>
      <c r="DBG33" s="276"/>
      <c r="DBH33" s="276"/>
      <c r="DBI33" s="276"/>
      <c r="DBJ33" s="276"/>
      <c r="DBK33" s="276"/>
      <c r="DBL33" s="276"/>
      <c r="DBM33" s="276"/>
      <c r="DBN33" s="276"/>
      <c r="DBO33" s="276"/>
      <c r="DBP33" s="276"/>
      <c r="DBQ33" s="276"/>
      <c r="DBR33" s="276"/>
      <c r="DBS33" s="276"/>
      <c r="DBT33" s="276"/>
      <c r="DBU33" s="276"/>
      <c r="DBV33" s="276"/>
      <c r="DBW33" s="276"/>
      <c r="DBX33" s="276"/>
      <c r="DBY33" s="276"/>
      <c r="DBZ33" s="276"/>
      <c r="DCA33" s="276"/>
      <c r="DCB33" s="276"/>
      <c r="DCC33" s="276"/>
      <c r="DCD33" s="276"/>
      <c r="DCE33" s="276"/>
      <c r="DCF33" s="276"/>
      <c r="DCG33" s="276"/>
      <c r="DCH33" s="276"/>
      <c r="DCI33" s="276"/>
      <c r="DCJ33" s="276"/>
      <c r="DCK33" s="276"/>
      <c r="DCL33" s="276"/>
      <c r="DCM33" s="276"/>
      <c r="DCN33" s="276"/>
      <c r="DCO33" s="276"/>
      <c r="DCP33" s="276"/>
      <c r="DCQ33" s="276"/>
      <c r="DCR33" s="276"/>
      <c r="DCS33" s="276"/>
      <c r="DCT33" s="276"/>
      <c r="DCU33" s="276"/>
      <c r="DCV33" s="276"/>
      <c r="DCW33" s="276"/>
      <c r="DCX33" s="276"/>
      <c r="DCY33" s="276"/>
      <c r="DCZ33" s="276"/>
      <c r="DDA33" s="276"/>
      <c r="DDB33" s="276"/>
      <c r="DDC33" s="276"/>
      <c r="DDD33" s="276"/>
      <c r="DDE33" s="276"/>
      <c r="DDF33" s="276"/>
      <c r="DDG33" s="276"/>
      <c r="DDH33" s="276"/>
      <c r="DDI33" s="276"/>
      <c r="DDJ33" s="276"/>
      <c r="DDK33" s="276"/>
      <c r="DDL33" s="276"/>
      <c r="DDM33" s="276"/>
      <c r="DDN33" s="276"/>
      <c r="DDO33" s="276"/>
      <c r="DDP33" s="276"/>
      <c r="DDQ33" s="276"/>
      <c r="DDR33" s="276"/>
      <c r="DDS33" s="276"/>
      <c r="DDT33" s="276"/>
      <c r="DDU33" s="276"/>
      <c r="DDV33" s="276"/>
      <c r="DDW33" s="276"/>
      <c r="DDX33" s="276"/>
      <c r="DDY33" s="276"/>
      <c r="DDZ33" s="276"/>
      <c r="DEA33" s="276"/>
      <c r="DEB33" s="276"/>
      <c r="DEC33" s="276"/>
      <c r="DED33" s="276"/>
      <c r="DEE33" s="276"/>
      <c r="DEF33" s="276"/>
      <c r="DEG33" s="276"/>
      <c r="DEH33" s="276"/>
      <c r="DEI33" s="276"/>
      <c r="DEJ33" s="276"/>
      <c r="DEK33" s="276"/>
      <c r="DEL33" s="276"/>
      <c r="DEM33" s="276"/>
      <c r="DEN33" s="276"/>
      <c r="DEO33" s="276"/>
      <c r="DEP33" s="276"/>
      <c r="DEQ33" s="276"/>
      <c r="DER33" s="276"/>
      <c r="DES33" s="276"/>
      <c r="DET33" s="276"/>
      <c r="DEU33" s="276"/>
      <c r="DEV33" s="276"/>
      <c r="DEW33" s="276"/>
      <c r="DEX33" s="276"/>
      <c r="DEY33" s="276"/>
      <c r="DEZ33" s="276"/>
      <c r="DFA33" s="276"/>
      <c r="DFB33" s="276"/>
      <c r="DFC33" s="276"/>
      <c r="DFD33" s="276"/>
      <c r="DFE33" s="276"/>
      <c r="DFF33" s="276"/>
      <c r="DFG33" s="276"/>
      <c r="DFH33" s="276"/>
      <c r="DFI33" s="276"/>
      <c r="DFJ33" s="276"/>
      <c r="DFK33" s="276"/>
      <c r="DFL33" s="276"/>
      <c r="DFM33" s="276"/>
      <c r="DFN33" s="276"/>
      <c r="DFO33" s="276"/>
      <c r="DFP33" s="276"/>
      <c r="DFQ33" s="276"/>
      <c r="DFR33" s="276"/>
      <c r="DFS33" s="276"/>
      <c r="DFT33" s="276"/>
      <c r="DFU33" s="276"/>
      <c r="DFV33" s="276"/>
      <c r="DFW33" s="276"/>
      <c r="DFX33" s="276"/>
      <c r="DFY33" s="276"/>
      <c r="DFZ33" s="276"/>
      <c r="DGA33" s="276"/>
      <c r="DGB33" s="276"/>
      <c r="DGC33" s="276"/>
      <c r="DGD33" s="276"/>
      <c r="DGE33" s="276"/>
      <c r="DGF33" s="276"/>
      <c r="DGG33" s="276"/>
      <c r="DGH33" s="276"/>
      <c r="DGI33" s="276"/>
      <c r="DGJ33" s="276"/>
      <c r="DGK33" s="276"/>
      <c r="DGL33" s="276"/>
      <c r="DGM33" s="276"/>
      <c r="DGN33" s="276"/>
      <c r="DGO33" s="276"/>
      <c r="DGP33" s="276"/>
      <c r="DGQ33" s="276"/>
      <c r="DGR33" s="276"/>
      <c r="DGS33" s="276"/>
      <c r="DGT33" s="276"/>
      <c r="DGU33" s="276"/>
      <c r="DGV33" s="276"/>
      <c r="DGW33" s="276"/>
      <c r="DGX33" s="276"/>
      <c r="DGY33" s="276"/>
      <c r="DGZ33" s="276"/>
      <c r="DHA33" s="276"/>
      <c r="DHB33" s="276"/>
      <c r="DHC33" s="276"/>
      <c r="DHD33" s="276"/>
      <c r="DHE33" s="276"/>
      <c r="DHF33" s="276"/>
      <c r="DHG33" s="276"/>
      <c r="DHH33" s="276"/>
      <c r="DHI33" s="276"/>
      <c r="DHJ33" s="276"/>
      <c r="DHK33" s="276"/>
      <c r="DHL33" s="276"/>
      <c r="DHM33" s="276"/>
      <c r="DHN33" s="276"/>
      <c r="DHO33" s="276"/>
      <c r="DHP33" s="276"/>
      <c r="DHQ33" s="276"/>
      <c r="DHR33" s="276"/>
      <c r="DHS33" s="276"/>
      <c r="DHT33" s="276"/>
      <c r="DHU33" s="276"/>
      <c r="DHV33" s="276"/>
      <c r="DHW33" s="276"/>
      <c r="DHX33" s="276"/>
      <c r="DHY33" s="276"/>
      <c r="DHZ33" s="276"/>
      <c r="DIA33" s="276"/>
      <c r="DIB33" s="276"/>
      <c r="DIC33" s="276"/>
      <c r="DID33" s="276"/>
      <c r="DIE33" s="276"/>
      <c r="DIF33" s="276"/>
      <c r="DIG33" s="276"/>
      <c r="DIH33" s="276"/>
      <c r="DII33" s="276"/>
      <c r="DIJ33" s="276"/>
      <c r="DIK33" s="276"/>
      <c r="DIL33" s="276"/>
      <c r="DIM33" s="276"/>
      <c r="DIN33" s="276"/>
      <c r="DIO33" s="276"/>
      <c r="DIP33" s="276"/>
      <c r="DIQ33" s="276"/>
      <c r="DIR33" s="276"/>
      <c r="DIS33" s="276"/>
      <c r="DIT33" s="276"/>
      <c r="DIU33" s="276"/>
      <c r="DIV33" s="276"/>
      <c r="DIW33" s="276"/>
      <c r="DIX33" s="276"/>
      <c r="DIY33" s="276"/>
      <c r="DIZ33" s="276"/>
      <c r="DJA33" s="276"/>
      <c r="DJB33" s="276"/>
      <c r="DJC33" s="276"/>
      <c r="DJD33" s="276"/>
      <c r="DJE33" s="276"/>
      <c r="DJF33" s="276"/>
      <c r="DJG33" s="276"/>
      <c r="DJH33" s="276"/>
      <c r="DJI33" s="276"/>
      <c r="DJJ33" s="276"/>
      <c r="DJK33" s="276"/>
      <c r="DJL33" s="276"/>
      <c r="DJM33" s="276"/>
      <c r="DJN33" s="276"/>
      <c r="DJO33" s="276"/>
      <c r="DJP33" s="276"/>
      <c r="DJQ33" s="276"/>
      <c r="DJR33" s="276"/>
      <c r="DJS33" s="276"/>
      <c r="DJT33" s="276"/>
      <c r="DJU33" s="276"/>
      <c r="DJV33" s="276"/>
      <c r="DJW33" s="276"/>
      <c r="DJX33" s="276"/>
      <c r="DJY33" s="276"/>
      <c r="DJZ33" s="276"/>
      <c r="DKA33" s="276"/>
      <c r="DKB33" s="276"/>
      <c r="DKC33" s="276"/>
      <c r="DKD33" s="276"/>
      <c r="DKE33" s="276"/>
      <c r="DKF33" s="276"/>
      <c r="DKG33" s="276"/>
      <c r="DKH33" s="276"/>
      <c r="DKI33" s="276"/>
      <c r="DKJ33" s="276"/>
      <c r="DKK33" s="276"/>
      <c r="DKL33" s="276"/>
      <c r="DKM33" s="276"/>
      <c r="DKN33" s="276"/>
      <c r="DKO33" s="276"/>
      <c r="DKP33" s="276"/>
      <c r="DKQ33" s="276"/>
      <c r="DKR33" s="276"/>
      <c r="DKS33" s="276"/>
      <c r="DKT33" s="276"/>
      <c r="DKU33" s="276"/>
      <c r="DKV33" s="276"/>
      <c r="DKW33" s="276"/>
      <c r="DKX33" s="276"/>
      <c r="DKY33" s="276"/>
      <c r="DKZ33" s="276"/>
      <c r="DLA33" s="276"/>
      <c r="DLB33" s="276"/>
      <c r="DLC33" s="276"/>
      <c r="DLD33" s="276"/>
      <c r="DLE33" s="276"/>
      <c r="DLF33" s="276"/>
      <c r="DLG33" s="276"/>
      <c r="DLH33" s="276"/>
      <c r="DLI33" s="276"/>
      <c r="DLJ33" s="276"/>
      <c r="DLK33" s="276"/>
      <c r="DLL33" s="276"/>
      <c r="DLM33" s="276"/>
      <c r="DLN33" s="276"/>
      <c r="DLO33" s="276"/>
      <c r="DLP33" s="276"/>
      <c r="DLQ33" s="276"/>
      <c r="DLR33" s="276"/>
      <c r="DLS33" s="276"/>
      <c r="DLT33" s="276"/>
      <c r="DLU33" s="276"/>
      <c r="DLV33" s="276"/>
      <c r="DLW33" s="276"/>
      <c r="DLX33" s="276"/>
      <c r="DLY33" s="276"/>
      <c r="DLZ33" s="276"/>
      <c r="DMA33" s="276"/>
      <c r="DMB33" s="276"/>
      <c r="DMC33" s="276"/>
      <c r="DMD33" s="276"/>
      <c r="DME33" s="276"/>
      <c r="DMF33" s="276"/>
      <c r="DMG33" s="276"/>
      <c r="DMH33" s="276"/>
      <c r="DMI33" s="276"/>
      <c r="DMJ33" s="276"/>
      <c r="DMK33" s="276"/>
      <c r="DML33" s="276"/>
      <c r="DMM33" s="276"/>
      <c r="DMN33" s="276"/>
      <c r="DMO33" s="276"/>
      <c r="DMP33" s="276"/>
      <c r="DMQ33" s="276"/>
      <c r="DMR33" s="276"/>
      <c r="DMS33" s="276"/>
      <c r="DMT33" s="276"/>
      <c r="DMU33" s="276"/>
      <c r="DMV33" s="276"/>
      <c r="DMW33" s="276"/>
      <c r="DMX33" s="276"/>
      <c r="DMY33" s="276"/>
      <c r="DMZ33" s="276"/>
      <c r="DNA33" s="276"/>
      <c r="DNB33" s="276"/>
      <c r="DNC33" s="276"/>
      <c r="DND33" s="276"/>
      <c r="DNE33" s="276"/>
      <c r="DNF33" s="276"/>
      <c r="DNG33" s="276"/>
      <c r="DNH33" s="276"/>
      <c r="DNI33" s="276"/>
      <c r="DNJ33" s="276"/>
      <c r="DNK33" s="276"/>
      <c r="DNL33" s="276"/>
      <c r="DNM33" s="276"/>
      <c r="DNN33" s="276"/>
      <c r="DNO33" s="276"/>
      <c r="DNP33" s="276"/>
      <c r="DNQ33" s="276"/>
      <c r="DNR33" s="276"/>
      <c r="DNS33" s="276"/>
      <c r="DNT33" s="276"/>
      <c r="DNU33" s="276"/>
      <c r="DNV33" s="276"/>
      <c r="DNW33" s="276"/>
      <c r="DNX33" s="276"/>
      <c r="DNY33" s="276"/>
      <c r="DNZ33" s="276"/>
      <c r="DOA33" s="276"/>
      <c r="DOB33" s="276"/>
      <c r="DOC33" s="276"/>
      <c r="DOD33" s="276"/>
      <c r="DOE33" s="276"/>
      <c r="DOF33" s="276"/>
      <c r="DOG33" s="276"/>
      <c r="DOH33" s="276"/>
      <c r="DOI33" s="276"/>
      <c r="DOJ33" s="276"/>
      <c r="DOK33" s="276"/>
      <c r="DOL33" s="276"/>
      <c r="DOM33" s="276"/>
      <c r="DON33" s="276"/>
      <c r="DOO33" s="276"/>
      <c r="DOP33" s="276"/>
      <c r="DOQ33" s="276"/>
      <c r="DOR33" s="276"/>
      <c r="DOS33" s="276"/>
      <c r="DOT33" s="276"/>
      <c r="DOU33" s="276"/>
      <c r="DOV33" s="276"/>
      <c r="DOW33" s="276"/>
      <c r="DOX33" s="276"/>
      <c r="DOY33" s="276"/>
      <c r="DOZ33" s="276"/>
      <c r="DPA33" s="276"/>
      <c r="DPB33" s="276"/>
      <c r="DPC33" s="276"/>
      <c r="DPD33" s="276"/>
      <c r="DPE33" s="276"/>
      <c r="DPF33" s="276"/>
      <c r="DPG33" s="276"/>
      <c r="DPH33" s="276"/>
      <c r="DPI33" s="276"/>
      <c r="DPJ33" s="276"/>
      <c r="DPK33" s="276"/>
      <c r="DPL33" s="276"/>
      <c r="DPM33" s="276"/>
      <c r="DPN33" s="276"/>
      <c r="DPO33" s="276"/>
      <c r="DPP33" s="276"/>
      <c r="DPQ33" s="276"/>
      <c r="DPR33" s="276"/>
      <c r="DPS33" s="276"/>
      <c r="DPT33" s="276"/>
      <c r="DPU33" s="276"/>
      <c r="DPV33" s="276"/>
      <c r="DPW33" s="276"/>
      <c r="DPX33" s="276"/>
      <c r="DPY33" s="276"/>
      <c r="DPZ33" s="276"/>
      <c r="DQA33" s="276"/>
      <c r="DQB33" s="276"/>
      <c r="DQC33" s="276"/>
      <c r="DQD33" s="276"/>
      <c r="DQE33" s="276"/>
      <c r="DQF33" s="276"/>
      <c r="DQG33" s="276"/>
      <c r="DQH33" s="276"/>
      <c r="DQI33" s="276"/>
      <c r="DQJ33" s="276"/>
      <c r="DQK33" s="276"/>
      <c r="DQL33" s="276"/>
      <c r="DQM33" s="276"/>
      <c r="DQN33" s="276"/>
      <c r="DQO33" s="276"/>
      <c r="DQP33" s="276"/>
      <c r="DQQ33" s="276"/>
      <c r="DQR33" s="276"/>
      <c r="DQS33" s="276"/>
      <c r="DQT33" s="276"/>
      <c r="DQU33" s="276"/>
      <c r="DQV33" s="276"/>
      <c r="DQW33" s="276"/>
      <c r="DQX33" s="276"/>
      <c r="DQY33" s="276"/>
      <c r="DQZ33" s="276"/>
      <c r="DRA33" s="276"/>
      <c r="DRB33" s="276"/>
      <c r="DRC33" s="276"/>
      <c r="DRD33" s="276"/>
      <c r="DRE33" s="276"/>
      <c r="DRF33" s="276"/>
      <c r="DRG33" s="276"/>
      <c r="DRH33" s="276"/>
      <c r="DRI33" s="276"/>
      <c r="DRJ33" s="276"/>
      <c r="DRK33" s="276"/>
      <c r="DRL33" s="276"/>
      <c r="DRM33" s="276"/>
      <c r="DRN33" s="276"/>
      <c r="DRO33" s="276"/>
      <c r="DRP33" s="276"/>
      <c r="DRQ33" s="276"/>
      <c r="DRR33" s="276"/>
      <c r="DRS33" s="276"/>
      <c r="DRT33" s="276"/>
      <c r="DRU33" s="276"/>
      <c r="DRV33" s="276"/>
      <c r="DRW33" s="276"/>
      <c r="DRX33" s="276"/>
      <c r="DRY33" s="276"/>
      <c r="DRZ33" s="276"/>
      <c r="DSA33" s="276"/>
      <c r="DSB33" s="276"/>
      <c r="DSC33" s="276"/>
      <c r="DSD33" s="276"/>
      <c r="DSE33" s="276"/>
      <c r="DSF33" s="276"/>
      <c r="DSG33" s="276"/>
      <c r="DSH33" s="276"/>
      <c r="DSI33" s="276"/>
      <c r="DSJ33" s="276"/>
      <c r="DSK33" s="276"/>
      <c r="DSL33" s="276"/>
      <c r="DSM33" s="276"/>
      <c r="DSN33" s="276"/>
      <c r="DSO33" s="276"/>
      <c r="DSP33" s="276"/>
      <c r="DSQ33" s="276"/>
      <c r="DSR33" s="276"/>
      <c r="DSS33" s="276"/>
      <c r="DST33" s="276"/>
      <c r="DSU33" s="276"/>
      <c r="DSV33" s="276"/>
      <c r="DSW33" s="276"/>
      <c r="DSX33" s="276"/>
      <c r="DSY33" s="276"/>
      <c r="DSZ33" s="276"/>
      <c r="DTA33" s="276"/>
      <c r="DTB33" s="276"/>
      <c r="DTC33" s="276"/>
      <c r="DTD33" s="276"/>
      <c r="DTE33" s="276"/>
      <c r="DTF33" s="276"/>
      <c r="DTG33" s="276"/>
      <c r="DTH33" s="276"/>
      <c r="DTI33" s="276"/>
      <c r="DTJ33" s="276"/>
      <c r="DTK33" s="276"/>
      <c r="DTL33" s="276"/>
      <c r="DTM33" s="276"/>
      <c r="DTN33" s="276"/>
      <c r="DTO33" s="276"/>
      <c r="DTP33" s="276"/>
      <c r="DTQ33" s="276"/>
      <c r="DTR33" s="276"/>
      <c r="DTS33" s="276"/>
      <c r="DTT33" s="276"/>
      <c r="DTU33" s="276"/>
      <c r="DTV33" s="276"/>
      <c r="DTW33" s="276"/>
      <c r="DTX33" s="276"/>
      <c r="DTY33" s="276"/>
      <c r="DTZ33" s="276"/>
      <c r="DUA33" s="276"/>
      <c r="DUB33" s="276"/>
      <c r="DUC33" s="276"/>
      <c r="DUD33" s="276"/>
      <c r="DUE33" s="276"/>
      <c r="DUF33" s="276"/>
      <c r="DUG33" s="276"/>
      <c r="DUH33" s="276"/>
      <c r="DUI33" s="276"/>
      <c r="DUJ33" s="276"/>
      <c r="DUK33" s="276"/>
      <c r="DUL33" s="276"/>
      <c r="DUM33" s="276"/>
      <c r="DUN33" s="276"/>
      <c r="DUO33" s="276"/>
      <c r="DUP33" s="276"/>
      <c r="DUQ33" s="276"/>
      <c r="DUR33" s="276"/>
      <c r="DUS33" s="276"/>
      <c r="DUT33" s="276"/>
      <c r="DUU33" s="276"/>
      <c r="DUV33" s="276"/>
      <c r="DUW33" s="276"/>
      <c r="DUX33" s="276"/>
      <c r="DUY33" s="276"/>
      <c r="DUZ33" s="276"/>
      <c r="DVA33" s="276"/>
      <c r="DVB33" s="276"/>
      <c r="DVC33" s="276"/>
      <c r="DVD33" s="276"/>
      <c r="DVE33" s="276"/>
      <c r="DVF33" s="276"/>
      <c r="DVG33" s="276"/>
      <c r="DVH33" s="276"/>
      <c r="DVI33" s="276"/>
      <c r="DVJ33" s="276"/>
      <c r="DVK33" s="276"/>
      <c r="DVL33" s="276"/>
      <c r="DVM33" s="276"/>
      <c r="DVN33" s="276"/>
      <c r="DVO33" s="276"/>
      <c r="DVP33" s="276"/>
      <c r="DVQ33" s="276"/>
      <c r="DVR33" s="276"/>
      <c r="DVS33" s="276"/>
      <c r="DVT33" s="276"/>
      <c r="DVU33" s="276"/>
      <c r="DVV33" s="276"/>
      <c r="DVW33" s="276"/>
      <c r="DVX33" s="276"/>
      <c r="DVY33" s="276"/>
      <c r="DVZ33" s="276"/>
      <c r="DWA33" s="276"/>
      <c r="DWB33" s="276"/>
      <c r="DWC33" s="276"/>
      <c r="DWD33" s="276"/>
      <c r="DWE33" s="276"/>
      <c r="DWF33" s="276"/>
      <c r="DWG33" s="276"/>
      <c r="DWH33" s="276"/>
      <c r="DWI33" s="276"/>
      <c r="DWJ33" s="276"/>
      <c r="DWK33" s="276"/>
      <c r="DWL33" s="276"/>
      <c r="DWM33" s="276"/>
      <c r="DWN33" s="276"/>
      <c r="DWO33" s="276"/>
      <c r="DWP33" s="276"/>
      <c r="DWQ33" s="276"/>
      <c r="DWR33" s="276"/>
      <c r="DWS33" s="276"/>
      <c r="DWT33" s="276"/>
      <c r="DWU33" s="276"/>
      <c r="DWV33" s="276"/>
      <c r="DWW33" s="276"/>
      <c r="DWX33" s="276"/>
      <c r="DWY33" s="276"/>
      <c r="DWZ33" s="276"/>
      <c r="DXA33" s="276"/>
      <c r="DXB33" s="276"/>
      <c r="DXC33" s="276"/>
      <c r="DXD33" s="276"/>
      <c r="DXE33" s="276"/>
      <c r="DXF33" s="276"/>
      <c r="DXG33" s="276"/>
      <c r="DXH33" s="276"/>
      <c r="DXI33" s="276"/>
      <c r="DXJ33" s="276"/>
      <c r="DXK33" s="276"/>
      <c r="DXL33" s="276"/>
      <c r="DXM33" s="276"/>
      <c r="DXN33" s="276"/>
      <c r="DXO33" s="276"/>
      <c r="DXP33" s="276"/>
      <c r="DXQ33" s="276"/>
      <c r="DXR33" s="276"/>
      <c r="DXS33" s="276"/>
      <c r="DXT33" s="276"/>
      <c r="DXU33" s="276"/>
      <c r="DXV33" s="276"/>
      <c r="DXW33" s="276"/>
      <c r="DXX33" s="276"/>
      <c r="DXY33" s="276"/>
      <c r="DXZ33" s="276"/>
      <c r="DYA33" s="276"/>
      <c r="DYB33" s="276"/>
      <c r="DYC33" s="276"/>
      <c r="DYD33" s="276"/>
      <c r="DYE33" s="276"/>
      <c r="DYF33" s="276"/>
      <c r="DYG33" s="276"/>
      <c r="DYH33" s="276"/>
      <c r="DYI33" s="276"/>
      <c r="DYJ33" s="276"/>
      <c r="DYK33" s="276"/>
      <c r="DYL33" s="276"/>
      <c r="DYM33" s="276"/>
      <c r="DYN33" s="276"/>
      <c r="DYO33" s="276"/>
      <c r="DYP33" s="276"/>
      <c r="DYQ33" s="276"/>
      <c r="DYR33" s="276"/>
      <c r="DYS33" s="276"/>
      <c r="DYT33" s="276"/>
      <c r="DYU33" s="276"/>
      <c r="DYV33" s="276"/>
      <c r="DYW33" s="276"/>
      <c r="DYX33" s="276"/>
      <c r="DYY33" s="276"/>
      <c r="DYZ33" s="276"/>
      <c r="DZA33" s="276"/>
      <c r="DZB33" s="276"/>
      <c r="DZC33" s="276"/>
      <c r="DZD33" s="276"/>
      <c r="DZE33" s="276"/>
      <c r="DZF33" s="276"/>
      <c r="DZG33" s="276"/>
      <c r="DZH33" s="276"/>
      <c r="DZI33" s="276"/>
      <c r="DZJ33" s="276"/>
      <c r="DZK33" s="276"/>
      <c r="DZL33" s="276"/>
      <c r="DZM33" s="276"/>
      <c r="DZN33" s="276"/>
      <c r="DZO33" s="276"/>
      <c r="DZP33" s="276"/>
      <c r="DZQ33" s="276"/>
      <c r="DZR33" s="276"/>
      <c r="DZS33" s="276"/>
      <c r="DZT33" s="276"/>
      <c r="DZU33" s="276"/>
      <c r="DZV33" s="276"/>
      <c r="DZW33" s="276"/>
      <c r="DZX33" s="276"/>
      <c r="DZY33" s="276"/>
      <c r="DZZ33" s="276"/>
      <c r="EAA33" s="276"/>
      <c r="EAB33" s="276"/>
      <c r="EAC33" s="276"/>
      <c r="EAD33" s="276"/>
      <c r="EAE33" s="276"/>
      <c r="EAF33" s="276"/>
      <c r="EAG33" s="276"/>
      <c r="EAH33" s="276"/>
      <c r="EAI33" s="276"/>
      <c r="EAJ33" s="276"/>
      <c r="EAK33" s="276"/>
      <c r="EAL33" s="276"/>
      <c r="EAM33" s="276"/>
      <c r="EAN33" s="276"/>
      <c r="EAO33" s="276"/>
      <c r="EAP33" s="276"/>
      <c r="EAQ33" s="276"/>
      <c r="EAR33" s="276"/>
      <c r="EAS33" s="276"/>
      <c r="EAT33" s="276"/>
      <c r="EAU33" s="276"/>
      <c r="EAV33" s="276"/>
      <c r="EAW33" s="276"/>
      <c r="EAX33" s="276"/>
      <c r="EAY33" s="276"/>
      <c r="EAZ33" s="276"/>
      <c r="EBA33" s="276"/>
      <c r="EBB33" s="276"/>
      <c r="EBC33" s="276"/>
      <c r="EBD33" s="276"/>
      <c r="EBE33" s="276"/>
      <c r="EBF33" s="276"/>
      <c r="EBG33" s="276"/>
      <c r="EBH33" s="276"/>
      <c r="EBI33" s="276"/>
      <c r="EBJ33" s="276"/>
      <c r="EBK33" s="276"/>
      <c r="EBL33" s="276"/>
      <c r="EBM33" s="276"/>
      <c r="EBN33" s="276"/>
      <c r="EBO33" s="276"/>
      <c r="EBP33" s="276"/>
      <c r="EBQ33" s="276"/>
      <c r="EBR33" s="276"/>
      <c r="EBS33" s="276"/>
      <c r="EBT33" s="276"/>
      <c r="EBU33" s="276"/>
      <c r="EBV33" s="276"/>
      <c r="EBW33" s="276"/>
      <c r="EBX33" s="276"/>
      <c r="EBY33" s="276"/>
      <c r="EBZ33" s="276"/>
      <c r="ECA33" s="276"/>
      <c r="ECB33" s="276"/>
      <c r="ECC33" s="276"/>
      <c r="ECD33" s="276"/>
      <c r="ECE33" s="276"/>
      <c r="ECF33" s="276"/>
      <c r="ECG33" s="276"/>
      <c r="ECH33" s="276"/>
      <c r="ECI33" s="276"/>
      <c r="ECJ33" s="276"/>
      <c r="ECK33" s="276"/>
      <c r="ECL33" s="276"/>
      <c r="ECM33" s="276"/>
      <c r="ECN33" s="276"/>
      <c r="ECO33" s="276"/>
      <c r="ECP33" s="276"/>
      <c r="ECQ33" s="276"/>
      <c r="ECR33" s="276"/>
      <c r="ECS33" s="276"/>
      <c r="ECT33" s="276"/>
      <c r="ECU33" s="276"/>
      <c r="ECV33" s="276"/>
      <c r="ECW33" s="276"/>
      <c r="ECX33" s="276"/>
      <c r="ECY33" s="276"/>
      <c r="ECZ33" s="276"/>
      <c r="EDA33" s="276"/>
      <c r="EDB33" s="276"/>
      <c r="EDC33" s="276"/>
      <c r="EDD33" s="276"/>
      <c r="EDE33" s="276"/>
      <c r="EDF33" s="276"/>
      <c r="EDG33" s="276"/>
      <c r="EDH33" s="276"/>
      <c r="EDI33" s="276"/>
      <c r="EDJ33" s="276"/>
      <c r="EDK33" s="276"/>
      <c r="EDL33" s="276"/>
      <c r="EDM33" s="276"/>
      <c r="EDN33" s="276"/>
      <c r="EDO33" s="276"/>
      <c r="EDP33" s="276"/>
      <c r="EDQ33" s="276"/>
      <c r="EDR33" s="276"/>
      <c r="EDS33" s="276"/>
      <c r="EDT33" s="276"/>
      <c r="EDU33" s="276"/>
      <c r="EDV33" s="276"/>
      <c r="EDW33" s="276"/>
      <c r="EDX33" s="276"/>
      <c r="EDY33" s="276"/>
      <c r="EDZ33" s="276"/>
      <c r="EEA33" s="276"/>
      <c r="EEB33" s="276"/>
      <c r="EEC33" s="276"/>
      <c r="EED33" s="276"/>
      <c r="EEE33" s="276"/>
      <c r="EEF33" s="276"/>
      <c r="EEG33" s="276"/>
      <c r="EEH33" s="276"/>
      <c r="EEI33" s="276"/>
      <c r="EEJ33" s="276"/>
      <c r="EEK33" s="276"/>
      <c r="EEL33" s="276"/>
      <c r="EEM33" s="276"/>
      <c r="EEN33" s="276"/>
      <c r="EEO33" s="276"/>
      <c r="EEP33" s="276"/>
      <c r="EEQ33" s="276"/>
      <c r="EER33" s="276"/>
      <c r="EES33" s="276"/>
      <c r="EET33" s="276"/>
      <c r="EEU33" s="276"/>
      <c r="EEV33" s="276"/>
      <c r="EEW33" s="276"/>
      <c r="EEX33" s="276"/>
      <c r="EEY33" s="276"/>
      <c r="EEZ33" s="276"/>
      <c r="EFA33" s="276"/>
      <c r="EFB33" s="276"/>
      <c r="EFC33" s="276"/>
      <c r="EFD33" s="276"/>
      <c r="EFE33" s="276"/>
      <c r="EFF33" s="276"/>
      <c r="EFG33" s="276"/>
      <c r="EFH33" s="276"/>
      <c r="EFI33" s="276"/>
      <c r="EFJ33" s="276"/>
      <c r="EFK33" s="276"/>
      <c r="EFL33" s="276"/>
      <c r="EFM33" s="276"/>
      <c r="EFN33" s="276"/>
      <c r="EFO33" s="276"/>
      <c r="EFP33" s="276"/>
      <c r="EFQ33" s="276"/>
      <c r="EFR33" s="276"/>
      <c r="EFS33" s="276"/>
      <c r="EFT33" s="276"/>
      <c r="EFU33" s="276"/>
      <c r="EFV33" s="276"/>
      <c r="EFW33" s="276"/>
      <c r="EFX33" s="276"/>
      <c r="EFY33" s="276"/>
      <c r="EFZ33" s="276"/>
      <c r="EGA33" s="276"/>
      <c r="EGB33" s="276"/>
      <c r="EGC33" s="276"/>
      <c r="EGD33" s="276"/>
      <c r="EGE33" s="276"/>
      <c r="EGF33" s="276"/>
      <c r="EGG33" s="276"/>
      <c r="EGH33" s="276"/>
      <c r="EGI33" s="276"/>
      <c r="EGJ33" s="276"/>
      <c r="EGK33" s="276"/>
      <c r="EGL33" s="276"/>
      <c r="EGM33" s="276"/>
      <c r="EGN33" s="276"/>
      <c r="EGO33" s="276"/>
      <c r="EGP33" s="276"/>
      <c r="EGQ33" s="276"/>
      <c r="EGR33" s="276"/>
      <c r="EGS33" s="276"/>
      <c r="EGT33" s="276"/>
      <c r="EGU33" s="276"/>
      <c r="EGV33" s="276"/>
      <c r="EGW33" s="276"/>
      <c r="EGX33" s="276"/>
      <c r="EGY33" s="276"/>
      <c r="EGZ33" s="276"/>
      <c r="EHA33" s="276"/>
      <c r="EHB33" s="276"/>
      <c r="EHC33" s="276"/>
      <c r="EHD33" s="276"/>
      <c r="EHE33" s="276"/>
      <c r="EHF33" s="276"/>
      <c r="EHG33" s="276"/>
      <c r="EHH33" s="276"/>
      <c r="EHI33" s="276"/>
      <c r="EHJ33" s="276"/>
      <c r="EHK33" s="276"/>
      <c r="EHL33" s="276"/>
      <c r="EHM33" s="276"/>
      <c r="EHN33" s="276"/>
      <c r="EHO33" s="276"/>
      <c r="EHP33" s="276"/>
      <c r="EHQ33" s="276"/>
      <c r="EHR33" s="276"/>
      <c r="EHS33" s="276"/>
      <c r="EHT33" s="276"/>
      <c r="EHU33" s="276"/>
      <c r="EHV33" s="276"/>
      <c r="EHW33" s="276"/>
      <c r="EHX33" s="276"/>
      <c r="EHY33" s="276"/>
      <c r="EHZ33" s="276"/>
      <c r="EIA33" s="276"/>
      <c r="EIB33" s="276"/>
      <c r="EIC33" s="276"/>
      <c r="EID33" s="276"/>
      <c r="EIE33" s="276"/>
      <c r="EIF33" s="276"/>
      <c r="EIG33" s="276"/>
      <c r="EIH33" s="276"/>
      <c r="EII33" s="276"/>
      <c r="EIJ33" s="276"/>
      <c r="EIK33" s="276"/>
      <c r="EIL33" s="276"/>
      <c r="EIM33" s="276"/>
      <c r="EIN33" s="276"/>
      <c r="EIO33" s="276"/>
      <c r="EIP33" s="276"/>
      <c r="EIQ33" s="276"/>
      <c r="EIR33" s="276"/>
      <c r="EIS33" s="276"/>
      <c r="EIT33" s="276"/>
      <c r="EIU33" s="276"/>
      <c r="EIV33" s="276"/>
      <c r="EIW33" s="276"/>
      <c r="EIX33" s="276"/>
      <c r="EIY33" s="276"/>
      <c r="EIZ33" s="276"/>
      <c r="EJA33" s="276"/>
      <c r="EJB33" s="276"/>
      <c r="EJC33" s="276"/>
      <c r="EJD33" s="276"/>
      <c r="EJE33" s="276"/>
      <c r="EJF33" s="276"/>
      <c r="EJG33" s="276"/>
      <c r="EJH33" s="276"/>
      <c r="EJI33" s="276"/>
      <c r="EJJ33" s="276"/>
      <c r="EJK33" s="276"/>
      <c r="EJL33" s="276"/>
      <c r="EJM33" s="276"/>
      <c r="EJN33" s="276"/>
      <c r="EJO33" s="276"/>
      <c r="EJP33" s="276"/>
      <c r="EJQ33" s="276"/>
      <c r="EJR33" s="276"/>
      <c r="EJS33" s="276"/>
      <c r="EJT33" s="276"/>
      <c r="EJU33" s="276"/>
      <c r="EJV33" s="276"/>
      <c r="EJW33" s="276"/>
      <c r="EJX33" s="276"/>
      <c r="EJY33" s="276"/>
      <c r="EJZ33" s="276"/>
      <c r="EKA33" s="276"/>
      <c r="EKB33" s="276"/>
      <c r="EKC33" s="276"/>
      <c r="EKD33" s="276"/>
      <c r="EKE33" s="276"/>
      <c r="EKF33" s="276"/>
      <c r="EKG33" s="276"/>
      <c r="EKH33" s="276"/>
      <c r="EKI33" s="276"/>
      <c r="EKJ33" s="276"/>
      <c r="EKK33" s="276"/>
      <c r="EKL33" s="276"/>
      <c r="EKM33" s="276"/>
      <c r="EKN33" s="276"/>
      <c r="EKO33" s="276"/>
      <c r="EKP33" s="276"/>
      <c r="EKQ33" s="276"/>
      <c r="EKR33" s="276"/>
      <c r="EKS33" s="276"/>
      <c r="EKT33" s="276"/>
      <c r="EKU33" s="276"/>
      <c r="EKV33" s="276"/>
      <c r="EKW33" s="276"/>
      <c r="EKX33" s="276"/>
      <c r="EKY33" s="276"/>
      <c r="EKZ33" s="276"/>
      <c r="ELA33" s="276"/>
      <c r="ELB33" s="276"/>
      <c r="ELC33" s="276"/>
      <c r="ELD33" s="276"/>
      <c r="ELE33" s="276"/>
      <c r="ELF33" s="276"/>
      <c r="ELG33" s="276"/>
      <c r="ELH33" s="276"/>
      <c r="ELI33" s="276"/>
      <c r="ELJ33" s="276"/>
      <c r="ELK33" s="276"/>
      <c r="ELL33" s="276"/>
      <c r="ELM33" s="276"/>
      <c r="ELN33" s="276"/>
      <c r="ELO33" s="276"/>
      <c r="ELP33" s="276"/>
      <c r="ELQ33" s="276"/>
      <c r="ELR33" s="276"/>
      <c r="ELS33" s="276"/>
      <c r="ELT33" s="276"/>
      <c r="ELU33" s="276"/>
      <c r="ELV33" s="276"/>
      <c r="ELW33" s="276"/>
      <c r="ELX33" s="276"/>
      <c r="ELY33" s="276"/>
      <c r="ELZ33" s="276"/>
      <c r="EMA33" s="276"/>
      <c r="EMB33" s="276"/>
      <c r="EMC33" s="276"/>
      <c r="EMD33" s="276"/>
      <c r="EME33" s="276"/>
      <c r="EMF33" s="276"/>
      <c r="EMG33" s="276"/>
      <c r="EMH33" s="276"/>
      <c r="EMI33" s="276"/>
      <c r="EMJ33" s="276"/>
      <c r="EMK33" s="276"/>
      <c r="EML33" s="276"/>
      <c r="EMM33" s="276"/>
      <c r="EMN33" s="276"/>
      <c r="EMO33" s="276"/>
      <c r="EMP33" s="276"/>
      <c r="EMQ33" s="276"/>
      <c r="EMR33" s="276"/>
      <c r="EMS33" s="276"/>
      <c r="EMT33" s="276"/>
      <c r="EMU33" s="276"/>
      <c r="EMV33" s="276"/>
      <c r="EMW33" s="276"/>
      <c r="EMX33" s="276"/>
      <c r="EMY33" s="276"/>
      <c r="EMZ33" s="276"/>
      <c r="ENA33" s="276"/>
      <c r="ENB33" s="276"/>
      <c r="ENC33" s="276"/>
      <c r="END33" s="276"/>
      <c r="ENE33" s="276"/>
      <c r="ENF33" s="276"/>
      <c r="ENG33" s="276"/>
      <c r="ENH33" s="276"/>
      <c r="ENI33" s="276"/>
      <c r="ENJ33" s="276"/>
      <c r="ENK33" s="276"/>
      <c r="ENL33" s="276"/>
      <c r="ENM33" s="276"/>
      <c r="ENN33" s="276"/>
      <c r="ENO33" s="276"/>
      <c r="ENP33" s="276"/>
      <c r="ENQ33" s="276"/>
      <c r="ENR33" s="276"/>
      <c r="ENS33" s="276"/>
      <c r="ENT33" s="276"/>
      <c r="ENU33" s="276"/>
      <c r="ENV33" s="276"/>
      <c r="ENW33" s="276"/>
      <c r="ENX33" s="276"/>
      <c r="ENY33" s="276"/>
      <c r="ENZ33" s="276"/>
      <c r="EOA33" s="276"/>
      <c r="EOB33" s="276"/>
      <c r="EOC33" s="276"/>
      <c r="EOD33" s="276"/>
      <c r="EOE33" s="276"/>
      <c r="EOF33" s="276"/>
      <c r="EOG33" s="276"/>
      <c r="EOH33" s="276"/>
      <c r="EOI33" s="276"/>
      <c r="EOJ33" s="276"/>
      <c r="EOK33" s="276"/>
      <c r="EOL33" s="276"/>
      <c r="EOM33" s="276"/>
      <c r="EON33" s="276"/>
      <c r="EOO33" s="276"/>
      <c r="EOP33" s="276"/>
      <c r="EOQ33" s="276"/>
      <c r="EOR33" s="276"/>
      <c r="EOS33" s="276"/>
      <c r="EOT33" s="276"/>
      <c r="EOU33" s="276"/>
      <c r="EOV33" s="276"/>
      <c r="EOW33" s="276"/>
      <c r="EOX33" s="276"/>
      <c r="EOY33" s="276"/>
      <c r="EOZ33" s="276"/>
      <c r="EPA33" s="276"/>
      <c r="EPB33" s="276"/>
      <c r="EPC33" s="276"/>
      <c r="EPD33" s="276"/>
      <c r="EPE33" s="276"/>
      <c r="EPF33" s="276"/>
      <c r="EPG33" s="276"/>
      <c r="EPH33" s="276"/>
      <c r="EPI33" s="276"/>
      <c r="EPJ33" s="276"/>
      <c r="EPK33" s="276"/>
      <c r="EPL33" s="276"/>
      <c r="EPM33" s="276"/>
      <c r="EPN33" s="276"/>
      <c r="EPO33" s="276"/>
      <c r="EPP33" s="276"/>
      <c r="EPQ33" s="276"/>
      <c r="EPR33" s="276"/>
      <c r="EPS33" s="276"/>
      <c r="EPT33" s="276"/>
      <c r="EPU33" s="276"/>
      <c r="EPV33" s="276"/>
      <c r="EPW33" s="276"/>
      <c r="EPX33" s="276"/>
      <c r="EPY33" s="276"/>
      <c r="EPZ33" s="276"/>
      <c r="EQA33" s="276"/>
      <c r="EQB33" s="276"/>
      <c r="EQC33" s="276"/>
      <c r="EQD33" s="276"/>
      <c r="EQE33" s="276"/>
      <c r="EQF33" s="276"/>
      <c r="EQG33" s="276"/>
      <c r="EQH33" s="276"/>
      <c r="EQI33" s="276"/>
      <c r="EQJ33" s="276"/>
      <c r="EQK33" s="276"/>
      <c r="EQL33" s="276"/>
      <c r="EQM33" s="276"/>
      <c r="EQN33" s="276"/>
      <c r="EQO33" s="276"/>
      <c r="EQP33" s="276"/>
      <c r="EQQ33" s="276"/>
      <c r="EQR33" s="276"/>
      <c r="EQS33" s="276"/>
      <c r="EQT33" s="276"/>
      <c r="EQU33" s="276"/>
      <c r="EQV33" s="276"/>
      <c r="EQW33" s="276"/>
      <c r="EQX33" s="276"/>
      <c r="EQY33" s="276"/>
      <c r="EQZ33" s="276"/>
      <c r="ERA33" s="276"/>
      <c r="ERB33" s="276"/>
      <c r="ERC33" s="276"/>
      <c r="ERD33" s="276"/>
      <c r="ERE33" s="276"/>
      <c r="ERF33" s="276"/>
      <c r="ERG33" s="276"/>
      <c r="ERH33" s="276"/>
      <c r="ERI33" s="276"/>
      <c r="ERJ33" s="276"/>
      <c r="ERK33" s="276"/>
      <c r="ERL33" s="276"/>
      <c r="ERM33" s="276"/>
      <c r="ERN33" s="276"/>
      <c r="ERO33" s="276"/>
      <c r="ERP33" s="276"/>
      <c r="ERQ33" s="276"/>
      <c r="ERR33" s="276"/>
      <c r="ERS33" s="276"/>
      <c r="ERT33" s="276"/>
      <c r="ERU33" s="276"/>
      <c r="ERV33" s="276"/>
      <c r="ERW33" s="276"/>
      <c r="ERX33" s="276"/>
      <c r="ERY33" s="276"/>
      <c r="ERZ33" s="276"/>
      <c r="ESA33" s="276"/>
      <c r="ESB33" s="276"/>
      <c r="ESC33" s="276"/>
      <c r="ESD33" s="276"/>
      <c r="ESE33" s="276"/>
      <c r="ESF33" s="276"/>
      <c r="ESG33" s="276"/>
      <c r="ESH33" s="276"/>
      <c r="ESI33" s="276"/>
      <c r="ESJ33" s="276"/>
      <c r="ESK33" s="276"/>
      <c r="ESL33" s="276"/>
      <c r="ESM33" s="276"/>
      <c r="ESN33" s="276"/>
      <c r="ESO33" s="276"/>
      <c r="ESP33" s="276"/>
      <c r="ESQ33" s="276"/>
      <c r="ESR33" s="276"/>
      <c r="ESS33" s="276"/>
      <c r="EST33" s="276"/>
      <c r="ESU33" s="276"/>
      <c r="ESV33" s="276"/>
      <c r="ESW33" s="276"/>
      <c r="ESX33" s="276"/>
      <c r="ESY33" s="276"/>
      <c r="ESZ33" s="276"/>
      <c r="ETA33" s="276"/>
      <c r="ETB33" s="276"/>
      <c r="ETC33" s="276"/>
      <c r="ETD33" s="276"/>
      <c r="ETE33" s="276"/>
      <c r="ETF33" s="276"/>
      <c r="ETG33" s="276"/>
      <c r="ETH33" s="276"/>
      <c r="ETI33" s="276"/>
      <c r="ETJ33" s="276"/>
      <c r="ETK33" s="276"/>
      <c r="ETL33" s="276"/>
      <c r="ETM33" s="276"/>
      <c r="ETN33" s="276"/>
      <c r="ETO33" s="276"/>
      <c r="ETP33" s="276"/>
      <c r="ETQ33" s="276"/>
      <c r="ETR33" s="276"/>
      <c r="ETS33" s="276"/>
      <c r="ETT33" s="276"/>
      <c r="ETU33" s="276"/>
      <c r="ETV33" s="276"/>
      <c r="ETW33" s="276"/>
      <c r="ETX33" s="276"/>
      <c r="ETY33" s="276"/>
      <c r="ETZ33" s="276"/>
      <c r="EUA33" s="276"/>
      <c r="EUB33" s="276"/>
      <c r="EUC33" s="276"/>
      <c r="EUD33" s="276"/>
      <c r="EUE33" s="276"/>
      <c r="EUF33" s="276"/>
      <c r="EUG33" s="276"/>
      <c r="EUH33" s="276"/>
      <c r="EUI33" s="276"/>
      <c r="EUJ33" s="276"/>
      <c r="EUK33" s="276"/>
      <c r="EUL33" s="276"/>
      <c r="EUM33" s="276"/>
      <c r="EUN33" s="276"/>
      <c r="EUO33" s="276"/>
      <c r="EUP33" s="276"/>
      <c r="EUQ33" s="276"/>
      <c r="EUR33" s="276"/>
      <c r="EUS33" s="276"/>
      <c r="EUT33" s="276"/>
      <c r="EUU33" s="276"/>
      <c r="EUV33" s="276"/>
      <c r="EUW33" s="276"/>
      <c r="EUX33" s="276"/>
      <c r="EUY33" s="276"/>
      <c r="EUZ33" s="276"/>
      <c r="EVA33" s="276"/>
      <c r="EVB33" s="276"/>
      <c r="EVC33" s="276"/>
      <c r="EVD33" s="276"/>
      <c r="EVE33" s="276"/>
      <c r="EVF33" s="276"/>
      <c r="EVG33" s="276"/>
      <c r="EVH33" s="276"/>
      <c r="EVI33" s="276"/>
      <c r="EVJ33" s="276"/>
      <c r="EVK33" s="276"/>
      <c r="EVL33" s="276"/>
      <c r="EVM33" s="276"/>
      <c r="EVN33" s="276"/>
      <c r="EVO33" s="276"/>
      <c r="EVP33" s="276"/>
      <c r="EVQ33" s="276"/>
      <c r="EVR33" s="276"/>
      <c r="EVS33" s="276"/>
      <c r="EVT33" s="276"/>
      <c r="EVU33" s="276"/>
      <c r="EVV33" s="276"/>
      <c r="EVW33" s="276"/>
      <c r="EVX33" s="276"/>
      <c r="EVY33" s="276"/>
      <c r="EVZ33" s="276"/>
      <c r="EWA33" s="276"/>
      <c r="EWB33" s="276"/>
      <c r="EWC33" s="276"/>
      <c r="EWD33" s="276"/>
      <c r="EWE33" s="276"/>
      <c r="EWF33" s="276"/>
      <c r="EWG33" s="276"/>
      <c r="EWH33" s="276"/>
      <c r="EWI33" s="276"/>
      <c r="EWJ33" s="276"/>
      <c r="EWK33" s="276"/>
      <c r="EWL33" s="276"/>
      <c r="EWM33" s="276"/>
      <c r="EWN33" s="276"/>
      <c r="EWO33" s="276"/>
      <c r="EWP33" s="276"/>
      <c r="EWQ33" s="276"/>
      <c r="EWR33" s="276"/>
      <c r="EWS33" s="276"/>
      <c r="EWT33" s="276"/>
      <c r="EWU33" s="276"/>
      <c r="EWV33" s="276"/>
      <c r="EWW33" s="276"/>
      <c r="EWX33" s="276"/>
      <c r="EWY33" s="276"/>
      <c r="EWZ33" s="276"/>
      <c r="EXA33" s="276"/>
      <c r="EXB33" s="276"/>
      <c r="EXC33" s="276"/>
      <c r="EXD33" s="276"/>
      <c r="EXE33" s="276"/>
      <c r="EXF33" s="276"/>
      <c r="EXG33" s="276"/>
      <c r="EXH33" s="276"/>
      <c r="EXI33" s="276"/>
      <c r="EXJ33" s="276"/>
      <c r="EXK33" s="276"/>
      <c r="EXL33" s="276"/>
      <c r="EXM33" s="276"/>
      <c r="EXN33" s="276"/>
      <c r="EXO33" s="276"/>
      <c r="EXP33" s="276"/>
      <c r="EXQ33" s="276"/>
      <c r="EXR33" s="276"/>
      <c r="EXS33" s="276"/>
      <c r="EXT33" s="276"/>
      <c r="EXU33" s="276"/>
      <c r="EXV33" s="276"/>
      <c r="EXW33" s="276"/>
      <c r="EXX33" s="276"/>
      <c r="EXY33" s="276"/>
      <c r="EXZ33" s="276"/>
      <c r="EYA33" s="276"/>
      <c r="EYB33" s="276"/>
      <c r="EYC33" s="276"/>
      <c r="EYD33" s="276"/>
      <c r="EYE33" s="276"/>
      <c r="EYF33" s="276"/>
      <c r="EYG33" s="276"/>
      <c r="EYH33" s="276"/>
      <c r="EYI33" s="276"/>
      <c r="EYJ33" s="276"/>
      <c r="EYK33" s="276"/>
      <c r="EYL33" s="276"/>
      <c r="EYM33" s="276"/>
      <c r="EYN33" s="276"/>
      <c r="EYO33" s="276"/>
      <c r="EYP33" s="276"/>
      <c r="EYQ33" s="276"/>
      <c r="EYR33" s="276"/>
      <c r="EYS33" s="276"/>
      <c r="EYT33" s="276"/>
      <c r="EYU33" s="276"/>
      <c r="EYV33" s="276"/>
      <c r="EYW33" s="276"/>
      <c r="EYX33" s="276"/>
      <c r="EYY33" s="276"/>
      <c r="EYZ33" s="276"/>
      <c r="EZA33" s="276"/>
      <c r="EZB33" s="276"/>
      <c r="EZC33" s="276"/>
      <c r="EZD33" s="276"/>
      <c r="EZE33" s="276"/>
      <c r="EZF33" s="276"/>
      <c r="EZG33" s="276"/>
      <c r="EZH33" s="276"/>
      <c r="EZI33" s="276"/>
      <c r="EZJ33" s="276"/>
      <c r="EZK33" s="276"/>
      <c r="EZL33" s="276"/>
      <c r="EZM33" s="276"/>
      <c r="EZN33" s="276"/>
      <c r="EZO33" s="276"/>
      <c r="EZP33" s="276"/>
      <c r="EZQ33" s="276"/>
      <c r="EZR33" s="276"/>
      <c r="EZS33" s="276"/>
      <c r="EZT33" s="276"/>
      <c r="EZU33" s="276"/>
      <c r="EZV33" s="276"/>
      <c r="EZW33" s="276"/>
      <c r="EZX33" s="276"/>
      <c r="EZY33" s="276"/>
      <c r="EZZ33" s="276"/>
      <c r="FAA33" s="276"/>
      <c r="FAB33" s="276"/>
      <c r="FAC33" s="276"/>
      <c r="FAD33" s="276"/>
      <c r="FAE33" s="276"/>
      <c r="FAF33" s="276"/>
      <c r="FAG33" s="276"/>
      <c r="FAH33" s="276"/>
      <c r="FAI33" s="276"/>
      <c r="FAJ33" s="276"/>
      <c r="FAK33" s="276"/>
      <c r="FAL33" s="276"/>
      <c r="FAM33" s="276"/>
      <c r="FAN33" s="276"/>
      <c r="FAO33" s="276"/>
      <c r="FAP33" s="276"/>
      <c r="FAQ33" s="276"/>
      <c r="FAR33" s="276"/>
      <c r="FAS33" s="276"/>
      <c r="FAT33" s="276"/>
      <c r="FAU33" s="276"/>
      <c r="FAV33" s="276"/>
      <c r="FAW33" s="276"/>
      <c r="FAX33" s="276"/>
      <c r="FAY33" s="276"/>
      <c r="FAZ33" s="276"/>
      <c r="FBA33" s="276"/>
      <c r="FBB33" s="276"/>
      <c r="FBC33" s="276"/>
      <c r="FBD33" s="276"/>
      <c r="FBE33" s="276"/>
      <c r="FBF33" s="276"/>
      <c r="FBG33" s="276"/>
      <c r="FBH33" s="276"/>
      <c r="FBI33" s="276"/>
      <c r="FBJ33" s="276"/>
      <c r="FBK33" s="276"/>
      <c r="FBL33" s="276"/>
      <c r="FBM33" s="276"/>
      <c r="FBN33" s="276"/>
      <c r="FBO33" s="276"/>
      <c r="FBP33" s="276"/>
      <c r="FBQ33" s="276"/>
      <c r="FBR33" s="276"/>
      <c r="FBS33" s="276"/>
      <c r="FBT33" s="276"/>
      <c r="FBU33" s="276"/>
      <c r="FBV33" s="276"/>
      <c r="FBW33" s="276"/>
      <c r="FBX33" s="276"/>
      <c r="FBY33" s="276"/>
      <c r="FBZ33" s="276"/>
      <c r="FCA33" s="276"/>
      <c r="FCB33" s="276"/>
      <c r="FCC33" s="276"/>
      <c r="FCD33" s="276"/>
      <c r="FCE33" s="276"/>
      <c r="FCF33" s="276"/>
      <c r="FCG33" s="276"/>
      <c r="FCH33" s="276"/>
      <c r="FCI33" s="276"/>
      <c r="FCJ33" s="276"/>
      <c r="FCK33" s="276"/>
      <c r="FCL33" s="276"/>
      <c r="FCM33" s="276"/>
      <c r="FCN33" s="276"/>
      <c r="FCO33" s="276"/>
      <c r="FCP33" s="276"/>
      <c r="FCQ33" s="276"/>
      <c r="FCR33" s="276"/>
      <c r="FCS33" s="276"/>
      <c r="FCT33" s="276"/>
      <c r="FCU33" s="276"/>
      <c r="FCV33" s="276"/>
      <c r="FCW33" s="276"/>
      <c r="FCX33" s="276"/>
      <c r="FCY33" s="276"/>
      <c r="FCZ33" s="276"/>
      <c r="FDA33" s="276"/>
      <c r="FDB33" s="276"/>
      <c r="FDC33" s="276"/>
      <c r="FDD33" s="276"/>
      <c r="FDE33" s="276"/>
      <c r="FDF33" s="276"/>
      <c r="FDG33" s="276"/>
      <c r="FDH33" s="276"/>
      <c r="FDI33" s="276"/>
      <c r="FDJ33" s="276"/>
      <c r="FDK33" s="276"/>
      <c r="FDL33" s="276"/>
      <c r="FDM33" s="276"/>
      <c r="FDN33" s="276"/>
      <c r="FDO33" s="276"/>
      <c r="FDP33" s="276"/>
      <c r="FDQ33" s="276"/>
      <c r="FDR33" s="276"/>
      <c r="FDS33" s="276"/>
      <c r="FDT33" s="276"/>
      <c r="FDU33" s="276"/>
      <c r="FDV33" s="276"/>
      <c r="FDW33" s="276"/>
      <c r="FDX33" s="276"/>
      <c r="FDY33" s="276"/>
      <c r="FDZ33" s="276"/>
      <c r="FEA33" s="276"/>
      <c r="FEB33" s="276"/>
      <c r="FEC33" s="276"/>
      <c r="FED33" s="276"/>
      <c r="FEE33" s="276"/>
      <c r="FEF33" s="276"/>
      <c r="FEG33" s="276"/>
      <c r="FEH33" s="276"/>
      <c r="FEI33" s="276"/>
      <c r="FEJ33" s="276"/>
      <c r="FEK33" s="276"/>
      <c r="FEL33" s="276"/>
      <c r="FEM33" s="276"/>
      <c r="FEN33" s="276"/>
      <c r="FEO33" s="276"/>
      <c r="FEP33" s="276"/>
      <c r="FEQ33" s="276"/>
      <c r="FER33" s="276"/>
      <c r="FES33" s="276"/>
      <c r="FET33" s="276"/>
      <c r="FEU33" s="276"/>
      <c r="FEV33" s="276"/>
      <c r="FEW33" s="276"/>
      <c r="FEX33" s="276"/>
      <c r="FEY33" s="276"/>
      <c r="FEZ33" s="276"/>
      <c r="FFA33" s="276"/>
      <c r="FFB33" s="276"/>
      <c r="FFC33" s="276"/>
      <c r="FFD33" s="276"/>
      <c r="FFE33" s="276"/>
      <c r="FFF33" s="276"/>
      <c r="FFG33" s="276"/>
      <c r="FFH33" s="276"/>
      <c r="FFI33" s="276"/>
      <c r="FFJ33" s="276"/>
      <c r="FFK33" s="276"/>
      <c r="FFL33" s="276"/>
      <c r="FFM33" s="276"/>
      <c r="FFN33" s="276"/>
      <c r="FFO33" s="276"/>
      <c r="FFP33" s="276"/>
      <c r="FFQ33" s="276"/>
      <c r="FFR33" s="276"/>
      <c r="FFS33" s="276"/>
      <c r="FFT33" s="276"/>
      <c r="FFU33" s="276"/>
      <c r="FFV33" s="276"/>
      <c r="FFW33" s="276"/>
      <c r="FFX33" s="276"/>
      <c r="FFY33" s="276"/>
      <c r="FFZ33" s="276"/>
      <c r="FGA33" s="276"/>
      <c r="FGB33" s="276"/>
      <c r="FGC33" s="276"/>
      <c r="FGD33" s="276"/>
      <c r="FGE33" s="276"/>
      <c r="FGF33" s="276"/>
      <c r="FGG33" s="276"/>
      <c r="FGH33" s="276"/>
      <c r="FGI33" s="276"/>
      <c r="FGJ33" s="276"/>
      <c r="FGK33" s="276"/>
      <c r="FGL33" s="276"/>
      <c r="FGM33" s="276"/>
      <c r="FGN33" s="276"/>
      <c r="FGO33" s="276"/>
      <c r="FGP33" s="276"/>
      <c r="FGQ33" s="276"/>
      <c r="FGR33" s="276"/>
      <c r="FGS33" s="276"/>
      <c r="FGT33" s="276"/>
      <c r="FGU33" s="276"/>
      <c r="FGV33" s="276"/>
      <c r="FGW33" s="276"/>
      <c r="FGX33" s="276"/>
      <c r="FGY33" s="276"/>
      <c r="FGZ33" s="276"/>
      <c r="FHA33" s="276"/>
      <c r="FHB33" s="276"/>
      <c r="FHC33" s="276"/>
      <c r="FHD33" s="276"/>
      <c r="FHE33" s="276"/>
      <c r="FHF33" s="276"/>
      <c r="FHG33" s="276"/>
      <c r="FHH33" s="276"/>
      <c r="FHI33" s="276"/>
      <c r="FHJ33" s="276"/>
      <c r="FHK33" s="276"/>
      <c r="FHL33" s="276"/>
      <c r="FHM33" s="276"/>
      <c r="FHN33" s="276"/>
      <c r="FHO33" s="276"/>
      <c r="FHP33" s="276"/>
      <c r="FHQ33" s="276"/>
      <c r="FHR33" s="276"/>
      <c r="FHS33" s="276"/>
      <c r="FHT33" s="276"/>
      <c r="FHU33" s="276"/>
      <c r="FHV33" s="276"/>
      <c r="FHW33" s="276"/>
      <c r="FHX33" s="276"/>
      <c r="FHY33" s="276"/>
      <c r="FHZ33" s="276"/>
      <c r="FIA33" s="276"/>
      <c r="FIB33" s="276"/>
      <c r="FIC33" s="276"/>
      <c r="FID33" s="276"/>
      <c r="FIE33" s="276"/>
      <c r="FIF33" s="276"/>
      <c r="FIG33" s="276"/>
      <c r="FIH33" s="276"/>
      <c r="FII33" s="276"/>
      <c r="FIJ33" s="276"/>
      <c r="FIK33" s="276"/>
      <c r="FIL33" s="276"/>
      <c r="FIM33" s="276"/>
      <c r="FIN33" s="276"/>
      <c r="FIO33" s="276"/>
      <c r="FIP33" s="276"/>
      <c r="FIQ33" s="276"/>
      <c r="FIR33" s="276"/>
      <c r="FIS33" s="276"/>
      <c r="FIT33" s="276"/>
      <c r="FIU33" s="276"/>
      <c r="FIV33" s="276"/>
      <c r="FIW33" s="276"/>
      <c r="FIX33" s="276"/>
      <c r="FIY33" s="276"/>
      <c r="FIZ33" s="276"/>
      <c r="FJA33" s="276"/>
      <c r="FJB33" s="276"/>
      <c r="FJC33" s="276"/>
      <c r="FJD33" s="276"/>
      <c r="FJE33" s="276"/>
      <c r="FJF33" s="276"/>
      <c r="FJG33" s="276"/>
      <c r="FJH33" s="276"/>
      <c r="FJI33" s="276"/>
      <c r="FJJ33" s="276"/>
      <c r="FJK33" s="276"/>
      <c r="FJL33" s="276"/>
      <c r="FJM33" s="276"/>
      <c r="FJN33" s="276"/>
      <c r="FJO33" s="276"/>
      <c r="FJP33" s="276"/>
      <c r="FJQ33" s="276"/>
      <c r="FJR33" s="276"/>
      <c r="FJS33" s="276"/>
      <c r="FJT33" s="276"/>
      <c r="FJU33" s="276"/>
      <c r="FJV33" s="276"/>
      <c r="FJW33" s="276"/>
      <c r="FJX33" s="276"/>
      <c r="FJY33" s="276"/>
      <c r="FJZ33" s="276"/>
      <c r="FKA33" s="276"/>
      <c r="FKB33" s="276"/>
      <c r="FKC33" s="276"/>
      <c r="FKD33" s="276"/>
      <c r="FKE33" s="276"/>
      <c r="FKF33" s="276"/>
      <c r="FKG33" s="276"/>
      <c r="FKH33" s="276"/>
      <c r="FKI33" s="276"/>
      <c r="FKJ33" s="276"/>
      <c r="FKK33" s="276"/>
      <c r="FKL33" s="276"/>
      <c r="FKM33" s="276"/>
      <c r="FKN33" s="276"/>
      <c r="FKO33" s="276"/>
      <c r="FKP33" s="276"/>
      <c r="FKQ33" s="276"/>
      <c r="FKR33" s="276"/>
      <c r="FKS33" s="276"/>
      <c r="FKT33" s="276"/>
      <c r="FKU33" s="276"/>
      <c r="FKV33" s="276"/>
      <c r="FKW33" s="276"/>
      <c r="FKX33" s="276"/>
      <c r="FKY33" s="276"/>
      <c r="FKZ33" s="276"/>
      <c r="FLA33" s="276"/>
      <c r="FLB33" s="276"/>
      <c r="FLC33" s="276"/>
      <c r="FLD33" s="276"/>
      <c r="FLE33" s="276"/>
      <c r="FLF33" s="276"/>
      <c r="FLG33" s="276"/>
      <c r="FLH33" s="276"/>
      <c r="FLI33" s="276"/>
      <c r="FLJ33" s="276"/>
      <c r="FLK33" s="276"/>
      <c r="FLL33" s="276"/>
      <c r="FLM33" s="276"/>
      <c r="FLN33" s="276"/>
      <c r="FLO33" s="276"/>
      <c r="FLP33" s="276"/>
      <c r="FLQ33" s="276"/>
      <c r="FLR33" s="276"/>
      <c r="FLS33" s="276"/>
      <c r="FLT33" s="276"/>
      <c r="FLU33" s="276"/>
      <c r="FLV33" s="276"/>
      <c r="FLW33" s="276"/>
      <c r="FLX33" s="276"/>
      <c r="FLY33" s="276"/>
      <c r="FLZ33" s="276"/>
      <c r="FMA33" s="276"/>
      <c r="FMB33" s="276"/>
      <c r="FMC33" s="276"/>
      <c r="FMD33" s="276"/>
      <c r="FME33" s="276"/>
      <c r="FMF33" s="276"/>
      <c r="FMG33" s="276"/>
      <c r="FMH33" s="276"/>
      <c r="FMI33" s="276"/>
      <c r="FMJ33" s="276"/>
      <c r="FMK33" s="276"/>
      <c r="FML33" s="276"/>
      <c r="FMM33" s="276"/>
      <c r="FMN33" s="276"/>
      <c r="FMO33" s="276"/>
      <c r="FMP33" s="276"/>
      <c r="FMQ33" s="276"/>
      <c r="FMR33" s="276"/>
      <c r="FMS33" s="276"/>
      <c r="FMT33" s="276"/>
      <c r="FMU33" s="276"/>
      <c r="FMV33" s="276"/>
      <c r="FMW33" s="276"/>
      <c r="FMX33" s="276"/>
      <c r="FMY33" s="276"/>
      <c r="FMZ33" s="276"/>
      <c r="FNA33" s="276"/>
      <c r="FNB33" s="276"/>
      <c r="FNC33" s="276"/>
      <c r="FND33" s="276"/>
      <c r="FNE33" s="276"/>
      <c r="FNF33" s="276"/>
      <c r="FNG33" s="276"/>
      <c r="FNH33" s="276"/>
      <c r="FNI33" s="276"/>
      <c r="FNJ33" s="276"/>
      <c r="FNK33" s="276"/>
      <c r="FNL33" s="276"/>
      <c r="FNM33" s="276"/>
      <c r="FNN33" s="276"/>
      <c r="FNO33" s="276"/>
      <c r="FNP33" s="276"/>
      <c r="FNQ33" s="276"/>
      <c r="FNR33" s="276"/>
      <c r="FNS33" s="276"/>
      <c r="FNT33" s="276"/>
      <c r="FNU33" s="276"/>
      <c r="FNV33" s="276"/>
      <c r="FNW33" s="276"/>
      <c r="FNX33" s="276"/>
      <c r="FNY33" s="276"/>
      <c r="FNZ33" s="276"/>
      <c r="FOA33" s="276"/>
      <c r="FOB33" s="276"/>
      <c r="FOC33" s="276"/>
      <c r="FOD33" s="276"/>
      <c r="FOE33" s="276"/>
      <c r="FOF33" s="276"/>
      <c r="FOG33" s="276"/>
      <c r="FOH33" s="276"/>
      <c r="FOI33" s="276"/>
      <c r="FOJ33" s="276"/>
      <c r="FOK33" s="276"/>
      <c r="FOL33" s="276"/>
      <c r="FOM33" s="276"/>
      <c r="FON33" s="276"/>
      <c r="FOO33" s="276"/>
      <c r="FOP33" s="276"/>
      <c r="FOQ33" s="276"/>
      <c r="FOR33" s="276"/>
      <c r="FOS33" s="276"/>
      <c r="FOT33" s="276"/>
      <c r="FOU33" s="276"/>
      <c r="FOV33" s="276"/>
      <c r="FOW33" s="276"/>
      <c r="FOX33" s="276"/>
      <c r="FOY33" s="276"/>
      <c r="FOZ33" s="276"/>
      <c r="FPA33" s="276"/>
      <c r="FPB33" s="276"/>
      <c r="FPC33" s="276"/>
      <c r="FPD33" s="276"/>
      <c r="FPE33" s="276"/>
      <c r="FPF33" s="276"/>
      <c r="FPG33" s="276"/>
      <c r="FPH33" s="276"/>
      <c r="FPI33" s="276"/>
      <c r="FPJ33" s="276"/>
      <c r="FPK33" s="276"/>
      <c r="FPL33" s="276"/>
      <c r="FPM33" s="276"/>
      <c r="FPN33" s="276"/>
      <c r="FPO33" s="276"/>
      <c r="FPP33" s="276"/>
      <c r="FPQ33" s="276"/>
      <c r="FPR33" s="276"/>
      <c r="FPS33" s="276"/>
      <c r="FPT33" s="276"/>
      <c r="FPU33" s="276"/>
      <c r="FPV33" s="276"/>
      <c r="FPW33" s="276"/>
      <c r="FPX33" s="276"/>
      <c r="FPY33" s="276"/>
      <c r="FPZ33" s="276"/>
      <c r="FQA33" s="276"/>
      <c r="FQB33" s="276"/>
      <c r="FQC33" s="276"/>
      <c r="FQD33" s="276"/>
      <c r="FQE33" s="276"/>
      <c r="FQF33" s="276"/>
      <c r="FQG33" s="276"/>
      <c r="FQH33" s="276"/>
      <c r="FQI33" s="276"/>
      <c r="FQJ33" s="276"/>
      <c r="FQK33" s="276"/>
      <c r="FQL33" s="276"/>
      <c r="FQM33" s="276"/>
      <c r="FQN33" s="276"/>
      <c r="FQO33" s="276"/>
      <c r="FQP33" s="276"/>
      <c r="FQQ33" s="276"/>
      <c r="FQR33" s="276"/>
      <c r="FQS33" s="276"/>
      <c r="FQT33" s="276"/>
      <c r="FQU33" s="276"/>
      <c r="FQV33" s="276"/>
      <c r="FQW33" s="276"/>
      <c r="FQX33" s="276"/>
      <c r="FQY33" s="276"/>
      <c r="FQZ33" s="276"/>
      <c r="FRA33" s="276"/>
      <c r="FRB33" s="276"/>
      <c r="FRC33" s="276"/>
      <c r="FRD33" s="276"/>
      <c r="FRE33" s="276"/>
      <c r="FRF33" s="276"/>
      <c r="FRG33" s="276"/>
      <c r="FRH33" s="276"/>
      <c r="FRI33" s="276"/>
      <c r="FRJ33" s="276"/>
      <c r="FRK33" s="276"/>
      <c r="FRL33" s="276"/>
      <c r="FRM33" s="276"/>
      <c r="FRN33" s="276"/>
      <c r="FRO33" s="276"/>
      <c r="FRP33" s="276"/>
      <c r="FRQ33" s="276"/>
      <c r="FRR33" s="276"/>
      <c r="FRS33" s="276"/>
      <c r="FRT33" s="276"/>
      <c r="FRU33" s="276"/>
      <c r="FRV33" s="276"/>
      <c r="FRW33" s="276"/>
      <c r="FRX33" s="276"/>
      <c r="FRY33" s="276"/>
      <c r="FRZ33" s="276"/>
      <c r="FSA33" s="276"/>
      <c r="FSB33" s="276"/>
      <c r="FSC33" s="276"/>
      <c r="FSD33" s="276"/>
      <c r="FSE33" s="276"/>
      <c r="FSF33" s="276"/>
      <c r="FSG33" s="276"/>
      <c r="FSH33" s="276"/>
      <c r="FSI33" s="276"/>
      <c r="FSJ33" s="276"/>
      <c r="FSK33" s="276"/>
      <c r="FSL33" s="276"/>
      <c r="FSM33" s="276"/>
      <c r="FSN33" s="276"/>
      <c r="FSO33" s="276"/>
      <c r="FSP33" s="276"/>
      <c r="FSQ33" s="276"/>
      <c r="FSR33" s="276"/>
      <c r="FSS33" s="276"/>
      <c r="FST33" s="276"/>
      <c r="FSU33" s="276"/>
      <c r="FSV33" s="276"/>
      <c r="FSW33" s="276"/>
      <c r="FSX33" s="276"/>
      <c r="FSY33" s="276"/>
      <c r="FSZ33" s="276"/>
      <c r="FTA33" s="276"/>
      <c r="FTB33" s="276"/>
      <c r="FTC33" s="276"/>
      <c r="FTD33" s="276"/>
      <c r="FTE33" s="276"/>
      <c r="FTF33" s="276"/>
      <c r="FTG33" s="276"/>
      <c r="FTH33" s="276"/>
      <c r="FTI33" s="276"/>
      <c r="FTJ33" s="276"/>
      <c r="FTK33" s="276"/>
      <c r="FTL33" s="276"/>
      <c r="FTM33" s="276"/>
      <c r="FTN33" s="276"/>
      <c r="FTO33" s="276"/>
      <c r="FTP33" s="276"/>
      <c r="FTQ33" s="276"/>
      <c r="FTR33" s="276"/>
      <c r="FTS33" s="276"/>
      <c r="FTT33" s="276"/>
      <c r="FTU33" s="276"/>
      <c r="FTV33" s="276"/>
      <c r="FTW33" s="276"/>
      <c r="FTX33" s="276"/>
      <c r="FTY33" s="276"/>
      <c r="FTZ33" s="276"/>
      <c r="FUA33" s="276"/>
      <c r="FUB33" s="276"/>
      <c r="FUC33" s="276"/>
      <c r="FUD33" s="276"/>
      <c r="FUE33" s="276"/>
      <c r="FUF33" s="276"/>
      <c r="FUG33" s="276"/>
      <c r="FUH33" s="276"/>
      <c r="FUI33" s="276"/>
      <c r="FUJ33" s="276"/>
      <c r="FUK33" s="276"/>
      <c r="FUL33" s="276"/>
      <c r="FUM33" s="276"/>
      <c r="FUN33" s="276"/>
      <c r="FUO33" s="276"/>
      <c r="FUP33" s="276"/>
      <c r="FUQ33" s="276"/>
      <c r="FUR33" s="276"/>
      <c r="FUS33" s="276"/>
      <c r="FUT33" s="276"/>
      <c r="FUU33" s="276"/>
      <c r="FUV33" s="276"/>
      <c r="FUW33" s="276"/>
      <c r="FUX33" s="276"/>
      <c r="FUY33" s="276"/>
      <c r="FUZ33" s="276"/>
      <c r="FVA33" s="276"/>
      <c r="FVB33" s="276"/>
      <c r="FVC33" s="276"/>
      <c r="FVD33" s="276"/>
      <c r="FVE33" s="276"/>
      <c r="FVF33" s="276"/>
      <c r="FVG33" s="276"/>
      <c r="FVH33" s="276"/>
      <c r="FVI33" s="276"/>
      <c r="FVJ33" s="276"/>
      <c r="FVK33" s="276"/>
      <c r="FVL33" s="276"/>
      <c r="FVM33" s="276"/>
      <c r="FVN33" s="276"/>
      <c r="FVO33" s="276"/>
      <c r="FVP33" s="276"/>
      <c r="FVQ33" s="276"/>
      <c r="FVR33" s="276"/>
      <c r="FVS33" s="276"/>
      <c r="FVT33" s="276"/>
      <c r="FVU33" s="276"/>
      <c r="FVV33" s="276"/>
      <c r="FVW33" s="276"/>
      <c r="FVX33" s="276"/>
      <c r="FVY33" s="276"/>
      <c r="FVZ33" s="276"/>
      <c r="FWA33" s="276"/>
      <c r="FWB33" s="276"/>
      <c r="FWC33" s="276"/>
      <c r="FWD33" s="276"/>
      <c r="FWE33" s="276"/>
      <c r="FWF33" s="276"/>
      <c r="FWG33" s="276"/>
      <c r="FWH33" s="276"/>
      <c r="FWI33" s="276"/>
      <c r="FWJ33" s="276"/>
      <c r="FWK33" s="276"/>
      <c r="FWL33" s="276"/>
      <c r="FWM33" s="276"/>
      <c r="FWN33" s="276"/>
      <c r="FWO33" s="276"/>
      <c r="FWP33" s="276"/>
      <c r="FWQ33" s="276"/>
      <c r="FWR33" s="276"/>
      <c r="FWS33" s="276"/>
      <c r="FWT33" s="276"/>
      <c r="FWU33" s="276"/>
      <c r="FWV33" s="276"/>
      <c r="FWW33" s="276"/>
      <c r="FWX33" s="276"/>
      <c r="FWY33" s="276"/>
      <c r="FWZ33" s="276"/>
      <c r="FXA33" s="276"/>
      <c r="FXB33" s="276"/>
      <c r="FXC33" s="276"/>
      <c r="FXD33" s="276"/>
      <c r="FXE33" s="276"/>
      <c r="FXF33" s="276"/>
      <c r="FXG33" s="276"/>
      <c r="FXH33" s="276"/>
      <c r="FXI33" s="276"/>
      <c r="FXJ33" s="276"/>
      <c r="FXK33" s="276"/>
      <c r="FXL33" s="276"/>
      <c r="FXM33" s="276"/>
      <c r="FXN33" s="276"/>
      <c r="FXO33" s="276"/>
      <c r="FXP33" s="276"/>
      <c r="FXQ33" s="276"/>
      <c r="FXR33" s="276"/>
      <c r="FXS33" s="276"/>
      <c r="FXT33" s="276"/>
      <c r="FXU33" s="276"/>
      <c r="FXV33" s="276"/>
      <c r="FXW33" s="276"/>
      <c r="FXX33" s="276"/>
      <c r="FXY33" s="276"/>
      <c r="FXZ33" s="276"/>
      <c r="FYA33" s="276"/>
      <c r="FYB33" s="276"/>
      <c r="FYC33" s="276"/>
      <c r="FYD33" s="276"/>
      <c r="FYE33" s="276"/>
      <c r="FYF33" s="276"/>
      <c r="FYG33" s="276"/>
      <c r="FYH33" s="276"/>
      <c r="FYI33" s="276"/>
      <c r="FYJ33" s="276"/>
      <c r="FYK33" s="276"/>
      <c r="FYL33" s="276"/>
      <c r="FYM33" s="276"/>
      <c r="FYN33" s="276"/>
      <c r="FYO33" s="276"/>
      <c r="FYP33" s="276"/>
      <c r="FYQ33" s="276"/>
      <c r="FYR33" s="276"/>
      <c r="FYS33" s="276"/>
      <c r="FYT33" s="276"/>
      <c r="FYU33" s="276"/>
      <c r="FYV33" s="276"/>
      <c r="FYW33" s="276"/>
      <c r="FYX33" s="276"/>
      <c r="FYY33" s="276"/>
      <c r="FYZ33" s="276"/>
      <c r="FZA33" s="276"/>
      <c r="FZB33" s="276"/>
      <c r="FZC33" s="276"/>
      <c r="FZD33" s="276"/>
      <c r="FZE33" s="276"/>
      <c r="FZF33" s="276"/>
      <c r="FZG33" s="276"/>
      <c r="FZH33" s="276"/>
      <c r="FZI33" s="276"/>
      <c r="FZJ33" s="276"/>
      <c r="FZK33" s="276"/>
      <c r="FZL33" s="276"/>
      <c r="FZM33" s="276"/>
      <c r="FZN33" s="276"/>
      <c r="FZO33" s="276"/>
      <c r="FZP33" s="276"/>
      <c r="FZQ33" s="276"/>
      <c r="FZR33" s="276"/>
      <c r="FZS33" s="276"/>
      <c r="FZT33" s="276"/>
      <c r="FZU33" s="276"/>
      <c r="FZV33" s="276"/>
      <c r="FZW33" s="276"/>
      <c r="FZX33" s="276"/>
      <c r="FZY33" s="276"/>
      <c r="FZZ33" s="276"/>
      <c r="GAA33" s="276"/>
      <c r="GAB33" s="276"/>
      <c r="GAC33" s="276"/>
      <c r="GAD33" s="276"/>
      <c r="GAE33" s="276"/>
      <c r="GAF33" s="276"/>
      <c r="GAG33" s="276"/>
      <c r="GAH33" s="276"/>
      <c r="GAI33" s="276"/>
      <c r="GAJ33" s="276"/>
      <c r="GAK33" s="276"/>
      <c r="GAL33" s="276"/>
      <c r="GAM33" s="276"/>
      <c r="GAN33" s="276"/>
      <c r="GAO33" s="276"/>
      <c r="GAP33" s="276"/>
      <c r="GAQ33" s="276"/>
      <c r="GAR33" s="276"/>
      <c r="GAS33" s="276"/>
      <c r="GAT33" s="276"/>
      <c r="GAU33" s="276"/>
      <c r="GAV33" s="276"/>
      <c r="GAW33" s="276"/>
      <c r="GAX33" s="276"/>
      <c r="GAY33" s="276"/>
      <c r="GAZ33" s="276"/>
      <c r="GBA33" s="276"/>
      <c r="GBB33" s="276"/>
      <c r="GBC33" s="276"/>
      <c r="GBD33" s="276"/>
      <c r="GBE33" s="276"/>
      <c r="GBF33" s="276"/>
      <c r="GBG33" s="276"/>
      <c r="GBH33" s="276"/>
      <c r="GBI33" s="276"/>
      <c r="GBJ33" s="276"/>
      <c r="GBK33" s="276"/>
      <c r="GBL33" s="276"/>
      <c r="GBM33" s="276"/>
      <c r="GBN33" s="276"/>
      <c r="GBO33" s="276"/>
      <c r="GBP33" s="276"/>
      <c r="GBQ33" s="276"/>
      <c r="GBR33" s="276"/>
      <c r="GBS33" s="276"/>
      <c r="GBT33" s="276"/>
      <c r="GBU33" s="276"/>
      <c r="GBV33" s="276"/>
      <c r="GBW33" s="276"/>
      <c r="GBX33" s="276"/>
      <c r="GBY33" s="276"/>
      <c r="GBZ33" s="276"/>
      <c r="GCA33" s="276"/>
      <c r="GCB33" s="276"/>
      <c r="GCC33" s="276"/>
      <c r="GCD33" s="276"/>
      <c r="GCE33" s="276"/>
      <c r="GCF33" s="276"/>
      <c r="GCG33" s="276"/>
      <c r="GCH33" s="276"/>
      <c r="GCI33" s="276"/>
      <c r="GCJ33" s="276"/>
      <c r="GCK33" s="276"/>
      <c r="GCL33" s="276"/>
      <c r="GCM33" s="276"/>
      <c r="GCN33" s="276"/>
      <c r="GCO33" s="276"/>
      <c r="GCP33" s="276"/>
      <c r="GCQ33" s="276"/>
      <c r="GCR33" s="276"/>
      <c r="GCS33" s="276"/>
      <c r="GCT33" s="276"/>
      <c r="GCU33" s="276"/>
      <c r="GCV33" s="276"/>
      <c r="GCW33" s="276"/>
      <c r="GCX33" s="276"/>
      <c r="GCY33" s="276"/>
      <c r="GCZ33" s="276"/>
      <c r="GDA33" s="276"/>
      <c r="GDB33" s="276"/>
      <c r="GDC33" s="276"/>
      <c r="GDD33" s="276"/>
      <c r="GDE33" s="276"/>
      <c r="GDF33" s="276"/>
      <c r="GDG33" s="276"/>
      <c r="GDH33" s="276"/>
      <c r="GDI33" s="276"/>
      <c r="GDJ33" s="276"/>
      <c r="GDK33" s="276"/>
      <c r="GDL33" s="276"/>
      <c r="GDM33" s="276"/>
      <c r="GDN33" s="276"/>
      <c r="GDO33" s="276"/>
      <c r="GDP33" s="276"/>
      <c r="GDQ33" s="276"/>
      <c r="GDR33" s="276"/>
      <c r="GDS33" s="276"/>
      <c r="GDT33" s="276"/>
      <c r="GDU33" s="276"/>
      <c r="GDV33" s="276"/>
      <c r="GDW33" s="276"/>
      <c r="GDX33" s="276"/>
      <c r="GDY33" s="276"/>
      <c r="GDZ33" s="276"/>
      <c r="GEA33" s="276"/>
      <c r="GEB33" s="276"/>
      <c r="GEC33" s="276"/>
      <c r="GED33" s="276"/>
      <c r="GEE33" s="276"/>
      <c r="GEF33" s="276"/>
      <c r="GEG33" s="276"/>
      <c r="GEH33" s="276"/>
      <c r="GEI33" s="276"/>
      <c r="GEJ33" s="276"/>
      <c r="GEK33" s="276"/>
      <c r="GEL33" s="276"/>
      <c r="GEM33" s="276"/>
      <c r="GEN33" s="276"/>
      <c r="GEO33" s="276"/>
      <c r="GEP33" s="276"/>
      <c r="GEQ33" s="276"/>
      <c r="GER33" s="276"/>
      <c r="GES33" s="276"/>
      <c r="GET33" s="276"/>
      <c r="GEU33" s="276"/>
      <c r="GEV33" s="276"/>
      <c r="GEW33" s="276"/>
      <c r="GEX33" s="276"/>
      <c r="GEY33" s="276"/>
      <c r="GEZ33" s="276"/>
      <c r="GFA33" s="276"/>
      <c r="GFB33" s="276"/>
      <c r="GFC33" s="276"/>
      <c r="GFD33" s="276"/>
      <c r="GFE33" s="276"/>
      <c r="GFF33" s="276"/>
      <c r="GFG33" s="276"/>
      <c r="GFH33" s="276"/>
      <c r="GFI33" s="276"/>
      <c r="GFJ33" s="276"/>
      <c r="GFK33" s="276"/>
      <c r="GFL33" s="276"/>
      <c r="GFM33" s="276"/>
      <c r="GFN33" s="276"/>
      <c r="GFO33" s="276"/>
      <c r="GFP33" s="276"/>
      <c r="GFQ33" s="276"/>
      <c r="GFR33" s="276"/>
      <c r="GFS33" s="276"/>
      <c r="GFT33" s="276"/>
      <c r="GFU33" s="276"/>
      <c r="GFV33" s="276"/>
      <c r="GFW33" s="276"/>
      <c r="GFX33" s="276"/>
      <c r="GFY33" s="276"/>
      <c r="GFZ33" s="276"/>
      <c r="GGA33" s="276"/>
      <c r="GGB33" s="276"/>
      <c r="GGC33" s="276"/>
      <c r="GGD33" s="276"/>
      <c r="GGE33" s="276"/>
      <c r="GGF33" s="276"/>
      <c r="GGG33" s="276"/>
      <c r="GGH33" s="276"/>
      <c r="GGI33" s="276"/>
      <c r="GGJ33" s="276"/>
      <c r="GGK33" s="276"/>
      <c r="GGL33" s="276"/>
      <c r="GGM33" s="276"/>
      <c r="GGN33" s="276"/>
      <c r="GGO33" s="276"/>
      <c r="GGP33" s="276"/>
      <c r="GGQ33" s="276"/>
      <c r="GGR33" s="276"/>
      <c r="GGS33" s="276"/>
      <c r="GGT33" s="276"/>
      <c r="GGU33" s="276"/>
      <c r="GGV33" s="276"/>
      <c r="GGW33" s="276"/>
      <c r="GGX33" s="276"/>
      <c r="GGY33" s="276"/>
      <c r="GGZ33" s="276"/>
      <c r="GHA33" s="276"/>
      <c r="GHB33" s="276"/>
      <c r="GHC33" s="276"/>
      <c r="GHD33" s="276"/>
      <c r="GHE33" s="276"/>
      <c r="GHF33" s="276"/>
      <c r="GHG33" s="276"/>
      <c r="GHH33" s="276"/>
      <c r="GHI33" s="276"/>
      <c r="GHJ33" s="276"/>
      <c r="GHK33" s="276"/>
      <c r="GHL33" s="276"/>
      <c r="GHM33" s="276"/>
      <c r="GHN33" s="276"/>
      <c r="GHO33" s="276"/>
      <c r="GHP33" s="276"/>
      <c r="GHQ33" s="276"/>
      <c r="GHR33" s="276"/>
      <c r="GHS33" s="276"/>
      <c r="GHT33" s="276"/>
      <c r="GHU33" s="276"/>
      <c r="GHV33" s="276"/>
      <c r="GHW33" s="276"/>
      <c r="GHX33" s="276"/>
      <c r="GHY33" s="276"/>
      <c r="GHZ33" s="276"/>
      <c r="GIA33" s="276"/>
      <c r="GIB33" s="276"/>
      <c r="GIC33" s="276"/>
      <c r="GID33" s="276"/>
      <c r="GIE33" s="276"/>
      <c r="GIF33" s="276"/>
      <c r="GIG33" s="276"/>
      <c r="GIH33" s="276"/>
      <c r="GII33" s="276"/>
      <c r="GIJ33" s="276"/>
      <c r="GIK33" s="276"/>
      <c r="GIL33" s="276"/>
      <c r="GIM33" s="276"/>
      <c r="GIN33" s="276"/>
      <c r="GIO33" s="276"/>
      <c r="GIP33" s="276"/>
      <c r="GIQ33" s="276"/>
      <c r="GIR33" s="276"/>
      <c r="GIS33" s="276"/>
      <c r="GIT33" s="276"/>
      <c r="GIU33" s="276"/>
      <c r="GIV33" s="276"/>
      <c r="GIW33" s="276"/>
      <c r="GIX33" s="276"/>
      <c r="GIY33" s="276"/>
      <c r="GIZ33" s="276"/>
      <c r="GJA33" s="276"/>
      <c r="GJB33" s="276"/>
      <c r="GJC33" s="276"/>
      <c r="GJD33" s="276"/>
      <c r="GJE33" s="276"/>
      <c r="GJF33" s="276"/>
      <c r="GJG33" s="276"/>
      <c r="GJH33" s="276"/>
      <c r="GJI33" s="276"/>
      <c r="GJJ33" s="276"/>
      <c r="GJK33" s="276"/>
      <c r="GJL33" s="276"/>
      <c r="GJM33" s="276"/>
      <c r="GJN33" s="276"/>
      <c r="GJO33" s="276"/>
      <c r="GJP33" s="276"/>
      <c r="GJQ33" s="276"/>
      <c r="GJR33" s="276"/>
      <c r="GJS33" s="276"/>
      <c r="GJT33" s="276"/>
      <c r="GJU33" s="276"/>
      <c r="GJV33" s="276"/>
      <c r="GJW33" s="276"/>
      <c r="GJX33" s="276"/>
      <c r="GJY33" s="276"/>
      <c r="GJZ33" s="276"/>
      <c r="GKA33" s="276"/>
      <c r="GKB33" s="276"/>
      <c r="GKC33" s="276"/>
      <c r="GKD33" s="276"/>
      <c r="GKE33" s="276"/>
      <c r="GKF33" s="276"/>
      <c r="GKG33" s="276"/>
      <c r="GKH33" s="276"/>
      <c r="GKI33" s="276"/>
      <c r="GKJ33" s="276"/>
      <c r="GKK33" s="276"/>
      <c r="GKL33" s="276"/>
      <c r="GKM33" s="276"/>
      <c r="GKN33" s="276"/>
      <c r="GKO33" s="276"/>
      <c r="GKP33" s="276"/>
      <c r="GKQ33" s="276"/>
      <c r="GKR33" s="276"/>
      <c r="GKS33" s="276"/>
      <c r="GKT33" s="276"/>
      <c r="GKU33" s="276"/>
      <c r="GKV33" s="276"/>
      <c r="GKW33" s="276"/>
      <c r="GKX33" s="276"/>
      <c r="GKY33" s="276"/>
      <c r="GKZ33" s="276"/>
      <c r="GLA33" s="276"/>
      <c r="GLB33" s="276"/>
      <c r="GLC33" s="276"/>
      <c r="GLD33" s="276"/>
      <c r="GLE33" s="276"/>
      <c r="GLF33" s="276"/>
      <c r="GLG33" s="276"/>
      <c r="GLH33" s="276"/>
      <c r="GLI33" s="276"/>
      <c r="GLJ33" s="276"/>
      <c r="GLK33" s="276"/>
      <c r="GLL33" s="276"/>
      <c r="GLM33" s="276"/>
      <c r="GLN33" s="276"/>
      <c r="GLO33" s="276"/>
      <c r="GLP33" s="276"/>
      <c r="GLQ33" s="276"/>
      <c r="GLR33" s="276"/>
      <c r="GLS33" s="276"/>
      <c r="GLT33" s="276"/>
      <c r="GLU33" s="276"/>
      <c r="GLV33" s="276"/>
      <c r="GLW33" s="276"/>
      <c r="GLX33" s="276"/>
      <c r="GLY33" s="276"/>
      <c r="GLZ33" s="276"/>
      <c r="GMA33" s="276"/>
      <c r="GMB33" s="276"/>
      <c r="GMC33" s="276"/>
      <c r="GMD33" s="276"/>
      <c r="GME33" s="276"/>
      <c r="GMF33" s="276"/>
      <c r="GMG33" s="276"/>
      <c r="GMH33" s="276"/>
      <c r="GMI33" s="276"/>
      <c r="GMJ33" s="276"/>
      <c r="GMK33" s="276"/>
      <c r="GML33" s="276"/>
      <c r="GMM33" s="276"/>
      <c r="GMN33" s="276"/>
      <c r="GMO33" s="276"/>
      <c r="GMP33" s="276"/>
      <c r="GMQ33" s="276"/>
      <c r="GMR33" s="276"/>
      <c r="GMS33" s="276"/>
      <c r="GMT33" s="276"/>
      <c r="GMU33" s="276"/>
      <c r="GMV33" s="276"/>
      <c r="GMW33" s="276"/>
      <c r="GMX33" s="276"/>
      <c r="GMY33" s="276"/>
      <c r="GMZ33" s="276"/>
      <c r="GNA33" s="276"/>
      <c r="GNB33" s="276"/>
      <c r="GNC33" s="276"/>
      <c r="GND33" s="276"/>
      <c r="GNE33" s="276"/>
      <c r="GNF33" s="276"/>
      <c r="GNG33" s="276"/>
      <c r="GNH33" s="276"/>
      <c r="GNI33" s="276"/>
      <c r="GNJ33" s="276"/>
      <c r="GNK33" s="276"/>
      <c r="GNL33" s="276"/>
      <c r="GNM33" s="276"/>
      <c r="GNN33" s="276"/>
      <c r="GNO33" s="276"/>
      <c r="GNP33" s="276"/>
      <c r="GNQ33" s="276"/>
      <c r="GNR33" s="276"/>
      <c r="GNS33" s="276"/>
      <c r="GNT33" s="276"/>
      <c r="GNU33" s="276"/>
      <c r="GNV33" s="276"/>
      <c r="GNW33" s="276"/>
      <c r="GNX33" s="276"/>
      <c r="GNY33" s="276"/>
      <c r="GNZ33" s="276"/>
      <c r="GOA33" s="276"/>
      <c r="GOB33" s="276"/>
      <c r="GOC33" s="276"/>
      <c r="GOD33" s="276"/>
      <c r="GOE33" s="276"/>
      <c r="GOF33" s="276"/>
      <c r="GOG33" s="276"/>
      <c r="GOH33" s="276"/>
      <c r="GOI33" s="276"/>
      <c r="GOJ33" s="276"/>
      <c r="GOK33" s="276"/>
      <c r="GOL33" s="276"/>
      <c r="GOM33" s="276"/>
      <c r="GON33" s="276"/>
      <c r="GOO33" s="276"/>
      <c r="GOP33" s="276"/>
      <c r="GOQ33" s="276"/>
      <c r="GOR33" s="276"/>
      <c r="GOS33" s="276"/>
      <c r="GOT33" s="276"/>
      <c r="GOU33" s="276"/>
      <c r="GOV33" s="276"/>
      <c r="GOW33" s="276"/>
      <c r="GOX33" s="276"/>
      <c r="GOY33" s="276"/>
      <c r="GOZ33" s="276"/>
      <c r="GPA33" s="276"/>
      <c r="GPB33" s="276"/>
      <c r="GPC33" s="276"/>
      <c r="GPD33" s="276"/>
      <c r="GPE33" s="276"/>
      <c r="GPF33" s="276"/>
      <c r="GPG33" s="276"/>
      <c r="GPH33" s="276"/>
      <c r="GPI33" s="276"/>
      <c r="GPJ33" s="276"/>
      <c r="GPK33" s="276"/>
      <c r="GPL33" s="276"/>
      <c r="GPM33" s="276"/>
      <c r="GPN33" s="276"/>
      <c r="GPO33" s="276"/>
      <c r="GPP33" s="276"/>
      <c r="GPQ33" s="276"/>
      <c r="GPR33" s="276"/>
      <c r="GPS33" s="276"/>
      <c r="GPT33" s="276"/>
      <c r="GPU33" s="276"/>
      <c r="GPV33" s="276"/>
      <c r="GPW33" s="276"/>
      <c r="GPX33" s="276"/>
      <c r="GPY33" s="276"/>
      <c r="GPZ33" s="276"/>
      <c r="GQA33" s="276"/>
      <c r="GQB33" s="276"/>
      <c r="GQC33" s="276"/>
      <c r="GQD33" s="276"/>
      <c r="GQE33" s="276"/>
      <c r="GQF33" s="276"/>
      <c r="GQG33" s="276"/>
      <c r="GQH33" s="276"/>
      <c r="GQI33" s="276"/>
      <c r="GQJ33" s="276"/>
      <c r="GQK33" s="276"/>
      <c r="GQL33" s="276"/>
      <c r="GQM33" s="276"/>
      <c r="GQN33" s="276"/>
      <c r="GQO33" s="276"/>
      <c r="GQP33" s="276"/>
      <c r="GQQ33" s="276"/>
      <c r="GQR33" s="276"/>
      <c r="GQS33" s="276"/>
      <c r="GQT33" s="276"/>
      <c r="GQU33" s="276"/>
      <c r="GQV33" s="276"/>
      <c r="GQW33" s="276"/>
      <c r="GQX33" s="276"/>
      <c r="GQY33" s="276"/>
      <c r="GQZ33" s="276"/>
      <c r="GRA33" s="276"/>
      <c r="GRB33" s="276"/>
      <c r="GRC33" s="276"/>
      <c r="GRD33" s="276"/>
      <c r="GRE33" s="276"/>
      <c r="GRF33" s="276"/>
      <c r="GRG33" s="276"/>
      <c r="GRH33" s="276"/>
      <c r="GRI33" s="276"/>
      <c r="GRJ33" s="276"/>
      <c r="GRK33" s="276"/>
      <c r="GRL33" s="276"/>
      <c r="GRM33" s="276"/>
      <c r="GRN33" s="276"/>
      <c r="GRO33" s="276"/>
      <c r="GRP33" s="276"/>
      <c r="GRQ33" s="276"/>
      <c r="GRR33" s="276"/>
      <c r="GRS33" s="276"/>
      <c r="GRT33" s="276"/>
      <c r="GRU33" s="276"/>
      <c r="GRV33" s="276"/>
      <c r="GRW33" s="276"/>
      <c r="GRX33" s="276"/>
      <c r="GRY33" s="276"/>
      <c r="GRZ33" s="276"/>
      <c r="GSA33" s="276"/>
      <c r="GSB33" s="276"/>
      <c r="GSC33" s="276"/>
      <c r="GSD33" s="276"/>
      <c r="GSE33" s="276"/>
      <c r="GSF33" s="276"/>
      <c r="GSG33" s="276"/>
      <c r="GSH33" s="276"/>
      <c r="GSI33" s="276"/>
      <c r="GSJ33" s="276"/>
      <c r="GSK33" s="276"/>
      <c r="GSL33" s="276"/>
      <c r="GSM33" s="276"/>
      <c r="GSN33" s="276"/>
      <c r="GSO33" s="276"/>
      <c r="GSP33" s="276"/>
      <c r="GSQ33" s="276"/>
      <c r="GSR33" s="276"/>
      <c r="GSS33" s="276"/>
      <c r="GST33" s="276"/>
      <c r="GSU33" s="276"/>
      <c r="GSV33" s="276"/>
      <c r="GSW33" s="276"/>
      <c r="GSX33" s="276"/>
      <c r="GSY33" s="276"/>
      <c r="GSZ33" s="276"/>
      <c r="GTA33" s="276"/>
      <c r="GTB33" s="276"/>
      <c r="GTC33" s="276"/>
      <c r="GTD33" s="276"/>
      <c r="GTE33" s="276"/>
      <c r="GTF33" s="276"/>
      <c r="GTG33" s="276"/>
      <c r="GTH33" s="276"/>
      <c r="GTI33" s="276"/>
      <c r="GTJ33" s="276"/>
      <c r="GTK33" s="276"/>
      <c r="GTL33" s="276"/>
      <c r="GTM33" s="276"/>
      <c r="GTN33" s="276"/>
      <c r="GTO33" s="276"/>
      <c r="GTP33" s="276"/>
      <c r="GTQ33" s="276"/>
      <c r="GTR33" s="276"/>
      <c r="GTS33" s="276"/>
      <c r="GTT33" s="276"/>
      <c r="GTU33" s="276"/>
      <c r="GTV33" s="276"/>
      <c r="GTW33" s="276"/>
      <c r="GTX33" s="276"/>
      <c r="GTY33" s="276"/>
      <c r="GTZ33" s="276"/>
      <c r="GUA33" s="276"/>
      <c r="GUB33" s="276"/>
      <c r="GUC33" s="276"/>
      <c r="GUD33" s="276"/>
      <c r="GUE33" s="276"/>
      <c r="GUF33" s="276"/>
      <c r="GUG33" s="276"/>
      <c r="GUH33" s="276"/>
      <c r="GUI33" s="276"/>
      <c r="GUJ33" s="276"/>
      <c r="GUK33" s="276"/>
      <c r="GUL33" s="276"/>
      <c r="GUM33" s="276"/>
      <c r="GUN33" s="276"/>
      <c r="GUO33" s="276"/>
      <c r="GUP33" s="276"/>
      <c r="GUQ33" s="276"/>
      <c r="GUR33" s="276"/>
      <c r="GUS33" s="276"/>
      <c r="GUT33" s="276"/>
      <c r="GUU33" s="276"/>
      <c r="GUV33" s="276"/>
      <c r="GUW33" s="276"/>
      <c r="GUX33" s="276"/>
      <c r="GUY33" s="276"/>
      <c r="GUZ33" s="276"/>
      <c r="GVA33" s="276"/>
      <c r="GVB33" s="276"/>
      <c r="GVC33" s="276"/>
      <c r="GVD33" s="276"/>
      <c r="GVE33" s="276"/>
      <c r="GVF33" s="276"/>
      <c r="GVG33" s="276"/>
      <c r="GVH33" s="276"/>
      <c r="GVI33" s="276"/>
      <c r="GVJ33" s="276"/>
      <c r="GVK33" s="276"/>
      <c r="GVL33" s="276"/>
      <c r="GVM33" s="276"/>
      <c r="GVN33" s="276"/>
      <c r="GVO33" s="276"/>
      <c r="GVP33" s="276"/>
      <c r="GVQ33" s="276"/>
      <c r="GVR33" s="276"/>
      <c r="GVS33" s="276"/>
      <c r="GVT33" s="276"/>
      <c r="GVU33" s="276"/>
      <c r="GVV33" s="276"/>
      <c r="GVW33" s="276"/>
      <c r="GVX33" s="276"/>
      <c r="GVY33" s="276"/>
      <c r="GVZ33" s="276"/>
      <c r="GWA33" s="276"/>
      <c r="GWB33" s="276"/>
      <c r="GWC33" s="276"/>
      <c r="GWD33" s="276"/>
      <c r="GWE33" s="276"/>
      <c r="GWF33" s="276"/>
      <c r="GWG33" s="276"/>
      <c r="GWH33" s="276"/>
      <c r="GWI33" s="276"/>
      <c r="GWJ33" s="276"/>
      <c r="GWK33" s="276"/>
      <c r="GWL33" s="276"/>
      <c r="GWM33" s="276"/>
      <c r="GWN33" s="276"/>
      <c r="GWO33" s="276"/>
      <c r="GWP33" s="276"/>
      <c r="GWQ33" s="276"/>
      <c r="GWR33" s="276"/>
      <c r="GWS33" s="276"/>
      <c r="GWT33" s="276"/>
      <c r="GWU33" s="276"/>
      <c r="GWV33" s="276"/>
      <c r="GWW33" s="276"/>
      <c r="GWX33" s="276"/>
      <c r="GWY33" s="276"/>
      <c r="GWZ33" s="276"/>
      <c r="GXA33" s="276"/>
      <c r="GXB33" s="276"/>
      <c r="GXC33" s="276"/>
      <c r="GXD33" s="276"/>
      <c r="GXE33" s="276"/>
      <c r="GXF33" s="276"/>
      <c r="GXG33" s="276"/>
      <c r="GXH33" s="276"/>
      <c r="GXI33" s="276"/>
      <c r="GXJ33" s="276"/>
      <c r="GXK33" s="276"/>
      <c r="GXL33" s="276"/>
      <c r="GXM33" s="276"/>
      <c r="GXN33" s="276"/>
      <c r="GXO33" s="276"/>
      <c r="GXP33" s="276"/>
      <c r="GXQ33" s="276"/>
      <c r="GXR33" s="276"/>
      <c r="GXS33" s="276"/>
      <c r="GXT33" s="276"/>
      <c r="GXU33" s="276"/>
      <c r="GXV33" s="276"/>
      <c r="GXW33" s="276"/>
      <c r="GXX33" s="276"/>
      <c r="GXY33" s="276"/>
      <c r="GXZ33" s="276"/>
      <c r="GYA33" s="276"/>
      <c r="GYB33" s="276"/>
      <c r="GYC33" s="276"/>
      <c r="GYD33" s="276"/>
      <c r="GYE33" s="276"/>
      <c r="GYF33" s="276"/>
      <c r="GYG33" s="276"/>
      <c r="GYH33" s="276"/>
      <c r="GYI33" s="276"/>
      <c r="GYJ33" s="276"/>
      <c r="GYK33" s="276"/>
      <c r="GYL33" s="276"/>
      <c r="GYM33" s="276"/>
      <c r="GYN33" s="276"/>
      <c r="GYO33" s="276"/>
      <c r="GYP33" s="276"/>
      <c r="GYQ33" s="276"/>
      <c r="GYR33" s="276"/>
      <c r="GYS33" s="276"/>
      <c r="GYT33" s="276"/>
      <c r="GYU33" s="276"/>
      <c r="GYV33" s="276"/>
      <c r="GYW33" s="276"/>
      <c r="GYX33" s="276"/>
      <c r="GYY33" s="276"/>
      <c r="GYZ33" s="276"/>
      <c r="GZA33" s="276"/>
      <c r="GZB33" s="276"/>
      <c r="GZC33" s="276"/>
      <c r="GZD33" s="276"/>
      <c r="GZE33" s="276"/>
      <c r="GZF33" s="276"/>
      <c r="GZG33" s="276"/>
      <c r="GZH33" s="276"/>
      <c r="GZI33" s="276"/>
      <c r="GZJ33" s="276"/>
      <c r="GZK33" s="276"/>
      <c r="GZL33" s="276"/>
      <c r="GZM33" s="276"/>
      <c r="GZN33" s="276"/>
      <c r="GZO33" s="276"/>
      <c r="GZP33" s="276"/>
      <c r="GZQ33" s="276"/>
      <c r="GZR33" s="276"/>
      <c r="GZS33" s="276"/>
      <c r="GZT33" s="276"/>
      <c r="GZU33" s="276"/>
      <c r="GZV33" s="276"/>
      <c r="GZW33" s="276"/>
      <c r="GZX33" s="276"/>
      <c r="GZY33" s="276"/>
      <c r="GZZ33" s="276"/>
      <c r="HAA33" s="276"/>
      <c r="HAB33" s="276"/>
      <c r="HAC33" s="276"/>
      <c r="HAD33" s="276"/>
      <c r="HAE33" s="276"/>
      <c r="HAF33" s="276"/>
      <c r="HAG33" s="276"/>
      <c r="HAH33" s="276"/>
      <c r="HAI33" s="276"/>
      <c r="HAJ33" s="276"/>
      <c r="HAK33" s="276"/>
      <c r="HAL33" s="276"/>
      <c r="HAM33" s="276"/>
      <c r="HAN33" s="276"/>
      <c r="HAO33" s="276"/>
      <c r="HAP33" s="276"/>
      <c r="HAQ33" s="276"/>
      <c r="HAR33" s="276"/>
      <c r="HAS33" s="276"/>
      <c r="HAT33" s="276"/>
      <c r="HAU33" s="276"/>
      <c r="HAV33" s="276"/>
      <c r="HAW33" s="276"/>
      <c r="HAX33" s="276"/>
      <c r="HAY33" s="276"/>
      <c r="HAZ33" s="276"/>
      <c r="HBA33" s="276"/>
      <c r="HBB33" s="276"/>
      <c r="HBC33" s="276"/>
      <c r="HBD33" s="276"/>
      <c r="HBE33" s="276"/>
      <c r="HBF33" s="276"/>
      <c r="HBG33" s="276"/>
      <c r="HBH33" s="276"/>
      <c r="HBI33" s="276"/>
      <c r="HBJ33" s="276"/>
      <c r="HBK33" s="276"/>
      <c r="HBL33" s="276"/>
      <c r="HBM33" s="276"/>
      <c r="HBN33" s="276"/>
      <c r="HBO33" s="276"/>
      <c r="HBP33" s="276"/>
      <c r="HBQ33" s="276"/>
      <c r="HBR33" s="276"/>
      <c r="HBS33" s="276"/>
      <c r="HBT33" s="276"/>
      <c r="HBU33" s="276"/>
      <c r="HBV33" s="276"/>
      <c r="HBW33" s="276"/>
      <c r="HBX33" s="276"/>
      <c r="HBY33" s="276"/>
      <c r="HBZ33" s="276"/>
      <c r="HCA33" s="276"/>
      <c r="HCB33" s="276"/>
      <c r="HCC33" s="276"/>
      <c r="HCD33" s="276"/>
      <c r="HCE33" s="276"/>
      <c r="HCF33" s="276"/>
      <c r="HCG33" s="276"/>
      <c r="HCH33" s="276"/>
      <c r="HCI33" s="276"/>
      <c r="HCJ33" s="276"/>
      <c r="HCK33" s="276"/>
      <c r="HCL33" s="276"/>
      <c r="HCM33" s="276"/>
      <c r="HCN33" s="276"/>
      <c r="HCO33" s="276"/>
      <c r="HCP33" s="276"/>
      <c r="HCQ33" s="276"/>
      <c r="HCR33" s="276"/>
      <c r="HCS33" s="276"/>
      <c r="HCT33" s="276"/>
      <c r="HCU33" s="276"/>
      <c r="HCV33" s="276"/>
      <c r="HCW33" s="276"/>
      <c r="HCX33" s="276"/>
      <c r="HCY33" s="276"/>
      <c r="HCZ33" s="276"/>
      <c r="HDA33" s="276"/>
      <c r="HDB33" s="276"/>
      <c r="HDC33" s="276"/>
      <c r="HDD33" s="276"/>
      <c r="HDE33" s="276"/>
      <c r="HDF33" s="276"/>
      <c r="HDG33" s="276"/>
      <c r="HDH33" s="276"/>
      <c r="HDI33" s="276"/>
      <c r="HDJ33" s="276"/>
      <c r="HDK33" s="276"/>
      <c r="HDL33" s="276"/>
      <c r="HDM33" s="276"/>
      <c r="HDN33" s="276"/>
      <c r="HDO33" s="276"/>
      <c r="HDP33" s="276"/>
      <c r="HDQ33" s="276"/>
      <c r="HDR33" s="276"/>
      <c r="HDS33" s="276"/>
      <c r="HDT33" s="276"/>
      <c r="HDU33" s="276"/>
      <c r="HDV33" s="276"/>
      <c r="HDW33" s="276"/>
      <c r="HDX33" s="276"/>
      <c r="HDY33" s="276"/>
      <c r="HDZ33" s="276"/>
      <c r="HEA33" s="276"/>
      <c r="HEB33" s="276"/>
      <c r="HEC33" s="276"/>
      <c r="HED33" s="276"/>
      <c r="HEE33" s="276"/>
      <c r="HEF33" s="276"/>
      <c r="HEG33" s="276"/>
      <c r="HEH33" s="276"/>
      <c r="HEI33" s="276"/>
      <c r="HEJ33" s="276"/>
      <c r="HEK33" s="276"/>
      <c r="HEL33" s="276"/>
      <c r="HEM33" s="276"/>
      <c r="HEN33" s="276"/>
      <c r="HEO33" s="276"/>
      <c r="HEP33" s="276"/>
      <c r="HEQ33" s="276"/>
      <c r="HER33" s="276"/>
      <c r="HES33" s="276"/>
      <c r="HET33" s="276"/>
      <c r="HEU33" s="276"/>
      <c r="HEV33" s="276"/>
      <c r="HEW33" s="276"/>
      <c r="HEX33" s="276"/>
      <c r="HEY33" s="276"/>
      <c r="HEZ33" s="276"/>
      <c r="HFA33" s="276"/>
      <c r="HFB33" s="276"/>
      <c r="HFC33" s="276"/>
      <c r="HFD33" s="276"/>
      <c r="HFE33" s="276"/>
      <c r="HFF33" s="276"/>
      <c r="HFG33" s="276"/>
      <c r="HFH33" s="276"/>
      <c r="HFI33" s="276"/>
      <c r="HFJ33" s="276"/>
      <c r="HFK33" s="276"/>
      <c r="HFL33" s="276"/>
      <c r="HFM33" s="276"/>
      <c r="HFN33" s="276"/>
      <c r="HFO33" s="276"/>
      <c r="HFP33" s="276"/>
      <c r="HFQ33" s="276"/>
      <c r="HFR33" s="276"/>
      <c r="HFS33" s="276"/>
      <c r="HFT33" s="276"/>
      <c r="HFU33" s="276"/>
      <c r="HFV33" s="276"/>
      <c r="HFW33" s="276"/>
      <c r="HFX33" s="276"/>
      <c r="HFY33" s="276"/>
      <c r="HFZ33" s="276"/>
      <c r="HGA33" s="276"/>
      <c r="HGB33" s="276"/>
      <c r="HGC33" s="276"/>
      <c r="HGD33" s="276"/>
      <c r="HGE33" s="276"/>
      <c r="HGF33" s="276"/>
      <c r="HGG33" s="276"/>
      <c r="HGH33" s="276"/>
      <c r="HGI33" s="276"/>
      <c r="HGJ33" s="276"/>
      <c r="HGK33" s="276"/>
      <c r="HGL33" s="276"/>
      <c r="HGM33" s="276"/>
      <c r="HGN33" s="276"/>
      <c r="HGO33" s="276"/>
      <c r="HGP33" s="276"/>
      <c r="HGQ33" s="276"/>
      <c r="HGR33" s="276"/>
      <c r="HGS33" s="276"/>
      <c r="HGT33" s="276"/>
      <c r="HGU33" s="276"/>
      <c r="HGV33" s="276"/>
      <c r="HGW33" s="276"/>
      <c r="HGX33" s="276"/>
      <c r="HGY33" s="276"/>
      <c r="HGZ33" s="276"/>
      <c r="HHA33" s="276"/>
      <c r="HHB33" s="276"/>
      <c r="HHC33" s="276"/>
      <c r="HHD33" s="276"/>
      <c r="HHE33" s="276"/>
      <c r="HHF33" s="276"/>
      <c r="HHG33" s="276"/>
      <c r="HHH33" s="276"/>
      <c r="HHI33" s="276"/>
      <c r="HHJ33" s="276"/>
      <c r="HHK33" s="276"/>
      <c r="HHL33" s="276"/>
      <c r="HHM33" s="276"/>
      <c r="HHN33" s="276"/>
      <c r="HHO33" s="276"/>
      <c r="HHP33" s="276"/>
      <c r="HHQ33" s="276"/>
      <c r="HHR33" s="276"/>
      <c r="HHS33" s="276"/>
      <c r="HHT33" s="276"/>
      <c r="HHU33" s="276"/>
      <c r="HHV33" s="276"/>
      <c r="HHW33" s="276"/>
      <c r="HHX33" s="276"/>
      <c r="HHY33" s="276"/>
      <c r="HHZ33" s="276"/>
      <c r="HIA33" s="276"/>
      <c r="HIB33" s="276"/>
      <c r="HIC33" s="276"/>
      <c r="HID33" s="276"/>
      <c r="HIE33" s="276"/>
      <c r="HIF33" s="276"/>
      <c r="HIG33" s="276"/>
      <c r="HIH33" s="276"/>
      <c r="HII33" s="276"/>
      <c r="HIJ33" s="276"/>
      <c r="HIK33" s="276"/>
      <c r="HIL33" s="276"/>
      <c r="HIM33" s="276"/>
      <c r="HIN33" s="276"/>
      <c r="HIO33" s="276"/>
      <c r="HIP33" s="276"/>
      <c r="HIQ33" s="276"/>
      <c r="HIR33" s="276"/>
      <c r="HIS33" s="276"/>
      <c r="HIT33" s="276"/>
      <c r="HIU33" s="276"/>
      <c r="HIV33" s="276"/>
      <c r="HIW33" s="276"/>
      <c r="HIX33" s="276"/>
      <c r="HIY33" s="276"/>
      <c r="HIZ33" s="276"/>
      <c r="HJA33" s="276"/>
      <c r="HJB33" s="276"/>
      <c r="HJC33" s="276"/>
      <c r="HJD33" s="276"/>
      <c r="HJE33" s="276"/>
      <c r="HJF33" s="276"/>
      <c r="HJG33" s="276"/>
      <c r="HJH33" s="276"/>
      <c r="HJI33" s="276"/>
      <c r="HJJ33" s="276"/>
      <c r="HJK33" s="276"/>
      <c r="HJL33" s="276"/>
      <c r="HJM33" s="276"/>
      <c r="HJN33" s="276"/>
      <c r="HJO33" s="276"/>
      <c r="HJP33" s="276"/>
      <c r="HJQ33" s="276"/>
      <c r="HJR33" s="276"/>
      <c r="HJS33" s="276"/>
      <c r="HJT33" s="276"/>
      <c r="HJU33" s="276"/>
      <c r="HJV33" s="276"/>
      <c r="HJW33" s="276"/>
      <c r="HJX33" s="276"/>
      <c r="HJY33" s="276"/>
      <c r="HJZ33" s="276"/>
      <c r="HKA33" s="276"/>
      <c r="HKB33" s="276"/>
      <c r="HKC33" s="276"/>
      <c r="HKD33" s="276"/>
      <c r="HKE33" s="276"/>
      <c r="HKF33" s="276"/>
      <c r="HKG33" s="276"/>
      <c r="HKH33" s="276"/>
      <c r="HKI33" s="276"/>
      <c r="HKJ33" s="276"/>
      <c r="HKK33" s="276"/>
      <c r="HKL33" s="276"/>
      <c r="HKM33" s="276"/>
      <c r="HKN33" s="276"/>
      <c r="HKO33" s="276"/>
      <c r="HKP33" s="276"/>
      <c r="HKQ33" s="276"/>
      <c r="HKR33" s="276"/>
      <c r="HKS33" s="276"/>
      <c r="HKT33" s="276"/>
      <c r="HKU33" s="276"/>
      <c r="HKV33" s="276"/>
      <c r="HKW33" s="276"/>
      <c r="HKX33" s="276"/>
      <c r="HKY33" s="276"/>
      <c r="HKZ33" s="276"/>
      <c r="HLA33" s="276"/>
      <c r="HLB33" s="276"/>
      <c r="HLC33" s="276"/>
      <c r="HLD33" s="276"/>
      <c r="HLE33" s="276"/>
      <c r="HLF33" s="276"/>
      <c r="HLG33" s="276"/>
      <c r="HLH33" s="276"/>
      <c r="HLI33" s="276"/>
      <c r="HLJ33" s="276"/>
      <c r="HLK33" s="276"/>
      <c r="HLL33" s="276"/>
      <c r="HLM33" s="276"/>
      <c r="HLN33" s="276"/>
      <c r="HLO33" s="276"/>
      <c r="HLP33" s="276"/>
      <c r="HLQ33" s="276"/>
      <c r="HLR33" s="276"/>
      <c r="HLS33" s="276"/>
      <c r="HLT33" s="276"/>
      <c r="HLU33" s="276"/>
      <c r="HLV33" s="276"/>
      <c r="HLW33" s="276"/>
      <c r="HLX33" s="276"/>
      <c r="HLY33" s="276"/>
      <c r="HLZ33" s="276"/>
      <c r="HMA33" s="276"/>
      <c r="HMB33" s="276"/>
      <c r="HMC33" s="276"/>
      <c r="HMD33" s="276"/>
      <c r="HME33" s="276"/>
      <c r="HMF33" s="276"/>
      <c r="HMG33" s="276"/>
      <c r="HMH33" s="276"/>
      <c r="HMI33" s="276"/>
      <c r="HMJ33" s="276"/>
      <c r="HMK33" s="276"/>
      <c r="HML33" s="276"/>
      <c r="HMM33" s="276"/>
      <c r="HMN33" s="276"/>
      <c r="HMO33" s="276"/>
      <c r="HMP33" s="276"/>
      <c r="HMQ33" s="276"/>
      <c r="HMR33" s="276"/>
      <c r="HMS33" s="276"/>
      <c r="HMT33" s="276"/>
      <c r="HMU33" s="276"/>
      <c r="HMV33" s="276"/>
      <c r="HMW33" s="276"/>
      <c r="HMX33" s="276"/>
      <c r="HMY33" s="276"/>
      <c r="HMZ33" s="276"/>
      <c r="HNA33" s="276"/>
      <c r="HNB33" s="276"/>
      <c r="HNC33" s="276"/>
      <c r="HND33" s="276"/>
      <c r="HNE33" s="276"/>
      <c r="HNF33" s="276"/>
      <c r="HNG33" s="276"/>
      <c r="HNH33" s="276"/>
      <c r="HNI33" s="276"/>
      <c r="HNJ33" s="276"/>
      <c r="HNK33" s="276"/>
      <c r="HNL33" s="276"/>
      <c r="HNM33" s="276"/>
      <c r="HNN33" s="276"/>
      <c r="HNO33" s="276"/>
      <c r="HNP33" s="276"/>
      <c r="HNQ33" s="276"/>
      <c r="HNR33" s="276"/>
      <c r="HNS33" s="276"/>
      <c r="HNT33" s="276"/>
      <c r="HNU33" s="276"/>
      <c r="HNV33" s="276"/>
      <c r="HNW33" s="276"/>
      <c r="HNX33" s="276"/>
      <c r="HNY33" s="276"/>
      <c r="HNZ33" s="276"/>
      <c r="HOA33" s="276"/>
      <c r="HOB33" s="276"/>
      <c r="HOC33" s="276"/>
      <c r="HOD33" s="276"/>
      <c r="HOE33" s="276"/>
      <c r="HOF33" s="276"/>
      <c r="HOG33" s="276"/>
      <c r="HOH33" s="276"/>
      <c r="HOI33" s="276"/>
      <c r="HOJ33" s="276"/>
      <c r="HOK33" s="276"/>
      <c r="HOL33" s="276"/>
      <c r="HOM33" s="276"/>
      <c r="HON33" s="276"/>
      <c r="HOO33" s="276"/>
      <c r="HOP33" s="276"/>
      <c r="HOQ33" s="276"/>
      <c r="HOR33" s="276"/>
      <c r="HOS33" s="276"/>
      <c r="HOT33" s="276"/>
      <c r="HOU33" s="276"/>
      <c r="HOV33" s="276"/>
      <c r="HOW33" s="276"/>
      <c r="HOX33" s="276"/>
      <c r="HOY33" s="276"/>
      <c r="HOZ33" s="276"/>
      <c r="HPA33" s="276"/>
      <c r="HPB33" s="276"/>
      <c r="HPC33" s="276"/>
      <c r="HPD33" s="276"/>
      <c r="HPE33" s="276"/>
      <c r="HPF33" s="276"/>
      <c r="HPG33" s="276"/>
      <c r="HPH33" s="276"/>
      <c r="HPI33" s="276"/>
      <c r="HPJ33" s="276"/>
      <c r="HPK33" s="276"/>
      <c r="HPL33" s="276"/>
      <c r="HPM33" s="276"/>
      <c r="HPN33" s="276"/>
      <c r="HPO33" s="276"/>
      <c r="HPP33" s="276"/>
      <c r="HPQ33" s="276"/>
      <c r="HPR33" s="276"/>
      <c r="HPS33" s="276"/>
      <c r="HPT33" s="276"/>
      <c r="HPU33" s="276"/>
      <c r="HPV33" s="276"/>
      <c r="HPW33" s="276"/>
      <c r="HPX33" s="276"/>
      <c r="HPY33" s="276"/>
      <c r="HPZ33" s="276"/>
      <c r="HQA33" s="276"/>
      <c r="HQB33" s="276"/>
      <c r="HQC33" s="276"/>
      <c r="HQD33" s="276"/>
      <c r="HQE33" s="276"/>
      <c r="HQF33" s="276"/>
      <c r="HQG33" s="276"/>
      <c r="HQH33" s="276"/>
      <c r="HQI33" s="276"/>
      <c r="HQJ33" s="276"/>
      <c r="HQK33" s="276"/>
      <c r="HQL33" s="276"/>
      <c r="HQM33" s="276"/>
      <c r="HQN33" s="276"/>
      <c r="HQO33" s="276"/>
      <c r="HQP33" s="276"/>
      <c r="HQQ33" s="276"/>
      <c r="HQR33" s="276"/>
      <c r="HQS33" s="276"/>
      <c r="HQT33" s="276"/>
      <c r="HQU33" s="276"/>
      <c r="HQV33" s="276"/>
      <c r="HQW33" s="276"/>
      <c r="HQX33" s="276"/>
      <c r="HQY33" s="276"/>
      <c r="HQZ33" s="276"/>
      <c r="HRA33" s="276"/>
      <c r="HRB33" s="276"/>
      <c r="HRC33" s="276"/>
      <c r="HRD33" s="276"/>
      <c r="HRE33" s="276"/>
      <c r="HRF33" s="276"/>
      <c r="HRG33" s="276"/>
      <c r="HRH33" s="276"/>
      <c r="HRI33" s="276"/>
      <c r="HRJ33" s="276"/>
      <c r="HRK33" s="276"/>
      <c r="HRL33" s="276"/>
      <c r="HRM33" s="276"/>
      <c r="HRN33" s="276"/>
      <c r="HRO33" s="276"/>
      <c r="HRP33" s="276"/>
      <c r="HRQ33" s="276"/>
      <c r="HRR33" s="276"/>
      <c r="HRS33" s="276"/>
      <c r="HRT33" s="276"/>
      <c r="HRU33" s="276"/>
      <c r="HRV33" s="276"/>
      <c r="HRW33" s="276"/>
      <c r="HRX33" s="276"/>
      <c r="HRY33" s="276"/>
      <c r="HRZ33" s="276"/>
      <c r="HSA33" s="276"/>
      <c r="HSB33" s="276"/>
      <c r="HSC33" s="276"/>
      <c r="HSD33" s="276"/>
      <c r="HSE33" s="276"/>
      <c r="HSF33" s="276"/>
      <c r="HSG33" s="276"/>
      <c r="HSH33" s="276"/>
      <c r="HSI33" s="276"/>
      <c r="HSJ33" s="276"/>
      <c r="HSK33" s="276"/>
      <c r="HSL33" s="276"/>
      <c r="HSM33" s="276"/>
      <c r="HSN33" s="276"/>
      <c r="HSO33" s="276"/>
      <c r="HSP33" s="276"/>
      <c r="HSQ33" s="276"/>
      <c r="HSR33" s="276"/>
      <c r="HSS33" s="276"/>
      <c r="HST33" s="276"/>
      <c r="HSU33" s="276"/>
      <c r="HSV33" s="276"/>
      <c r="HSW33" s="276"/>
      <c r="HSX33" s="276"/>
      <c r="HSY33" s="276"/>
      <c r="HSZ33" s="276"/>
      <c r="HTA33" s="276"/>
      <c r="HTB33" s="276"/>
      <c r="HTC33" s="276"/>
      <c r="HTD33" s="276"/>
      <c r="HTE33" s="276"/>
      <c r="HTF33" s="276"/>
      <c r="HTG33" s="276"/>
      <c r="HTH33" s="276"/>
      <c r="HTI33" s="276"/>
      <c r="HTJ33" s="276"/>
      <c r="HTK33" s="276"/>
      <c r="HTL33" s="276"/>
      <c r="HTM33" s="276"/>
      <c r="HTN33" s="276"/>
      <c r="HTO33" s="276"/>
      <c r="HTP33" s="276"/>
      <c r="HTQ33" s="276"/>
      <c r="HTR33" s="276"/>
      <c r="HTS33" s="276"/>
      <c r="HTT33" s="276"/>
      <c r="HTU33" s="276"/>
      <c r="HTV33" s="276"/>
      <c r="HTW33" s="276"/>
      <c r="HTX33" s="276"/>
      <c r="HTY33" s="276"/>
      <c r="HTZ33" s="276"/>
      <c r="HUA33" s="276"/>
      <c r="HUB33" s="276"/>
      <c r="HUC33" s="276"/>
      <c r="HUD33" s="276"/>
      <c r="HUE33" s="276"/>
      <c r="HUF33" s="276"/>
      <c r="HUG33" s="276"/>
      <c r="HUH33" s="276"/>
      <c r="HUI33" s="276"/>
      <c r="HUJ33" s="276"/>
      <c r="HUK33" s="276"/>
      <c r="HUL33" s="276"/>
      <c r="HUM33" s="276"/>
      <c r="HUN33" s="276"/>
      <c r="HUO33" s="276"/>
      <c r="HUP33" s="276"/>
      <c r="HUQ33" s="276"/>
      <c r="HUR33" s="276"/>
      <c r="HUS33" s="276"/>
      <c r="HUT33" s="276"/>
      <c r="HUU33" s="276"/>
      <c r="HUV33" s="276"/>
      <c r="HUW33" s="276"/>
      <c r="HUX33" s="276"/>
      <c r="HUY33" s="276"/>
      <c r="HUZ33" s="276"/>
      <c r="HVA33" s="276"/>
      <c r="HVB33" s="276"/>
      <c r="HVC33" s="276"/>
      <c r="HVD33" s="276"/>
      <c r="HVE33" s="276"/>
      <c r="HVF33" s="276"/>
      <c r="HVG33" s="276"/>
      <c r="HVH33" s="276"/>
      <c r="HVI33" s="276"/>
      <c r="HVJ33" s="276"/>
      <c r="HVK33" s="276"/>
      <c r="HVL33" s="276"/>
      <c r="HVM33" s="276"/>
      <c r="HVN33" s="276"/>
      <c r="HVO33" s="276"/>
      <c r="HVP33" s="276"/>
      <c r="HVQ33" s="276"/>
      <c r="HVR33" s="276"/>
      <c r="HVS33" s="276"/>
      <c r="HVT33" s="276"/>
      <c r="HVU33" s="276"/>
      <c r="HVV33" s="276"/>
      <c r="HVW33" s="276"/>
      <c r="HVX33" s="276"/>
      <c r="HVY33" s="276"/>
      <c r="HVZ33" s="276"/>
      <c r="HWA33" s="276"/>
      <c r="HWB33" s="276"/>
      <c r="HWC33" s="276"/>
      <c r="HWD33" s="276"/>
      <c r="HWE33" s="276"/>
      <c r="HWF33" s="276"/>
      <c r="HWG33" s="276"/>
      <c r="HWH33" s="276"/>
      <c r="HWI33" s="276"/>
      <c r="HWJ33" s="276"/>
      <c r="HWK33" s="276"/>
      <c r="HWL33" s="276"/>
      <c r="HWM33" s="276"/>
      <c r="HWN33" s="276"/>
      <c r="HWO33" s="276"/>
      <c r="HWP33" s="276"/>
      <c r="HWQ33" s="276"/>
      <c r="HWR33" s="276"/>
      <c r="HWS33" s="276"/>
      <c r="HWT33" s="276"/>
      <c r="HWU33" s="276"/>
      <c r="HWV33" s="276"/>
      <c r="HWW33" s="276"/>
      <c r="HWX33" s="276"/>
      <c r="HWY33" s="276"/>
      <c r="HWZ33" s="276"/>
      <c r="HXA33" s="276"/>
      <c r="HXB33" s="276"/>
      <c r="HXC33" s="276"/>
      <c r="HXD33" s="276"/>
      <c r="HXE33" s="276"/>
      <c r="HXF33" s="276"/>
      <c r="HXG33" s="276"/>
      <c r="HXH33" s="276"/>
      <c r="HXI33" s="276"/>
      <c r="HXJ33" s="276"/>
      <c r="HXK33" s="276"/>
      <c r="HXL33" s="276"/>
      <c r="HXM33" s="276"/>
      <c r="HXN33" s="276"/>
      <c r="HXO33" s="276"/>
      <c r="HXP33" s="276"/>
      <c r="HXQ33" s="276"/>
      <c r="HXR33" s="276"/>
      <c r="HXS33" s="276"/>
      <c r="HXT33" s="276"/>
      <c r="HXU33" s="276"/>
      <c r="HXV33" s="276"/>
      <c r="HXW33" s="276"/>
      <c r="HXX33" s="276"/>
      <c r="HXY33" s="276"/>
      <c r="HXZ33" s="276"/>
      <c r="HYA33" s="276"/>
      <c r="HYB33" s="276"/>
      <c r="HYC33" s="276"/>
      <c r="HYD33" s="276"/>
      <c r="HYE33" s="276"/>
      <c r="HYF33" s="276"/>
      <c r="HYG33" s="276"/>
      <c r="HYH33" s="276"/>
      <c r="HYI33" s="276"/>
      <c r="HYJ33" s="276"/>
      <c r="HYK33" s="276"/>
      <c r="HYL33" s="276"/>
      <c r="HYM33" s="276"/>
      <c r="HYN33" s="276"/>
      <c r="HYO33" s="276"/>
      <c r="HYP33" s="276"/>
      <c r="HYQ33" s="276"/>
      <c r="HYR33" s="276"/>
      <c r="HYS33" s="276"/>
      <c r="HYT33" s="276"/>
      <c r="HYU33" s="276"/>
      <c r="HYV33" s="276"/>
      <c r="HYW33" s="276"/>
      <c r="HYX33" s="276"/>
      <c r="HYY33" s="276"/>
      <c r="HYZ33" s="276"/>
      <c r="HZA33" s="276"/>
      <c r="HZB33" s="276"/>
      <c r="HZC33" s="276"/>
      <c r="HZD33" s="276"/>
      <c r="HZE33" s="276"/>
      <c r="HZF33" s="276"/>
      <c r="HZG33" s="276"/>
      <c r="HZH33" s="276"/>
      <c r="HZI33" s="276"/>
      <c r="HZJ33" s="276"/>
      <c r="HZK33" s="276"/>
      <c r="HZL33" s="276"/>
      <c r="HZM33" s="276"/>
      <c r="HZN33" s="276"/>
      <c r="HZO33" s="276"/>
      <c r="HZP33" s="276"/>
      <c r="HZQ33" s="276"/>
      <c r="HZR33" s="276"/>
      <c r="HZS33" s="276"/>
      <c r="HZT33" s="276"/>
      <c r="HZU33" s="276"/>
      <c r="HZV33" s="276"/>
      <c r="HZW33" s="276"/>
      <c r="HZX33" s="276"/>
      <c r="HZY33" s="276"/>
      <c r="HZZ33" s="276"/>
      <c r="IAA33" s="276"/>
      <c r="IAB33" s="276"/>
      <c r="IAC33" s="276"/>
      <c r="IAD33" s="276"/>
      <c r="IAE33" s="276"/>
      <c r="IAF33" s="276"/>
      <c r="IAG33" s="276"/>
      <c r="IAH33" s="276"/>
      <c r="IAI33" s="276"/>
      <c r="IAJ33" s="276"/>
      <c r="IAK33" s="276"/>
      <c r="IAL33" s="276"/>
      <c r="IAM33" s="276"/>
      <c r="IAN33" s="276"/>
      <c r="IAO33" s="276"/>
      <c r="IAP33" s="276"/>
      <c r="IAQ33" s="276"/>
      <c r="IAR33" s="276"/>
      <c r="IAS33" s="276"/>
      <c r="IAT33" s="276"/>
      <c r="IAU33" s="276"/>
      <c r="IAV33" s="276"/>
      <c r="IAW33" s="276"/>
      <c r="IAX33" s="276"/>
      <c r="IAY33" s="276"/>
      <c r="IAZ33" s="276"/>
      <c r="IBA33" s="276"/>
      <c r="IBB33" s="276"/>
      <c r="IBC33" s="276"/>
      <c r="IBD33" s="276"/>
      <c r="IBE33" s="276"/>
      <c r="IBF33" s="276"/>
      <c r="IBG33" s="276"/>
      <c r="IBH33" s="276"/>
      <c r="IBI33" s="276"/>
      <c r="IBJ33" s="276"/>
      <c r="IBK33" s="276"/>
      <c r="IBL33" s="276"/>
      <c r="IBM33" s="276"/>
      <c r="IBN33" s="276"/>
      <c r="IBO33" s="276"/>
      <c r="IBP33" s="276"/>
      <c r="IBQ33" s="276"/>
      <c r="IBR33" s="276"/>
      <c r="IBS33" s="276"/>
      <c r="IBT33" s="276"/>
      <c r="IBU33" s="276"/>
      <c r="IBV33" s="276"/>
      <c r="IBW33" s="276"/>
      <c r="IBX33" s="276"/>
      <c r="IBY33" s="276"/>
      <c r="IBZ33" s="276"/>
      <c r="ICA33" s="276"/>
      <c r="ICB33" s="276"/>
      <c r="ICC33" s="276"/>
      <c r="ICD33" s="276"/>
      <c r="ICE33" s="276"/>
      <c r="ICF33" s="276"/>
      <c r="ICG33" s="276"/>
      <c r="ICH33" s="276"/>
      <c r="ICI33" s="276"/>
      <c r="ICJ33" s="276"/>
      <c r="ICK33" s="276"/>
      <c r="ICL33" s="276"/>
      <c r="ICM33" s="276"/>
      <c r="ICN33" s="276"/>
      <c r="ICO33" s="276"/>
      <c r="ICP33" s="276"/>
      <c r="ICQ33" s="276"/>
      <c r="ICR33" s="276"/>
      <c r="ICS33" s="276"/>
      <c r="ICT33" s="276"/>
      <c r="ICU33" s="276"/>
      <c r="ICV33" s="276"/>
      <c r="ICW33" s="276"/>
      <c r="ICX33" s="276"/>
      <c r="ICY33" s="276"/>
      <c r="ICZ33" s="276"/>
      <c r="IDA33" s="276"/>
      <c r="IDB33" s="276"/>
      <c r="IDC33" s="276"/>
      <c r="IDD33" s="276"/>
      <c r="IDE33" s="276"/>
      <c r="IDF33" s="276"/>
      <c r="IDG33" s="276"/>
      <c r="IDH33" s="276"/>
      <c r="IDI33" s="276"/>
      <c r="IDJ33" s="276"/>
      <c r="IDK33" s="276"/>
      <c r="IDL33" s="276"/>
      <c r="IDM33" s="276"/>
      <c r="IDN33" s="276"/>
      <c r="IDO33" s="276"/>
      <c r="IDP33" s="276"/>
      <c r="IDQ33" s="276"/>
      <c r="IDR33" s="276"/>
      <c r="IDS33" s="276"/>
      <c r="IDT33" s="276"/>
      <c r="IDU33" s="276"/>
      <c r="IDV33" s="276"/>
      <c r="IDW33" s="276"/>
      <c r="IDX33" s="276"/>
      <c r="IDY33" s="276"/>
      <c r="IDZ33" s="276"/>
      <c r="IEA33" s="276"/>
      <c r="IEB33" s="276"/>
      <c r="IEC33" s="276"/>
      <c r="IED33" s="276"/>
      <c r="IEE33" s="276"/>
      <c r="IEF33" s="276"/>
      <c r="IEG33" s="276"/>
      <c r="IEH33" s="276"/>
      <c r="IEI33" s="276"/>
      <c r="IEJ33" s="276"/>
      <c r="IEK33" s="276"/>
      <c r="IEL33" s="276"/>
      <c r="IEM33" s="276"/>
      <c r="IEN33" s="276"/>
      <c r="IEO33" s="276"/>
      <c r="IEP33" s="276"/>
      <c r="IEQ33" s="276"/>
      <c r="IER33" s="276"/>
      <c r="IES33" s="276"/>
      <c r="IET33" s="276"/>
      <c r="IEU33" s="276"/>
      <c r="IEV33" s="276"/>
      <c r="IEW33" s="276"/>
      <c r="IEX33" s="276"/>
      <c r="IEY33" s="276"/>
      <c r="IEZ33" s="276"/>
      <c r="IFA33" s="276"/>
      <c r="IFB33" s="276"/>
      <c r="IFC33" s="276"/>
      <c r="IFD33" s="276"/>
      <c r="IFE33" s="276"/>
      <c r="IFF33" s="276"/>
      <c r="IFG33" s="276"/>
      <c r="IFH33" s="276"/>
      <c r="IFI33" s="276"/>
      <c r="IFJ33" s="276"/>
      <c r="IFK33" s="276"/>
      <c r="IFL33" s="276"/>
      <c r="IFM33" s="276"/>
      <c r="IFN33" s="276"/>
      <c r="IFO33" s="276"/>
      <c r="IFP33" s="276"/>
      <c r="IFQ33" s="276"/>
      <c r="IFR33" s="276"/>
      <c r="IFS33" s="276"/>
      <c r="IFT33" s="276"/>
      <c r="IFU33" s="276"/>
      <c r="IFV33" s="276"/>
      <c r="IFW33" s="276"/>
      <c r="IFX33" s="276"/>
      <c r="IFY33" s="276"/>
      <c r="IFZ33" s="276"/>
      <c r="IGA33" s="276"/>
      <c r="IGB33" s="276"/>
      <c r="IGC33" s="276"/>
      <c r="IGD33" s="276"/>
      <c r="IGE33" s="276"/>
      <c r="IGF33" s="276"/>
      <c r="IGG33" s="276"/>
      <c r="IGH33" s="276"/>
      <c r="IGI33" s="276"/>
      <c r="IGJ33" s="276"/>
      <c r="IGK33" s="276"/>
      <c r="IGL33" s="276"/>
      <c r="IGM33" s="276"/>
      <c r="IGN33" s="276"/>
      <c r="IGO33" s="276"/>
      <c r="IGP33" s="276"/>
      <c r="IGQ33" s="276"/>
      <c r="IGR33" s="276"/>
      <c r="IGS33" s="276"/>
      <c r="IGT33" s="276"/>
      <c r="IGU33" s="276"/>
      <c r="IGV33" s="276"/>
      <c r="IGW33" s="276"/>
      <c r="IGX33" s="276"/>
      <c r="IGY33" s="276"/>
      <c r="IGZ33" s="276"/>
      <c r="IHA33" s="276"/>
      <c r="IHB33" s="276"/>
      <c r="IHC33" s="276"/>
      <c r="IHD33" s="276"/>
      <c r="IHE33" s="276"/>
      <c r="IHF33" s="276"/>
      <c r="IHG33" s="276"/>
      <c r="IHH33" s="276"/>
      <c r="IHI33" s="276"/>
      <c r="IHJ33" s="276"/>
      <c r="IHK33" s="276"/>
      <c r="IHL33" s="276"/>
      <c r="IHM33" s="276"/>
      <c r="IHN33" s="276"/>
      <c r="IHO33" s="276"/>
      <c r="IHP33" s="276"/>
      <c r="IHQ33" s="276"/>
      <c r="IHR33" s="276"/>
      <c r="IHS33" s="276"/>
      <c r="IHT33" s="276"/>
      <c r="IHU33" s="276"/>
      <c r="IHV33" s="276"/>
      <c r="IHW33" s="276"/>
      <c r="IHX33" s="276"/>
      <c r="IHY33" s="276"/>
      <c r="IHZ33" s="276"/>
      <c r="IIA33" s="276"/>
      <c r="IIB33" s="276"/>
      <c r="IIC33" s="276"/>
      <c r="IID33" s="276"/>
      <c r="IIE33" s="276"/>
      <c r="IIF33" s="276"/>
      <c r="IIG33" s="276"/>
      <c r="IIH33" s="276"/>
      <c r="III33" s="276"/>
      <c r="IIJ33" s="276"/>
      <c r="IIK33" s="276"/>
      <c r="IIL33" s="276"/>
      <c r="IIM33" s="276"/>
      <c r="IIN33" s="276"/>
      <c r="IIO33" s="276"/>
      <c r="IIP33" s="276"/>
      <c r="IIQ33" s="276"/>
      <c r="IIR33" s="276"/>
      <c r="IIS33" s="276"/>
      <c r="IIT33" s="276"/>
      <c r="IIU33" s="276"/>
      <c r="IIV33" s="276"/>
      <c r="IIW33" s="276"/>
      <c r="IIX33" s="276"/>
      <c r="IIY33" s="276"/>
      <c r="IIZ33" s="276"/>
      <c r="IJA33" s="276"/>
      <c r="IJB33" s="276"/>
      <c r="IJC33" s="276"/>
      <c r="IJD33" s="276"/>
      <c r="IJE33" s="276"/>
      <c r="IJF33" s="276"/>
      <c r="IJG33" s="276"/>
      <c r="IJH33" s="276"/>
      <c r="IJI33" s="276"/>
      <c r="IJJ33" s="276"/>
      <c r="IJK33" s="276"/>
      <c r="IJL33" s="276"/>
      <c r="IJM33" s="276"/>
      <c r="IJN33" s="276"/>
      <c r="IJO33" s="276"/>
      <c r="IJP33" s="276"/>
      <c r="IJQ33" s="276"/>
      <c r="IJR33" s="276"/>
      <c r="IJS33" s="276"/>
      <c r="IJT33" s="276"/>
      <c r="IJU33" s="276"/>
      <c r="IJV33" s="276"/>
      <c r="IJW33" s="276"/>
      <c r="IJX33" s="276"/>
      <c r="IJY33" s="276"/>
      <c r="IJZ33" s="276"/>
      <c r="IKA33" s="276"/>
      <c r="IKB33" s="276"/>
      <c r="IKC33" s="276"/>
      <c r="IKD33" s="276"/>
      <c r="IKE33" s="276"/>
      <c r="IKF33" s="276"/>
      <c r="IKG33" s="276"/>
      <c r="IKH33" s="276"/>
      <c r="IKI33" s="276"/>
      <c r="IKJ33" s="276"/>
      <c r="IKK33" s="276"/>
      <c r="IKL33" s="276"/>
      <c r="IKM33" s="276"/>
      <c r="IKN33" s="276"/>
      <c r="IKO33" s="276"/>
      <c r="IKP33" s="276"/>
      <c r="IKQ33" s="276"/>
      <c r="IKR33" s="276"/>
      <c r="IKS33" s="276"/>
      <c r="IKT33" s="276"/>
      <c r="IKU33" s="276"/>
      <c r="IKV33" s="276"/>
      <c r="IKW33" s="276"/>
      <c r="IKX33" s="276"/>
      <c r="IKY33" s="276"/>
      <c r="IKZ33" s="276"/>
      <c r="ILA33" s="276"/>
      <c r="ILB33" s="276"/>
      <c r="ILC33" s="276"/>
      <c r="ILD33" s="276"/>
      <c r="ILE33" s="276"/>
      <c r="ILF33" s="276"/>
      <c r="ILG33" s="276"/>
      <c r="ILH33" s="276"/>
      <c r="ILI33" s="276"/>
      <c r="ILJ33" s="276"/>
      <c r="ILK33" s="276"/>
      <c r="ILL33" s="276"/>
      <c r="ILM33" s="276"/>
      <c r="ILN33" s="276"/>
      <c r="ILO33" s="276"/>
      <c r="ILP33" s="276"/>
      <c r="ILQ33" s="276"/>
      <c r="ILR33" s="276"/>
      <c r="ILS33" s="276"/>
      <c r="ILT33" s="276"/>
      <c r="ILU33" s="276"/>
      <c r="ILV33" s="276"/>
      <c r="ILW33" s="276"/>
      <c r="ILX33" s="276"/>
      <c r="ILY33" s="276"/>
      <c r="ILZ33" s="276"/>
      <c r="IMA33" s="276"/>
      <c r="IMB33" s="276"/>
      <c r="IMC33" s="276"/>
      <c r="IMD33" s="276"/>
      <c r="IME33" s="276"/>
      <c r="IMF33" s="276"/>
      <c r="IMG33" s="276"/>
      <c r="IMH33" s="276"/>
      <c r="IMI33" s="276"/>
      <c r="IMJ33" s="276"/>
      <c r="IMK33" s="276"/>
      <c r="IML33" s="276"/>
      <c r="IMM33" s="276"/>
      <c r="IMN33" s="276"/>
      <c r="IMO33" s="276"/>
      <c r="IMP33" s="276"/>
      <c r="IMQ33" s="276"/>
      <c r="IMR33" s="276"/>
      <c r="IMS33" s="276"/>
      <c r="IMT33" s="276"/>
      <c r="IMU33" s="276"/>
      <c r="IMV33" s="276"/>
      <c r="IMW33" s="276"/>
      <c r="IMX33" s="276"/>
      <c r="IMY33" s="276"/>
      <c r="IMZ33" s="276"/>
      <c r="INA33" s="276"/>
      <c r="INB33" s="276"/>
      <c r="INC33" s="276"/>
      <c r="IND33" s="276"/>
      <c r="INE33" s="276"/>
      <c r="INF33" s="276"/>
      <c r="ING33" s="276"/>
      <c r="INH33" s="276"/>
      <c r="INI33" s="276"/>
      <c r="INJ33" s="276"/>
      <c r="INK33" s="276"/>
      <c r="INL33" s="276"/>
      <c r="INM33" s="276"/>
      <c r="INN33" s="276"/>
      <c r="INO33" s="276"/>
      <c r="INP33" s="276"/>
      <c r="INQ33" s="276"/>
      <c r="INR33" s="276"/>
      <c r="INS33" s="276"/>
      <c r="INT33" s="276"/>
      <c r="INU33" s="276"/>
      <c r="INV33" s="276"/>
      <c r="INW33" s="276"/>
      <c r="INX33" s="276"/>
      <c r="INY33" s="276"/>
      <c r="INZ33" s="276"/>
      <c r="IOA33" s="276"/>
      <c r="IOB33" s="276"/>
      <c r="IOC33" s="276"/>
      <c r="IOD33" s="276"/>
      <c r="IOE33" s="276"/>
      <c r="IOF33" s="276"/>
      <c r="IOG33" s="276"/>
      <c r="IOH33" s="276"/>
      <c r="IOI33" s="276"/>
      <c r="IOJ33" s="276"/>
      <c r="IOK33" s="276"/>
      <c r="IOL33" s="276"/>
      <c r="IOM33" s="276"/>
      <c r="ION33" s="276"/>
      <c r="IOO33" s="276"/>
      <c r="IOP33" s="276"/>
      <c r="IOQ33" s="276"/>
      <c r="IOR33" s="276"/>
      <c r="IOS33" s="276"/>
      <c r="IOT33" s="276"/>
      <c r="IOU33" s="276"/>
      <c r="IOV33" s="276"/>
      <c r="IOW33" s="276"/>
      <c r="IOX33" s="276"/>
      <c r="IOY33" s="276"/>
      <c r="IOZ33" s="276"/>
      <c r="IPA33" s="276"/>
      <c r="IPB33" s="276"/>
      <c r="IPC33" s="276"/>
      <c r="IPD33" s="276"/>
      <c r="IPE33" s="276"/>
      <c r="IPF33" s="276"/>
      <c r="IPG33" s="276"/>
      <c r="IPH33" s="276"/>
      <c r="IPI33" s="276"/>
      <c r="IPJ33" s="276"/>
      <c r="IPK33" s="276"/>
      <c r="IPL33" s="276"/>
      <c r="IPM33" s="276"/>
      <c r="IPN33" s="276"/>
      <c r="IPO33" s="276"/>
      <c r="IPP33" s="276"/>
      <c r="IPQ33" s="276"/>
      <c r="IPR33" s="276"/>
      <c r="IPS33" s="276"/>
      <c r="IPT33" s="276"/>
      <c r="IPU33" s="276"/>
      <c r="IPV33" s="276"/>
      <c r="IPW33" s="276"/>
      <c r="IPX33" s="276"/>
      <c r="IPY33" s="276"/>
      <c r="IPZ33" s="276"/>
      <c r="IQA33" s="276"/>
      <c r="IQB33" s="276"/>
      <c r="IQC33" s="276"/>
      <c r="IQD33" s="276"/>
      <c r="IQE33" s="276"/>
      <c r="IQF33" s="276"/>
      <c r="IQG33" s="276"/>
      <c r="IQH33" s="276"/>
      <c r="IQI33" s="276"/>
      <c r="IQJ33" s="276"/>
      <c r="IQK33" s="276"/>
      <c r="IQL33" s="276"/>
      <c r="IQM33" s="276"/>
      <c r="IQN33" s="276"/>
      <c r="IQO33" s="276"/>
      <c r="IQP33" s="276"/>
      <c r="IQQ33" s="276"/>
      <c r="IQR33" s="276"/>
      <c r="IQS33" s="276"/>
      <c r="IQT33" s="276"/>
      <c r="IQU33" s="276"/>
      <c r="IQV33" s="276"/>
      <c r="IQW33" s="276"/>
      <c r="IQX33" s="276"/>
      <c r="IQY33" s="276"/>
      <c r="IQZ33" s="276"/>
      <c r="IRA33" s="276"/>
      <c r="IRB33" s="276"/>
      <c r="IRC33" s="276"/>
      <c r="IRD33" s="276"/>
      <c r="IRE33" s="276"/>
      <c r="IRF33" s="276"/>
      <c r="IRG33" s="276"/>
      <c r="IRH33" s="276"/>
      <c r="IRI33" s="276"/>
      <c r="IRJ33" s="276"/>
      <c r="IRK33" s="276"/>
      <c r="IRL33" s="276"/>
      <c r="IRM33" s="276"/>
      <c r="IRN33" s="276"/>
      <c r="IRO33" s="276"/>
      <c r="IRP33" s="276"/>
      <c r="IRQ33" s="276"/>
      <c r="IRR33" s="276"/>
      <c r="IRS33" s="276"/>
      <c r="IRT33" s="276"/>
      <c r="IRU33" s="276"/>
      <c r="IRV33" s="276"/>
      <c r="IRW33" s="276"/>
      <c r="IRX33" s="276"/>
      <c r="IRY33" s="276"/>
      <c r="IRZ33" s="276"/>
      <c r="ISA33" s="276"/>
      <c r="ISB33" s="276"/>
      <c r="ISC33" s="276"/>
      <c r="ISD33" s="276"/>
      <c r="ISE33" s="276"/>
      <c r="ISF33" s="276"/>
      <c r="ISG33" s="276"/>
      <c r="ISH33" s="276"/>
      <c r="ISI33" s="276"/>
      <c r="ISJ33" s="276"/>
      <c r="ISK33" s="276"/>
      <c r="ISL33" s="276"/>
      <c r="ISM33" s="276"/>
      <c r="ISN33" s="276"/>
      <c r="ISO33" s="276"/>
      <c r="ISP33" s="276"/>
      <c r="ISQ33" s="276"/>
      <c r="ISR33" s="276"/>
      <c r="ISS33" s="276"/>
      <c r="IST33" s="276"/>
      <c r="ISU33" s="276"/>
      <c r="ISV33" s="276"/>
      <c r="ISW33" s="276"/>
      <c r="ISX33" s="276"/>
      <c r="ISY33" s="276"/>
      <c r="ISZ33" s="276"/>
      <c r="ITA33" s="276"/>
      <c r="ITB33" s="276"/>
      <c r="ITC33" s="276"/>
      <c r="ITD33" s="276"/>
      <c r="ITE33" s="276"/>
      <c r="ITF33" s="276"/>
      <c r="ITG33" s="276"/>
      <c r="ITH33" s="276"/>
      <c r="ITI33" s="276"/>
      <c r="ITJ33" s="276"/>
      <c r="ITK33" s="276"/>
      <c r="ITL33" s="276"/>
      <c r="ITM33" s="276"/>
      <c r="ITN33" s="276"/>
      <c r="ITO33" s="276"/>
      <c r="ITP33" s="276"/>
      <c r="ITQ33" s="276"/>
      <c r="ITR33" s="276"/>
      <c r="ITS33" s="276"/>
      <c r="ITT33" s="276"/>
      <c r="ITU33" s="276"/>
      <c r="ITV33" s="276"/>
      <c r="ITW33" s="276"/>
      <c r="ITX33" s="276"/>
      <c r="ITY33" s="276"/>
      <c r="ITZ33" s="276"/>
      <c r="IUA33" s="276"/>
      <c r="IUB33" s="276"/>
      <c r="IUC33" s="276"/>
      <c r="IUD33" s="276"/>
      <c r="IUE33" s="276"/>
      <c r="IUF33" s="276"/>
      <c r="IUG33" s="276"/>
      <c r="IUH33" s="276"/>
      <c r="IUI33" s="276"/>
      <c r="IUJ33" s="276"/>
      <c r="IUK33" s="276"/>
      <c r="IUL33" s="276"/>
      <c r="IUM33" s="276"/>
      <c r="IUN33" s="276"/>
      <c r="IUO33" s="276"/>
      <c r="IUP33" s="276"/>
      <c r="IUQ33" s="276"/>
      <c r="IUR33" s="276"/>
      <c r="IUS33" s="276"/>
      <c r="IUT33" s="276"/>
      <c r="IUU33" s="276"/>
      <c r="IUV33" s="276"/>
      <c r="IUW33" s="276"/>
      <c r="IUX33" s="276"/>
      <c r="IUY33" s="276"/>
      <c r="IUZ33" s="276"/>
      <c r="IVA33" s="276"/>
      <c r="IVB33" s="276"/>
      <c r="IVC33" s="276"/>
      <c r="IVD33" s="276"/>
      <c r="IVE33" s="276"/>
      <c r="IVF33" s="276"/>
      <c r="IVG33" s="276"/>
      <c r="IVH33" s="276"/>
      <c r="IVI33" s="276"/>
      <c r="IVJ33" s="276"/>
      <c r="IVK33" s="276"/>
      <c r="IVL33" s="276"/>
      <c r="IVM33" s="276"/>
      <c r="IVN33" s="276"/>
      <c r="IVO33" s="276"/>
      <c r="IVP33" s="276"/>
      <c r="IVQ33" s="276"/>
      <c r="IVR33" s="276"/>
      <c r="IVS33" s="276"/>
      <c r="IVT33" s="276"/>
      <c r="IVU33" s="276"/>
      <c r="IVV33" s="276"/>
      <c r="IVW33" s="276"/>
      <c r="IVX33" s="276"/>
      <c r="IVY33" s="276"/>
      <c r="IVZ33" s="276"/>
      <c r="IWA33" s="276"/>
      <c r="IWB33" s="276"/>
      <c r="IWC33" s="276"/>
      <c r="IWD33" s="276"/>
      <c r="IWE33" s="276"/>
      <c r="IWF33" s="276"/>
      <c r="IWG33" s="276"/>
      <c r="IWH33" s="276"/>
      <c r="IWI33" s="276"/>
      <c r="IWJ33" s="276"/>
      <c r="IWK33" s="276"/>
      <c r="IWL33" s="276"/>
      <c r="IWM33" s="276"/>
      <c r="IWN33" s="276"/>
      <c r="IWO33" s="276"/>
      <c r="IWP33" s="276"/>
      <c r="IWQ33" s="276"/>
      <c r="IWR33" s="276"/>
      <c r="IWS33" s="276"/>
      <c r="IWT33" s="276"/>
      <c r="IWU33" s="276"/>
      <c r="IWV33" s="276"/>
      <c r="IWW33" s="276"/>
      <c r="IWX33" s="276"/>
      <c r="IWY33" s="276"/>
      <c r="IWZ33" s="276"/>
      <c r="IXA33" s="276"/>
      <c r="IXB33" s="276"/>
      <c r="IXC33" s="276"/>
      <c r="IXD33" s="276"/>
      <c r="IXE33" s="276"/>
      <c r="IXF33" s="276"/>
      <c r="IXG33" s="276"/>
      <c r="IXH33" s="276"/>
      <c r="IXI33" s="276"/>
      <c r="IXJ33" s="276"/>
      <c r="IXK33" s="276"/>
      <c r="IXL33" s="276"/>
      <c r="IXM33" s="276"/>
      <c r="IXN33" s="276"/>
      <c r="IXO33" s="276"/>
      <c r="IXP33" s="276"/>
      <c r="IXQ33" s="276"/>
      <c r="IXR33" s="276"/>
      <c r="IXS33" s="276"/>
      <c r="IXT33" s="276"/>
      <c r="IXU33" s="276"/>
      <c r="IXV33" s="276"/>
      <c r="IXW33" s="276"/>
      <c r="IXX33" s="276"/>
      <c r="IXY33" s="276"/>
      <c r="IXZ33" s="276"/>
      <c r="IYA33" s="276"/>
      <c r="IYB33" s="276"/>
      <c r="IYC33" s="276"/>
      <c r="IYD33" s="276"/>
      <c r="IYE33" s="276"/>
      <c r="IYF33" s="276"/>
      <c r="IYG33" s="276"/>
      <c r="IYH33" s="276"/>
      <c r="IYI33" s="276"/>
      <c r="IYJ33" s="276"/>
      <c r="IYK33" s="276"/>
      <c r="IYL33" s="276"/>
      <c r="IYM33" s="276"/>
      <c r="IYN33" s="276"/>
      <c r="IYO33" s="276"/>
      <c r="IYP33" s="276"/>
      <c r="IYQ33" s="276"/>
      <c r="IYR33" s="276"/>
      <c r="IYS33" s="276"/>
      <c r="IYT33" s="276"/>
      <c r="IYU33" s="276"/>
      <c r="IYV33" s="276"/>
      <c r="IYW33" s="276"/>
      <c r="IYX33" s="276"/>
      <c r="IYY33" s="276"/>
      <c r="IYZ33" s="276"/>
      <c r="IZA33" s="276"/>
      <c r="IZB33" s="276"/>
      <c r="IZC33" s="276"/>
      <c r="IZD33" s="276"/>
      <c r="IZE33" s="276"/>
      <c r="IZF33" s="276"/>
      <c r="IZG33" s="276"/>
      <c r="IZH33" s="276"/>
      <c r="IZI33" s="276"/>
      <c r="IZJ33" s="276"/>
      <c r="IZK33" s="276"/>
      <c r="IZL33" s="276"/>
      <c r="IZM33" s="276"/>
      <c r="IZN33" s="276"/>
      <c r="IZO33" s="276"/>
      <c r="IZP33" s="276"/>
      <c r="IZQ33" s="276"/>
      <c r="IZR33" s="276"/>
      <c r="IZS33" s="276"/>
      <c r="IZT33" s="276"/>
      <c r="IZU33" s="276"/>
      <c r="IZV33" s="276"/>
      <c r="IZW33" s="276"/>
      <c r="IZX33" s="276"/>
      <c r="IZY33" s="276"/>
      <c r="IZZ33" s="276"/>
      <c r="JAA33" s="276"/>
      <c r="JAB33" s="276"/>
      <c r="JAC33" s="276"/>
      <c r="JAD33" s="276"/>
      <c r="JAE33" s="276"/>
      <c r="JAF33" s="276"/>
      <c r="JAG33" s="276"/>
      <c r="JAH33" s="276"/>
      <c r="JAI33" s="276"/>
      <c r="JAJ33" s="276"/>
      <c r="JAK33" s="276"/>
      <c r="JAL33" s="276"/>
      <c r="JAM33" s="276"/>
      <c r="JAN33" s="276"/>
      <c r="JAO33" s="276"/>
      <c r="JAP33" s="276"/>
      <c r="JAQ33" s="276"/>
      <c r="JAR33" s="276"/>
      <c r="JAS33" s="276"/>
      <c r="JAT33" s="276"/>
      <c r="JAU33" s="276"/>
      <c r="JAV33" s="276"/>
      <c r="JAW33" s="276"/>
      <c r="JAX33" s="276"/>
      <c r="JAY33" s="276"/>
      <c r="JAZ33" s="276"/>
      <c r="JBA33" s="276"/>
      <c r="JBB33" s="276"/>
      <c r="JBC33" s="276"/>
      <c r="JBD33" s="276"/>
      <c r="JBE33" s="276"/>
      <c r="JBF33" s="276"/>
      <c r="JBG33" s="276"/>
      <c r="JBH33" s="276"/>
      <c r="JBI33" s="276"/>
      <c r="JBJ33" s="276"/>
      <c r="JBK33" s="276"/>
      <c r="JBL33" s="276"/>
      <c r="JBM33" s="276"/>
      <c r="JBN33" s="276"/>
      <c r="JBO33" s="276"/>
      <c r="JBP33" s="276"/>
      <c r="JBQ33" s="276"/>
      <c r="JBR33" s="276"/>
      <c r="JBS33" s="276"/>
      <c r="JBT33" s="276"/>
      <c r="JBU33" s="276"/>
      <c r="JBV33" s="276"/>
      <c r="JBW33" s="276"/>
      <c r="JBX33" s="276"/>
      <c r="JBY33" s="276"/>
      <c r="JBZ33" s="276"/>
      <c r="JCA33" s="276"/>
      <c r="JCB33" s="276"/>
      <c r="JCC33" s="276"/>
      <c r="JCD33" s="276"/>
      <c r="JCE33" s="276"/>
      <c r="JCF33" s="276"/>
      <c r="JCG33" s="276"/>
      <c r="JCH33" s="276"/>
      <c r="JCI33" s="276"/>
      <c r="JCJ33" s="276"/>
      <c r="JCK33" s="276"/>
      <c r="JCL33" s="276"/>
      <c r="JCM33" s="276"/>
      <c r="JCN33" s="276"/>
      <c r="JCO33" s="276"/>
      <c r="JCP33" s="276"/>
      <c r="JCQ33" s="276"/>
      <c r="JCR33" s="276"/>
      <c r="JCS33" s="276"/>
      <c r="JCT33" s="276"/>
      <c r="JCU33" s="276"/>
      <c r="JCV33" s="276"/>
      <c r="JCW33" s="276"/>
      <c r="JCX33" s="276"/>
      <c r="JCY33" s="276"/>
      <c r="JCZ33" s="276"/>
      <c r="JDA33" s="276"/>
      <c r="JDB33" s="276"/>
      <c r="JDC33" s="276"/>
      <c r="JDD33" s="276"/>
      <c r="JDE33" s="276"/>
      <c r="JDF33" s="276"/>
      <c r="JDG33" s="276"/>
      <c r="JDH33" s="276"/>
      <c r="JDI33" s="276"/>
      <c r="JDJ33" s="276"/>
      <c r="JDK33" s="276"/>
      <c r="JDL33" s="276"/>
      <c r="JDM33" s="276"/>
      <c r="JDN33" s="276"/>
      <c r="JDO33" s="276"/>
      <c r="JDP33" s="276"/>
      <c r="JDQ33" s="276"/>
      <c r="JDR33" s="276"/>
      <c r="JDS33" s="276"/>
      <c r="JDT33" s="276"/>
      <c r="JDU33" s="276"/>
      <c r="JDV33" s="276"/>
      <c r="JDW33" s="276"/>
      <c r="JDX33" s="276"/>
      <c r="JDY33" s="276"/>
      <c r="JDZ33" s="276"/>
      <c r="JEA33" s="276"/>
      <c r="JEB33" s="276"/>
      <c r="JEC33" s="276"/>
      <c r="JED33" s="276"/>
      <c r="JEE33" s="276"/>
      <c r="JEF33" s="276"/>
      <c r="JEG33" s="276"/>
      <c r="JEH33" s="276"/>
      <c r="JEI33" s="276"/>
      <c r="JEJ33" s="276"/>
      <c r="JEK33" s="276"/>
      <c r="JEL33" s="276"/>
      <c r="JEM33" s="276"/>
      <c r="JEN33" s="276"/>
      <c r="JEO33" s="276"/>
      <c r="JEP33" s="276"/>
      <c r="JEQ33" s="276"/>
      <c r="JER33" s="276"/>
      <c r="JES33" s="276"/>
      <c r="JET33" s="276"/>
      <c r="JEU33" s="276"/>
      <c r="JEV33" s="276"/>
      <c r="JEW33" s="276"/>
      <c r="JEX33" s="276"/>
      <c r="JEY33" s="276"/>
      <c r="JEZ33" s="276"/>
      <c r="JFA33" s="276"/>
      <c r="JFB33" s="276"/>
      <c r="JFC33" s="276"/>
      <c r="JFD33" s="276"/>
      <c r="JFE33" s="276"/>
      <c r="JFF33" s="276"/>
      <c r="JFG33" s="276"/>
      <c r="JFH33" s="276"/>
      <c r="JFI33" s="276"/>
      <c r="JFJ33" s="276"/>
      <c r="JFK33" s="276"/>
      <c r="JFL33" s="276"/>
      <c r="JFM33" s="276"/>
      <c r="JFN33" s="276"/>
      <c r="JFO33" s="276"/>
      <c r="JFP33" s="276"/>
      <c r="JFQ33" s="276"/>
      <c r="JFR33" s="276"/>
      <c r="JFS33" s="276"/>
      <c r="JFT33" s="276"/>
      <c r="JFU33" s="276"/>
      <c r="JFV33" s="276"/>
      <c r="JFW33" s="276"/>
      <c r="JFX33" s="276"/>
      <c r="JFY33" s="276"/>
      <c r="JFZ33" s="276"/>
      <c r="JGA33" s="276"/>
      <c r="JGB33" s="276"/>
      <c r="JGC33" s="276"/>
      <c r="JGD33" s="276"/>
      <c r="JGE33" s="276"/>
      <c r="JGF33" s="276"/>
      <c r="JGG33" s="276"/>
      <c r="JGH33" s="276"/>
      <c r="JGI33" s="276"/>
      <c r="JGJ33" s="276"/>
      <c r="JGK33" s="276"/>
      <c r="JGL33" s="276"/>
      <c r="JGM33" s="276"/>
      <c r="JGN33" s="276"/>
      <c r="JGO33" s="276"/>
      <c r="JGP33" s="276"/>
      <c r="JGQ33" s="276"/>
      <c r="JGR33" s="276"/>
      <c r="JGS33" s="276"/>
      <c r="JGT33" s="276"/>
      <c r="JGU33" s="276"/>
      <c r="JGV33" s="276"/>
      <c r="JGW33" s="276"/>
      <c r="JGX33" s="276"/>
      <c r="JGY33" s="276"/>
      <c r="JGZ33" s="276"/>
      <c r="JHA33" s="276"/>
      <c r="JHB33" s="276"/>
      <c r="JHC33" s="276"/>
      <c r="JHD33" s="276"/>
      <c r="JHE33" s="276"/>
      <c r="JHF33" s="276"/>
      <c r="JHG33" s="276"/>
      <c r="JHH33" s="276"/>
      <c r="JHI33" s="276"/>
      <c r="JHJ33" s="276"/>
      <c r="JHK33" s="276"/>
      <c r="JHL33" s="276"/>
      <c r="JHM33" s="276"/>
      <c r="JHN33" s="276"/>
      <c r="JHO33" s="276"/>
      <c r="JHP33" s="276"/>
      <c r="JHQ33" s="276"/>
      <c r="JHR33" s="276"/>
      <c r="JHS33" s="276"/>
      <c r="JHT33" s="276"/>
      <c r="JHU33" s="276"/>
      <c r="JHV33" s="276"/>
      <c r="JHW33" s="276"/>
      <c r="JHX33" s="276"/>
      <c r="JHY33" s="276"/>
      <c r="JHZ33" s="276"/>
      <c r="JIA33" s="276"/>
      <c r="JIB33" s="276"/>
      <c r="JIC33" s="276"/>
      <c r="JID33" s="276"/>
      <c r="JIE33" s="276"/>
      <c r="JIF33" s="276"/>
      <c r="JIG33" s="276"/>
      <c r="JIH33" s="276"/>
      <c r="JII33" s="276"/>
      <c r="JIJ33" s="276"/>
      <c r="JIK33" s="276"/>
      <c r="JIL33" s="276"/>
      <c r="JIM33" s="276"/>
      <c r="JIN33" s="276"/>
      <c r="JIO33" s="276"/>
      <c r="JIP33" s="276"/>
      <c r="JIQ33" s="276"/>
      <c r="JIR33" s="276"/>
      <c r="JIS33" s="276"/>
      <c r="JIT33" s="276"/>
      <c r="JIU33" s="276"/>
      <c r="JIV33" s="276"/>
      <c r="JIW33" s="276"/>
      <c r="JIX33" s="276"/>
      <c r="JIY33" s="276"/>
      <c r="JIZ33" s="276"/>
      <c r="JJA33" s="276"/>
      <c r="JJB33" s="276"/>
      <c r="JJC33" s="276"/>
      <c r="JJD33" s="276"/>
      <c r="JJE33" s="276"/>
      <c r="JJF33" s="276"/>
      <c r="JJG33" s="276"/>
      <c r="JJH33" s="276"/>
      <c r="JJI33" s="276"/>
      <c r="JJJ33" s="276"/>
      <c r="JJK33" s="276"/>
      <c r="JJL33" s="276"/>
      <c r="JJM33" s="276"/>
      <c r="JJN33" s="276"/>
      <c r="JJO33" s="276"/>
      <c r="JJP33" s="276"/>
      <c r="JJQ33" s="276"/>
      <c r="JJR33" s="276"/>
      <c r="JJS33" s="276"/>
      <c r="JJT33" s="276"/>
      <c r="JJU33" s="276"/>
      <c r="JJV33" s="276"/>
      <c r="JJW33" s="276"/>
      <c r="JJX33" s="276"/>
      <c r="JJY33" s="276"/>
      <c r="JJZ33" s="276"/>
      <c r="JKA33" s="276"/>
      <c r="JKB33" s="276"/>
      <c r="JKC33" s="276"/>
      <c r="JKD33" s="276"/>
      <c r="JKE33" s="276"/>
      <c r="JKF33" s="276"/>
      <c r="JKG33" s="276"/>
      <c r="JKH33" s="276"/>
      <c r="JKI33" s="276"/>
      <c r="JKJ33" s="276"/>
      <c r="JKK33" s="276"/>
      <c r="JKL33" s="276"/>
      <c r="JKM33" s="276"/>
      <c r="JKN33" s="276"/>
      <c r="JKO33" s="276"/>
      <c r="JKP33" s="276"/>
      <c r="JKQ33" s="276"/>
      <c r="JKR33" s="276"/>
      <c r="JKS33" s="276"/>
      <c r="JKT33" s="276"/>
      <c r="JKU33" s="276"/>
      <c r="JKV33" s="276"/>
      <c r="JKW33" s="276"/>
      <c r="JKX33" s="276"/>
      <c r="JKY33" s="276"/>
      <c r="JKZ33" s="276"/>
      <c r="JLA33" s="276"/>
      <c r="JLB33" s="276"/>
      <c r="JLC33" s="276"/>
      <c r="JLD33" s="276"/>
      <c r="JLE33" s="276"/>
      <c r="JLF33" s="276"/>
      <c r="JLG33" s="276"/>
      <c r="JLH33" s="276"/>
      <c r="JLI33" s="276"/>
      <c r="JLJ33" s="276"/>
      <c r="JLK33" s="276"/>
      <c r="JLL33" s="276"/>
      <c r="JLM33" s="276"/>
      <c r="JLN33" s="276"/>
      <c r="JLO33" s="276"/>
      <c r="JLP33" s="276"/>
      <c r="JLQ33" s="276"/>
      <c r="JLR33" s="276"/>
      <c r="JLS33" s="276"/>
      <c r="JLT33" s="276"/>
      <c r="JLU33" s="276"/>
      <c r="JLV33" s="276"/>
      <c r="JLW33" s="276"/>
      <c r="JLX33" s="276"/>
      <c r="JLY33" s="276"/>
      <c r="JLZ33" s="276"/>
      <c r="JMA33" s="276"/>
      <c r="JMB33" s="276"/>
      <c r="JMC33" s="276"/>
      <c r="JMD33" s="276"/>
      <c r="JME33" s="276"/>
      <c r="JMF33" s="276"/>
      <c r="JMG33" s="276"/>
      <c r="JMH33" s="276"/>
      <c r="JMI33" s="276"/>
      <c r="JMJ33" s="276"/>
      <c r="JMK33" s="276"/>
      <c r="JML33" s="276"/>
      <c r="JMM33" s="276"/>
      <c r="JMN33" s="276"/>
      <c r="JMO33" s="276"/>
      <c r="JMP33" s="276"/>
      <c r="JMQ33" s="276"/>
      <c r="JMR33" s="276"/>
      <c r="JMS33" s="276"/>
      <c r="JMT33" s="276"/>
      <c r="JMU33" s="276"/>
      <c r="JMV33" s="276"/>
      <c r="JMW33" s="276"/>
      <c r="JMX33" s="276"/>
      <c r="JMY33" s="276"/>
      <c r="JMZ33" s="276"/>
      <c r="JNA33" s="276"/>
      <c r="JNB33" s="276"/>
      <c r="JNC33" s="276"/>
      <c r="JND33" s="276"/>
      <c r="JNE33" s="276"/>
      <c r="JNF33" s="276"/>
      <c r="JNG33" s="276"/>
      <c r="JNH33" s="276"/>
      <c r="JNI33" s="276"/>
      <c r="JNJ33" s="276"/>
      <c r="JNK33" s="276"/>
      <c r="JNL33" s="276"/>
      <c r="JNM33" s="276"/>
      <c r="JNN33" s="276"/>
      <c r="JNO33" s="276"/>
      <c r="JNP33" s="276"/>
      <c r="JNQ33" s="276"/>
      <c r="JNR33" s="276"/>
      <c r="JNS33" s="276"/>
      <c r="JNT33" s="276"/>
      <c r="JNU33" s="276"/>
      <c r="JNV33" s="276"/>
      <c r="JNW33" s="276"/>
      <c r="JNX33" s="276"/>
      <c r="JNY33" s="276"/>
      <c r="JNZ33" s="276"/>
      <c r="JOA33" s="276"/>
      <c r="JOB33" s="276"/>
      <c r="JOC33" s="276"/>
      <c r="JOD33" s="276"/>
      <c r="JOE33" s="276"/>
      <c r="JOF33" s="276"/>
      <c r="JOG33" s="276"/>
      <c r="JOH33" s="276"/>
      <c r="JOI33" s="276"/>
      <c r="JOJ33" s="276"/>
      <c r="JOK33" s="276"/>
      <c r="JOL33" s="276"/>
      <c r="JOM33" s="276"/>
      <c r="JON33" s="276"/>
      <c r="JOO33" s="276"/>
      <c r="JOP33" s="276"/>
      <c r="JOQ33" s="276"/>
      <c r="JOR33" s="276"/>
      <c r="JOS33" s="276"/>
      <c r="JOT33" s="276"/>
      <c r="JOU33" s="276"/>
      <c r="JOV33" s="276"/>
      <c r="JOW33" s="276"/>
      <c r="JOX33" s="276"/>
      <c r="JOY33" s="276"/>
      <c r="JOZ33" s="276"/>
      <c r="JPA33" s="276"/>
      <c r="JPB33" s="276"/>
      <c r="JPC33" s="276"/>
      <c r="JPD33" s="276"/>
      <c r="JPE33" s="276"/>
      <c r="JPF33" s="276"/>
      <c r="JPG33" s="276"/>
      <c r="JPH33" s="276"/>
      <c r="JPI33" s="276"/>
      <c r="JPJ33" s="276"/>
      <c r="JPK33" s="276"/>
      <c r="JPL33" s="276"/>
      <c r="JPM33" s="276"/>
      <c r="JPN33" s="276"/>
      <c r="JPO33" s="276"/>
      <c r="JPP33" s="276"/>
      <c r="JPQ33" s="276"/>
      <c r="JPR33" s="276"/>
      <c r="JPS33" s="276"/>
      <c r="JPT33" s="276"/>
      <c r="JPU33" s="276"/>
      <c r="JPV33" s="276"/>
      <c r="JPW33" s="276"/>
      <c r="JPX33" s="276"/>
      <c r="JPY33" s="276"/>
      <c r="JPZ33" s="276"/>
      <c r="JQA33" s="276"/>
      <c r="JQB33" s="276"/>
      <c r="JQC33" s="276"/>
      <c r="JQD33" s="276"/>
      <c r="JQE33" s="276"/>
      <c r="JQF33" s="276"/>
      <c r="JQG33" s="276"/>
      <c r="JQH33" s="276"/>
      <c r="JQI33" s="276"/>
      <c r="JQJ33" s="276"/>
      <c r="JQK33" s="276"/>
      <c r="JQL33" s="276"/>
      <c r="JQM33" s="276"/>
      <c r="JQN33" s="276"/>
      <c r="JQO33" s="276"/>
      <c r="JQP33" s="276"/>
      <c r="JQQ33" s="276"/>
      <c r="JQR33" s="276"/>
      <c r="JQS33" s="276"/>
      <c r="JQT33" s="276"/>
      <c r="JQU33" s="276"/>
      <c r="JQV33" s="276"/>
      <c r="JQW33" s="276"/>
      <c r="JQX33" s="276"/>
      <c r="JQY33" s="276"/>
      <c r="JQZ33" s="276"/>
      <c r="JRA33" s="276"/>
      <c r="JRB33" s="276"/>
      <c r="JRC33" s="276"/>
      <c r="JRD33" s="276"/>
      <c r="JRE33" s="276"/>
      <c r="JRF33" s="276"/>
      <c r="JRG33" s="276"/>
      <c r="JRH33" s="276"/>
      <c r="JRI33" s="276"/>
      <c r="JRJ33" s="276"/>
      <c r="JRK33" s="276"/>
      <c r="JRL33" s="276"/>
      <c r="JRM33" s="276"/>
      <c r="JRN33" s="276"/>
      <c r="JRO33" s="276"/>
      <c r="JRP33" s="276"/>
      <c r="JRQ33" s="276"/>
      <c r="JRR33" s="276"/>
      <c r="JRS33" s="276"/>
      <c r="JRT33" s="276"/>
      <c r="JRU33" s="276"/>
      <c r="JRV33" s="276"/>
      <c r="JRW33" s="276"/>
      <c r="JRX33" s="276"/>
      <c r="JRY33" s="276"/>
      <c r="JRZ33" s="276"/>
      <c r="JSA33" s="276"/>
      <c r="JSB33" s="276"/>
      <c r="JSC33" s="276"/>
      <c r="JSD33" s="276"/>
      <c r="JSE33" s="276"/>
      <c r="JSF33" s="276"/>
      <c r="JSG33" s="276"/>
      <c r="JSH33" s="276"/>
      <c r="JSI33" s="276"/>
      <c r="JSJ33" s="276"/>
      <c r="JSK33" s="276"/>
      <c r="JSL33" s="276"/>
      <c r="JSM33" s="276"/>
      <c r="JSN33" s="276"/>
      <c r="JSO33" s="276"/>
      <c r="JSP33" s="276"/>
      <c r="JSQ33" s="276"/>
      <c r="JSR33" s="276"/>
      <c r="JSS33" s="276"/>
      <c r="JST33" s="276"/>
      <c r="JSU33" s="276"/>
      <c r="JSV33" s="276"/>
      <c r="JSW33" s="276"/>
      <c r="JSX33" s="276"/>
      <c r="JSY33" s="276"/>
      <c r="JSZ33" s="276"/>
      <c r="JTA33" s="276"/>
      <c r="JTB33" s="276"/>
      <c r="JTC33" s="276"/>
      <c r="JTD33" s="276"/>
      <c r="JTE33" s="276"/>
      <c r="JTF33" s="276"/>
      <c r="JTG33" s="276"/>
      <c r="JTH33" s="276"/>
      <c r="JTI33" s="276"/>
      <c r="JTJ33" s="276"/>
      <c r="JTK33" s="276"/>
      <c r="JTL33" s="276"/>
      <c r="JTM33" s="276"/>
      <c r="JTN33" s="276"/>
      <c r="JTO33" s="276"/>
      <c r="JTP33" s="276"/>
      <c r="JTQ33" s="276"/>
      <c r="JTR33" s="276"/>
      <c r="JTS33" s="276"/>
      <c r="JTT33" s="276"/>
      <c r="JTU33" s="276"/>
      <c r="JTV33" s="276"/>
      <c r="JTW33" s="276"/>
      <c r="JTX33" s="276"/>
      <c r="JTY33" s="276"/>
      <c r="JTZ33" s="276"/>
      <c r="JUA33" s="276"/>
      <c r="JUB33" s="276"/>
      <c r="JUC33" s="276"/>
      <c r="JUD33" s="276"/>
      <c r="JUE33" s="276"/>
      <c r="JUF33" s="276"/>
      <c r="JUG33" s="276"/>
      <c r="JUH33" s="276"/>
      <c r="JUI33" s="276"/>
      <c r="JUJ33" s="276"/>
      <c r="JUK33" s="276"/>
      <c r="JUL33" s="276"/>
      <c r="JUM33" s="276"/>
      <c r="JUN33" s="276"/>
      <c r="JUO33" s="276"/>
      <c r="JUP33" s="276"/>
      <c r="JUQ33" s="276"/>
      <c r="JUR33" s="276"/>
      <c r="JUS33" s="276"/>
      <c r="JUT33" s="276"/>
      <c r="JUU33" s="276"/>
      <c r="JUV33" s="276"/>
      <c r="JUW33" s="276"/>
      <c r="JUX33" s="276"/>
      <c r="JUY33" s="276"/>
      <c r="JUZ33" s="276"/>
      <c r="JVA33" s="276"/>
      <c r="JVB33" s="276"/>
      <c r="JVC33" s="276"/>
      <c r="JVD33" s="276"/>
      <c r="JVE33" s="276"/>
      <c r="JVF33" s="276"/>
      <c r="JVG33" s="276"/>
      <c r="JVH33" s="276"/>
      <c r="JVI33" s="276"/>
      <c r="JVJ33" s="276"/>
      <c r="JVK33" s="276"/>
      <c r="JVL33" s="276"/>
      <c r="JVM33" s="276"/>
      <c r="JVN33" s="276"/>
      <c r="JVO33" s="276"/>
      <c r="JVP33" s="276"/>
      <c r="JVQ33" s="276"/>
      <c r="JVR33" s="276"/>
      <c r="JVS33" s="276"/>
      <c r="JVT33" s="276"/>
      <c r="JVU33" s="276"/>
      <c r="JVV33" s="276"/>
      <c r="JVW33" s="276"/>
      <c r="JVX33" s="276"/>
      <c r="JVY33" s="276"/>
      <c r="JVZ33" s="276"/>
      <c r="JWA33" s="276"/>
      <c r="JWB33" s="276"/>
      <c r="JWC33" s="276"/>
      <c r="JWD33" s="276"/>
      <c r="JWE33" s="276"/>
      <c r="JWF33" s="276"/>
      <c r="JWG33" s="276"/>
      <c r="JWH33" s="276"/>
      <c r="JWI33" s="276"/>
      <c r="JWJ33" s="276"/>
      <c r="JWK33" s="276"/>
      <c r="JWL33" s="276"/>
      <c r="JWM33" s="276"/>
      <c r="JWN33" s="276"/>
      <c r="JWO33" s="276"/>
      <c r="JWP33" s="276"/>
      <c r="JWQ33" s="276"/>
      <c r="JWR33" s="276"/>
      <c r="JWS33" s="276"/>
      <c r="JWT33" s="276"/>
      <c r="JWU33" s="276"/>
      <c r="JWV33" s="276"/>
      <c r="JWW33" s="276"/>
      <c r="JWX33" s="276"/>
      <c r="JWY33" s="276"/>
      <c r="JWZ33" s="276"/>
      <c r="JXA33" s="276"/>
      <c r="JXB33" s="276"/>
      <c r="JXC33" s="276"/>
      <c r="JXD33" s="276"/>
      <c r="JXE33" s="276"/>
      <c r="JXF33" s="276"/>
      <c r="JXG33" s="276"/>
      <c r="JXH33" s="276"/>
      <c r="JXI33" s="276"/>
      <c r="JXJ33" s="276"/>
      <c r="JXK33" s="276"/>
      <c r="JXL33" s="276"/>
      <c r="JXM33" s="276"/>
      <c r="JXN33" s="276"/>
      <c r="JXO33" s="276"/>
      <c r="JXP33" s="276"/>
      <c r="JXQ33" s="276"/>
      <c r="JXR33" s="276"/>
      <c r="JXS33" s="276"/>
      <c r="JXT33" s="276"/>
      <c r="JXU33" s="276"/>
      <c r="JXV33" s="276"/>
      <c r="JXW33" s="276"/>
      <c r="JXX33" s="276"/>
      <c r="JXY33" s="276"/>
      <c r="JXZ33" s="276"/>
      <c r="JYA33" s="276"/>
      <c r="JYB33" s="276"/>
      <c r="JYC33" s="276"/>
      <c r="JYD33" s="276"/>
      <c r="JYE33" s="276"/>
      <c r="JYF33" s="276"/>
      <c r="JYG33" s="276"/>
      <c r="JYH33" s="276"/>
      <c r="JYI33" s="276"/>
      <c r="JYJ33" s="276"/>
      <c r="JYK33" s="276"/>
      <c r="JYL33" s="276"/>
      <c r="JYM33" s="276"/>
      <c r="JYN33" s="276"/>
      <c r="JYO33" s="276"/>
      <c r="JYP33" s="276"/>
      <c r="JYQ33" s="276"/>
      <c r="JYR33" s="276"/>
      <c r="JYS33" s="276"/>
      <c r="JYT33" s="276"/>
      <c r="JYU33" s="276"/>
      <c r="JYV33" s="276"/>
      <c r="JYW33" s="276"/>
      <c r="JYX33" s="276"/>
      <c r="JYY33" s="276"/>
      <c r="JYZ33" s="276"/>
      <c r="JZA33" s="276"/>
      <c r="JZB33" s="276"/>
      <c r="JZC33" s="276"/>
      <c r="JZD33" s="276"/>
      <c r="JZE33" s="276"/>
      <c r="JZF33" s="276"/>
      <c r="JZG33" s="276"/>
      <c r="JZH33" s="276"/>
      <c r="JZI33" s="276"/>
      <c r="JZJ33" s="276"/>
      <c r="JZK33" s="276"/>
      <c r="JZL33" s="276"/>
      <c r="JZM33" s="276"/>
      <c r="JZN33" s="276"/>
      <c r="JZO33" s="276"/>
      <c r="JZP33" s="276"/>
      <c r="JZQ33" s="276"/>
      <c r="JZR33" s="276"/>
      <c r="JZS33" s="276"/>
      <c r="JZT33" s="276"/>
      <c r="JZU33" s="276"/>
      <c r="JZV33" s="276"/>
      <c r="JZW33" s="276"/>
      <c r="JZX33" s="276"/>
      <c r="JZY33" s="276"/>
      <c r="JZZ33" s="276"/>
      <c r="KAA33" s="276"/>
      <c r="KAB33" s="276"/>
      <c r="KAC33" s="276"/>
      <c r="KAD33" s="276"/>
      <c r="KAE33" s="276"/>
      <c r="KAF33" s="276"/>
      <c r="KAG33" s="276"/>
      <c r="KAH33" s="276"/>
      <c r="KAI33" s="276"/>
      <c r="KAJ33" s="276"/>
      <c r="KAK33" s="276"/>
      <c r="KAL33" s="276"/>
      <c r="KAM33" s="276"/>
      <c r="KAN33" s="276"/>
      <c r="KAO33" s="276"/>
      <c r="KAP33" s="276"/>
      <c r="KAQ33" s="276"/>
      <c r="KAR33" s="276"/>
      <c r="KAS33" s="276"/>
      <c r="KAT33" s="276"/>
      <c r="KAU33" s="276"/>
      <c r="KAV33" s="276"/>
      <c r="KAW33" s="276"/>
      <c r="KAX33" s="276"/>
      <c r="KAY33" s="276"/>
      <c r="KAZ33" s="276"/>
      <c r="KBA33" s="276"/>
      <c r="KBB33" s="276"/>
      <c r="KBC33" s="276"/>
      <c r="KBD33" s="276"/>
      <c r="KBE33" s="276"/>
      <c r="KBF33" s="276"/>
      <c r="KBG33" s="276"/>
      <c r="KBH33" s="276"/>
      <c r="KBI33" s="276"/>
      <c r="KBJ33" s="276"/>
      <c r="KBK33" s="276"/>
      <c r="KBL33" s="276"/>
      <c r="KBM33" s="276"/>
      <c r="KBN33" s="276"/>
      <c r="KBO33" s="276"/>
      <c r="KBP33" s="276"/>
      <c r="KBQ33" s="276"/>
      <c r="KBR33" s="276"/>
      <c r="KBS33" s="276"/>
      <c r="KBT33" s="276"/>
      <c r="KBU33" s="276"/>
      <c r="KBV33" s="276"/>
      <c r="KBW33" s="276"/>
      <c r="KBX33" s="276"/>
      <c r="KBY33" s="276"/>
      <c r="KBZ33" s="276"/>
      <c r="KCA33" s="276"/>
      <c r="KCB33" s="276"/>
      <c r="KCC33" s="276"/>
      <c r="KCD33" s="276"/>
      <c r="KCE33" s="276"/>
      <c r="KCF33" s="276"/>
      <c r="KCG33" s="276"/>
      <c r="KCH33" s="276"/>
      <c r="KCI33" s="276"/>
      <c r="KCJ33" s="276"/>
      <c r="KCK33" s="276"/>
      <c r="KCL33" s="276"/>
      <c r="KCM33" s="276"/>
      <c r="KCN33" s="276"/>
      <c r="KCO33" s="276"/>
      <c r="KCP33" s="276"/>
      <c r="KCQ33" s="276"/>
      <c r="KCR33" s="276"/>
      <c r="KCS33" s="276"/>
      <c r="KCT33" s="276"/>
      <c r="KCU33" s="276"/>
      <c r="KCV33" s="276"/>
      <c r="KCW33" s="276"/>
      <c r="KCX33" s="276"/>
      <c r="KCY33" s="276"/>
      <c r="KCZ33" s="276"/>
      <c r="KDA33" s="276"/>
      <c r="KDB33" s="276"/>
      <c r="KDC33" s="276"/>
      <c r="KDD33" s="276"/>
      <c r="KDE33" s="276"/>
      <c r="KDF33" s="276"/>
      <c r="KDG33" s="276"/>
      <c r="KDH33" s="276"/>
      <c r="KDI33" s="276"/>
      <c r="KDJ33" s="276"/>
      <c r="KDK33" s="276"/>
      <c r="KDL33" s="276"/>
      <c r="KDM33" s="276"/>
      <c r="KDN33" s="276"/>
      <c r="KDO33" s="276"/>
      <c r="KDP33" s="276"/>
      <c r="KDQ33" s="276"/>
      <c r="KDR33" s="276"/>
      <c r="KDS33" s="276"/>
      <c r="KDT33" s="276"/>
      <c r="KDU33" s="276"/>
      <c r="KDV33" s="276"/>
      <c r="KDW33" s="276"/>
      <c r="KDX33" s="276"/>
      <c r="KDY33" s="276"/>
      <c r="KDZ33" s="276"/>
      <c r="KEA33" s="276"/>
      <c r="KEB33" s="276"/>
      <c r="KEC33" s="276"/>
      <c r="KED33" s="276"/>
      <c r="KEE33" s="276"/>
      <c r="KEF33" s="276"/>
      <c r="KEG33" s="276"/>
      <c r="KEH33" s="276"/>
      <c r="KEI33" s="276"/>
      <c r="KEJ33" s="276"/>
      <c r="KEK33" s="276"/>
      <c r="KEL33" s="276"/>
      <c r="KEM33" s="276"/>
      <c r="KEN33" s="276"/>
      <c r="KEO33" s="276"/>
      <c r="KEP33" s="276"/>
      <c r="KEQ33" s="276"/>
      <c r="KER33" s="276"/>
      <c r="KES33" s="276"/>
      <c r="KET33" s="276"/>
      <c r="KEU33" s="276"/>
      <c r="KEV33" s="276"/>
      <c r="KEW33" s="276"/>
      <c r="KEX33" s="276"/>
      <c r="KEY33" s="276"/>
      <c r="KEZ33" s="276"/>
      <c r="KFA33" s="276"/>
      <c r="KFB33" s="276"/>
      <c r="KFC33" s="276"/>
      <c r="KFD33" s="276"/>
      <c r="KFE33" s="276"/>
      <c r="KFF33" s="276"/>
      <c r="KFG33" s="276"/>
      <c r="KFH33" s="276"/>
      <c r="KFI33" s="276"/>
      <c r="KFJ33" s="276"/>
      <c r="KFK33" s="276"/>
      <c r="KFL33" s="276"/>
      <c r="KFM33" s="276"/>
      <c r="KFN33" s="276"/>
      <c r="KFO33" s="276"/>
      <c r="KFP33" s="276"/>
      <c r="KFQ33" s="276"/>
      <c r="KFR33" s="276"/>
      <c r="KFS33" s="276"/>
      <c r="KFT33" s="276"/>
      <c r="KFU33" s="276"/>
      <c r="KFV33" s="276"/>
      <c r="KFW33" s="276"/>
      <c r="KFX33" s="276"/>
      <c r="KFY33" s="276"/>
      <c r="KFZ33" s="276"/>
      <c r="KGA33" s="276"/>
      <c r="KGB33" s="276"/>
      <c r="KGC33" s="276"/>
      <c r="KGD33" s="276"/>
      <c r="KGE33" s="276"/>
      <c r="KGF33" s="276"/>
      <c r="KGG33" s="276"/>
      <c r="KGH33" s="276"/>
      <c r="KGI33" s="276"/>
      <c r="KGJ33" s="276"/>
      <c r="KGK33" s="276"/>
      <c r="KGL33" s="276"/>
      <c r="KGM33" s="276"/>
      <c r="KGN33" s="276"/>
      <c r="KGO33" s="276"/>
      <c r="KGP33" s="276"/>
      <c r="KGQ33" s="276"/>
      <c r="KGR33" s="276"/>
      <c r="KGS33" s="276"/>
      <c r="KGT33" s="276"/>
      <c r="KGU33" s="276"/>
      <c r="KGV33" s="276"/>
      <c r="KGW33" s="276"/>
      <c r="KGX33" s="276"/>
      <c r="KGY33" s="276"/>
      <c r="KGZ33" s="276"/>
      <c r="KHA33" s="276"/>
      <c r="KHB33" s="276"/>
      <c r="KHC33" s="276"/>
      <c r="KHD33" s="276"/>
      <c r="KHE33" s="276"/>
      <c r="KHF33" s="276"/>
      <c r="KHG33" s="276"/>
      <c r="KHH33" s="276"/>
      <c r="KHI33" s="276"/>
      <c r="KHJ33" s="276"/>
      <c r="KHK33" s="276"/>
      <c r="KHL33" s="276"/>
      <c r="KHM33" s="276"/>
      <c r="KHN33" s="276"/>
      <c r="KHO33" s="276"/>
      <c r="KHP33" s="276"/>
      <c r="KHQ33" s="276"/>
      <c r="KHR33" s="276"/>
      <c r="KHS33" s="276"/>
      <c r="KHT33" s="276"/>
      <c r="KHU33" s="276"/>
      <c r="KHV33" s="276"/>
      <c r="KHW33" s="276"/>
      <c r="KHX33" s="276"/>
      <c r="KHY33" s="276"/>
      <c r="KHZ33" s="276"/>
      <c r="KIA33" s="276"/>
      <c r="KIB33" s="276"/>
      <c r="KIC33" s="276"/>
      <c r="KID33" s="276"/>
      <c r="KIE33" s="276"/>
      <c r="KIF33" s="276"/>
      <c r="KIG33" s="276"/>
      <c r="KIH33" s="276"/>
      <c r="KII33" s="276"/>
      <c r="KIJ33" s="276"/>
      <c r="KIK33" s="276"/>
      <c r="KIL33" s="276"/>
      <c r="KIM33" s="276"/>
      <c r="KIN33" s="276"/>
      <c r="KIO33" s="276"/>
      <c r="KIP33" s="276"/>
      <c r="KIQ33" s="276"/>
      <c r="KIR33" s="276"/>
      <c r="KIS33" s="276"/>
      <c r="KIT33" s="276"/>
      <c r="KIU33" s="276"/>
      <c r="KIV33" s="276"/>
      <c r="KIW33" s="276"/>
      <c r="KIX33" s="276"/>
      <c r="KIY33" s="276"/>
      <c r="KIZ33" s="276"/>
      <c r="KJA33" s="276"/>
      <c r="KJB33" s="276"/>
      <c r="KJC33" s="276"/>
      <c r="KJD33" s="276"/>
      <c r="KJE33" s="276"/>
      <c r="KJF33" s="276"/>
      <c r="KJG33" s="276"/>
      <c r="KJH33" s="276"/>
      <c r="KJI33" s="276"/>
      <c r="KJJ33" s="276"/>
      <c r="KJK33" s="276"/>
      <c r="KJL33" s="276"/>
      <c r="KJM33" s="276"/>
      <c r="KJN33" s="276"/>
      <c r="KJO33" s="276"/>
      <c r="KJP33" s="276"/>
      <c r="KJQ33" s="276"/>
      <c r="KJR33" s="276"/>
      <c r="KJS33" s="276"/>
      <c r="KJT33" s="276"/>
      <c r="KJU33" s="276"/>
      <c r="KJV33" s="276"/>
      <c r="KJW33" s="276"/>
      <c r="KJX33" s="276"/>
      <c r="KJY33" s="276"/>
      <c r="KJZ33" s="276"/>
      <c r="KKA33" s="276"/>
      <c r="KKB33" s="276"/>
      <c r="KKC33" s="276"/>
      <c r="KKD33" s="276"/>
      <c r="KKE33" s="276"/>
      <c r="KKF33" s="276"/>
      <c r="KKG33" s="276"/>
      <c r="KKH33" s="276"/>
      <c r="KKI33" s="276"/>
      <c r="KKJ33" s="276"/>
      <c r="KKK33" s="276"/>
      <c r="KKL33" s="276"/>
      <c r="KKM33" s="276"/>
      <c r="KKN33" s="276"/>
      <c r="KKO33" s="276"/>
      <c r="KKP33" s="276"/>
      <c r="KKQ33" s="276"/>
      <c r="KKR33" s="276"/>
      <c r="KKS33" s="276"/>
      <c r="KKT33" s="276"/>
      <c r="KKU33" s="276"/>
      <c r="KKV33" s="276"/>
      <c r="KKW33" s="276"/>
      <c r="KKX33" s="276"/>
      <c r="KKY33" s="276"/>
      <c r="KKZ33" s="276"/>
      <c r="KLA33" s="276"/>
      <c r="KLB33" s="276"/>
      <c r="KLC33" s="276"/>
      <c r="KLD33" s="276"/>
      <c r="KLE33" s="276"/>
      <c r="KLF33" s="276"/>
      <c r="KLG33" s="276"/>
      <c r="KLH33" s="276"/>
      <c r="KLI33" s="276"/>
      <c r="KLJ33" s="276"/>
      <c r="KLK33" s="276"/>
      <c r="KLL33" s="276"/>
      <c r="KLM33" s="276"/>
      <c r="KLN33" s="276"/>
      <c r="KLO33" s="276"/>
      <c r="KLP33" s="276"/>
      <c r="KLQ33" s="276"/>
      <c r="KLR33" s="276"/>
      <c r="KLS33" s="276"/>
      <c r="KLT33" s="276"/>
      <c r="KLU33" s="276"/>
      <c r="KLV33" s="276"/>
      <c r="KLW33" s="276"/>
      <c r="KLX33" s="276"/>
      <c r="KLY33" s="276"/>
      <c r="KLZ33" s="276"/>
      <c r="KMA33" s="276"/>
      <c r="KMB33" s="276"/>
      <c r="KMC33" s="276"/>
      <c r="KMD33" s="276"/>
      <c r="KME33" s="276"/>
      <c r="KMF33" s="276"/>
      <c r="KMG33" s="276"/>
      <c r="KMH33" s="276"/>
      <c r="KMI33" s="276"/>
      <c r="KMJ33" s="276"/>
      <c r="KMK33" s="276"/>
      <c r="KML33" s="276"/>
      <c r="KMM33" s="276"/>
      <c r="KMN33" s="276"/>
      <c r="KMO33" s="276"/>
      <c r="KMP33" s="276"/>
      <c r="KMQ33" s="276"/>
      <c r="KMR33" s="276"/>
      <c r="KMS33" s="276"/>
      <c r="KMT33" s="276"/>
      <c r="KMU33" s="276"/>
      <c r="KMV33" s="276"/>
      <c r="KMW33" s="276"/>
      <c r="KMX33" s="276"/>
      <c r="KMY33" s="276"/>
      <c r="KMZ33" s="276"/>
      <c r="KNA33" s="276"/>
      <c r="KNB33" s="276"/>
      <c r="KNC33" s="276"/>
      <c r="KND33" s="276"/>
      <c r="KNE33" s="276"/>
      <c r="KNF33" s="276"/>
      <c r="KNG33" s="276"/>
      <c r="KNH33" s="276"/>
      <c r="KNI33" s="276"/>
      <c r="KNJ33" s="276"/>
      <c r="KNK33" s="276"/>
      <c r="KNL33" s="276"/>
      <c r="KNM33" s="276"/>
      <c r="KNN33" s="276"/>
      <c r="KNO33" s="276"/>
      <c r="KNP33" s="276"/>
      <c r="KNQ33" s="276"/>
      <c r="KNR33" s="276"/>
      <c r="KNS33" s="276"/>
      <c r="KNT33" s="276"/>
      <c r="KNU33" s="276"/>
      <c r="KNV33" s="276"/>
      <c r="KNW33" s="276"/>
      <c r="KNX33" s="276"/>
      <c r="KNY33" s="276"/>
      <c r="KNZ33" s="276"/>
      <c r="KOA33" s="276"/>
      <c r="KOB33" s="276"/>
      <c r="KOC33" s="276"/>
      <c r="KOD33" s="276"/>
      <c r="KOE33" s="276"/>
      <c r="KOF33" s="276"/>
      <c r="KOG33" s="276"/>
      <c r="KOH33" s="276"/>
      <c r="KOI33" s="276"/>
      <c r="KOJ33" s="276"/>
      <c r="KOK33" s="276"/>
      <c r="KOL33" s="276"/>
      <c r="KOM33" s="276"/>
      <c r="KON33" s="276"/>
      <c r="KOO33" s="276"/>
      <c r="KOP33" s="276"/>
      <c r="KOQ33" s="276"/>
      <c r="KOR33" s="276"/>
      <c r="KOS33" s="276"/>
      <c r="KOT33" s="276"/>
      <c r="KOU33" s="276"/>
      <c r="KOV33" s="276"/>
      <c r="KOW33" s="276"/>
      <c r="KOX33" s="276"/>
      <c r="KOY33" s="276"/>
      <c r="KOZ33" s="276"/>
      <c r="KPA33" s="276"/>
      <c r="KPB33" s="276"/>
      <c r="KPC33" s="276"/>
      <c r="KPD33" s="276"/>
      <c r="KPE33" s="276"/>
      <c r="KPF33" s="276"/>
      <c r="KPG33" s="276"/>
      <c r="KPH33" s="276"/>
      <c r="KPI33" s="276"/>
      <c r="KPJ33" s="276"/>
      <c r="KPK33" s="276"/>
      <c r="KPL33" s="276"/>
      <c r="KPM33" s="276"/>
      <c r="KPN33" s="276"/>
      <c r="KPO33" s="276"/>
      <c r="KPP33" s="276"/>
      <c r="KPQ33" s="276"/>
      <c r="KPR33" s="276"/>
      <c r="KPS33" s="276"/>
      <c r="KPT33" s="276"/>
      <c r="KPU33" s="276"/>
      <c r="KPV33" s="276"/>
      <c r="KPW33" s="276"/>
      <c r="KPX33" s="276"/>
      <c r="KPY33" s="276"/>
      <c r="KPZ33" s="276"/>
      <c r="KQA33" s="276"/>
      <c r="KQB33" s="276"/>
      <c r="KQC33" s="276"/>
      <c r="KQD33" s="276"/>
      <c r="KQE33" s="276"/>
      <c r="KQF33" s="276"/>
      <c r="KQG33" s="276"/>
      <c r="KQH33" s="276"/>
      <c r="KQI33" s="276"/>
      <c r="KQJ33" s="276"/>
      <c r="KQK33" s="276"/>
      <c r="KQL33" s="276"/>
      <c r="KQM33" s="276"/>
      <c r="KQN33" s="276"/>
      <c r="KQO33" s="276"/>
      <c r="KQP33" s="276"/>
      <c r="KQQ33" s="276"/>
      <c r="KQR33" s="276"/>
      <c r="KQS33" s="276"/>
      <c r="KQT33" s="276"/>
      <c r="KQU33" s="276"/>
      <c r="KQV33" s="276"/>
      <c r="KQW33" s="276"/>
      <c r="KQX33" s="276"/>
      <c r="KQY33" s="276"/>
      <c r="KQZ33" s="276"/>
      <c r="KRA33" s="276"/>
      <c r="KRB33" s="276"/>
      <c r="KRC33" s="276"/>
      <c r="KRD33" s="276"/>
      <c r="KRE33" s="276"/>
      <c r="KRF33" s="276"/>
      <c r="KRG33" s="276"/>
      <c r="KRH33" s="276"/>
      <c r="KRI33" s="276"/>
      <c r="KRJ33" s="276"/>
      <c r="KRK33" s="276"/>
      <c r="KRL33" s="276"/>
      <c r="KRM33" s="276"/>
      <c r="KRN33" s="276"/>
      <c r="KRO33" s="276"/>
      <c r="KRP33" s="276"/>
      <c r="KRQ33" s="276"/>
      <c r="KRR33" s="276"/>
      <c r="KRS33" s="276"/>
      <c r="KRT33" s="276"/>
      <c r="KRU33" s="276"/>
      <c r="KRV33" s="276"/>
      <c r="KRW33" s="276"/>
      <c r="KRX33" s="276"/>
      <c r="KRY33" s="276"/>
      <c r="KRZ33" s="276"/>
      <c r="KSA33" s="276"/>
      <c r="KSB33" s="276"/>
      <c r="KSC33" s="276"/>
      <c r="KSD33" s="276"/>
      <c r="KSE33" s="276"/>
      <c r="KSF33" s="276"/>
      <c r="KSG33" s="276"/>
      <c r="KSH33" s="276"/>
      <c r="KSI33" s="276"/>
      <c r="KSJ33" s="276"/>
      <c r="KSK33" s="276"/>
      <c r="KSL33" s="276"/>
      <c r="KSM33" s="276"/>
      <c r="KSN33" s="276"/>
      <c r="KSO33" s="276"/>
      <c r="KSP33" s="276"/>
      <c r="KSQ33" s="276"/>
      <c r="KSR33" s="276"/>
      <c r="KSS33" s="276"/>
      <c r="KST33" s="276"/>
      <c r="KSU33" s="276"/>
      <c r="KSV33" s="276"/>
      <c r="KSW33" s="276"/>
      <c r="KSX33" s="276"/>
      <c r="KSY33" s="276"/>
      <c r="KSZ33" s="276"/>
      <c r="KTA33" s="276"/>
      <c r="KTB33" s="276"/>
      <c r="KTC33" s="276"/>
      <c r="KTD33" s="276"/>
      <c r="KTE33" s="276"/>
      <c r="KTF33" s="276"/>
      <c r="KTG33" s="276"/>
      <c r="KTH33" s="276"/>
      <c r="KTI33" s="276"/>
      <c r="KTJ33" s="276"/>
      <c r="KTK33" s="276"/>
      <c r="KTL33" s="276"/>
      <c r="KTM33" s="276"/>
      <c r="KTN33" s="276"/>
      <c r="KTO33" s="276"/>
      <c r="KTP33" s="276"/>
      <c r="KTQ33" s="276"/>
      <c r="KTR33" s="276"/>
      <c r="KTS33" s="276"/>
      <c r="KTT33" s="276"/>
      <c r="KTU33" s="276"/>
      <c r="KTV33" s="276"/>
      <c r="KTW33" s="276"/>
      <c r="KTX33" s="276"/>
      <c r="KTY33" s="276"/>
      <c r="KTZ33" s="276"/>
      <c r="KUA33" s="276"/>
      <c r="KUB33" s="276"/>
      <c r="KUC33" s="276"/>
      <c r="KUD33" s="276"/>
      <c r="KUE33" s="276"/>
      <c r="KUF33" s="276"/>
      <c r="KUG33" s="276"/>
      <c r="KUH33" s="276"/>
      <c r="KUI33" s="276"/>
      <c r="KUJ33" s="276"/>
      <c r="KUK33" s="276"/>
      <c r="KUL33" s="276"/>
      <c r="KUM33" s="276"/>
      <c r="KUN33" s="276"/>
      <c r="KUO33" s="276"/>
      <c r="KUP33" s="276"/>
      <c r="KUQ33" s="276"/>
      <c r="KUR33" s="276"/>
      <c r="KUS33" s="276"/>
      <c r="KUT33" s="276"/>
      <c r="KUU33" s="276"/>
      <c r="KUV33" s="276"/>
      <c r="KUW33" s="276"/>
      <c r="KUX33" s="276"/>
      <c r="KUY33" s="276"/>
      <c r="KUZ33" s="276"/>
      <c r="KVA33" s="276"/>
      <c r="KVB33" s="276"/>
      <c r="KVC33" s="276"/>
      <c r="KVD33" s="276"/>
      <c r="KVE33" s="276"/>
      <c r="KVF33" s="276"/>
      <c r="KVG33" s="276"/>
      <c r="KVH33" s="276"/>
      <c r="KVI33" s="276"/>
      <c r="KVJ33" s="276"/>
      <c r="KVK33" s="276"/>
      <c r="KVL33" s="276"/>
      <c r="KVM33" s="276"/>
      <c r="KVN33" s="276"/>
      <c r="KVO33" s="276"/>
      <c r="KVP33" s="276"/>
      <c r="KVQ33" s="276"/>
      <c r="KVR33" s="276"/>
      <c r="KVS33" s="276"/>
      <c r="KVT33" s="276"/>
      <c r="KVU33" s="276"/>
      <c r="KVV33" s="276"/>
      <c r="KVW33" s="276"/>
      <c r="KVX33" s="276"/>
      <c r="KVY33" s="276"/>
      <c r="KVZ33" s="276"/>
      <c r="KWA33" s="276"/>
      <c r="KWB33" s="276"/>
      <c r="KWC33" s="276"/>
      <c r="KWD33" s="276"/>
      <c r="KWE33" s="276"/>
      <c r="KWF33" s="276"/>
      <c r="KWG33" s="276"/>
      <c r="KWH33" s="276"/>
      <c r="KWI33" s="276"/>
      <c r="KWJ33" s="276"/>
      <c r="KWK33" s="276"/>
      <c r="KWL33" s="276"/>
      <c r="KWM33" s="276"/>
      <c r="KWN33" s="276"/>
      <c r="KWO33" s="276"/>
      <c r="KWP33" s="276"/>
      <c r="KWQ33" s="276"/>
      <c r="KWR33" s="276"/>
      <c r="KWS33" s="276"/>
      <c r="KWT33" s="276"/>
      <c r="KWU33" s="276"/>
      <c r="KWV33" s="276"/>
      <c r="KWW33" s="276"/>
      <c r="KWX33" s="276"/>
      <c r="KWY33" s="276"/>
      <c r="KWZ33" s="276"/>
      <c r="KXA33" s="276"/>
      <c r="KXB33" s="276"/>
      <c r="KXC33" s="276"/>
      <c r="KXD33" s="276"/>
      <c r="KXE33" s="276"/>
      <c r="KXF33" s="276"/>
      <c r="KXG33" s="276"/>
      <c r="KXH33" s="276"/>
      <c r="KXI33" s="276"/>
      <c r="KXJ33" s="276"/>
      <c r="KXK33" s="276"/>
      <c r="KXL33" s="276"/>
      <c r="KXM33" s="276"/>
      <c r="KXN33" s="276"/>
      <c r="KXO33" s="276"/>
      <c r="KXP33" s="276"/>
      <c r="KXQ33" s="276"/>
      <c r="KXR33" s="276"/>
      <c r="KXS33" s="276"/>
      <c r="KXT33" s="276"/>
      <c r="KXU33" s="276"/>
      <c r="KXV33" s="276"/>
      <c r="KXW33" s="276"/>
      <c r="KXX33" s="276"/>
      <c r="KXY33" s="276"/>
      <c r="KXZ33" s="276"/>
      <c r="KYA33" s="276"/>
      <c r="KYB33" s="276"/>
      <c r="KYC33" s="276"/>
      <c r="KYD33" s="276"/>
      <c r="KYE33" s="276"/>
      <c r="KYF33" s="276"/>
      <c r="KYG33" s="276"/>
      <c r="KYH33" s="276"/>
      <c r="KYI33" s="276"/>
      <c r="KYJ33" s="276"/>
      <c r="KYK33" s="276"/>
      <c r="KYL33" s="276"/>
      <c r="KYM33" s="276"/>
      <c r="KYN33" s="276"/>
      <c r="KYO33" s="276"/>
      <c r="KYP33" s="276"/>
      <c r="KYQ33" s="276"/>
      <c r="KYR33" s="276"/>
      <c r="KYS33" s="276"/>
      <c r="KYT33" s="276"/>
      <c r="KYU33" s="276"/>
      <c r="KYV33" s="276"/>
      <c r="KYW33" s="276"/>
      <c r="KYX33" s="276"/>
      <c r="KYY33" s="276"/>
      <c r="KYZ33" s="276"/>
      <c r="KZA33" s="276"/>
      <c r="KZB33" s="276"/>
      <c r="KZC33" s="276"/>
      <c r="KZD33" s="276"/>
      <c r="KZE33" s="276"/>
      <c r="KZF33" s="276"/>
      <c r="KZG33" s="276"/>
      <c r="KZH33" s="276"/>
      <c r="KZI33" s="276"/>
      <c r="KZJ33" s="276"/>
      <c r="KZK33" s="276"/>
      <c r="KZL33" s="276"/>
      <c r="KZM33" s="276"/>
      <c r="KZN33" s="276"/>
      <c r="KZO33" s="276"/>
      <c r="KZP33" s="276"/>
      <c r="KZQ33" s="276"/>
      <c r="KZR33" s="276"/>
      <c r="KZS33" s="276"/>
      <c r="KZT33" s="276"/>
      <c r="KZU33" s="276"/>
      <c r="KZV33" s="276"/>
      <c r="KZW33" s="276"/>
      <c r="KZX33" s="276"/>
      <c r="KZY33" s="276"/>
      <c r="KZZ33" s="276"/>
      <c r="LAA33" s="276"/>
      <c r="LAB33" s="276"/>
      <c r="LAC33" s="276"/>
      <c r="LAD33" s="276"/>
      <c r="LAE33" s="276"/>
      <c r="LAF33" s="276"/>
      <c r="LAG33" s="276"/>
      <c r="LAH33" s="276"/>
      <c r="LAI33" s="276"/>
      <c r="LAJ33" s="276"/>
      <c r="LAK33" s="276"/>
      <c r="LAL33" s="276"/>
      <c r="LAM33" s="276"/>
      <c r="LAN33" s="276"/>
      <c r="LAO33" s="276"/>
      <c r="LAP33" s="276"/>
      <c r="LAQ33" s="276"/>
      <c r="LAR33" s="276"/>
      <c r="LAS33" s="276"/>
      <c r="LAT33" s="276"/>
      <c r="LAU33" s="276"/>
      <c r="LAV33" s="276"/>
      <c r="LAW33" s="276"/>
      <c r="LAX33" s="276"/>
      <c r="LAY33" s="276"/>
      <c r="LAZ33" s="276"/>
      <c r="LBA33" s="276"/>
      <c r="LBB33" s="276"/>
      <c r="LBC33" s="276"/>
      <c r="LBD33" s="276"/>
      <c r="LBE33" s="276"/>
      <c r="LBF33" s="276"/>
      <c r="LBG33" s="276"/>
      <c r="LBH33" s="276"/>
      <c r="LBI33" s="276"/>
      <c r="LBJ33" s="276"/>
      <c r="LBK33" s="276"/>
      <c r="LBL33" s="276"/>
      <c r="LBM33" s="276"/>
      <c r="LBN33" s="276"/>
      <c r="LBO33" s="276"/>
      <c r="LBP33" s="276"/>
      <c r="LBQ33" s="276"/>
      <c r="LBR33" s="276"/>
      <c r="LBS33" s="276"/>
      <c r="LBT33" s="276"/>
      <c r="LBU33" s="276"/>
      <c r="LBV33" s="276"/>
      <c r="LBW33" s="276"/>
      <c r="LBX33" s="276"/>
      <c r="LBY33" s="276"/>
      <c r="LBZ33" s="276"/>
      <c r="LCA33" s="276"/>
      <c r="LCB33" s="276"/>
      <c r="LCC33" s="276"/>
      <c r="LCD33" s="276"/>
      <c r="LCE33" s="276"/>
      <c r="LCF33" s="276"/>
      <c r="LCG33" s="276"/>
      <c r="LCH33" s="276"/>
      <c r="LCI33" s="276"/>
      <c r="LCJ33" s="276"/>
      <c r="LCK33" s="276"/>
      <c r="LCL33" s="276"/>
      <c r="LCM33" s="276"/>
      <c r="LCN33" s="276"/>
      <c r="LCO33" s="276"/>
      <c r="LCP33" s="276"/>
      <c r="LCQ33" s="276"/>
      <c r="LCR33" s="276"/>
      <c r="LCS33" s="276"/>
      <c r="LCT33" s="276"/>
      <c r="LCU33" s="276"/>
      <c r="LCV33" s="276"/>
      <c r="LCW33" s="276"/>
      <c r="LCX33" s="276"/>
      <c r="LCY33" s="276"/>
      <c r="LCZ33" s="276"/>
      <c r="LDA33" s="276"/>
      <c r="LDB33" s="276"/>
      <c r="LDC33" s="276"/>
      <c r="LDD33" s="276"/>
      <c r="LDE33" s="276"/>
      <c r="LDF33" s="276"/>
      <c r="LDG33" s="276"/>
      <c r="LDH33" s="276"/>
      <c r="LDI33" s="276"/>
      <c r="LDJ33" s="276"/>
      <c r="LDK33" s="276"/>
      <c r="LDL33" s="276"/>
      <c r="LDM33" s="276"/>
      <c r="LDN33" s="276"/>
      <c r="LDO33" s="276"/>
      <c r="LDP33" s="276"/>
      <c r="LDQ33" s="276"/>
      <c r="LDR33" s="276"/>
      <c r="LDS33" s="276"/>
      <c r="LDT33" s="276"/>
      <c r="LDU33" s="276"/>
      <c r="LDV33" s="276"/>
      <c r="LDW33" s="276"/>
      <c r="LDX33" s="276"/>
      <c r="LDY33" s="276"/>
      <c r="LDZ33" s="276"/>
      <c r="LEA33" s="276"/>
      <c r="LEB33" s="276"/>
      <c r="LEC33" s="276"/>
      <c r="LED33" s="276"/>
      <c r="LEE33" s="276"/>
      <c r="LEF33" s="276"/>
      <c r="LEG33" s="276"/>
      <c r="LEH33" s="276"/>
      <c r="LEI33" s="276"/>
      <c r="LEJ33" s="276"/>
      <c r="LEK33" s="276"/>
      <c r="LEL33" s="276"/>
      <c r="LEM33" s="276"/>
      <c r="LEN33" s="276"/>
      <c r="LEO33" s="276"/>
      <c r="LEP33" s="276"/>
      <c r="LEQ33" s="276"/>
      <c r="LER33" s="276"/>
      <c r="LES33" s="276"/>
      <c r="LET33" s="276"/>
      <c r="LEU33" s="276"/>
      <c r="LEV33" s="276"/>
      <c r="LEW33" s="276"/>
      <c r="LEX33" s="276"/>
      <c r="LEY33" s="276"/>
      <c r="LEZ33" s="276"/>
      <c r="LFA33" s="276"/>
      <c r="LFB33" s="276"/>
      <c r="LFC33" s="276"/>
      <c r="LFD33" s="276"/>
      <c r="LFE33" s="276"/>
      <c r="LFF33" s="276"/>
      <c r="LFG33" s="276"/>
      <c r="LFH33" s="276"/>
      <c r="LFI33" s="276"/>
      <c r="LFJ33" s="276"/>
      <c r="LFK33" s="276"/>
      <c r="LFL33" s="276"/>
      <c r="LFM33" s="276"/>
      <c r="LFN33" s="276"/>
      <c r="LFO33" s="276"/>
      <c r="LFP33" s="276"/>
      <c r="LFQ33" s="276"/>
      <c r="LFR33" s="276"/>
      <c r="LFS33" s="276"/>
      <c r="LFT33" s="276"/>
      <c r="LFU33" s="276"/>
      <c r="LFV33" s="276"/>
      <c r="LFW33" s="276"/>
      <c r="LFX33" s="276"/>
      <c r="LFY33" s="276"/>
      <c r="LFZ33" s="276"/>
      <c r="LGA33" s="276"/>
      <c r="LGB33" s="276"/>
      <c r="LGC33" s="276"/>
      <c r="LGD33" s="276"/>
      <c r="LGE33" s="276"/>
      <c r="LGF33" s="276"/>
      <c r="LGG33" s="276"/>
      <c r="LGH33" s="276"/>
      <c r="LGI33" s="276"/>
      <c r="LGJ33" s="276"/>
      <c r="LGK33" s="276"/>
      <c r="LGL33" s="276"/>
      <c r="LGM33" s="276"/>
      <c r="LGN33" s="276"/>
      <c r="LGO33" s="276"/>
      <c r="LGP33" s="276"/>
      <c r="LGQ33" s="276"/>
      <c r="LGR33" s="276"/>
      <c r="LGS33" s="276"/>
      <c r="LGT33" s="276"/>
      <c r="LGU33" s="276"/>
      <c r="LGV33" s="276"/>
      <c r="LGW33" s="276"/>
      <c r="LGX33" s="276"/>
      <c r="LGY33" s="276"/>
      <c r="LGZ33" s="276"/>
      <c r="LHA33" s="276"/>
      <c r="LHB33" s="276"/>
      <c r="LHC33" s="276"/>
      <c r="LHD33" s="276"/>
      <c r="LHE33" s="276"/>
      <c r="LHF33" s="276"/>
      <c r="LHG33" s="276"/>
      <c r="LHH33" s="276"/>
      <c r="LHI33" s="276"/>
      <c r="LHJ33" s="276"/>
      <c r="LHK33" s="276"/>
      <c r="LHL33" s="276"/>
      <c r="LHM33" s="276"/>
      <c r="LHN33" s="276"/>
      <c r="LHO33" s="276"/>
      <c r="LHP33" s="276"/>
      <c r="LHQ33" s="276"/>
      <c r="LHR33" s="276"/>
      <c r="LHS33" s="276"/>
      <c r="LHT33" s="276"/>
      <c r="LHU33" s="276"/>
      <c r="LHV33" s="276"/>
      <c r="LHW33" s="276"/>
      <c r="LHX33" s="276"/>
      <c r="LHY33" s="276"/>
      <c r="LHZ33" s="276"/>
      <c r="LIA33" s="276"/>
      <c r="LIB33" s="276"/>
      <c r="LIC33" s="276"/>
      <c r="LID33" s="276"/>
      <c r="LIE33" s="276"/>
      <c r="LIF33" s="276"/>
      <c r="LIG33" s="276"/>
      <c r="LIH33" s="276"/>
      <c r="LII33" s="276"/>
      <c r="LIJ33" s="276"/>
      <c r="LIK33" s="276"/>
      <c r="LIL33" s="276"/>
      <c r="LIM33" s="276"/>
      <c r="LIN33" s="276"/>
      <c r="LIO33" s="276"/>
      <c r="LIP33" s="276"/>
      <c r="LIQ33" s="276"/>
      <c r="LIR33" s="276"/>
      <c r="LIS33" s="276"/>
      <c r="LIT33" s="276"/>
      <c r="LIU33" s="276"/>
      <c r="LIV33" s="276"/>
      <c r="LIW33" s="276"/>
      <c r="LIX33" s="276"/>
      <c r="LIY33" s="276"/>
      <c r="LIZ33" s="276"/>
      <c r="LJA33" s="276"/>
      <c r="LJB33" s="276"/>
      <c r="LJC33" s="276"/>
      <c r="LJD33" s="276"/>
      <c r="LJE33" s="276"/>
      <c r="LJF33" s="276"/>
      <c r="LJG33" s="276"/>
      <c r="LJH33" s="276"/>
      <c r="LJI33" s="276"/>
      <c r="LJJ33" s="276"/>
      <c r="LJK33" s="276"/>
      <c r="LJL33" s="276"/>
      <c r="LJM33" s="276"/>
      <c r="LJN33" s="276"/>
      <c r="LJO33" s="276"/>
      <c r="LJP33" s="276"/>
      <c r="LJQ33" s="276"/>
      <c r="LJR33" s="276"/>
      <c r="LJS33" s="276"/>
      <c r="LJT33" s="276"/>
      <c r="LJU33" s="276"/>
      <c r="LJV33" s="276"/>
      <c r="LJW33" s="276"/>
      <c r="LJX33" s="276"/>
      <c r="LJY33" s="276"/>
      <c r="LJZ33" s="276"/>
      <c r="LKA33" s="276"/>
      <c r="LKB33" s="276"/>
      <c r="LKC33" s="276"/>
      <c r="LKD33" s="276"/>
      <c r="LKE33" s="276"/>
      <c r="LKF33" s="276"/>
      <c r="LKG33" s="276"/>
      <c r="LKH33" s="276"/>
      <c r="LKI33" s="276"/>
      <c r="LKJ33" s="276"/>
      <c r="LKK33" s="276"/>
      <c r="LKL33" s="276"/>
      <c r="LKM33" s="276"/>
      <c r="LKN33" s="276"/>
      <c r="LKO33" s="276"/>
      <c r="LKP33" s="276"/>
      <c r="LKQ33" s="276"/>
      <c r="LKR33" s="276"/>
      <c r="LKS33" s="276"/>
      <c r="LKT33" s="276"/>
      <c r="LKU33" s="276"/>
      <c r="LKV33" s="276"/>
      <c r="LKW33" s="276"/>
      <c r="LKX33" s="276"/>
      <c r="LKY33" s="276"/>
      <c r="LKZ33" s="276"/>
      <c r="LLA33" s="276"/>
      <c r="LLB33" s="276"/>
      <c r="LLC33" s="276"/>
      <c r="LLD33" s="276"/>
      <c r="LLE33" s="276"/>
      <c r="LLF33" s="276"/>
      <c r="LLG33" s="276"/>
      <c r="LLH33" s="276"/>
      <c r="LLI33" s="276"/>
      <c r="LLJ33" s="276"/>
      <c r="LLK33" s="276"/>
      <c r="LLL33" s="276"/>
      <c r="LLM33" s="276"/>
      <c r="LLN33" s="276"/>
      <c r="LLO33" s="276"/>
      <c r="LLP33" s="276"/>
      <c r="LLQ33" s="276"/>
      <c r="LLR33" s="276"/>
      <c r="LLS33" s="276"/>
      <c r="LLT33" s="276"/>
      <c r="LLU33" s="276"/>
      <c r="LLV33" s="276"/>
      <c r="LLW33" s="276"/>
      <c r="LLX33" s="276"/>
      <c r="LLY33" s="276"/>
      <c r="LLZ33" s="276"/>
      <c r="LMA33" s="276"/>
      <c r="LMB33" s="276"/>
      <c r="LMC33" s="276"/>
      <c r="LMD33" s="276"/>
      <c r="LME33" s="276"/>
      <c r="LMF33" s="276"/>
      <c r="LMG33" s="276"/>
      <c r="LMH33" s="276"/>
      <c r="LMI33" s="276"/>
      <c r="LMJ33" s="276"/>
      <c r="LMK33" s="276"/>
      <c r="LML33" s="276"/>
      <c r="LMM33" s="276"/>
      <c r="LMN33" s="276"/>
      <c r="LMO33" s="276"/>
      <c r="LMP33" s="276"/>
      <c r="LMQ33" s="276"/>
      <c r="LMR33" s="276"/>
      <c r="LMS33" s="276"/>
      <c r="LMT33" s="276"/>
      <c r="LMU33" s="276"/>
      <c r="LMV33" s="276"/>
      <c r="LMW33" s="276"/>
      <c r="LMX33" s="276"/>
      <c r="LMY33" s="276"/>
      <c r="LMZ33" s="276"/>
      <c r="LNA33" s="276"/>
      <c r="LNB33" s="276"/>
      <c r="LNC33" s="276"/>
      <c r="LND33" s="276"/>
      <c r="LNE33" s="276"/>
      <c r="LNF33" s="276"/>
      <c r="LNG33" s="276"/>
      <c r="LNH33" s="276"/>
      <c r="LNI33" s="276"/>
      <c r="LNJ33" s="276"/>
      <c r="LNK33" s="276"/>
      <c r="LNL33" s="276"/>
      <c r="LNM33" s="276"/>
      <c r="LNN33" s="276"/>
      <c r="LNO33" s="276"/>
      <c r="LNP33" s="276"/>
      <c r="LNQ33" s="276"/>
      <c r="LNR33" s="276"/>
      <c r="LNS33" s="276"/>
      <c r="LNT33" s="276"/>
      <c r="LNU33" s="276"/>
      <c r="LNV33" s="276"/>
      <c r="LNW33" s="276"/>
      <c r="LNX33" s="276"/>
      <c r="LNY33" s="276"/>
      <c r="LNZ33" s="276"/>
      <c r="LOA33" s="276"/>
      <c r="LOB33" s="276"/>
      <c r="LOC33" s="276"/>
      <c r="LOD33" s="276"/>
      <c r="LOE33" s="276"/>
      <c r="LOF33" s="276"/>
      <c r="LOG33" s="276"/>
      <c r="LOH33" s="276"/>
      <c r="LOI33" s="276"/>
      <c r="LOJ33" s="276"/>
      <c r="LOK33" s="276"/>
      <c r="LOL33" s="276"/>
      <c r="LOM33" s="276"/>
      <c r="LON33" s="276"/>
      <c r="LOO33" s="276"/>
      <c r="LOP33" s="276"/>
      <c r="LOQ33" s="276"/>
      <c r="LOR33" s="276"/>
      <c r="LOS33" s="276"/>
      <c r="LOT33" s="276"/>
      <c r="LOU33" s="276"/>
      <c r="LOV33" s="276"/>
      <c r="LOW33" s="276"/>
      <c r="LOX33" s="276"/>
      <c r="LOY33" s="276"/>
      <c r="LOZ33" s="276"/>
      <c r="LPA33" s="276"/>
      <c r="LPB33" s="276"/>
      <c r="LPC33" s="276"/>
      <c r="LPD33" s="276"/>
      <c r="LPE33" s="276"/>
      <c r="LPF33" s="276"/>
      <c r="LPG33" s="276"/>
      <c r="LPH33" s="276"/>
      <c r="LPI33" s="276"/>
      <c r="LPJ33" s="276"/>
      <c r="LPK33" s="276"/>
      <c r="LPL33" s="276"/>
      <c r="LPM33" s="276"/>
      <c r="LPN33" s="276"/>
      <c r="LPO33" s="276"/>
      <c r="LPP33" s="276"/>
      <c r="LPQ33" s="276"/>
      <c r="LPR33" s="276"/>
      <c r="LPS33" s="276"/>
      <c r="LPT33" s="276"/>
      <c r="LPU33" s="276"/>
      <c r="LPV33" s="276"/>
      <c r="LPW33" s="276"/>
      <c r="LPX33" s="276"/>
      <c r="LPY33" s="276"/>
      <c r="LPZ33" s="276"/>
      <c r="LQA33" s="276"/>
      <c r="LQB33" s="276"/>
      <c r="LQC33" s="276"/>
      <c r="LQD33" s="276"/>
      <c r="LQE33" s="276"/>
      <c r="LQF33" s="276"/>
      <c r="LQG33" s="276"/>
      <c r="LQH33" s="276"/>
      <c r="LQI33" s="276"/>
      <c r="LQJ33" s="276"/>
      <c r="LQK33" s="276"/>
      <c r="LQL33" s="276"/>
      <c r="LQM33" s="276"/>
      <c r="LQN33" s="276"/>
      <c r="LQO33" s="276"/>
      <c r="LQP33" s="276"/>
      <c r="LQQ33" s="276"/>
      <c r="LQR33" s="276"/>
      <c r="LQS33" s="276"/>
      <c r="LQT33" s="276"/>
      <c r="LQU33" s="276"/>
      <c r="LQV33" s="276"/>
      <c r="LQW33" s="276"/>
      <c r="LQX33" s="276"/>
      <c r="LQY33" s="276"/>
      <c r="LQZ33" s="276"/>
      <c r="LRA33" s="276"/>
      <c r="LRB33" s="276"/>
      <c r="LRC33" s="276"/>
      <c r="LRD33" s="276"/>
      <c r="LRE33" s="276"/>
      <c r="LRF33" s="276"/>
      <c r="LRG33" s="276"/>
      <c r="LRH33" s="276"/>
      <c r="LRI33" s="276"/>
      <c r="LRJ33" s="276"/>
      <c r="LRK33" s="276"/>
      <c r="LRL33" s="276"/>
      <c r="LRM33" s="276"/>
      <c r="LRN33" s="276"/>
      <c r="LRO33" s="276"/>
      <c r="LRP33" s="276"/>
      <c r="LRQ33" s="276"/>
      <c r="LRR33" s="276"/>
      <c r="LRS33" s="276"/>
      <c r="LRT33" s="276"/>
      <c r="LRU33" s="276"/>
      <c r="LRV33" s="276"/>
      <c r="LRW33" s="276"/>
      <c r="LRX33" s="276"/>
      <c r="LRY33" s="276"/>
      <c r="LRZ33" s="276"/>
      <c r="LSA33" s="276"/>
      <c r="LSB33" s="276"/>
      <c r="LSC33" s="276"/>
      <c r="LSD33" s="276"/>
      <c r="LSE33" s="276"/>
      <c r="LSF33" s="276"/>
      <c r="LSG33" s="276"/>
      <c r="LSH33" s="276"/>
      <c r="LSI33" s="276"/>
      <c r="LSJ33" s="276"/>
      <c r="LSK33" s="276"/>
      <c r="LSL33" s="276"/>
      <c r="LSM33" s="276"/>
      <c r="LSN33" s="276"/>
      <c r="LSO33" s="276"/>
      <c r="LSP33" s="276"/>
      <c r="LSQ33" s="276"/>
      <c r="LSR33" s="276"/>
      <c r="LSS33" s="276"/>
      <c r="LST33" s="276"/>
      <c r="LSU33" s="276"/>
      <c r="LSV33" s="276"/>
      <c r="LSW33" s="276"/>
      <c r="LSX33" s="276"/>
      <c r="LSY33" s="276"/>
      <c r="LSZ33" s="276"/>
      <c r="LTA33" s="276"/>
      <c r="LTB33" s="276"/>
      <c r="LTC33" s="276"/>
      <c r="LTD33" s="276"/>
      <c r="LTE33" s="276"/>
      <c r="LTF33" s="276"/>
      <c r="LTG33" s="276"/>
      <c r="LTH33" s="276"/>
      <c r="LTI33" s="276"/>
      <c r="LTJ33" s="276"/>
      <c r="LTK33" s="276"/>
      <c r="LTL33" s="276"/>
      <c r="LTM33" s="276"/>
      <c r="LTN33" s="276"/>
      <c r="LTO33" s="276"/>
      <c r="LTP33" s="276"/>
      <c r="LTQ33" s="276"/>
      <c r="LTR33" s="276"/>
      <c r="LTS33" s="276"/>
      <c r="LTT33" s="276"/>
      <c r="LTU33" s="276"/>
      <c r="LTV33" s="276"/>
      <c r="LTW33" s="276"/>
      <c r="LTX33" s="276"/>
      <c r="LTY33" s="276"/>
      <c r="LTZ33" s="276"/>
      <c r="LUA33" s="276"/>
      <c r="LUB33" s="276"/>
      <c r="LUC33" s="276"/>
      <c r="LUD33" s="276"/>
      <c r="LUE33" s="276"/>
      <c r="LUF33" s="276"/>
      <c r="LUG33" s="276"/>
      <c r="LUH33" s="276"/>
      <c r="LUI33" s="276"/>
      <c r="LUJ33" s="276"/>
      <c r="LUK33" s="276"/>
      <c r="LUL33" s="276"/>
      <c r="LUM33" s="276"/>
      <c r="LUN33" s="276"/>
      <c r="LUO33" s="276"/>
      <c r="LUP33" s="276"/>
      <c r="LUQ33" s="276"/>
      <c r="LUR33" s="276"/>
      <c r="LUS33" s="276"/>
      <c r="LUT33" s="276"/>
      <c r="LUU33" s="276"/>
      <c r="LUV33" s="276"/>
      <c r="LUW33" s="276"/>
      <c r="LUX33" s="276"/>
      <c r="LUY33" s="276"/>
      <c r="LUZ33" s="276"/>
      <c r="LVA33" s="276"/>
      <c r="LVB33" s="276"/>
      <c r="LVC33" s="276"/>
      <c r="LVD33" s="276"/>
      <c r="LVE33" s="276"/>
      <c r="LVF33" s="276"/>
      <c r="LVG33" s="276"/>
      <c r="LVH33" s="276"/>
      <c r="LVI33" s="276"/>
      <c r="LVJ33" s="276"/>
      <c r="LVK33" s="276"/>
      <c r="LVL33" s="276"/>
      <c r="LVM33" s="276"/>
      <c r="LVN33" s="276"/>
      <c r="LVO33" s="276"/>
      <c r="LVP33" s="276"/>
      <c r="LVQ33" s="276"/>
      <c r="LVR33" s="276"/>
      <c r="LVS33" s="276"/>
      <c r="LVT33" s="276"/>
      <c r="LVU33" s="276"/>
      <c r="LVV33" s="276"/>
      <c r="LVW33" s="276"/>
      <c r="LVX33" s="276"/>
      <c r="LVY33" s="276"/>
      <c r="LVZ33" s="276"/>
      <c r="LWA33" s="276"/>
      <c r="LWB33" s="276"/>
      <c r="LWC33" s="276"/>
      <c r="LWD33" s="276"/>
      <c r="LWE33" s="276"/>
      <c r="LWF33" s="276"/>
      <c r="LWG33" s="276"/>
      <c r="LWH33" s="276"/>
      <c r="LWI33" s="276"/>
      <c r="LWJ33" s="276"/>
      <c r="LWK33" s="276"/>
      <c r="LWL33" s="276"/>
      <c r="LWM33" s="276"/>
      <c r="LWN33" s="276"/>
      <c r="LWO33" s="276"/>
      <c r="LWP33" s="276"/>
      <c r="LWQ33" s="276"/>
      <c r="LWR33" s="276"/>
      <c r="LWS33" s="276"/>
      <c r="LWT33" s="276"/>
      <c r="LWU33" s="276"/>
      <c r="LWV33" s="276"/>
      <c r="LWW33" s="276"/>
      <c r="LWX33" s="276"/>
      <c r="LWY33" s="276"/>
      <c r="LWZ33" s="276"/>
      <c r="LXA33" s="276"/>
      <c r="LXB33" s="276"/>
      <c r="LXC33" s="276"/>
      <c r="LXD33" s="276"/>
      <c r="LXE33" s="276"/>
      <c r="LXF33" s="276"/>
      <c r="LXG33" s="276"/>
      <c r="LXH33" s="276"/>
      <c r="LXI33" s="276"/>
      <c r="LXJ33" s="276"/>
      <c r="LXK33" s="276"/>
      <c r="LXL33" s="276"/>
      <c r="LXM33" s="276"/>
      <c r="LXN33" s="276"/>
      <c r="LXO33" s="276"/>
      <c r="LXP33" s="276"/>
      <c r="LXQ33" s="276"/>
      <c r="LXR33" s="276"/>
      <c r="LXS33" s="276"/>
      <c r="LXT33" s="276"/>
      <c r="LXU33" s="276"/>
      <c r="LXV33" s="276"/>
      <c r="LXW33" s="276"/>
      <c r="LXX33" s="276"/>
      <c r="LXY33" s="276"/>
      <c r="LXZ33" s="276"/>
      <c r="LYA33" s="276"/>
      <c r="LYB33" s="276"/>
      <c r="LYC33" s="276"/>
      <c r="LYD33" s="276"/>
      <c r="LYE33" s="276"/>
      <c r="LYF33" s="276"/>
      <c r="LYG33" s="276"/>
      <c r="LYH33" s="276"/>
      <c r="LYI33" s="276"/>
      <c r="LYJ33" s="276"/>
      <c r="LYK33" s="276"/>
      <c r="LYL33" s="276"/>
      <c r="LYM33" s="276"/>
      <c r="LYN33" s="276"/>
      <c r="LYO33" s="276"/>
      <c r="LYP33" s="276"/>
      <c r="LYQ33" s="276"/>
      <c r="LYR33" s="276"/>
      <c r="LYS33" s="276"/>
      <c r="LYT33" s="276"/>
      <c r="LYU33" s="276"/>
      <c r="LYV33" s="276"/>
      <c r="LYW33" s="276"/>
      <c r="LYX33" s="276"/>
      <c r="LYY33" s="276"/>
      <c r="LYZ33" s="276"/>
      <c r="LZA33" s="276"/>
      <c r="LZB33" s="276"/>
      <c r="LZC33" s="276"/>
      <c r="LZD33" s="276"/>
      <c r="LZE33" s="276"/>
      <c r="LZF33" s="276"/>
      <c r="LZG33" s="276"/>
      <c r="LZH33" s="276"/>
      <c r="LZI33" s="276"/>
      <c r="LZJ33" s="276"/>
      <c r="LZK33" s="276"/>
      <c r="LZL33" s="276"/>
      <c r="LZM33" s="276"/>
      <c r="LZN33" s="276"/>
      <c r="LZO33" s="276"/>
      <c r="LZP33" s="276"/>
      <c r="LZQ33" s="276"/>
      <c r="LZR33" s="276"/>
      <c r="LZS33" s="276"/>
      <c r="LZT33" s="276"/>
      <c r="LZU33" s="276"/>
      <c r="LZV33" s="276"/>
      <c r="LZW33" s="276"/>
      <c r="LZX33" s="276"/>
      <c r="LZY33" s="276"/>
      <c r="LZZ33" s="276"/>
      <c r="MAA33" s="276"/>
      <c r="MAB33" s="276"/>
      <c r="MAC33" s="276"/>
      <c r="MAD33" s="276"/>
      <c r="MAE33" s="276"/>
      <c r="MAF33" s="276"/>
      <c r="MAG33" s="276"/>
      <c r="MAH33" s="276"/>
      <c r="MAI33" s="276"/>
      <c r="MAJ33" s="276"/>
      <c r="MAK33" s="276"/>
      <c r="MAL33" s="276"/>
      <c r="MAM33" s="276"/>
      <c r="MAN33" s="276"/>
      <c r="MAO33" s="276"/>
      <c r="MAP33" s="276"/>
      <c r="MAQ33" s="276"/>
      <c r="MAR33" s="276"/>
      <c r="MAS33" s="276"/>
      <c r="MAT33" s="276"/>
      <c r="MAU33" s="276"/>
      <c r="MAV33" s="276"/>
      <c r="MAW33" s="276"/>
      <c r="MAX33" s="276"/>
      <c r="MAY33" s="276"/>
      <c r="MAZ33" s="276"/>
      <c r="MBA33" s="276"/>
      <c r="MBB33" s="276"/>
      <c r="MBC33" s="276"/>
      <c r="MBD33" s="276"/>
      <c r="MBE33" s="276"/>
      <c r="MBF33" s="276"/>
      <c r="MBG33" s="276"/>
      <c r="MBH33" s="276"/>
      <c r="MBI33" s="276"/>
      <c r="MBJ33" s="276"/>
      <c r="MBK33" s="276"/>
      <c r="MBL33" s="276"/>
      <c r="MBM33" s="276"/>
      <c r="MBN33" s="276"/>
      <c r="MBO33" s="276"/>
      <c r="MBP33" s="276"/>
      <c r="MBQ33" s="276"/>
      <c r="MBR33" s="276"/>
      <c r="MBS33" s="276"/>
      <c r="MBT33" s="276"/>
      <c r="MBU33" s="276"/>
      <c r="MBV33" s="276"/>
      <c r="MBW33" s="276"/>
      <c r="MBX33" s="276"/>
      <c r="MBY33" s="276"/>
      <c r="MBZ33" s="276"/>
      <c r="MCA33" s="276"/>
      <c r="MCB33" s="276"/>
      <c r="MCC33" s="276"/>
      <c r="MCD33" s="276"/>
      <c r="MCE33" s="276"/>
      <c r="MCF33" s="276"/>
      <c r="MCG33" s="276"/>
      <c r="MCH33" s="276"/>
      <c r="MCI33" s="276"/>
      <c r="MCJ33" s="276"/>
      <c r="MCK33" s="276"/>
      <c r="MCL33" s="276"/>
      <c r="MCM33" s="276"/>
      <c r="MCN33" s="276"/>
      <c r="MCO33" s="276"/>
      <c r="MCP33" s="276"/>
      <c r="MCQ33" s="276"/>
      <c r="MCR33" s="276"/>
      <c r="MCS33" s="276"/>
      <c r="MCT33" s="276"/>
      <c r="MCU33" s="276"/>
      <c r="MCV33" s="276"/>
      <c r="MCW33" s="276"/>
      <c r="MCX33" s="276"/>
      <c r="MCY33" s="276"/>
      <c r="MCZ33" s="276"/>
      <c r="MDA33" s="276"/>
      <c r="MDB33" s="276"/>
      <c r="MDC33" s="276"/>
      <c r="MDD33" s="276"/>
      <c r="MDE33" s="276"/>
      <c r="MDF33" s="276"/>
      <c r="MDG33" s="276"/>
      <c r="MDH33" s="276"/>
      <c r="MDI33" s="276"/>
      <c r="MDJ33" s="276"/>
      <c r="MDK33" s="276"/>
      <c r="MDL33" s="276"/>
      <c r="MDM33" s="276"/>
      <c r="MDN33" s="276"/>
      <c r="MDO33" s="276"/>
      <c r="MDP33" s="276"/>
      <c r="MDQ33" s="276"/>
      <c r="MDR33" s="276"/>
      <c r="MDS33" s="276"/>
      <c r="MDT33" s="276"/>
      <c r="MDU33" s="276"/>
      <c r="MDV33" s="276"/>
      <c r="MDW33" s="276"/>
      <c r="MDX33" s="276"/>
      <c r="MDY33" s="276"/>
      <c r="MDZ33" s="276"/>
      <c r="MEA33" s="276"/>
      <c r="MEB33" s="276"/>
      <c r="MEC33" s="276"/>
      <c r="MED33" s="276"/>
      <c r="MEE33" s="276"/>
      <c r="MEF33" s="276"/>
      <c r="MEG33" s="276"/>
      <c r="MEH33" s="276"/>
      <c r="MEI33" s="276"/>
      <c r="MEJ33" s="276"/>
      <c r="MEK33" s="276"/>
      <c r="MEL33" s="276"/>
      <c r="MEM33" s="276"/>
      <c r="MEN33" s="276"/>
      <c r="MEO33" s="276"/>
      <c r="MEP33" s="276"/>
      <c r="MEQ33" s="276"/>
      <c r="MER33" s="276"/>
      <c r="MES33" s="276"/>
      <c r="MET33" s="276"/>
      <c r="MEU33" s="276"/>
      <c r="MEV33" s="276"/>
      <c r="MEW33" s="276"/>
      <c r="MEX33" s="276"/>
      <c r="MEY33" s="276"/>
      <c r="MEZ33" s="276"/>
      <c r="MFA33" s="276"/>
      <c r="MFB33" s="276"/>
      <c r="MFC33" s="276"/>
      <c r="MFD33" s="276"/>
      <c r="MFE33" s="276"/>
      <c r="MFF33" s="276"/>
      <c r="MFG33" s="276"/>
      <c r="MFH33" s="276"/>
      <c r="MFI33" s="276"/>
      <c r="MFJ33" s="276"/>
      <c r="MFK33" s="276"/>
      <c r="MFL33" s="276"/>
      <c r="MFM33" s="276"/>
      <c r="MFN33" s="276"/>
      <c r="MFO33" s="276"/>
      <c r="MFP33" s="276"/>
      <c r="MFQ33" s="276"/>
      <c r="MFR33" s="276"/>
      <c r="MFS33" s="276"/>
      <c r="MFT33" s="276"/>
      <c r="MFU33" s="276"/>
      <c r="MFV33" s="276"/>
      <c r="MFW33" s="276"/>
      <c r="MFX33" s="276"/>
      <c r="MFY33" s="276"/>
      <c r="MFZ33" s="276"/>
      <c r="MGA33" s="276"/>
      <c r="MGB33" s="276"/>
      <c r="MGC33" s="276"/>
      <c r="MGD33" s="276"/>
      <c r="MGE33" s="276"/>
      <c r="MGF33" s="276"/>
      <c r="MGG33" s="276"/>
      <c r="MGH33" s="276"/>
      <c r="MGI33" s="276"/>
      <c r="MGJ33" s="276"/>
      <c r="MGK33" s="276"/>
      <c r="MGL33" s="276"/>
      <c r="MGM33" s="276"/>
      <c r="MGN33" s="276"/>
      <c r="MGO33" s="276"/>
      <c r="MGP33" s="276"/>
      <c r="MGQ33" s="276"/>
      <c r="MGR33" s="276"/>
      <c r="MGS33" s="276"/>
      <c r="MGT33" s="276"/>
      <c r="MGU33" s="276"/>
      <c r="MGV33" s="276"/>
      <c r="MGW33" s="276"/>
      <c r="MGX33" s="276"/>
      <c r="MGY33" s="276"/>
      <c r="MGZ33" s="276"/>
      <c r="MHA33" s="276"/>
      <c r="MHB33" s="276"/>
      <c r="MHC33" s="276"/>
      <c r="MHD33" s="276"/>
      <c r="MHE33" s="276"/>
      <c r="MHF33" s="276"/>
      <c r="MHG33" s="276"/>
      <c r="MHH33" s="276"/>
      <c r="MHI33" s="276"/>
      <c r="MHJ33" s="276"/>
      <c r="MHK33" s="276"/>
      <c r="MHL33" s="276"/>
      <c r="MHM33" s="276"/>
      <c r="MHN33" s="276"/>
      <c r="MHO33" s="276"/>
      <c r="MHP33" s="276"/>
      <c r="MHQ33" s="276"/>
      <c r="MHR33" s="276"/>
      <c r="MHS33" s="276"/>
      <c r="MHT33" s="276"/>
      <c r="MHU33" s="276"/>
      <c r="MHV33" s="276"/>
      <c r="MHW33" s="276"/>
      <c r="MHX33" s="276"/>
      <c r="MHY33" s="276"/>
      <c r="MHZ33" s="276"/>
      <c r="MIA33" s="276"/>
      <c r="MIB33" s="276"/>
      <c r="MIC33" s="276"/>
      <c r="MID33" s="276"/>
      <c r="MIE33" s="276"/>
      <c r="MIF33" s="276"/>
      <c r="MIG33" s="276"/>
      <c r="MIH33" s="276"/>
      <c r="MII33" s="276"/>
      <c r="MIJ33" s="276"/>
      <c r="MIK33" s="276"/>
      <c r="MIL33" s="276"/>
      <c r="MIM33" s="276"/>
      <c r="MIN33" s="276"/>
      <c r="MIO33" s="276"/>
      <c r="MIP33" s="276"/>
      <c r="MIQ33" s="276"/>
      <c r="MIR33" s="276"/>
      <c r="MIS33" s="276"/>
      <c r="MIT33" s="276"/>
      <c r="MIU33" s="276"/>
      <c r="MIV33" s="276"/>
      <c r="MIW33" s="276"/>
      <c r="MIX33" s="276"/>
      <c r="MIY33" s="276"/>
      <c r="MIZ33" s="276"/>
      <c r="MJA33" s="276"/>
      <c r="MJB33" s="276"/>
      <c r="MJC33" s="276"/>
      <c r="MJD33" s="276"/>
      <c r="MJE33" s="276"/>
      <c r="MJF33" s="276"/>
      <c r="MJG33" s="276"/>
      <c r="MJH33" s="276"/>
      <c r="MJI33" s="276"/>
      <c r="MJJ33" s="276"/>
      <c r="MJK33" s="276"/>
      <c r="MJL33" s="276"/>
      <c r="MJM33" s="276"/>
      <c r="MJN33" s="276"/>
      <c r="MJO33" s="276"/>
      <c r="MJP33" s="276"/>
      <c r="MJQ33" s="276"/>
      <c r="MJR33" s="276"/>
      <c r="MJS33" s="276"/>
      <c r="MJT33" s="276"/>
      <c r="MJU33" s="276"/>
      <c r="MJV33" s="276"/>
      <c r="MJW33" s="276"/>
      <c r="MJX33" s="276"/>
      <c r="MJY33" s="276"/>
      <c r="MJZ33" s="276"/>
      <c r="MKA33" s="276"/>
      <c r="MKB33" s="276"/>
      <c r="MKC33" s="276"/>
      <c r="MKD33" s="276"/>
      <c r="MKE33" s="276"/>
      <c r="MKF33" s="276"/>
      <c r="MKG33" s="276"/>
      <c r="MKH33" s="276"/>
      <c r="MKI33" s="276"/>
      <c r="MKJ33" s="276"/>
      <c r="MKK33" s="276"/>
      <c r="MKL33" s="276"/>
      <c r="MKM33" s="276"/>
      <c r="MKN33" s="276"/>
      <c r="MKO33" s="276"/>
      <c r="MKP33" s="276"/>
      <c r="MKQ33" s="276"/>
      <c r="MKR33" s="276"/>
      <c r="MKS33" s="276"/>
      <c r="MKT33" s="276"/>
      <c r="MKU33" s="276"/>
      <c r="MKV33" s="276"/>
      <c r="MKW33" s="276"/>
      <c r="MKX33" s="276"/>
      <c r="MKY33" s="276"/>
      <c r="MKZ33" s="276"/>
      <c r="MLA33" s="276"/>
      <c r="MLB33" s="276"/>
      <c r="MLC33" s="276"/>
      <c r="MLD33" s="276"/>
      <c r="MLE33" s="276"/>
      <c r="MLF33" s="276"/>
      <c r="MLG33" s="276"/>
      <c r="MLH33" s="276"/>
      <c r="MLI33" s="276"/>
      <c r="MLJ33" s="276"/>
      <c r="MLK33" s="276"/>
      <c r="MLL33" s="276"/>
      <c r="MLM33" s="276"/>
      <c r="MLN33" s="276"/>
      <c r="MLO33" s="276"/>
      <c r="MLP33" s="276"/>
      <c r="MLQ33" s="276"/>
      <c r="MLR33" s="276"/>
      <c r="MLS33" s="276"/>
      <c r="MLT33" s="276"/>
      <c r="MLU33" s="276"/>
      <c r="MLV33" s="276"/>
      <c r="MLW33" s="276"/>
      <c r="MLX33" s="276"/>
      <c r="MLY33" s="276"/>
      <c r="MLZ33" s="276"/>
      <c r="MMA33" s="276"/>
      <c r="MMB33" s="276"/>
      <c r="MMC33" s="276"/>
      <c r="MMD33" s="276"/>
      <c r="MME33" s="276"/>
      <c r="MMF33" s="276"/>
      <c r="MMG33" s="276"/>
      <c r="MMH33" s="276"/>
      <c r="MMI33" s="276"/>
      <c r="MMJ33" s="276"/>
      <c r="MMK33" s="276"/>
      <c r="MML33" s="276"/>
      <c r="MMM33" s="276"/>
      <c r="MMN33" s="276"/>
      <c r="MMO33" s="276"/>
      <c r="MMP33" s="276"/>
      <c r="MMQ33" s="276"/>
      <c r="MMR33" s="276"/>
      <c r="MMS33" s="276"/>
      <c r="MMT33" s="276"/>
      <c r="MMU33" s="276"/>
      <c r="MMV33" s="276"/>
      <c r="MMW33" s="276"/>
      <c r="MMX33" s="276"/>
      <c r="MMY33" s="276"/>
      <c r="MMZ33" s="276"/>
      <c r="MNA33" s="276"/>
      <c r="MNB33" s="276"/>
      <c r="MNC33" s="276"/>
      <c r="MND33" s="276"/>
      <c r="MNE33" s="276"/>
      <c r="MNF33" s="276"/>
      <c r="MNG33" s="276"/>
      <c r="MNH33" s="276"/>
      <c r="MNI33" s="276"/>
      <c r="MNJ33" s="276"/>
      <c r="MNK33" s="276"/>
      <c r="MNL33" s="276"/>
      <c r="MNM33" s="276"/>
      <c r="MNN33" s="276"/>
      <c r="MNO33" s="276"/>
      <c r="MNP33" s="276"/>
      <c r="MNQ33" s="276"/>
      <c r="MNR33" s="276"/>
      <c r="MNS33" s="276"/>
      <c r="MNT33" s="276"/>
      <c r="MNU33" s="276"/>
      <c r="MNV33" s="276"/>
      <c r="MNW33" s="276"/>
      <c r="MNX33" s="276"/>
      <c r="MNY33" s="276"/>
      <c r="MNZ33" s="276"/>
      <c r="MOA33" s="276"/>
      <c r="MOB33" s="276"/>
      <c r="MOC33" s="276"/>
      <c r="MOD33" s="276"/>
      <c r="MOE33" s="276"/>
      <c r="MOF33" s="276"/>
      <c r="MOG33" s="276"/>
      <c r="MOH33" s="276"/>
      <c r="MOI33" s="276"/>
      <c r="MOJ33" s="276"/>
      <c r="MOK33" s="276"/>
      <c r="MOL33" s="276"/>
      <c r="MOM33" s="276"/>
      <c r="MON33" s="276"/>
      <c r="MOO33" s="276"/>
      <c r="MOP33" s="276"/>
      <c r="MOQ33" s="276"/>
      <c r="MOR33" s="276"/>
      <c r="MOS33" s="276"/>
      <c r="MOT33" s="276"/>
      <c r="MOU33" s="276"/>
      <c r="MOV33" s="276"/>
      <c r="MOW33" s="276"/>
      <c r="MOX33" s="276"/>
      <c r="MOY33" s="276"/>
      <c r="MOZ33" s="276"/>
      <c r="MPA33" s="276"/>
      <c r="MPB33" s="276"/>
      <c r="MPC33" s="276"/>
      <c r="MPD33" s="276"/>
      <c r="MPE33" s="276"/>
      <c r="MPF33" s="276"/>
      <c r="MPG33" s="276"/>
      <c r="MPH33" s="276"/>
      <c r="MPI33" s="276"/>
      <c r="MPJ33" s="276"/>
      <c r="MPK33" s="276"/>
      <c r="MPL33" s="276"/>
      <c r="MPM33" s="276"/>
      <c r="MPN33" s="276"/>
      <c r="MPO33" s="276"/>
      <c r="MPP33" s="276"/>
      <c r="MPQ33" s="276"/>
      <c r="MPR33" s="276"/>
      <c r="MPS33" s="276"/>
      <c r="MPT33" s="276"/>
      <c r="MPU33" s="276"/>
      <c r="MPV33" s="276"/>
      <c r="MPW33" s="276"/>
      <c r="MPX33" s="276"/>
      <c r="MPY33" s="276"/>
      <c r="MPZ33" s="276"/>
      <c r="MQA33" s="276"/>
      <c r="MQB33" s="276"/>
      <c r="MQC33" s="276"/>
      <c r="MQD33" s="276"/>
      <c r="MQE33" s="276"/>
      <c r="MQF33" s="276"/>
      <c r="MQG33" s="276"/>
      <c r="MQH33" s="276"/>
      <c r="MQI33" s="276"/>
      <c r="MQJ33" s="276"/>
      <c r="MQK33" s="276"/>
      <c r="MQL33" s="276"/>
      <c r="MQM33" s="276"/>
      <c r="MQN33" s="276"/>
      <c r="MQO33" s="276"/>
      <c r="MQP33" s="276"/>
      <c r="MQQ33" s="276"/>
      <c r="MQR33" s="276"/>
      <c r="MQS33" s="276"/>
      <c r="MQT33" s="276"/>
      <c r="MQU33" s="276"/>
      <c r="MQV33" s="276"/>
      <c r="MQW33" s="276"/>
      <c r="MQX33" s="276"/>
      <c r="MQY33" s="276"/>
      <c r="MQZ33" s="276"/>
      <c r="MRA33" s="276"/>
      <c r="MRB33" s="276"/>
      <c r="MRC33" s="276"/>
      <c r="MRD33" s="276"/>
      <c r="MRE33" s="276"/>
      <c r="MRF33" s="276"/>
      <c r="MRG33" s="276"/>
      <c r="MRH33" s="276"/>
      <c r="MRI33" s="276"/>
      <c r="MRJ33" s="276"/>
      <c r="MRK33" s="276"/>
      <c r="MRL33" s="276"/>
      <c r="MRM33" s="276"/>
      <c r="MRN33" s="276"/>
      <c r="MRO33" s="276"/>
      <c r="MRP33" s="276"/>
      <c r="MRQ33" s="276"/>
      <c r="MRR33" s="276"/>
      <c r="MRS33" s="276"/>
      <c r="MRT33" s="276"/>
      <c r="MRU33" s="276"/>
      <c r="MRV33" s="276"/>
      <c r="MRW33" s="276"/>
      <c r="MRX33" s="276"/>
      <c r="MRY33" s="276"/>
      <c r="MRZ33" s="276"/>
      <c r="MSA33" s="276"/>
      <c r="MSB33" s="276"/>
      <c r="MSC33" s="276"/>
      <c r="MSD33" s="276"/>
      <c r="MSE33" s="276"/>
      <c r="MSF33" s="276"/>
      <c r="MSG33" s="276"/>
      <c r="MSH33" s="276"/>
      <c r="MSI33" s="276"/>
      <c r="MSJ33" s="276"/>
      <c r="MSK33" s="276"/>
      <c r="MSL33" s="276"/>
      <c r="MSM33" s="276"/>
      <c r="MSN33" s="276"/>
      <c r="MSO33" s="276"/>
      <c r="MSP33" s="276"/>
      <c r="MSQ33" s="276"/>
      <c r="MSR33" s="276"/>
      <c r="MSS33" s="276"/>
      <c r="MST33" s="276"/>
      <c r="MSU33" s="276"/>
      <c r="MSV33" s="276"/>
      <c r="MSW33" s="276"/>
      <c r="MSX33" s="276"/>
      <c r="MSY33" s="276"/>
      <c r="MSZ33" s="276"/>
      <c r="MTA33" s="276"/>
      <c r="MTB33" s="276"/>
      <c r="MTC33" s="276"/>
      <c r="MTD33" s="276"/>
      <c r="MTE33" s="276"/>
      <c r="MTF33" s="276"/>
      <c r="MTG33" s="276"/>
      <c r="MTH33" s="276"/>
      <c r="MTI33" s="276"/>
      <c r="MTJ33" s="276"/>
      <c r="MTK33" s="276"/>
      <c r="MTL33" s="276"/>
      <c r="MTM33" s="276"/>
      <c r="MTN33" s="276"/>
      <c r="MTO33" s="276"/>
      <c r="MTP33" s="276"/>
      <c r="MTQ33" s="276"/>
      <c r="MTR33" s="276"/>
      <c r="MTS33" s="276"/>
      <c r="MTT33" s="276"/>
      <c r="MTU33" s="276"/>
      <c r="MTV33" s="276"/>
      <c r="MTW33" s="276"/>
      <c r="MTX33" s="276"/>
      <c r="MTY33" s="276"/>
      <c r="MTZ33" s="276"/>
      <c r="MUA33" s="276"/>
      <c r="MUB33" s="276"/>
      <c r="MUC33" s="276"/>
      <c r="MUD33" s="276"/>
      <c r="MUE33" s="276"/>
      <c r="MUF33" s="276"/>
      <c r="MUG33" s="276"/>
      <c r="MUH33" s="276"/>
      <c r="MUI33" s="276"/>
      <c r="MUJ33" s="276"/>
      <c r="MUK33" s="276"/>
      <c r="MUL33" s="276"/>
      <c r="MUM33" s="276"/>
      <c r="MUN33" s="276"/>
      <c r="MUO33" s="276"/>
      <c r="MUP33" s="276"/>
      <c r="MUQ33" s="276"/>
      <c r="MUR33" s="276"/>
      <c r="MUS33" s="276"/>
      <c r="MUT33" s="276"/>
      <c r="MUU33" s="276"/>
      <c r="MUV33" s="276"/>
      <c r="MUW33" s="276"/>
      <c r="MUX33" s="276"/>
      <c r="MUY33" s="276"/>
      <c r="MUZ33" s="276"/>
      <c r="MVA33" s="276"/>
      <c r="MVB33" s="276"/>
      <c r="MVC33" s="276"/>
      <c r="MVD33" s="276"/>
      <c r="MVE33" s="276"/>
      <c r="MVF33" s="276"/>
      <c r="MVG33" s="276"/>
      <c r="MVH33" s="276"/>
      <c r="MVI33" s="276"/>
      <c r="MVJ33" s="276"/>
      <c r="MVK33" s="276"/>
      <c r="MVL33" s="276"/>
      <c r="MVM33" s="276"/>
      <c r="MVN33" s="276"/>
      <c r="MVO33" s="276"/>
      <c r="MVP33" s="276"/>
      <c r="MVQ33" s="276"/>
      <c r="MVR33" s="276"/>
      <c r="MVS33" s="276"/>
      <c r="MVT33" s="276"/>
      <c r="MVU33" s="276"/>
      <c r="MVV33" s="276"/>
      <c r="MVW33" s="276"/>
      <c r="MVX33" s="276"/>
      <c r="MVY33" s="276"/>
      <c r="MVZ33" s="276"/>
      <c r="MWA33" s="276"/>
      <c r="MWB33" s="276"/>
      <c r="MWC33" s="276"/>
      <c r="MWD33" s="276"/>
      <c r="MWE33" s="276"/>
      <c r="MWF33" s="276"/>
      <c r="MWG33" s="276"/>
      <c r="MWH33" s="276"/>
      <c r="MWI33" s="276"/>
      <c r="MWJ33" s="276"/>
      <c r="MWK33" s="276"/>
      <c r="MWL33" s="276"/>
      <c r="MWM33" s="276"/>
      <c r="MWN33" s="276"/>
      <c r="MWO33" s="276"/>
      <c r="MWP33" s="276"/>
      <c r="MWQ33" s="276"/>
      <c r="MWR33" s="276"/>
      <c r="MWS33" s="276"/>
      <c r="MWT33" s="276"/>
      <c r="MWU33" s="276"/>
      <c r="MWV33" s="276"/>
      <c r="MWW33" s="276"/>
      <c r="MWX33" s="276"/>
      <c r="MWY33" s="276"/>
      <c r="MWZ33" s="276"/>
      <c r="MXA33" s="276"/>
      <c r="MXB33" s="276"/>
      <c r="MXC33" s="276"/>
      <c r="MXD33" s="276"/>
      <c r="MXE33" s="276"/>
      <c r="MXF33" s="276"/>
      <c r="MXG33" s="276"/>
      <c r="MXH33" s="276"/>
      <c r="MXI33" s="276"/>
      <c r="MXJ33" s="276"/>
      <c r="MXK33" s="276"/>
      <c r="MXL33" s="276"/>
      <c r="MXM33" s="276"/>
      <c r="MXN33" s="276"/>
      <c r="MXO33" s="276"/>
      <c r="MXP33" s="276"/>
      <c r="MXQ33" s="276"/>
      <c r="MXR33" s="276"/>
      <c r="MXS33" s="276"/>
      <c r="MXT33" s="276"/>
      <c r="MXU33" s="276"/>
      <c r="MXV33" s="276"/>
      <c r="MXW33" s="276"/>
      <c r="MXX33" s="276"/>
      <c r="MXY33" s="276"/>
      <c r="MXZ33" s="276"/>
      <c r="MYA33" s="276"/>
      <c r="MYB33" s="276"/>
      <c r="MYC33" s="276"/>
      <c r="MYD33" s="276"/>
      <c r="MYE33" s="276"/>
      <c r="MYF33" s="276"/>
      <c r="MYG33" s="276"/>
      <c r="MYH33" s="276"/>
      <c r="MYI33" s="276"/>
      <c r="MYJ33" s="276"/>
      <c r="MYK33" s="276"/>
      <c r="MYL33" s="276"/>
      <c r="MYM33" s="276"/>
      <c r="MYN33" s="276"/>
      <c r="MYO33" s="276"/>
      <c r="MYP33" s="276"/>
      <c r="MYQ33" s="276"/>
      <c r="MYR33" s="276"/>
      <c r="MYS33" s="276"/>
      <c r="MYT33" s="276"/>
      <c r="MYU33" s="276"/>
      <c r="MYV33" s="276"/>
      <c r="MYW33" s="276"/>
      <c r="MYX33" s="276"/>
      <c r="MYY33" s="276"/>
      <c r="MYZ33" s="276"/>
      <c r="MZA33" s="276"/>
      <c r="MZB33" s="276"/>
      <c r="MZC33" s="276"/>
      <c r="MZD33" s="276"/>
      <c r="MZE33" s="276"/>
      <c r="MZF33" s="276"/>
      <c r="MZG33" s="276"/>
      <c r="MZH33" s="276"/>
      <c r="MZI33" s="276"/>
      <c r="MZJ33" s="276"/>
      <c r="MZK33" s="276"/>
      <c r="MZL33" s="276"/>
      <c r="MZM33" s="276"/>
      <c r="MZN33" s="276"/>
      <c r="MZO33" s="276"/>
      <c r="MZP33" s="276"/>
      <c r="MZQ33" s="276"/>
      <c r="MZR33" s="276"/>
      <c r="MZS33" s="276"/>
      <c r="MZT33" s="276"/>
      <c r="MZU33" s="276"/>
      <c r="MZV33" s="276"/>
      <c r="MZW33" s="276"/>
      <c r="MZX33" s="276"/>
      <c r="MZY33" s="276"/>
      <c r="MZZ33" s="276"/>
      <c r="NAA33" s="276"/>
      <c r="NAB33" s="276"/>
      <c r="NAC33" s="276"/>
      <c r="NAD33" s="276"/>
      <c r="NAE33" s="276"/>
      <c r="NAF33" s="276"/>
      <c r="NAG33" s="276"/>
      <c r="NAH33" s="276"/>
      <c r="NAI33" s="276"/>
      <c r="NAJ33" s="276"/>
      <c r="NAK33" s="276"/>
      <c r="NAL33" s="276"/>
      <c r="NAM33" s="276"/>
      <c r="NAN33" s="276"/>
      <c r="NAO33" s="276"/>
      <c r="NAP33" s="276"/>
      <c r="NAQ33" s="276"/>
      <c r="NAR33" s="276"/>
      <c r="NAS33" s="276"/>
      <c r="NAT33" s="276"/>
      <c r="NAU33" s="276"/>
      <c r="NAV33" s="276"/>
      <c r="NAW33" s="276"/>
      <c r="NAX33" s="276"/>
      <c r="NAY33" s="276"/>
      <c r="NAZ33" s="276"/>
      <c r="NBA33" s="276"/>
      <c r="NBB33" s="276"/>
      <c r="NBC33" s="276"/>
      <c r="NBD33" s="276"/>
      <c r="NBE33" s="276"/>
      <c r="NBF33" s="276"/>
      <c r="NBG33" s="276"/>
      <c r="NBH33" s="276"/>
      <c r="NBI33" s="276"/>
      <c r="NBJ33" s="276"/>
      <c r="NBK33" s="276"/>
      <c r="NBL33" s="276"/>
      <c r="NBM33" s="276"/>
      <c r="NBN33" s="276"/>
      <c r="NBO33" s="276"/>
      <c r="NBP33" s="276"/>
      <c r="NBQ33" s="276"/>
      <c r="NBR33" s="276"/>
      <c r="NBS33" s="276"/>
      <c r="NBT33" s="276"/>
      <c r="NBU33" s="276"/>
      <c r="NBV33" s="276"/>
      <c r="NBW33" s="276"/>
      <c r="NBX33" s="276"/>
      <c r="NBY33" s="276"/>
      <c r="NBZ33" s="276"/>
      <c r="NCA33" s="276"/>
      <c r="NCB33" s="276"/>
      <c r="NCC33" s="276"/>
      <c r="NCD33" s="276"/>
      <c r="NCE33" s="276"/>
      <c r="NCF33" s="276"/>
      <c r="NCG33" s="276"/>
      <c r="NCH33" s="276"/>
      <c r="NCI33" s="276"/>
      <c r="NCJ33" s="276"/>
      <c r="NCK33" s="276"/>
      <c r="NCL33" s="276"/>
      <c r="NCM33" s="276"/>
      <c r="NCN33" s="276"/>
      <c r="NCO33" s="276"/>
      <c r="NCP33" s="276"/>
      <c r="NCQ33" s="276"/>
      <c r="NCR33" s="276"/>
      <c r="NCS33" s="276"/>
      <c r="NCT33" s="276"/>
      <c r="NCU33" s="276"/>
      <c r="NCV33" s="276"/>
      <c r="NCW33" s="276"/>
      <c r="NCX33" s="276"/>
      <c r="NCY33" s="276"/>
      <c r="NCZ33" s="276"/>
      <c r="NDA33" s="276"/>
      <c r="NDB33" s="276"/>
      <c r="NDC33" s="276"/>
      <c r="NDD33" s="276"/>
      <c r="NDE33" s="276"/>
      <c r="NDF33" s="276"/>
      <c r="NDG33" s="276"/>
      <c r="NDH33" s="276"/>
      <c r="NDI33" s="276"/>
      <c r="NDJ33" s="276"/>
      <c r="NDK33" s="276"/>
      <c r="NDL33" s="276"/>
      <c r="NDM33" s="276"/>
      <c r="NDN33" s="276"/>
      <c r="NDO33" s="276"/>
      <c r="NDP33" s="276"/>
      <c r="NDQ33" s="276"/>
      <c r="NDR33" s="276"/>
      <c r="NDS33" s="276"/>
      <c r="NDT33" s="276"/>
      <c r="NDU33" s="276"/>
      <c r="NDV33" s="276"/>
      <c r="NDW33" s="276"/>
      <c r="NDX33" s="276"/>
      <c r="NDY33" s="276"/>
      <c r="NDZ33" s="276"/>
      <c r="NEA33" s="276"/>
      <c r="NEB33" s="276"/>
      <c r="NEC33" s="276"/>
      <c r="NED33" s="276"/>
      <c r="NEE33" s="276"/>
      <c r="NEF33" s="276"/>
      <c r="NEG33" s="276"/>
      <c r="NEH33" s="276"/>
      <c r="NEI33" s="276"/>
      <c r="NEJ33" s="276"/>
      <c r="NEK33" s="276"/>
      <c r="NEL33" s="276"/>
      <c r="NEM33" s="276"/>
      <c r="NEN33" s="276"/>
      <c r="NEO33" s="276"/>
      <c r="NEP33" s="276"/>
      <c r="NEQ33" s="276"/>
      <c r="NER33" s="276"/>
      <c r="NES33" s="276"/>
      <c r="NET33" s="276"/>
      <c r="NEU33" s="276"/>
      <c r="NEV33" s="276"/>
      <c r="NEW33" s="276"/>
      <c r="NEX33" s="276"/>
      <c r="NEY33" s="276"/>
      <c r="NEZ33" s="276"/>
      <c r="NFA33" s="276"/>
      <c r="NFB33" s="276"/>
      <c r="NFC33" s="276"/>
      <c r="NFD33" s="276"/>
      <c r="NFE33" s="276"/>
      <c r="NFF33" s="276"/>
      <c r="NFG33" s="276"/>
      <c r="NFH33" s="276"/>
      <c r="NFI33" s="276"/>
      <c r="NFJ33" s="276"/>
      <c r="NFK33" s="276"/>
      <c r="NFL33" s="276"/>
      <c r="NFM33" s="276"/>
      <c r="NFN33" s="276"/>
      <c r="NFO33" s="276"/>
      <c r="NFP33" s="276"/>
      <c r="NFQ33" s="276"/>
      <c r="NFR33" s="276"/>
      <c r="NFS33" s="276"/>
      <c r="NFT33" s="276"/>
      <c r="NFU33" s="276"/>
      <c r="NFV33" s="276"/>
      <c r="NFW33" s="276"/>
      <c r="NFX33" s="276"/>
      <c r="NFY33" s="276"/>
      <c r="NFZ33" s="276"/>
      <c r="NGA33" s="276"/>
      <c r="NGB33" s="276"/>
      <c r="NGC33" s="276"/>
      <c r="NGD33" s="276"/>
      <c r="NGE33" s="276"/>
      <c r="NGF33" s="276"/>
      <c r="NGG33" s="276"/>
      <c r="NGH33" s="276"/>
      <c r="NGI33" s="276"/>
      <c r="NGJ33" s="276"/>
      <c r="NGK33" s="276"/>
      <c r="NGL33" s="276"/>
      <c r="NGM33" s="276"/>
      <c r="NGN33" s="276"/>
      <c r="NGO33" s="276"/>
      <c r="NGP33" s="276"/>
      <c r="NGQ33" s="276"/>
      <c r="NGR33" s="276"/>
      <c r="NGS33" s="276"/>
      <c r="NGT33" s="276"/>
      <c r="NGU33" s="276"/>
      <c r="NGV33" s="276"/>
      <c r="NGW33" s="276"/>
      <c r="NGX33" s="276"/>
      <c r="NGY33" s="276"/>
      <c r="NGZ33" s="276"/>
      <c r="NHA33" s="276"/>
      <c r="NHB33" s="276"/>
      <c r="NHC33" s="276"/>
      <c r="NHD33" s="276"/>
      <c r="NHE33" s="276"/>
      <c r="NHF33" s="276"/>
      <c r="NHG33" s="276"/>
      <c r="NHH33" s="276"/>
      <c r="NHI33" s="276"/>
      <c r="NHJ33" s="276"/>
      <c r="NHK33" s="276"/>
      <c r="NHL33" s="276"/>
      <c r="NHM33" s="276"/>
      <c r="NHN33" s="276"/>
      <c r="NHO33" s="276"/>
      <c r="NHP33" s="276"/>
      <c r="NHQ33" s="276"/>
      <c r="NHR33" s="276"/>
      <c r="NHS33" s="276"/>
      <c r="NHT33" s="276"/>
      <c r="NHU33" s="276"/>
      <c r="NHV33" s="276"/>
      <c r="NHW33" s="276"/>
      <c r="NHX33" s="276"/>
      <c r="NHY33" s="276"/>
      <c r="NHZ33" s="276"/>
      <c r="NIA33" s="276"/>
      <c r="NIB33" s="276"/>
      <c r="NIC33" s="276"/>
      <c r="NID33" s="276"/>
      <c r="NIE33" s="276"/>
      <c r="NIF33" s="276"/>
      <c r="NIG33" s="276"/>
      <c r="NIH33" s="276"/>
      <c r="NII33" s="276"/>
      <c r="NIJ33" s="276"/>
      <c r="NIK33" s="276"/>
      <c r="NIL33" s="276"/>
      <c r="NIM33" s="276"/>
      <c r="NIN33" s="276"/>
      <c r="NIO33" s="276"/>
      <c r="NIP33" s="276"/>
      <c r="NIQ33" s="276"/>
      <c r="NIR33" s="276"/>
      <c r="NIS33" s="276"/>
      <c r="NIT33" s="276"/>
      <c r="NIU33" s="276"/>
      <c r="NIV33" s="276"/>
      <c r="NIW33" s="276"/>
      <c r="NIX33" s="276"/>
      <c r="NIY33" s="276"/>
      <c r="NIZ33" s="276"/>
      <c r="NJA33" s="276"/>
      <c r="NJB33" s="276"/>
      <c r="NJC33" s="276"/>
      <c r="NJD33" s="276"/>
      <c r="NJE33" s="276"/>
      <c r="NJF33" s="276"/>
      <c r="NJG33" s="276"/>
      <c r="NJH33" s="276"/>
      <c r="NJI33" s="276"/>
      <c r="NJJ33" s="276"/>
      <c r="NJK33" s="276"/>
      <c r="NJL33" s="276"/>
      <c r="NJM33" s="276"/>
      <c r="NJN33" s="276"/>
      <c r="NJO33" s="276"/>
      <c r="NJP33" s="276"/>
      <c r="NJQ33" s="276"/>
      <c r="NJR33" s="276"/>
      <c r="NJS33" s="276"/>
      <c r="NJT33" s="276"/>
      <c r="NJU33" s="276"/>
      <c r="NJV33" s="276"/>
      <c r="NJW33" s="276"/>
      <c r="NJX33" s="276"/>
      <c r="NJY33" s="276"/>
      <c r="NJZ33" s="276"/>
      <c r="NKA33" s="276"/>
      <c r="NKB33" s="276"/>
      <c r="NKC33" s="276"/>
      <c r="NKD33" s="276"/>
      <c r="NKE33" s="276"/>
      <c r="NKF33" s="276"/>
      <c r="NKG33" s="276"/>
      <c r="NKH33" s="276"/>
      <c r="NKI33" s="276"/>
      <c r="NKJ33" s="276"/>
      <c r="NKK33" s="276"/>
      <c r="NKL33" s="276"/>
      <c r="NKM33" s="276"/>
      <c r="NKN33" s="276"/>
      <c r="NKO33" s="276"/>
      <c r="NKP33" s="276"/>
      <c r="NKQ33" s="276"/>
      <c r="NKR33" s="276"/>
      <c r="NKS33" s="276"/>
      <c r="NKT33" s="276"/>
      <c r="NKU33" s="276"/>
      <c r="NKV33" s="276"/>
      <c r="NKW33" s="276"/>
      <c r="NKX33" s="276"/>
      <c r="NKY33" s="276"/>
      <c r="NKZ33" s="276"/>
      <c r="NLA33" s="276"/>
      <c r="NLB33" s="276"/>
      <c r="NLC33" s="276"/>
      <c r="NLD33" s="276"/>
      <c r="NLE33" s="276"/>
      <c r="NLF33" s="276"/>
      <c r="NLG33" s="276"/>
      <c r="NLH33" s="276"/>
      <c r="NLI33" s="276"/>
      <c r="NLJ33" s="276"/>
      <c r="NLK33" s="276"/>
      <c r="NLL33" s="276"/>
      <c r="NLM33" s="276"/>
      <c r="NLN33" s="276"/>
      <c r="NLO33" s="276"/>
      <c r="NLP33" s="276"/>
      <c r="NLQ33" s="276"/>
      <c r="NLR33" s="276"/>
      <c r="NLS33" s="276"/>
      <c r="NLT33" s="276"/>
      <c r="NLU33" s="276"/>
      <c r="NLV33" s="276"/>
      <c r="NLW33" s="276"/>
      <c r="NLX33" s="276"/>
      <c r="NLY33" s="276"/>
      <c r="NLZ33" s="276"/>
      <c r="NMA33" s="276"/>
      <c r="NMB33" s="276"/>
      <c r="NMC33" s="276"/>
      <c r="NMD33" s="276"/>
      <c r="NME33" s="276"/>
      <c r="NMF33" s="276"/>
      <c r="NMG33" s="276"/>
      <c r="NMH33" s="276"/>
      <c r="NMI33" s="276"/>
      <c r="NMJ33" s="276"/>
      <c r="NMK33" s="276"/>
      <c r="NML33" s="276"/>
      <c r="NMM33" s="276"/>
      <c r="NMN33" s="276"/>
      <c r="NMO33" s="276"/>
      <c r="NMP33" s="276"/>
      <c r="NMQ33" s="276"/>
      <c r="NMR33" s="276"/>
      <c r="NMS33" s="276"/>
      <c r="NMT33" s="276"/>
      <c r="NMU33" s="276"/>
      <c r="NMV33" s="276"/>
      <c r="NMW33" s="276"/>
      <c r="NMX33" s="276"/>
      <c r="NMY33" s="276"/>
      <c r="NMZ33" s="276"/>
      <c r="NNA33" s="276"/>
      <c r="NNB33" s="276"/>
      <c r="NNC33" s="276"/>
      <c r="NND33" s="276"/>
      <c r="NNE33" s="276"/>
      <c r="NNF33" s="276"/>
      <c r="NNG33" s="276"/>
      <c r="NNH33" s="276"/>
      <c r="NNI33" s="276"/>
      <c r="NNJ33" s="276"/>
      <c r="NNK33" s="276"/>
      <c r="NNL33" s="276"/>
      <c r="NNM33" s="276"/>
      <c r="NNN33" s="276"/>
      <c r="NNO33" s="276"/>
      <c r="NNP33" s="276"/>
      <c r="NNQ33" s="276"/>
      <c r="NNR33" s="276"/>
      <c r="NNS33" s="276"/>
      <c r="NNT33" s="276"/>
      <c r="NNU33" s="276"/>
      <c r="NNV33" s="276"/>
      <c r="NNW33" s="276"/>
      <c r="NNX33" s="276"/>
      <c r="NNY33" s="276"/>
      <c r="NNZ33" s="276"/>
      <c r="NOA33" s="276"/>
      <c r="NOB33" s="276"/>
      <c r="NOC33" s="276"/>
      <c r="NOD33" s="276"/>
      <c r="NOE33" s="276"/>
      <c r="NOF33" s="276"/>
      <c r="NOG33" s="276"/>
      <c r="NOH33" s="276"/>
      <c r="NOI33" s="276"/>
      <c r="NOJ33" s="276"/>
      <c r="NOK33" s="276"/>
      <c r="NOL33" s="276"/>
      <c r="NOM33" s="276"/>
      <c r="NON33" s="276"/>
      <c r="NOO33" s="276"/>
      <c r="NOP33" s="276"/>
      <c r="NOQ33" s="276"/>
      <c r="NOR33" s="276"/>
      <c r="NOS33" s="276"/>
      <c r="NOT33" s="276"/>
      <c r="NOU33" s="276"/>
      <c r="NOV33" s="276"/>
      <c r="NOW33" s="276"/>
      <c r="NOX33" s="276"/>
      <c r="NOY33" s="276"/>
      <c r="NOZ33" s="276"/>
      <c r="NPA33" s="276"/>
      <c r="NPB33" s="276"/>
      <c r="NPC33" s="276"/>
      <c r="NPD33" s="276"/>
      <c r="NPE33" s="276"/>
      <c r="NPF33" s="276"/>
      <c r="NPG33" s="276"/>
      <c r="NPH33" s="276"/>
      <c r="NPI33" s="276"/>
      <c r="NPJ33" s="276"/>
      <c r="NPK33" s="276"/>
      <c r="NPL33" s="276"/>
      <c r="NPM33" s="276"/>
      <c r="NPN33" s="276"/>
      <c r="NPO33" s="276"/>
      <c r="NPP33" s="276"/>
      <c r="NPQ33" s="276"/>
      <c r="NPR33" s="276"/>
      <c r="NPS33" s="276"/>
      <c r="NPT33" s="276"/>
      <c r="NPU33" s="276"/>
      <c r="NPV33" s="276"/>
      <c r="NPW33" s="276"/>
      <c r="NPX33" s="276"/>
      <c r="NPY33" s="276"/>
      <c r="NPZ33" s="276"/>
      <c r="NQA33" s="276"/>
      <c r="NQB33" s="276"/>
      <c r="NQC33" s="276"/>
      <c r="NQD33" s="276"/>
      <c r="NQE33" s="276"/>
      <c r="NQF33" s="276"/>
      <c r="NQG33" s="276"/>
      <c r="NQH33" s="276"/>
      <c r="NQI33" s="276"/>
      <c r="NQJ33" s="276"/>
      <c r="NQK33" s="276"/>
      <c r="NQL33" s="276"/>
      <c r="NQM33" s="276"/>
      <c r="NQN33" s="276"/>
      <c r="NQO33" s="276"/>
      <c r="NQP33" s="276"/>
      <c r="NQQ33" s="276"/>
      <c r="NQR33" s="276"/>
      <c r="NQS33" s="276"/>
      <c r="NQT33" s="276"/>
      <c r="NQU33" s="276"/>
      <c r="NQV33" s="276"/>
      <c r="NQW33" s="276"/>
      <c r="NQX33" s="276"/>
      <c r="NQY33" s="276"/>
      <c r="NQZ33" s="276"/>
      <c r="NRA33" s="276"/>
      <c r="NRB33" s="276"/>
      <c r="NRC33" s="276"/>
      <c r="NRD33" s="276"/>
      <c r="NRE33" s="276"/>
      <c r="NRF33" s="276"/>
      <c r="NRG33" s="276"/>
      <c r="NRH33" s="276"/>
      <c r="NRI33" s="276"/>
      <c r="NRJ33" s="276"/>
      <c r="NRK33" s="276"/>
      <c r="NRL33" s="276"/>
      <c r="NRM33" s="276"/>
      <c r="NRN33" s="276"/>
      <c r="NRO33" s="276"/>
      <c r="NRP33" s="276"/>
      <c r="NRQ33" s="276"/>
      <c r="NRR33" s="276"/>
      <c r="NRS33" s="276"/>
      <c r="NRT33" s="276"/>
      <c r="NRU33" s="276"/>
      <c r="NRV33" s="276"/>
      <c r="NRW33" s="276"/>
      <c r="NRX33" s="276"/>
      <c r="NRY33" s="276"/>
      <c r="NRZ33" s="276"/>
      <c r="NSA33" s="276"/>
      <c r="NSB33" s="276"/>
      <c r="NSC33" s="276"/>
      <c r="NSD33" s="276"/>
      <c r="NSE33" s="276"/>
      <c r="NSF33" s="276"/>
      <c r="NSG33" s="276"/>
      <c r="NSH33" s="276"/>
      <c r="NSI33" s="276"/>
      <c r="NSJ33" s="276"/>
      <c r="NSK33" s="276"/>
      <c r="NSL33" s="276"/>
      <c r="NSM33" s="276"/>
      <c r="NSN33" s="276"/>
      <c r="NSO33" s="276"/>
      <c r="NSP33" s="276"/>
      <c r="NSQ33" s="276"/>
      <c r="NSR33" s="276"/>
      <c r="NSS33" s="276"/>
      <c r="NST33" s="276"/>
      <c r="NSU33" s="276"/>
      <c r="NSV33" s="276"/>
      <c r="NSW33" s="276"/>
      <c r="NSX33" s="276"/>
      <c r="NSY33" s="276"/>
      <c r="NSZ33" s="276"/>
      <c r="NTA33" s="276"/>
      <c r="NTB33" s="276"/>
      <c r="NTC33" s="276"/>
      <c r="NTD33" s="276"/>
      <c r="NTE33" s="276"/>
      <c r="NTF33" s="276"/>
      <c r="NTG33" s="276"/>
      <c r="NTH33" s="276"/>
      <c r="NTI33" s="276"/>
      <c r="NTJ33" s="276"/>
      <c r="NTK33" s="276"/>
      <c r="NTL33" s="276"/>
      <c r="NTM33" s="276"/>
      <c r="NTN33" s="276"/>
      <c r="NTO33" s="276"/>
      <c r="NTP33" s="276"/>
      <c r="NTQ33" s="276"/>
      <c r="NTR33" s="276"/>
      <c r="NTS33" s="276"/>
      <c r="NTT33" s="276"/>
      <c r="NTU33" s="276"/>
      <c r="NTV33" s="276"/>
      <c r="NTW33" s="276"/>
      <c r="NTX33" s="276"/>
      <c r="NTY33" s="276"/>
      <c r="NTZ33" s="276"/>
      <c r="NUA33" s="276"/>
      <c r="NUB33" s="276"/>
      <c r="NUC33" s="276"/>
      <c r="NUD33" s="276"/>
      <c r="NUE33" s="276"/>
      <c r="NUF33" s="276"/>
      <c r="NUG33" s="276"/>
      <c r="NUH33" s="276"/>
      <c r="NUI33" s="276"/>
      <c r="NUJ33" s="276"/>
      <c r="NUK33" s="276"/>
      <c r="NUL33" s="276"/>
      <c r="NUM33" s="276"/>
      <c r="NUN33" s="276"/>
      <c r="NUO33" s="276"/>
      <c r="NUP33" s="276"/>
      <c r="NUQ33" s="276"/>
      <c r="NUR33" s="276"/>
      <c r="NUS33" s="276"/>
      <c r="NUT33" s="276"/>
      <c r="NUU33" s="276"/>
      <c r="NUV33" s="276"/>
      <c r="NUW33" s="276"/>
      <c r="NUX33" s="276"/>
      <c r="NUY33" s="276"/>
      <c r="NUZ33" s="276"/>
      <c r="NVA33" s="276"/>
      <c r="NVB33" s="276"/>
      <c r="NVC33" s="276"/>
      <c r="NVD33" s="276"/>
      <c r="NVE33" s="276"/>
      <c r="NVF33" s="276"/>
      <c r="NVG33" s="276"/>
      <c r="NVH33" s="276"/>
      <c r="NVI33" s="276"/>
      <c r="NVJ33" s="276"/>
      <c r="NVK33" s="276"/>
      <c r="NVL33" s="276"/>
      <c r="NVM33" s="276"/>
      <c r="NVN33" s="276"/>
      <c r="NVO33" s="276"/>
      <c r="NVP33" s="276"/>
      <c r="NVQ33" s="276"/>
      <c r="NVR33" s="276"/>
      <c r="NVS33" s="276"/>
      <c r="NVT33" s="276"/>
      <c r="NVU33" s="276"/>
      <c r="NVV33" s="276"/>
      <c r="NVW33" s="276"/>
      <c r="NVX33" s="276"/>
      <c r="NVY33" s="276"/>
      <c r="NVZ33" s="276"/>
      <c r="NWA33" s="276"/>
      <c r="NWB33" s="276"/>
      <c r="NWC33" s="276"/>
      <c r="NWD33" s="276"/>
      <c r="NWE33" s="276"/>
      <c r="NWF33" s="276"/>
      <c r="NWG33" s="276"/>
      <c r="NWH33" s="276"/>
      <c r="NWI33" s="276"/>
      <c r="NWJ33" s="276"/>
      <c r="NWK33" s="276"/>
      <c r="NWL33" s="276"/>
      <c r="NWM33" s="276"/>
      <c r="NWN33" s="276"/>
      <c r="NWO33" s="276"/>
      <c r="NWP33" s="276"/>
      <c r="NWQ33" s="276"/>
      <c r="NWR33" s="276"/>
      <c r="NWS33" s="276"/>
      <c r="NWT33" s="276"/>
      <c r="NWU33" s="276"/>
      <c r="NWV33" s="276"/>
      <c r="NWW33" s="276"/>
      <c r="NWX33" s="276"/>
      <c r="NWY33" s="276"/>
      <c r="NWZ33" s="276"/>
      <c r="NXA33" s="276"/>
      <c r="NXB33" s="276"/>
      <c r="NXC33" s="276"/>
      <c r="NXD33" s="276"/>
      <c r="NXE33" s="276"/>
      <c r="NXF33" s="276"/>
      <c r="NXG33" s="276"/>
      <c r="NXH33" s="276"/>
      <c r="NXI33" s="276"/>
      <c r="NXJ33" s="276"/>
      <c r="NXK33" s="276"/>
      <c r="NXL33" s="276"/>
      <c r="NXM33" s="276"/>
      <c r="NXN33" s="276"/>
      <c r="NXO33" s="276"/>
      <c r="NXP33" s="276"/>
      <c r="NXQ33" s="276"/>
      <c r="NXR33" s="276"/>
      <c r="NXS33" s="276"/>
      <c r="NXT33" s="276"/>
      <c r="NXU33" s="276"/>
      <c r="NXV33" s="276"/>
      <c r="NXW33" s="276"/>
      <c r="NXX33" s="276"/>
      <c r="NXY33" s="276"/>
      <c r="NXZ33" s="276"/>
      <c r="NYA33" s="276"/>
      <c r="NYB33" s="276"/>
      <c r="NYC33" s="276"/>
      <c r="NYD33" s="276"/>
      <c r="NYE33" s="276"/>
      <c r="NYF33" s="276"/>
      <c r="NYG33" s="276"/>
      <c r="NYH33" s="276"/>
      <c r="NYI33" s="276"/>
      <c r="NYJ33" s="276"/>
      <c r="NYK33" s="276"/>
      <c r="NYL33" s="276"/>
      <c r="NYM33" s="276"/>
      <c r="NYN33" s="276"/>
      <c r="NYO33" s="276"/>
      <c r="NYP33" s="276"/>
      <c r="NYQ33" s="276"/>
      <c r="NYR33" s="276"/>
      <c r="NYS33" s="276"/>
      <c r="NYT33" s="276"/>
      <c r="NYU33" s="276"/>
      <c r="NYV33" s="276"/>
      <c r="NYW33" s="276"/>
      <c r="NYX33" s="276"/>
      <c r="NYY33" s="276"/>
      <c r="NYZ33" s="276"/>
      <c r="NZA33" s="276"/>
      <c r="NZB33" s="276"/>
      <c r="NZC33" s="276"/>
      <c r="NZD33" s="276"/>
      <c r="NZE33" s="276"/>
      <c r="NZF33" s="276"/>
      <c r="NZG33" s="276"/>
      <c r="NZH33" s="276"/>
      <c r="NZI33" s="276"/>
      <c r="NZJ33" s="276"/>
      <c r="NZK33" s="276"/>
      <c r="NZL33" s="276"/>
      <c r="NZM33" s="276"/>
      <c r="NZN33" s="276"/>
      <c r="NZO33" s="276"/>
      <c r="NZP33" s="276"/>
      <c r="NZQ33" s="276"/>
      <c r="NZR33" s="276"/>
      <c r="NZS33" s="276"/>
      <c r="NZT33" s="276"/>
      <c r="NZU33" s="276"/>
      <c r="NZV33" s="276"/>
      <c r="NZW33" s="276"/>
      <c r="NZX33" s="276"/>
      <c r="NZY33" s="276"/>
      <c r="NZZ33" s="276"/>
      <c r="OAA33" s="276"/>
      <c r="OAB33" s="276"/>
      <c r="OAC33" s="276"/>
      <c r="OAD33" s="276"/>
      <c r="OAE33" s="276"/>
      <c r="OAF33" s="276"/>
      <c r="OAG33" s="276"/>
      <c r="OAH33" s="276"/>
      <c r="OAI33" s="276"/>
      <c r="OAJ33" s="276"/>
      <c r="OAK33" s="276"/>
      <c r="OAL33" s="276"/>
      <c r="OAM33" s="276"/>
      <c r="OAN33" s="276"/>
      <c r="OAO33" s="276"/>
      <c r="OAP33" s="276"/>
      <c r="OAQ33" s="276"/>
      <c r="OAR33" s="276"/>
      <c r="OAS33" s="276"/>
      <c r="OAT33" s="276"/>
      <c r="OAU33" s="276"/>
      <c r="OAV33" s="276"/>
      <c r="OAW33" s="276"/>
      <c r="OAX33" s="276"/>
      <c r="OAY33" s="276"/>
      <c r="OAZ33" s="276"/>
      <c r="OBA33" s="276"/>
      <c r="OBB33" s="276"/>
      <c r="OBC33" s="276"/>
      <c r="OBD33" s="276"/>
      <c r="OBE33" s="276"/>
      <c r="OBF33" s="276"/>
      <c r="OBG33" s="276"/>
      <c r="OBH33" s="276"/>
      <c r="OBI33" s="276"/>
      <c r="OBJ33" s="276"/>
      <c r="OBK33" s="276"/>
      <c r="OBL33" s="276"/>
      <c r="OBM33" s="276"/>
      <c r="OBN33" s="276"/>
      <c r="OBO33" s="276"/>
      <c r="OBP33" s="276"/>
      <c r="OBQ33" s="276"/>
      <c r="OBR33" s="276"/>
      <c r="OBS33" s="276"/>
      <c r="OBT33" s="276"/>
      <c r="OBU33" s="276"/>
      <c r="OBV33" s="276"/>
      <c r="OBW33" s="276"/>
      <c r="OBX33" s="276"/>
      <c r="OBY33" s="276"/>
      <c r="OBZ33" s="276"/>
      <c r="OCA33" s="276"/>
      <c r="OCB33" s="276"/>
      <c r="OCC33" s="276"/>
      <c r="OCD33" s="276"/>
      <c r="OCE33" s="276"/>
      <c r="OCF33" s="276"/>
      <c r="OCG33" s="276"/>
      <c r="OCH33" s="276"/>
      <c r="OCI33" s="276"/>
      <c r="OCJ33" s="276"/>
      <c r="OCK33" s="276"/>
      <c r="OCL33" s="276"/>
      <c r="OCM33" s="276"/>
      <c r="OCN33" s="276"/>
      <c r="OCO33" s="276"/>
      <c r="OCP33" s="276"/>
      <c r="OCQ33" s="276"/>
      <c r="OCR33" s="276"/>
      <c r="OCS33" s="276"/>
      <c r="OCT33" s="276"/>
      <c r="OCU33" s="276"/>
      <c r="OCV33" s="276"/>
      <c r="OCW33" s="276"/>
      <c r="OCX33" s="276"/>
      <c r="OCY33" s="276"/>
      <c r="OCZ33" s="276"/>
      <c r="ODA33" s="276"/>
      <c r="ODB33" s="276"/>
      <c r="ODC33" s="276"/>
      <c r="ODD33" s="276"/>
      <c r="ODE33" s="276"/>
      <c r="ODF33" s="276"/>
      <c r="ODG33" s="276"/>
      <c r="ODH33" s="276"/>
      <c r="ODI33" s="276"/>
      <c r="ODJ33" s="276"/>
      <c r="ODK33" s="276"/>
      <c r="ODL33" s="276"/>
      <c r="ODM33" s="276"/>
      <c r="ODN33" s="276"/>
      <c r="ODO33" s="276"/>
      <c r="ODP33" s="276"/>
      <c r="ODQ33" s="276"/>
      <c r="ODR33" s="276"/>
      <c r="ODS33" s="276"/>
      <c r="ODT33" s="276"/>
      <c r="ODU33" s="276"/>
      <c r="ODV33" s="276"/>
      <c r="ODW33" s="276"/>
      <c r="ODX33" s="276"/>
      <c r="ODY33" s="276"/>
      <c r="ODZ33" s="276"/>
      <c r="OEA33" s="276"/>
      <c r="OEB33" s="276"/>
      <c r="OEC33" s="276"/>
      <c r="OED33" s="276"/>
      <c r="OEE33" s="276"/>
      <c r="OEF33" s="276"/>
      <c r="OEG33" s="276"/>
      <c r="OEH33" s="276"/>
      <c r="OEI33" s="276"/>
      <c r="OEJ33" s="276"/>
      <c r="OEK33" s="276"/>
      <c r="OEL33" s="276"/>
      <c r="OEM33" s="276"/>
      <c r="OEN33" s="276"/>
      <c r="OEO33" s="276"/>
      <c r="OEP33" s="276"/>
      <c r="OEQ33" s="276"/>
      <c r="OER33" s="276"/>
      <c r="OES33" s="276"/>
      <c r="OET33" s="276"/>
      <c r="OEU33" s="276"/>
      <c r="OEV33" s="276"/>
      <c r="OEW33" s="276"/>
      <c r="OEX33" s="276"/>
      <c r="OEY33" s="276"/>
      <c r="OEZ33" s="276"/>
      <c r="OFA33" s="276"/>
      <c r="OFB33" s="276"/>
      <c r="OFC33" s="276"/>
      <c r="OFD33" s="276"/>
      <c r="OFE33" s="276"/>
      <c r="OFF33" s="276"/>
      <c r="OFG33" s="276"/>
      <c r="OFH33" s="276"/>
      <c r="OFI33" s="276"/>
      <c r="OFJ33" s="276"/>
      <c r="OFK33" s="276"/>
      <c r="OFL33" s="276"/>
      <c r="OFM33" s="276"/>
      <c r="OFN33" s="276"/>
      <c r="OFO33" s="276"/>
      <c r="OFP33" s="276"/>
      <c r="OFQ33" s="276"/>
      <c r="OFR33" s="276"/>
      <c r="OFS33" s="276"/>
      <c r="OFT33" s="276"/>
      <c r="OFU33" s="276"/>
      <c r="OFV33" s="276"/>
      <c r="OFW33" s="276"/>
      <c r="OFX33" s="276"/>
      <c r="OFY33" s="276"/>
      <c r="OFZ33" s="276"/>
      <c r="OGA33" s="276"/>
      <c r="OGB33" s="276"/>
      <c r="OGC33" s="276"/>
      <c r="OGD33" s="276"/>
      <c r="OGE33" s="276"/>
      <c r="OGF33" s="276"/>
      <c r="OGG33" s="276"/>
      <c r="OGH33" s="276"/>
      <c r="OGI33" s="276"/>
      <c r="OGJ33" s="276"/>
      <c r="OGK33" s="276"/>
      <c r="OGL33" s="276"/>
      <c r="OGM33" s="276"/>
      <c r="OGN33" s="276"/>
      <c r="OGO33" s="276"/>
      <c r="OGP33" s="276"/>
      <c r="OGQ33" s="276"/>
      <c r="OGR33" s="276"/>
      <c r="OGS33" s="276"/>
      <c r="OGT33" s="276"/>
      <c r="OGU33" s="276"/>
      <c r="OGV33" s="276"/>
      <c r="OGW33" s="276"/>
      <c r="OGX33" s="276"/>
      <c r="OGY33" s="276"/>
      <c r="OGZ33" s="276"/>
      <c r="OHA33" s="276"/>
      <c r="OHB33" s="276"/>
      <c r="OHC33" s="276"/>
      <c r="OHD33" s="276"/>
      <c r="OHE33" s="276"/>
      <c r="OHF33" s="276"/>
      <c r="OHG33" s="276"/>
      <c r="OHH33" s="276"/>
      <c r="OHI33" s="276"/>
      <c r="OHJ33" s="276"/>
      <c r="OHK33" s="276"/>
      <c r="OHL33" s="276"/>
      <c r="OHM33" s="276"/>
      <c r="OHN33" s="276"/>
      <c r="OHO33" s="276"/>
      <c r="OHP33" s="276"/>
      <c r="OHQ33" s="276"/>
      <c r="OHR33" s="276"/>
      <c r="OHS33" s="276"/>
      <c r="OHT33" s="276"/>
      <c r="OHU33" s="276"/>
      <c r="OHV33" s="276"/>
      <c r="OHW33" s="276"/>
      <c r="OHX33" s="276"/>
      <c r="OHY33" s="276"/>
      <c r="OHZ33" s="276"/>
      <c r="OIA33" s="276"/>
      <c r="OIB33" s="276"/>
      <c r="OIC33" s="276"/>
      <c r="OID33" s="276"/>
      <c r="OIE33" s="276"/>
      <c r="OIF33" s="276"/>
      <c r="OIG33" s="276"/>
      <c r="OIH33" s="276"/>
      <c r="OII33" s="276"/>
      <c r="OIJ33" s="276"/>
      <c r="OIK33" s="276"/>
      <c r="OIL33" s="276"/>
      <c r="OIM33" s="276"/>
      <c r="OIN33" s="276"/>
      <c r="OIO33" s="276"/>
      <c r="OIP33" s="276"/>
      <c r="OIQ33" s="276"/>
      <c r="OIR33" s="276"/>
      <c r="OIS33" s="276"/>
      <c r="OIT33" s="276"/>
      <c r="OIU33" s="276"/>
      <c r="OIV33" s="276"/>
      <c r="OIW33" s="276"/>
      <c r="OIX33" s="276"/>
      <c r="OIY33" s="276"/>
      <c r="OIZ33" s="276"/>
      <c r="OJA33" s="276"/>
      <c r="OJB33" s="276"/>
      <c r="OJC33" s="276"/>
      <c r="OJD33" s="276"/>
      <c r="OJE33" s="276"/>
      <c r="OJF33" s="276"/>
      <c r="OJG33" s="276"/>
      <c r="OJH33" s="276"/>
      <c r="OJI33" s="276"/>
      <c r="OJJ33" s="276"/>
      <c r="OJK33" s="276"/>
      <c r="OJL33" s="276"/>
      <c r="OJM33" s="276"/>
      <c r="OJN33" s="276"/>
      <c r="OJO33" s="276"/>
      <c r="OJP33" s="276"/>
      <c r="OJQ33" s="276"/>
      <c r="OJR33" s="276"/>
      <c r="OJS33" s="276"/>
      <c r="OJT33" s="276"/>
      <c r="OJU33" s="276"/>
      <c r="OJV33" s="276"/>
      <c r="OJW33" s="276"/>
      <c r="OJX33" s="276"/>
      <c r="OJY33" s="276"/>
      <c r="OJZ33" s="276"/>
      <c r="OKA33" s="276"/>
      <c r="OKB33" s="276"/>
      <c r="OKC33" s="276"/>
      <c r="OKD33" s="276"/>
      <c r="OKE33" s="276"/>
      <c r="OKF33" s="276"/>
      <c r="OKG33" s="276"/>
      <c r="OKH33" s="276"/>
      <c r="OKI33" s="276"/>
      <c r="OKJ33" s="276"/>
      <c r="OKK33" s="276"/>
      <c r="OKL33" s="276"/>
      <c r="OKM33" s="276"/>
      <c r="OKN33" s="276"/>
      <c r="OKO33" s="276"/>
      <c r="OKP33" s="276"/>
      <c r="OKQ33" s="276"/>
      <c r="OKR33" s="276"/>
      <c r="OKS33" s="276"/>
      <c r="OKT33" s="276"/>
      <c r="OKU33" s="276"/>
      <c r="OKV33" s="276"/>
      <c r="OKW33" s="276"/>
      <c r="OKX33" s="276"/>
      <c r="OKY33" s="276"/>
      <c r="OKZ33" s="276"/>
      <c r="OLA33" s="276"/>
      <c r="OLB33" s="276"/>
      <c r="OLC33" s="276"/>
      <c r="OLD33" s="276"/>
      <c r="OLE33" s="276"/>
      <c r="OLF33" s="276"/>
      <c r="OLG33" s="276"/>
      <c r="OLH33" s="276"/>
      <c r="OLI33" s="276"/>
      <c r="OLJ33" s="276"/>
      <c r="OLK33" s="276"/>
      <c r="OLL33" s="276"/>
      <c r="OLM33" s="276"/>
      <c r="OLN33" s="276"/>
      <c r="OLO33" s="276"/>
      <c r="OLP33" s="276"/>
      <c r="OLQ33" s="276"/>
      <c r="OLR33" s="276"/>
      <c r="OLS33" s="276"/>
      <c r="OLT33" s="276"/>
      <c r="OLU33" s="276"/>
      <c r="OLV33" s="276"/>
      <c r="OLW33" s="276"/>
      <c r="OLX33" s="276"/>
      <c r="OLY33" s="276"/>
      <c r="OLZ33" s="276"/>
      <c r="OMA33" s="276"/>
      <c r="OMB33" s="276"/>
      <c r="OMC33" s="276"/>
      <c r="OMD33" s="276"/>
      <c r="OME33" s="276"/>
      <c r="OMF33" s="276"/>
      <c r="OMG33" s="276"/>
      <c r="OMH33" s="276"/>
      <c r="OMI33" s="276"/>
      <c r="OMJ33" s="276"/>
      <c r="OMK33" s="276"/>
      <c r="OML33" s="276"/>
      <c r="OMM33" s="276"/>
      <c r="OMN33" s="276"/>
      <c r="OMO33" s="276"/>
      <c r="OMP33" s="276"/>
      <c r="OMQ33" s="276"/>
      <c r="OMR33" s="276"/>
      <c r="OMS33" s="276"/>
      <c r="OMT33" s="276"/>
      <c r="OMU33" s="276"/>
      <c r="OMV33" s="276"/>
      <c r="OMW33" s="276"/>
      <c r="OMX33" s="276"/>
      <c r="OMY33" s="276"/>
      <c r="OMZ33" s="276"/>
      <c r="ONA33" s="276"/>
      <c r="ONB33" s="276"/>
      <c r="ONC33" s="276"/>
      <c r="OND33" s="276"/>
      <c r="ONE33" s="276"/>
      <c r="ONF33" s="276"/>
      <c r="ONG33" s="276"/>
      <c r="ONH33" s="276"/>
      <c r="ONI33" s="276"/>
      <c r="ONJ33" s="276"/>
      <c r="ONK33" s="276"/>
      <c r="ONL33" s="276"/>
      <c r="ONM33" s="276"/>
      <c r="ONN33" s="276"/>
      <c r="ONO33" s="276"/>
      <c r="ONP33" s="276"/>
      <c r="ONQ33" s="276"/>
      <c r="ONR33" s="276"/>
      <c r="ONS33" s="276"/>
      <c r="ONT33" s="276"/>
      <c r="ONU33" s="276"/>
      <c r="ONV33" s="276"/>
      <c r="ONW33" s="276"/>
      <c r="ONX33" s="276"/>
      <c r="ONY33" s="276"/>
      <c r="ONZ33" s="276"/>
      <c r="OOA33" s="276"/>
      <c r="OOB33" s="276"/>
      <c r="OOC33" s="276"/>
      <c r="OOD33" s="276"/>
      <c r="OOE33" s="276"/>
      <c r="OOF33" s="276"/>
      <c r="OOG33" s="276"/>
      <c r="OOH33" s="276"/>
      <c r="OOI33" s="276"/>
      <c r="OOJ33" s="276"/>
      <c r="OOK33" s="276"/>
      <c r="OOL33" s="276"/>
      <c r="OOM33" s="276"/>
      <c r="OON33" s="276"/>
      <c r="OOO33" s="276"/>
      <c r="OOP33" s="276"/>
      <c r="OOQ33" s="276"/>
      <c r="OOR33" s="276"/>
      <c r="OOS33" s="276"/>
      <c r="OOT33" s="276"/>
      <c r="OOU33" s="276"/>
      <c r="OOV33" s="276"/>
      <c r="OOW33" s="276"/>
      <c r="OOX33" s="276"/>
      <c r="OOY33" s="276"/>
      <c r="OOZ33" s="276"/>
      <c r="OPA33" s="276"/>
      <c r="OPB33" s="276"/>
      <c r="OPC33" s="276"/>
      <c r="OPD33" s="276"/>
      <c r="OPE33" s="276"/>
      <c r="OPF33" s="276"/>
      <c r="OPG33" s="276"/>
      <c r="OPH33" s="276"/>
      <c r="OPI33" s="276"/>
      <c r="OPJ33" s="276"/>
      <c r="OPK33" s="276"/>
      <c r="OPL33" s="276"/>
      <c r="OPM33" s="276"/>
      <c r="OPN33" s="276"/>
      <c r="OPO33" s="276"/>
      <c r="OPP33" s="276"/>
      <c r="OPQ33" s="276"/>
      <c r="OPR33" s="276"/>
      <c r="OPS33" s="276"/>
      <c r="OPT33" s="276"/>
      <c r="OPU33" s="276"/>
      <c r="OPV33" s="276"/>
      <c r="OPW33" s="276"/>
      <c r="OPX33" s="276"/>
      <c r="OPY33" s="276"/>
      <c r="OPZ33" s="276"/>
      <c r="OQA33" s="276"/>
      <c r="OQB33" s="276"/>
      <c r="OQC33" s="276"/>
      <c r="OQD33" s="276"/>
      <c r="OQE33" s="276"/>
      <c r="OQF33" s="276"/>
      <c r="OQG33" s="276"/>
      <c r="OQH33" s="276"/>
      <c r="OQI33" s="276"/>
      <c r="OQJ33" s="276"/>
      <c r="OQK33" s="276"/>
      <c r="OQL33" s="276"/>
      <c r="OQM33" s="276"/>
      <c r="OQN33" s="276"/>
      <c r="OQO33" s="276"/>
      <c r="OQP33" s="276"/>
      <c r="OQQ33" s="276"/>
      <c r="OQR33" s="276"/>
      <c r="OQS33" s="276"/>
      <c r="OQT33" s="276"/>
      <c r="OQU33" s="276"/>
      <c r="OQV33" s="276"/>
      <c r="OQW33" s="276"/>
      <c r="OQX33" s="276"/>
      <c r="OQY33" s="276"/>
      <c r="OQZ33" s="276"/>
      <c r="ORA33" s="276"/>
      <c r="ORB33" s="276"/>
      <c r="ORC33" s="276"/>
      <c r="ORD33" s="276"/>
      <c r="ORE33" s="276"/>
      <c r="ORF33" s="276"/>
      <c r="ORG33" s="276"/>
      <c r="ORH33" s="276"/>
      <c r="ORI33" s="276"/>
      <c r="ORJ33" s="276"/>
      <c r="ORK33" s="276"/>
      <c r="ORL33" s="276"/>
      <c r="ORM33" s="276"/>
      <c r="ORN33" s="276"/>
      <c r="ORO33" s="276"/>
      <c r="ORP33" s="276"/>
      <c r="ORQ33" s="276"/>
      <c r="ORR33" s="276"/>
      <c r="ORS33" s="276"/>
      <c r="ORT33" s="276"/>
      <c r="ORU33" s="276"/>
      <c r="ORV33" s="276"/>
      <c r="ORW33" s="276"/>
      <c r="ORX33" s="276"/>
      <c r="ORY33" s="276"/>
      <c r="ORZ33" s="276"/>
      <c r="OSA33" s="276"/>
      <c r="OSB33" s="276"/>
      <c r="OSC33" s="276"/>
      <c r="OSD33" s="276"/>
      <c r="OSE33" s="276"/>
      <c r="OSF33" s="276"/>
      <c r="OSG33" s="276"/>
      <c r="OSH33" s="276"/>
      <c r="OSI33" s="276"/>
      <c r="OSJ33" s="276"/>
      <c r="OSK33" s="276"/>
      <c r="OSL33" s="276"/>
      <c r="OSM33" s="276"/>
      <c r="OSN33" s="276"/>
      <c r="OSO33" s="276"/>
      <c r="OSP33" s="276"/>
      <c r="OSQ33" s="276"/>
      <c r="OSR33" s="276"/>
      <c r="OSS33" s="276"/>
      <c r="OST33" s="276"/>
      <c r="OSU33" s="276"/>
      <c r="OSV33" s="276"/>
      <c r="OSW33" s="276"/>
      <c r="OSX33" s="276"/>
      <c r="OSY33" s="276"/>
      <c r="OSZ33" s="276"/>
      <c r="OTA33" s="276"/>
      <c r="OTB33" s="276"/>
      <c r="OTC33" s="276"/>
      <c r="OTD33" s="276"/>
      <c r="OTE33" s="276"/>
      <c r="OTF33" s="276"/>
      <c r="OTG33" s="276"/>
      <c r="OTH33" s="276"/>
      <c r="OTI33" s="276"/>
      <c r="OTJ33" s="276"/>
      <c r="OTK33" s="276"/>
      <c r="OTL33" s="276"/>
      <c r="OTM33" s="276"/>
      <c r="OTN33" s="276"/>
      <c r="OTO33" s="276"/>
      <c r="OTP33" s="276"/>
      <c r="OTQ33" s="276"/>
      <c r="OTR33" s="276"/>
      <c r="OTS33" s="276"/>
      <c r="OTT33" s="276"/>
      <c r="OTU33" s="276"/>
      <c r="OTV33" s="276"/>
      <c r="OTW33" s="276"/>
      <c r="OTX33" s="276"/>
      <c r="OTY33" s="276"/>
      <c r="OTZ33" s="276"/>
      <c r="OUA33" s="276"/>
      <c r="OUB33" s="276"/>
      <c r="OUC33" s="276"/>
      <c r="OUD33" s="276"/>
      <c r="OUE33" s="276"/>
      <c r="OUF33" s="276"/>
      <c r="OUG33" s="276"/>
      <c r="OUH33" s="276"/>
      <c r="OUI33" s="276"/>
      <c r="OUJ33" s="276"/>
      <c r="OUK33" s="276"/>
      <c r="OUL33" s="276"/>
      <c r="OUM33" s="276"/>
      <c r="OUN33" s="276"/>
      <c r="OUO33" s="276"/>
      <c r="OUP33" s="276"/>
      <c r="OUQ33" s="276"/>
      <c r="OUR33" s="276"/>
      <c r="OUS33" s="276"/>
      <c r="OUT33" s="276"/>
      <c r="OUU33" s="276"/>
      <c r="OUV33" s="276"/>
      <c r="OUW33" s="276"/>
      <c r="OUX33" s="276"/>
      <c r="OUY33" s="276"/>
      <c r="OUZ33" s="276"/>
      <c r="OVA33" s="276"/>
      <c r="OVB33" s="276"/>
      <c r="OVC33" s="276"/>
      <c r="OVD33" s="276"/>
      <c r="OVE33" s="276"/>
      <c r="OVF33" s="276"/>
      <c r="OVG33" s="276"/>
      <c r="OVH33" s="276"/>
      <c r="OVI33" s="276"/>
      <c r="OVJ33" s="276"/>
      <c r="OVK33" s="276"/>
      <c r="OVL33" s="276"/>
      <c r="OVM33" s="276"/>
      <c r="OVN33" s="276"/>
      <c r="OVO33" s="276"/>
      <c r="OVP33" s="276"/>
      <c r="OVQ33" s="276"/>
      <c r="OVR33" s="276"/>
      <c r="OVS33" s="276"/>
      <c r="OVT33" s="276"/>
      <c r="OVU33" s="276"/>
      <c r="OVV33" s="276"/>
      <c r="OVW33" s="276"/>
      <c r="OVX33" s="276"/>
      <c r="OVY33" s="276"/>
      <c r="OVZ33" s="276"/>
      <c r="OWA33" s="276"/>
      <c r="OWB33" s="276"/>
      <c r="OWC33" s="276"/>
      <c r="OWD33" s="276"/>
      <c r="OWE33" s="276"/>
      <c r="OWF33" s="276"/>
      <c r="OWG33" s="276"/>
      <c r="OWH33" s="276"/>
      <c r="OWI33" s="276"/>
      <c r="OWJ33" s="276"/>
      <c r="OWK33" s="276"/>
      <c r="OWL33" s="276"/>
      <c r="OWM33" s="276"/>
      <c r="OWN33" s="276"/>
      <c r="OWO33" s="276"/>
      <c r="OWP33" s="276"/>
      <c r="OWQ33" s="276"/>
      <c r="OWR33" s="276"/>
      <c r="OWS33" s="276"/>
      <c r="OWT33" s="276"/>
      <c r="OWU33" s="276"/>
      <c r="OWV33" s="276"/>
      <c r="OWW33" s="276"/>
      <c r="OWX33" s="276"/>
      <c r="OWY33" s="276"/>
      <c r="OWZ33" s="276"/>
      <c r="OXA33" s="276"/>
      <c r="OXB33" s="276"/>
      <c r="OXC33" s="276"/>
      <c r="OXD33" s="276"/>
      <c r="OXE33" s="276"/>
      <c r="OXF33" s="276"/>
      <c r="OXG33" s="276"/>
      <c r="OXH33" s="276"/>
      <c r="OXI33" s="276"/>
      <c r="OXJ33" s="276"/>
      <c r="OXK33" s="276"/>
      <c r="OXL33" s="276"/>
      <c r="OXM33" s="276"/>
      <c r="OXN33" s="276"/>
      <c r="OXO33" s="276"/>
      <c r="OXP33" s="276"/>
      <c r="OXQ33" s="276"/>
      <c r="OXR33" s="276"/>
      <c r="OXS33" s="276"/>
      <c r="OXT33" s="276"/>
      <c r="OXU33" s="276"/>
      <c r="OXV33" s="276"/>
      <c r="OXW33" s="276"/>
      <c r="OXX33" s="276"/>
      <c r="OXY33" s="276"/>
      <c r="OXZ33" s="276"/>
      <c r="OYA33" s="276"/>
      <c r="OYB33" s="276"/>
      <c r="OYC33" s="276"/>
      <c r="OYD33" s="276"/>
      <c r="OYE33" s="276"/>
      <c r="OYF33" s="276"/>
      <c r="OYG33" s="276"/>
      <c r="OYH33" s="276"/>
      <c r="OYI33" s="276"/>
      <c r="OYJ33" s="276"/>
      <c r="OYK33" s="276"/>
      <c r="OYL33" s="276"/>
      <c r="OYM33" s="276"/>
      <c r="OYN33" s="276"/>
      <c r="OYO33" s="276"/>
      <c r="OYP33" s="276"/>
      <c r="OYQ33" s="276"/>
      <c r="OYR33" s="276"/>
      <c r="OYS33" s="276"/>
      <c r="OYT33" s="276"/>
      <c r="OYU33" s="276"/>
      <c r="OYV33" s="276"/>
      <c r="OYW33" s="276"/>
      <c r="OYX33" s="276"/>
      <c r="OYY33" s="276"/>
      <c r="OYZ33" s="276"/>
      <c r="OZA33" s="276"/>
      <c r="OZB33" s="276"/>
      <c r="OZC33" s="276"/>
      <c r="OZD33" s="276"/>
      <c r="OZE33" s="276"/>
      <c r="OZF33" s="276"/>
      <c r="OZG33" s="276"/>
      <c r="OZH33" s="276"/>
      <c r="OZI33" s="276"/>
      <c r="OZJ33" s="276"/>
      <c r="OZK33" s="276"/>
      <c r="OZL33" s="276"/>
      <c r="OZM33" s="276"/>
      <c r="OZN33" s="276"/>
      <c r="OZO33" s="276"/>
      <c r="OZP33" s="276"/>
      <c r="OZQ33" s="276"/>
      <c r="OZR33" s="276"/>
      <c r="OZS33" s="276"/>
      <c r="OZT33" s="276"/>
      <c r="OZU33" s="276"/>
      <c r="OZV33" s="276"/>
      <c r="OZW33" s="276"/>
      <c r="OZX33" s="276"/>
      <c r="OZY33" s="276"/>
      <c r="OZZ33" s="276"/>
      <c r="PAA33" s="276"/>
      <c r="PAB33" s="276"/>
      <c r="PAC33" s="276"/>
      <c r="PAD33" s="276"/>
      <c r="PAE33" s="276"/>
      <c r="PAF33" s="276"/>
      <c r="PAG33" s="276"/>
      <c r="PAH33" s="276"/>
      <c r="PAI33" s="276"/>
      <c r="PAJ33" s="276"/>
      <c r="PAK33" s="276"/>
      <c r="PAL33" s="276"/>
      <c r="PAM33" s="276"/>
      <c r="PAN33" s="276"/>
      <c r="PAO33" s="276"/>
      <c r="PAP33" s="276"/>
      <c r="PAQ33" s="276"/>
      <c r="PAR33" s="276"/>
      <c r="PAS33" s="276"/>
      <c r="PAT33" s="276"/>
      <c r="PAU33" s="276"/>
      <c r="PAV33" s="276"/>
      <c r="PAW33" s="276"/>
      <c r="PAX33" s="276"/>
      <c r="PAY33" s="276"/>
      <c r="PAZ33" s="276"/>
      <c r="PBA33" s="276"/>
      <c r="PBB33" s="276"/>
      <c r="PBC33" s="276"/>
      <c r="PBD33" s="276"/>
      <c r="PBE33" s="276"/>
      <c r="PBF33" s="276"/>
      <c r="PBG33" s="276"/>
      <c r="PBH33" s="276"/>
      <c r="PBI33" s="276"/>
      <c r="PBJ33" s="276"/>
      <c r="PBK33" s="276"/>
      <c r="PBL33" s="276"/>
      <c r="PBM33" s="276"/>
      <c r="PBN33" s="276"/>
      <c r="PBO33" s="276"/>
      <c r="PBP33" s="276"/>
      <c r="PBQ33" s="276"/>
      <c r="PBR33" s="276"/>
      <c r="PBS33" s="276"/>
      <c r="PBT33" s="276"/>
      <c r="PBU33" s="276"/>
      <c r="PBV33" s="276"/>
      <c r="PBW33" s="276"/>
      <c r="PBX33" s="276"/>
      <c r="PBY33" s="276"/>
      <c r="PBZ33" s="276"/>
      <c r="PCA33" s="276"/>
      <c r="PCB33" s="276"/>
      <c r="PCC33" s="276"/>
      <c r="PCD33" s="276"/>
      <c r="PCE33" s="276"/>
      <c r="PCF33" s="276"/>
      <c r="PCG33" s="276"/>
      <c r="PCH33" s="276"/>
      <c r="PCI33" s="276"/>
      <c r="PCJ33" s="276"/>
      <c r="PCK33" s="276"/>
      <c r="PCL33" s="276"/>
      <c r="PCM33" s="276"/>
      <c r="PCN33" s="276"/>
      <c r="PCO33" s="276"/>
      <c r="PCP33" s="276"/>
      <c r="PCQ33" s="276"/>
      <c r="PCR33" s="276"/>
      <c r="PCS33" s="276"/>
      <c r="PCT33" s="276"/>
      <c r="PCU33" s="276"/>
      <c r="PCV33" s="276"/>
      <c r="PCW33" s="276"/>
      <c r="PCX33" s="276"/>
      <c r="PCY33" s="276"/>
      <c r="PCZ33" s="276"/>
      <c r="PDA33" s="276"/>
      <c r="PDB33" s="276"/>
      <c r="PDC33" s="276"/>
      <c r="PDD33" s="276"/>
      <c r="PDE33" s="276"/>
      <c r="PDF33" s="276"/>
      <c r="PDG33" s="276"/>
      <c r="PDH33" s="276"/>
      <c r="PDI33" s="276"/>
      <c r="PDJ33" s="276"/>
      <c r="PDK33" s="276"/>
      <c r="PDL33" s="276"/>
      <c r="PDM33" s="276"/>
      <c r="PDN33" s="276"/>
      <c r="PDO33" s="276"/>
      <c r="PDP33" s="276"/>
      <c r="PDQ33" s="276"/>
      <c r="PDR33" s="276"/>
      <c r="PDS33" s="276"/>
      <c r="PDT33" s="276"/>
      <c r="PDU33" s="276"/>
      <c r="PDV33" s="276"/>
      <c r="PDW33" s="276"/>
      <c r="PDX33" s="276"/>
      <c r="PDY33" s="276"/>
      <c r="PDZ33" s="276"/>
      <c r="PEA33" s="276"/>
      <c r="PEB33" s="276"/>
      <c r="PEC33" s="276"/>
      <c r="PED33" s="276"/>
      <c r="PEE33" s="276"/>
      <c r="PEF33" s="276"/>
      <c r="PEG33" s="276"/>
      <c r="PEH33" s="276"/>
      <c r="PEI33" s="276"/>
      <c r="PEJ33" s="276"/>
      <c r="PEK33" s="276"/>
      <c r="PEL33" s="276"/>
      <c r="PEM33" s="276"/>
      <c r="PEN33" s="276"/>
      <c r="PEO33" s="276"/>
      <c r="PEP33" s="276"/>
      <c r="PEQ33" s="276"/>
      <c r="PER33" s="276"/>
      <c r="PES33" s="276"/>
      <c r="PET33" s="276"/>
      <c r="PEU33" s="276"/>
      <c r="PEV33" s="276"/>
      <c r="PEW33" s="276"/>
      <c r="PEX33" s="276"/>
      <c r="PEY33" s="276"/>
      <c r="PEZ33" s="276"/>
      <c r="PFA33" s="276"/>
      <c r="PFB33" s="276"/>
      <c r="PFC33" s="276"/>
      <c r="PFD33" s="276"/>
      <c r="PFE33" s="276"/>
      <c r="PFF33" s="276"/>
      <c r="PFG33" s="276"/>
      <c r="PFH33" s="276"/>
      <c r="PFI33" s="276"/>
      <c r="PFJ33" s="276"/>
      <c r="PFK33" s="276"/>
      <c r="PFL33" s="276"/>
      <c r="PFM33" s="276"/>
      <c r="PFN33" s="276"/>
      <c r="PFO33" s="276"/>
      <c r="PFP33" s="276"/>
      <c r="PFQ33" s="276"/>
      <c r="PFR33" s="276"/>
      <c r="PFS33" s="276"/>
      <c r="PFT33" s="276"/>
      <c r="PFU33" s="276"/>
      <c r="PFV33" s="276"/>
      <c r="PFW33" s="276"/>
      <c r="PFX33" s="276"/>
      <c r="PFY33" s="276"/>
      <c r="PFZ33" s="276"/>
      <c r="PGA33" s="276"/>
      <c r="PGB33" s="276"/>
      <c r="PGC33" s="276"/>
      <c r="PGD33" s="276"/>
      <c r="PGE33" s="276"/>
      <c r="PGF33" s="276"/>
      <c r="PGG33" s="276"/>
      <c r="PGH33" s="276"/>
      <c r="PGI33" s="276"/>
      <c r="PGJ33" s="276"/>
      <c r="PGK33" s="276"/>
      <c r="PGL33" s="276"/>
      <c r="PGM33" s="276"/>
      <c r="PGN33" s="276"/>
      <c r="PGO33" s="276"/>
      <c r="PGP33" s="276"/>
      <c r="PGQ33" s="276"/>
      <c r="PGR33" s="276"/>
      <c r="PGS33" s="276"/>
      <c r="PGT33" s="276"/>
      <c r="PGU33" s="276"/>
      <c r="PGV33" s="276"/>
      <c r="PGW33" s="276"/>
      <c r="PGX33" s="276"/>
      <c r="PGY33" s="276"/>
      <c r="PGZ33" s="276"/>
      <c r="PHA33" s="276"/>
      <c r="PHB33" s="276"/>
      <c r="PHC33" s="276"/>
      <c r="PHD33" s="276"/>
      <c r="PHE33" s="276"/>
      <c r="PHF33" s="276"/>
      <c r="PHG33" s="276"/>
      <c r="PHH33" s="276"/>
      <c r="PHI33" s="276"/>
      <c r="PHJ33" s="276"/>
      <c r="PHK33" s="276"/>
      <c r="PHL33" s="276"/>
      <c r="PHM33" s="276"/>
      <c r="PHN33" s="276"/>
      <c r="PHO33" s="276"/>
      <c r="PHP33" s="276"/>
      <c r="PHQ33" s="276"/>
      <c r="PHR33" s="276"/>
      <c r="PHS33" s="276"/>
      <c r="PHT33" s="276"/>
      <c r="PHU33" s="276"/>
      <c r="PHV33" s="276"/>
      <c r="PHW33" s="276"/>
      <c r="PHX33" s="276"/>
      <c r="PHY33" s="276"/>
      <c r="PHZ33" s="276"/>
      <c r="PIA33" s="276"/>
      <c r="PIB33" s="276"/>
      <c r="PIC33" s="276"/>
      <c r="PID33" s="276"/>
      <c r="PIE33" s="276"/>
      <c r="PIF33" s="276"/>
      <c r="PIG33" s="276"/>
      <c r="PIH33" s="276"/>
      <c r="PII33" s="276"/>
      <c r="PIJ33" s="276"/>
      <c r="PIK33" s="276"/>
      <c r="PIL33" s="276"/>
      <c r="PIM33" s="276"/>
      <c r="PIN33" s="276"/>
      <c r="PIO33" s="276"/>
      <c r="PIP33" s="276"/>
      <c r="PIQ33" s="276"/>
      <c r="PIR33" s="276"/>
      <c r="PIS33" s="276"/>
      <c r="PIT33" s="276"/>
      <c r="PIU33" s="276"/>
      <c r="PIV33" s="276"/>
      <c r="PIW33" s="276"/>
      <c r="PIX33" s="276"/>
      <c r="PIY33" s="276"/>
      <c r="PIZ33" s="276"/>
      <c r="PJA33" s="276"/>
      <c r="PJB33" s="276"/>
      <c r="PJC33" s="276"/>
      <c r="PJD33" s="276"/>
      <c r="PJE33" s="276"/>
      <c r="PJF33" s="276"/>
      <c r="PJG33" s="276"/>
      <c r="PJH33" s="276"/>
      <c r="PJI33" s="276"/>
      <c r="PJJ33" s="276"/>
      <c r="PJK33" s="276"/>
      <c r="PJL33" s="276"/>
      <c r="PJM33" s="276"/>
      <c r="PJN33" s="276"/>
      <c r="PJO33" s="276"/>
      <c r="PJP33" s="276"/>
      <c r="PJQ33" s="276"/>
      <c r="PJR33" s="276"/>
      <c r="PJS33" s="276"/>
      <c r="PJT33" s="276"/>
      <c r="PJU33" s="276"/>
      <c r="PJV33" s="276"/>
      <c r="PJW33" s="276"/>
      <c r="PJX33" s="276"/>
      <c r="PJY33" s="276"/>
      <c r="PJZ33" s="276"/>
      <c r="PKA33" s="276"/>
      <c r="PKB33" s="276"/>
      <c r="PKC33" s="276"/>
      <c r="PKD33" s="276"/>
      <c r="PKE33" s="276"/>
      <c r="PKF33" s="276"/>
      <c r="PKG33" s="276"/>
      <c r="PKH33" s="276"/>
      <c r="PKI33" s="276"/>
      <c r="PKJ33" s="276"/>
      <c r="PKK33" s="276"/>
      <c r="PKL33" s="276"/>
      <c r="PKM33" s="276"/>
      <c r="PKN33" s="276"/>
      <c r="PKO33" s="276"/>
      <c r="PKP33" s="276"/>
      <c r="PKQ33" s="276"/>
      <c r="PKR33" s="276"/>
      <c r="PKS33" s="276"/>
      <c r="PKT33" s="276"/>
      <c r="PKU33" s="276"/>
      <c r="PKV33" s="276"/>
      <c r="PKW33" s="276"/>
      <c r="PKX33" s="276"/>
      <c r="PKY33" s="276"/>
      <c r="PKZ33" s="276"/>
      <c r="PLA33" s="276"/>
      <c r="PLB33" s="276"/>
      <c r="PLC33" s="276"/>
      <c r="PLD33" s="276"/>
      <c r="PLE33" s="276"/>
      <c r="PLF33" s="276"/>
      <c r="PLG33" s="276"/>
      <c r="PLH33" s="276"/>
      <c r="PLI33" s="276"/>
      <c r="PLJ33" s="276"/>
      <c r="PLK33" s="276"/>
      <c r="PLL33" s="276"/>
      <c r="PLM33" s="276"/>
      <c r="PLN33" s="276"/>
      <c r="PLO33" s="276"/>
      <c r="PLP33" s="276"/>
      <c r="PLQ33" s="276"/>
      <c r="PLR33" s="276"/>
      <c r="PLS33" s="276"/>
      <c r="PLT33" s="276"/>
      <c r="PLU33" s="276"/>
      <c r="PLV33" s="276"/>
      <c r="PLW33" s="276"/>
      <c r="PLX33" s="276"/>
      <c r="PLY33" s="276"/>
      <c r="PLZ33" s="276"/>
      <c r="PMA33" s="276"/>
      <c r="PMB33" s="276"/>
      <c r="PMC33" s="276"/>
      <c r="PMD33" s="276"/>
      <c r="PME33" s="276"/>
      <c r="PMF33" s="276"/>
      <c r="PMG33" s="276"/>
      <c r="PMH33" s="276"/>
      <c r="PMI33" s="276"/>
      <c r="PMJ33" s="276"/>
      <c r="PMK33" s="276"/>
      <c r="PML33" s="276"/>
      <c r="PMM33" s="276"/>
      <c r="PMN33" s="276"/>
      <c r="PMO33" s="276"/>
      <c r="PMP33" s="276"/>
      <c r="PMQ33" s="276"/>
      <c r="PMR33" s="276"/>
      <c r="PMS33" s="276"/>
      <c r="PMT33" s="276"/>
      <c r="PMU33" s="276"/>
      <c r="PMV33" s="276"/>
      <c r="PMW33" s="276"/>
      <c r="PMX33" s="276"/>
      <c r="PMY33" s="276"/>
      <c r="PMZ33" s="276"/>
      <c r="PNA33" s="276"/>
      <c r="PNB33" s="276"/>
      <c r="PNC33" s="276"/>
      <c r="PND33" s="276"/>
      <c r="PNE33" s="276"/>
      <c r="PNF33" s="276"/>
      <c r="PNG33" s="276"/>
      <c r="PNH33" s="276"/>
      <c r="PNI33" s="276"/>
      <c r="PNJ33" s="276"/>
      <c r="PNK33" s="276"/>
      <c r="PNL33" s="276"/>
      <c r="PNM33" s="276"/>
      <c r="PNN33" s="276"/>
      <c r="PNO33" s="276"/>
      <c r="PNP33" s="276"/>
      <c r="PNQ33" s="276"/>
      <c r="PNR33" s="276"/>
      <c r="PNS33" s="276"/>
      <c r="PNT33" s="276"/>
      <c r="PNU33" s="276"/>
      <c r="PNV33" s="276"/>
      <c r="PNW33" s="276"/>
      <c r="PNX33" s="276"/>
      <c r="PNY33" s="276"/>
      <c r="PNZ33" s="276"/>
      <c r="POA33" s="276"/>
      <c r="POB33" s="276"/>
      <c r="POC33" s="276"/>
      <c r="POD33" s="276"/>
      <c r="POE33" s="276"/>
      <c r="POF33" s="276"/>
      <c r="POG33" s="276"/>
      <c r="POH33" s="276"/>
      <c r="POI33" s="276"/>
      <c r="POJ33" s="276"/>
      <c r="POK33" s="276"/>
      <c r="POL33" s="276"/>
      <c r="POM33" s="276"/>
      <c r="PON33" s="276"/>
      <c r="POO33" s="276"/>
      <c r="POP33" s="276"/>
      <c r="POQ33" s="276"/>
      <c r="POR33" s="276"/>
      <c r="POS33" s="276"/>
      <c r="POT33" s="276"/>
      <c r="POU33" s="276"/>
      <c r="POV33" s="276"/>
      <c r="POW33" s="276"/>
      <c r="POX33" s="276"/>
      <c r="POY33" s="276"/>
      <c r="POZ33" s="276"/>
      <c r="PPA33" s="276"/>
      <c r="PPB33" s="276"/>
      <c r="PPC33" s="276"/>
      <c r="PPD33" s="276"/>
      <c r="PPE33" s="276"/>
      <c r="PPF33" s="276"/>
      <c r="PPG33" s="276"/>
      <c r="PPH33" s="276"/>
      <c r="PPI33" s="276"/>
      <c r="PPJ33" s="276"/>
      <c r="PPK33" s="276"/>
      <c r="PPL33" s="276"/>
      <c r="PPM33" s="276"/>
      <c r="PPN33" s="276"/>
      <c r="PPO33" s="276"/>
      <c r="PPP33" s="276"/>
      <c r="PPQ33" s="276"/>
      <c r="PPR33" s="276"/>
      <c r="PPS33" s="276"/>
      <c r="PPT33" s="276"/>
      <c r="PPU33" s="276"/>
      <c r="PPV33" s="276"/>
      <c r="PPW33" s="276"/>
      <c r="PPX33" s="276"/>
      <c r="PPY33" s="276"/>
      <c r="PPZ33" s="276"/>
      <c r="PQA33" s="276"/>
      <c r="PQB33" s="276"/>
      <c r="PQC33" s="276"/>
      <c r="PQD33" s="276"/>
      <c r="PQE33" s="276"/>
      <c r="PQF33" s="276"/>
      <c r="PQG33" s="276"/>
      <c r="PQH33" s="276"/>
      <c r="PQI33" s="276"/>
      <c r="PQJ33" s="276"/>
      <c r="PQK33" s="276"/>
      <c r="PQL33" s="276"/>
      <c r="PQM33" s="276"/>
      <c r="PQN33" s="276"/>
      <c r="PQO33" s="276"/>
      <c r="PQP33" s="276"/>
      <c r="PQQ33" s="276"/>
      <c r="PQR33" s="276"/>
      <c r="PQS33" s="276"/>
      <c r="PQT33" s="276"/>
      <c r="PQU33" s="276"/>
      <c r="PQV33" s="276"/>
      <c r="PQW33" s="276"/>
      <c r="PQX33" s="276"/>
      <c r="PQY33" s="276"/>
      <c r="PQZ33" s="276"/>
      <c r="PRA33" s="276"/>
      <c r="PRB33" s="276"/>
      <c r="PRC33" s="276"/>
      <c r="PRD33" s="276"/>
      <c r="PRE33" s="276"/>
      <c r="PRF33" s="276"/>
      <c r="PRG33" s="276"/>
      <c r="PRH33" s="276"/>
      <c r="PRI33" s="276"/>
      <c r="PRJ33" s="276"/>
      <c r="PRK33" s="276"/>
      <c r="PRL33" s="276"/>
      <c r="PRM33" s="276"/>
      <c r="PRN33" s="276"/>
      <c r="PRO33" s="276"/>
      <c r="PRP33" s="276"/>
      <c r="PRQ33" s="276"/>
      <c r="PRR33" s="276"/>
      <c r="PRS33" s="276"/>
      <c r="PRT33" s="276"/>
      <c r="PRU33" s="276"/>
      <c r="PRV33" s="276"/>
      <c r="PRW33" s="276"/>
      <c r="PRX33" s="276"/>
      <c r="PRY33" s="276"/>
      <c r="PRZ33" s="276"/>
      <c r="PSA33" s="276"/>
      <c r="PSB33" s="276"/>
      <c r="PSC33" s="276"/>
      <c r="PSD33" s="276"/>
      <c r="PSE33" s="276"/>
      <c r="PSF33" s="276"/>
      <c r="PSG33" s="276"/>
      <c r="PSH33" s="276"/>
      <c r="PSI33" s="276"/>
      <c r="PSJ33" s="276"/>
      <c r="PSK33" s="276"/>
      <c r="PSL33" s="276"/>
      <c r="PSM33" s="276"/>
      <c r="PSN33" s="276"/>
      <c r="PSO33" s="276"/>
      <c r="PSP33" s="276"/>
      <c r="PSQ33" s="276"/>
      <c r="PSR33" s="276"/>
      <c r="PSS33" s="276"/>
      <c r="PST33" s="276"/>
      <c r="PSU33" s="276"/>
      <c r="PSV33" s="276"/>
      <c r="PSW33" s="276"/>
      <c r="PSX33" s="276"/>
      <c r="PSY33" s="276"/>
      <c r="PSZ33" s="276"/>
      <c r="PTA33" s="276"/>
      <c r="PTB33" s="276"/>
      <c r="PTC33" s="276"/>
      <c r="PTD33" s="276"/>
      <c r="PTE33" s="276"/>
      <c r="PTF33" s="276"/>
      <c r="PTG33" s="276"/>
      <c r="PTH33" s="276"/>
      <c r="PTI33" s="276"/>
      <c r="PTJ33" s="276"/>
      <c r="PTK33" s="276"/>
      <c r="PTL33" s="276"/>
      <c r="PTM33" s="276"/>
      <c r="PTN33" s="276"/>
      <c r="PTO33" s="276"/>
      <c r="PTP33" s="276"/>
      <c r="PTQ33" s="276"/>
      <c r="PTR33" s="276"/>
      <c r="PTS33" s="276"/>
      <c r="PTT33" s="276"/>
      <c r="PTU33" s="276"/>
      <c r="PTV33" s="276"/>
      <c r="PTW33" s="276"/>
      <c r="PTX33" s="276"/>
      <c r="PTY33" s="276"/>
      <c r="PTZ33" s="276"/>
      <c r="PUA33" s="276"/>
      <c r="PUB33" s="276"/>
      <c r="PUC33" s="276"/>
      <c r="PUD33" s="276"/>
      <c r="PUE33" s="276"/>
      <c r="PUF33" s="276"/>
      <c r="PUG33" s="276"/>
      <c r="PUH33" s="276"/>
      <c r="PUI33" s="276"/>
      <c r="PUJ33" s="276"/>
      <c r="PUK33" s="276"/>
      <c r="PUL33" s="276"/>
      <c r="PUM33" s="276"/>
      <c r="PUN33" s="276"/>
      <c r="PUO33" s="276"/>
      <c r="PUP33" s="276"/>
      <c r="PUQ33" s="276"/>
      <c r="PUR33" s="276"/>
      <c r="PUS33" s="276"/>
      <c r="PUT33" s="276"/>
      <c r="PUU33" s="276"/>
      <c r="PUV33" s="276"/>
      <c r="PUW33" s="276"/>
      <c r="PUX33" s="276"/>
      <c r="PUY33" s="276"/>
      <c r="PUZ33" s="276"/>
      <c r="PVA33" s="276"/>
      <c r="PVB33" s="276"/>
      <c r="PVC33" s="276"/>
      <c r="PVD33" s="276"/>
      <c r="PVE33" s="276"/>
      <c r="PVF33" s="276"/>
      <c r="PVG33" s="276"/>
      <c r="PVH33" s="276"/>
      <c r="PVI33" s="276"/>
      <c r="PVJ33" s="276"/>
      <c r="PVK33" s="276"/>
      <c r="PVL33" s="276"/>
      <c r="PVM33" s="276"/>
      <c r="PVN33" s="276"/>
      <c r="PVO33" s="276"/>
      <c r="PVP33" s="276"/>
      <c r="PVQ33" s="276"/>
      <c r="PVR33" s="276"/>
      <c r="PVS33" s="276"/>
      <c r="PVT33" s="276"/>
      <c r="PVU33" s="276"/>
      <c r="PVV33" s="276"/>
      <c r="PVW33" s="276"/>
      <c r="PVX33" s="276"/>
      <c r="PVY33" s="276"/>
      <c r="PVZ33" s="276"/>
      <c r="PWA33" s="276"/>
      <c r="PWB33" s="276"/>
      <c r="PWC33" s="276"/>
      <c r="PWD33" s="276"/>
      <c r="PWE33" s="276"/>
      <c r="PWF33" s="276"/>
      <c r="PWG33" s="276"/>
      <c r="PWH33" s="276"/>
      <c r="PWI33" s="276"/>
      <c r="PWJ33" s="276"/>
      <c r="PWK33" s="276"/>
      <c r="PWL33" s="276"/>
      <c r="PWM33" s="276"/>
      <c r="PWN33" s="276"/>
      <c r="PWO33" s="276"/>
      <c r="PWP33" s="276"/>
      <c r="PWQ33" s="276"/>
      <c r="PWR33" s="276"/>
      <c r="PWS33" s="276"/>
      <c r="PWT33" s="276"/>
      <c r="PWU33" s="276"/>
      <c r="PWV33" s="276"/>
      <c r="PWW33" s="276"/>
      <c r="PWX33" s="276"/>
      <c r="PWY33" s="276"/>
      <c r="PWZ33" s="276"/>
      <c r="PXA33" s="276"/>
      <c r="PXB33" s="276"/>
      <c r="PXC33" s="276"/>
      <c r="PXD33" s="276"/>
      <c r="PXE33" s="276"/>
      <c r="PXF33" s="276"/>
      <c r="PXG33" s="276"/>
      <c r="PXH33" s="276"/>
      <c r="PXI33" s="276"/>
      <c r="PXJ33" s="276"/>
      <c r="PXK33" s="276"/>
      <c r="PXL33" s="276"/>
      <c r="PXM33" s="276"/>
      <c r="PXN33" s="276"/>
      <c r="PXO33" s="276"/>
      <c r="PXP33" s="276"/>
      <c r="PXQ33" s="276"/>
      <c r="PXR33" s="276"/>
      <c r="PXS33" s="276"/>
      <c r="PXT33" s="276"/>
      <c r="PXU33" s="276"/>
      <c r="PXV33" s="276"/>
      <c r="PXW33" s="276"/>
      <c r="PXX33" s="276"/>
      <c r="PXY33" s="276"/>
      <c r="PXZ33" s="276"/>
      <c r="PYA33" s="276"/>
      <c r="PYB33" s="276"/>
      <c r="PYC33" s="276"/>
      <c r="PYD33" s="276"/>
      <c r="PYE33" s="276"/>
      <c r="PYF33" s="276"/>
      <c r="PYG33" s="276"/>
      <c r="PYH33" s="276"/>
      <c r="PYI33" s="276"/>
      <c r="PYJ33" s="276"/>
      <c r="PYK33" s="276"/>
      <c r="PYL33" s="276"/>
      <c r="PYM33" s="276"/>
      <c r="PYN33" s="276"/>
      <c r="PYO33" s="276"/>
      <c r="PYP33" s="276"/>
      <c r="PYQ33" s="276"/>
      <c r="PYR33" s="276"/>
      <c r="PYS33" s="276"/>
      <c r="PYT33" s="276"/>
      <c r="PYU33" s="276"/>
      <c r="PYV33" s="276"/>
      <c r="PYW33" s="276"/>
      <c r="PYX33" s="276"/>
      <c r="PYY33" s="276"/>
      <c r="PYZ33" s="276"/>
      <c r="PZA33" s="276"/>
      <c r="PZB33" s="276"/>
      <c r="PZC33" s="276"/>
      <c r="PZD33" s="276"/>
      <c r="PZE33" s="276"/>
      <c r="PZF33" s="276"/>
      <c r="PZG33" s="276"/>
      <c r="PZH33" s="276"/>
      <c r="PZI33" s="276"/>
      <c r="PZJ33" s="276"/>
      <c r="PZK33" s="276"/>
      <c r="PZL33" s="276"/>
      <c r="PZM33" s="276"/>
      <c r="PZN33" s="276"/>
      <c r="PZO33" s="276"/>
      <c r="PZP33" s="276"/>
      <c r="PZQ33" s="276"/>
      <c r="PZR33" s="276"/>
      <c r="PZS33" s="276"/>
      <c r="PZT33" s="276"/>
      <c r="PZU33" s="276"/>
      <c r="PZV33" s="276"/>
      <c r="PZW33" s="276"/>
      <c r="PZX33" s="276"/>
      <c r="PZY33" s="276"/>
      <c r="PZZ33" s="276"/>
      <c r="QAA33" s="276"/>
      <c r="QAB33" s="276"/>
      <c r="QAC33" s="276"/>
      <c r="QAD33" s="276"/>
      <c r="QAE33" s="276"/>
      <c r="QAF33" s="276"/>
      <c r="QAG33" s="276"/>
      <c r="QAH33" s="276"/>
      <c r="QAI33" s="276"/>
      <c r="QAJ33" s="276"/>
      <c r="QAK33" s="276"/>
      <c r="QAL33" s="276"/>
      <c r="QAM33" s="276"/>
      <c r="QAN33" s="276"/>
      <c r="QAO33" s="276"/>
      <c r="QAP33" s="276"/>
      <c r="QAQ33" s="276"/>
      <c r="QAR33" s="276"/>
      <c r="QAS33" s="276"/>
      <c r="QAT33" s="276"/>
      <c r="QAU33" s="276"/>
      <c r="QAV33" s="276"/>
      <c r="QAW33" s="276"/>
      <c r="QAX33" s="276"/>
      <c r="QAY33" s="276"/>
      <c r="QAZ33" s="276"/>
      <c r="QBA33" s="276"/>
      <c r="QBB33" s="276"/>
      <c r="QBC33" s="276"/>
      <c r="QBD33" s="276"/>
      <c r="QBE33" s="276"/>
      <c r="QBF33" s="276"/>
      <c r="QBG33" s="276"/>
      <c r="QBH33" s="276"/>
      <c r="QBI33" s="276"/>
      <c r="QBJ33" s="276"/>
      <c r="QBK33" s="276"/>
      <c r="QBL33" s="276"/>
      <c r="QBM33" s="276"/>
      <c r="QBN33" s="276"/>
      <c r="QBO33" s="276"/>
      <c r="QBP33" s="276"/>
      <c r="QBQ33" s="276"/>
      <c r="QBR33" s="276"/>
      <c r="QBS33" s="276"/>
      <c r="QBT33" s="276"/>
      <c r="QBU33" s="276"/>
      <c r="QBV33" s="276"/>
      <c r="QBW33" s="276"/>
      <c r="QBX33" s="276"/>
      <c r="QBY33" s="276"/>
      <c r="QBZ33" s="276"/>
      <c r="QCA33" s="276"/>
      <c r="QCB33" s="276"/>
      <c r="QCC33" s="276"/>
      <c r="QCD33" s="276"/>
      <c r="QCE33" s="276"/>
      <c r="QCF33" s="276"/>
      <c r="QCG33" s="276"/>
      <c r="QCH33" s="276"/>
      <c r="QCI33" s="276"/>
      <c r="QCJ33" s="276"/>
      <c r="QCK33" s="276"/>
      <c r="QCL33" s="276"/>
      <c r="QCM33" s="276"/>
      <c r="QCN33" s="276"/>
      <c r="QCO33" s="276"/>
      <c r="QCP33" s="276"/>
      <c r="QCQ33" s="276"/>
      <c r="QCR33" s="276"/>
      <c r="QCS33" s="276"/>
      <c r="QCT33" s="276"/>
      <c r="QCU33" s="276"/>
      <c r="QCV33" s="276"/>
      <c r="QCW33" s="276"/>
      <c r="QCX33" s="276"/>
      <c r="QCY33" s="276"/>
      <c r="QCZ33" s="276"/>
      <c r="QDA33" s="276"/>
      <c r="QDB33" s="276"/>
      <c r="QDC33" s="276"/>
      <c r="QDD33" s="276"/>
      <c r="QDE33" s="276"/>
      <c r="QDF33" s="276"/>
      <c r="QDG33" s="276"/>
      <c r="QDH33" s="276"/>
      <c r="QDI33" s="276"/>
      <c r="QDJ33" s="276"/>
      <c r="QDK33" s="276"/>
      <c r="QDL33" s="276"/>
      <c r="QDM33" s="276"/>
      <c r="QDN33" s="276"/>
      <c r="QDO33" s="276"/>
      <c r="QDP33" s="276"/>
      <c r="QDQ33" s="276"/>
      <c r="QDR33" s="276"/>
      <c r="QDS33" s="276"/>
      <c r="QDT33" s="276"/>
      <c r="QDU33" s="276"/>
      <c r="QDV33" s="276"/>
      <c r="QDW33" s="276"/>
      <c r="QDX33" s="276"/>
      <c r="QDY33" s="276"/>
      <c r="QDZ33" s="276"/>
      <c r="QEA33" s="276"/>
      <c r="QEB33" s="276"/>
      <c r="QEC33" s="276"/>
      <c r="QED33" s="276"/>
      <c r="QEE33" s="276"/>
      <c r="QEF33" s="276"/>
      <c r="QEG33" s="276"/>
      <c r="QEH33" s="276"/>
      <c r="QEI33" s="276"/>
      <c r="QEJ33" s="276"/>
      <c r="QEK33" s="276"/>
      <c r="QEL33" s="276"/>
      <c r="QEM33" s="276"/>
      <c r="QEN33" s="276"/>
      <c r="QEO33" s="276"/>
      <c r="QEP33" s="276"/>
      <c r="QEQ33" s="276"/>
      <c r="QER33" s="276"/>
      <c r="QES33" s="276"/>
      <c r="QET33" s="276"/>
      <c r="QEU33" s="276"/>
      <c r="QEV33" s="276"/>
      <c r="QEW33" s="276"/>
      <c r="QEX33" s="276"/>
      <c r="QEY33" s="276"/>
      <c r="QEZ33" s="276"/>
      <c r="QFA33" s="276"/>
      <c r="QFB33" s="276"/>
      <c r="QFC33" s="276"/>
      <c r="QFD33" s="276"/>
      <c r="QFE33" s="276"/>
      <c r="QFF33" s="276"/>
      <c r="QFG33" s="276"/>
      <c r="QFH33" s="276"/>
      <c r="QFI33" s="276"/>
      <c r="QFJ33" s="276"/>
      <c r="QFK33" s="276"/>
      <c r="QFL33" s="276"/>
      <c r="QFM33" s="276"/>
      <c r="QFN33" s="276"/>
      <c r="QFO33" s="276"/>
      <c r="QFP33" s="276"/>
      <c r="QFQ33" s="276"/>
      <c r="QFR33" s="276"/>
      <c r="QFS33" s="276"/>
      <c r="QFT33" s="276"/>
      <c r="QFU33" s="276"/>
      <c r="QFV33" s="276"/>
      <c r="QFW33" s="276"/>
      <c r="QFX33" s="276"/>
      <c r="QFY33" s="276"/>
      <c r="QFZ33" s="276"/>
      <c r="QGA33" s="276"/>
      <c r="QGB33" s="276"/>
      <c r="QGC33" s="276"/>
      <c r="QGD33" s="276"/>
      <c r="QGE33" s="276"/>
      <c r="QGF33" s="276"/>
      <c r="QGG33" s="276"/>
      <c r="QGH33" s="276"/>
      <c r="QGI33" s="276"/>
      <c r="QGJ33" s="276"/>
      <c r="QGK33" s="276"/>
      <c r="QGL33" s="276"/>
      <c r="QGM33" s="276"/>
      <c r="QGN33" s="276"/>
      <c r="QGO33" s="276"/>
      <c r="QGP33" s="276"/>
      <c r="QGQ33" s="276"/>
      <c r="QGR33" s="276"/>
      <c r="QGS33" s="276"/>
      <c r="QGT33" s="276"/>
      <c r="QGU33" s="276"/>
      <c r="QGV33" s="276"/>
      <c r="QGW33" s="276"/>
      <c r="QGX33" s="276"/>
      <c r="QGY33" s="276"/>
      <c r="QGZ33" s="276"/>
      <c r="QHA33" s="276"/>
      <c r="QHB33" s="276"/>
      <c r="QHC33" s="276"/>
      <c r="QHD33" s="276"/>
      <c r="QHE33" s="276"/>
      <c r="QHF33" s="276"/>
      <c r="QHG33" s="276"/>
      <c r="QHH33" s="276"/>
      <c r="QHI33" s="276"/>
      <c r="QHJ33" s="276"/>
      <c r="QHK33" s="276"/>
      <c r="QHL33" s="276"/>
      <c r="QHM33" s="276"/>
      <c r="QHN33" s="276"/>
      <c r="QHO33" s="276"/>
      <c r="QHP33" s="276"/>
      <c r="QHQ33" s="276"/>
      <c r="QHR33" s="276"/>
      <c r="QHS33" s="276"/>
      <c r="QHT33" s="276"/>
      <c r="QHU33" s="276"/>
      <c r="QHV33" s="276"/>
      <c r="QHW33" s="276"/>
      <c r="QHX33" s="276"/>
      <c r="QHY33" s="276"/>
      <c r="QHZ33" s="276"/>
      <c r="QIA33" s="276"/>
      <c r="QIB33" s="276"/>
      <c r="QIC33" s="276"/>
      <c r="QID33" s="276"/>
      <c r="QIE33" s="276"/>
      <c r="QIF33" s="276"/>
      <c r="QIG33" s="276"/>
      <c r="QIH33" s="276"/>
      <c r="QII33" s="276"/>
      <c r="QIJ33" s="276"/>
      <c r="QIK33" s="276"/>
      <c r="QIL33" s="276"/>
      <c r="QIM33" s="276"/>
      <c r="QIN33" s="276"/>
      <c r="QIO33" s="276"/>
      <c r="QIP33" s="276"/>
      <c r="QIQ33" s="276"/>
      <c r="QIR33" s="276"/>
      <c r="QIS33" s="276"/>
      <c r="QIT33" s="276"/>
      <c r="QIU33" s="276"/>
      <c r="QIV33" s="276"/>
      <c r="QIW33" s="276"/>
      <c r="QIX33" s="276"/>
      <c r="QIY33" s="276"/>
      <c r="QIZ33" s="276"/>
      <c r="QJA33" s="276"/>
      <c r="QJB33" s="276"/>
      <c r="QJC33" s="276"/>
      <c r="QJD33" s="276"/>
      <c r="QJE33" s="276"/>
      <c r="QJF33" s="276"/>
      <c r="QJG33" s="276"/>
      <c r="QJH33" s="276"/>
      <c r="QJI33" s="276"/>
      <c r="QJJ33" s="276"/>
      <c r="QJK33" s="276"/>
      <c r="QJL33" s="276"/>
      <c r="QJM33" s="276"/>
      <c r="QJN33" s="276"/>
      <c r="QJO33" s="276"/>
      <c r="QJP33" s="276"/>
      <c r="QJQ33" s="276"/>
      <c r="QJR33" s="276"/>
      <c r="QJS33" s="276"/>
      <c r="QJT33" s="276"/>
      <c r="QJU33" s="276"/>
      <c r="QJV33" s="276"/>
      <c r="QJW33" s="276"/>
      <c r="QJX33" s="276"/>
      <c r="QJY33" s="276"/>
      <c r="QJZ33" s="276"/>
      <c r="QKA33" s="276"/>
      <c r="QKB33" s="276"/>
      <c r="QKC33" s="276"/>
      <c r="QKD33" s="276"/>
      <c r="QKE33" s="276"/>
      <c r="QKF33" s="276"/>
      <c r="QKG33" s="276"/>
      <c r="QKH33" s="276"/>
      <c r="QKI33" s="276"/>
      <c r="QKJ33" s="276"/>
      <c r="QKK33" s="276"/>
      <c r="QKL33" s="276"/>
      <c r="QKM33" s="276"/>
      <c r="QKN33" s="276"/>
      <c r="QKO33" s="276"/>
      <c r="QKP33" s="276"/>
      <c r="QKQ33" s="276"/>
      <c r="QKR33" s="276"/>
      <c r="QKS33" s="276"/>
      <c r="QKT33" s="276"/>
      <c r="QKU33" s="276"/>
      <c r="QKV33" s="276"/>
      <c r="QKW33" s="276"/>
      <c r="QKX33" s="276"/>
      <c r="QKY33" s="276"/>
      <c r="QKZ33" s="276"/>
      <c r="QLA33" s="276"/>
      <c r="QLB33" s="276"/>
      <c r="QLC33" s="276"/>
      <c r="QLD33" s="276"/>
      <c r="QLE33" s="276"/>
      <c r="QLF33" s="276"/>
      <c r="QLG33" s="276"/>
      <c r="QLH33" s="276"/>
      <c r="QLI33" s="276"/>
      <c r="QLJ33" s="276"/>
      <c r="QLK33" s="276"/>
      <c r="QLL33" s="276"/>
      <c r="QLM33" s="276"/>
      <c r="QLN33" s="276"/>
      <c r="QLO33" s="276"/>
      <c r="QLP33" s="276"/>
      <c r="QLQ33" s="276"/>
      <c r="QLR33" s="276"/>
      <c r="QLS33" s="276"/>
      <c r="QLT33" s="276"/>
      <c r="QLU33" s="276"/>
      <c r="QLV33" s="276"/>
      <c r="QLW33" s="276"/>
      <c r="QLX33" s="276"/>
      <c r="QLY33" s="276"/>
      <c r="QLZ33" s="276"/>
      <c r="QMA33" s="276"/>
      <c r="QMB33" s="276"/>
      <c r="QMC33" s="276"/>
      <c r="QMD33" s="276"/>
      <c r="QME33" s="276"/>
      <c r="QMF33" s="276"/>
      <c r="QMG33" s="276"/>
      <c r="QMH33" s="276"/>
      <c r="QMI33" s="276"/>
      <c r="QMJ33" s="276"/>
      <c r="QMK33" s="276"/>
      <c r="QML33" s="276"/>
      <c r="QMM33" s="276"/>
      <c r="QMN33" s="276"/>
      <c r="QMO33" s="276"/>
      <c r="QMP33" s="276"/>
      <c r="QMQ33" s="276"/>
      <c r="QMR33" s="276"/>
      <c r="QMS33" s="276"/>
      <c r="QMT33" s="276"/>
      <c r="QMU33" s="276"/>
      <c r="QMV33" s="276"/>
      <c r="QMW33" s="276"/>
      <c r="QMX33" s="276"/>
      <c r="QMY33" s="276"/>
      <c r="QMZ33" s="276"/>
      <c r="QNA33" s="276"/>
      <c r="QNB33" s="276"/>
      <c r="QNC33" s="276"/>
      <c r="QND33" s="276"/>
      <c r="QNE33" s="276"/>
      <c r="QNF33" s="276"/>
      <c r="QNG33" s="276"/>
      <c r="QNH33" s="276"/>
      <c r="QNI33" s="276"/>
      <c r="QNJ33" s="276"/>
      <c r="QNK33" s="276"/>
      <c r="QNL33" s="276"/>
      <c r="QNM33" s="276"/>
      <c r="QNN33" s="276"/>
      <c r="QNO33" s="276"/>
      <c r="QNP33" s="276"/>
      <c r="QNQ33" s="276"/>
      <c r="QNR33" s="276"/>
      <c r="QNS33" s="276"/>
      <c r="QNT33" s="276"/>
      <c r="QNU33" s="276"/>
      <c r="QNV33" s="276"/>
      <c r="QNW33" s="276"/>
      <c r="QNX33" s="276"/>
      <c r="QNY33" s="276"/>
      <c r="QNZ33" s="276"/>
      <c r="QOA33" s="276"/>
      <c r="QOB33" s="276"/>
      <c r="QOC33" s="276"/>
      <c r="QOD33" s="276"/>
      <c r="QOE33" s="276"/>
      <c r="QOF33" s="276"/>
      <c r="QOG33" s="276"/>
      <c r="QOH33" s="276"/>
      <c r="QOI33" s="276"/>
      <c r="QOJ33" s="276"/>
      <c r="QOK33" s="276"/>
      <c r="QOL33" s="276"/>
      <c r="QOM33" s="276"/>
      <c r="QON33" s="276"/>
      <c r="QOO33" s="276"/>
      <c r="QOP33" s="276"/>
      <c r="QOQ33" s="276"/>
      <c r="QOR33" s="276"/>
      <c r="QOS33" s="276"/>
      <c r="QOT33" s="276"/>
      <c r="QOU33" s="276"/>
      <c r="QOV33" s="276"/>
      <c r="QOW33" s="276"/>
      <c r="QOX33" s="276"/>
      <c r="QOY33" s="276"/>
      <c r="QOZ33" s="276"/>
      <c r="QPA33" s="276"/>
      <c r="QPB33" s="276"/>
      <c r="QPC33" s="276"/>
      <c r="QPD33" s="276"/>
      <c r="QPE33" s="276"/>
      <c r="QPF33" s="276"/>
      <c r="QPG33" s="276"/>
      <c r="QPH33" s="276"/>
      <c r="QPI33" s="276"/>
      <c r="QPJ33" s="276"/>
      <c r="QPK33" s="276"/>
      <c r="QPL33" s="276"/>
      <c r="QPM33" s="276"/>
      <c r="QPN33" s="276"/>
      <c r="QPO33" s="276"/>
      <c r="QPP33" s="276"/>
      <c r="QPQ33" s="276"/>
      <c r="QPR33" s="276"/>
      <c r="QPS33" s="276"/>
      <c r="QPT33" s="276"/>
      <c r="QPU33" s="276"/>
      <c r="QPV33" s="276"/>
      <c r="QPW33" s="276"/>
      <c r="QPX33" s="276"/>
      <c r="QPY33" s="276"/>
      <c r="QPZ33" s="276"/>
      <c r="QQA33" s="276"/>
      <c r="QQB33" s="276"/>
      <c r="QQC33" s="276"/>
      <c r="QQD33" s="276"/>
      <c r="QQE33" s="276"/>
      <c r="QQF33" s="276"/>
      <c r="QQG33" s="276"/>
      <c r="QQH33" s="276"/>
      <c r="QQI33" s="276"/>
      <c r="QQJ33" s="276"/>
      <c r="QQK33" s="276"/>
      <c r="QQL33" s="276"/>
      <c r="QQM33" s="276"/>
      <c r="QQN33" s="276"/>
      <c r="QQO33" s="276"/>
      <c r="QQP33" s="276"/>
      <c r="QQQ33" s="276"/>
      <c r="QQR33" s="276"/>
      <c r="QQS33" s="276"/>
      <c r="QQT33" s="276"/>
      <c r="QQU33" s="276"/>
      <c r="QQV33" s="276"/>
      <c r="QQW33" s="276"/>
      <c r="QQX33" s="276"/>
      <c r="QQY33" s="276"/>
      <c r="QQZ33" s="276"/>
      <c r="QRA33" s="276"/>
      <c r="QRB33" s="276"/>
      <c r="QRC33" s="276"/>
      <c r="QRD33" s="276"/>
      <c r="QRE33" s="276"/>
      <c r="QRF33" s="276"/>
      <c r="QRG33" s="276"/>
      <c r="QRH33" s="276"/>
      <c r="QRI33" s="276"/>
      <c r="QRJ33" s="276"/>
      <c r="QRK33" s="276"/>
      <c r="QRL33" s="276"/>
      <c r="QRM33" s="276"/>
      <c r="QRN33" s="276"/>
      <c r="QRO33" s="276"/>
      <c r="QRP33" s="276"/>
      <c r="QRQ33" s="276"/>
      <c r="QRR33" s="276"/>
      <c r="QRS33" s="276"/>
      <c r="QRT33" s="276"/>
      <c r="QRU33" s="276"/>
      <c r="QRV33" s="276"/>
      <c r="QRW33" s="276"/>
      <c r="QRX33" s="276"/>
      <c r="QRY33" s="276"/>
      <c r="QRZ33" s="276"/>
      <c r="QSA33" s="276"/>
      <c r="QSB33" s="276"/>
      <c r="QSC33" s="276"/>
      <c r="QSD33" s="276"/>
      <c r="QSE33" s="276"/>
      <c r="QSF33" s="276"/>
      <c r="QSG33" s="276"/>
      <c r="QSH33" s="276"/>
      <c r="QSI33" s="276"/>
      <c r="QSJ33" s="276"/>
      <c r="QSK33" s="276"/>
      <c r="QSL33" s="276"/>
      <c r="QSM33" s="276"/>
      <c r="QSN33" s="276"/>
      <c r="QSO33" s="276"/>
      <c r="QSP33" s="276"/>
      <c r="QSQ33" s="276"/>
      <c r="QSR33" s="276"/>
      <c r="QSS33" s="276"/>
      <c r="QST33" s="276"/>
      <c r="QSU33" s="276"/>
      <c r="QSV33" s="276"/>
      <c r="QSW33" s="276"/>
      <c r="QSX33" s="276"/>
      <c r="QSY33" s="276"/>
      <c r="QSZ33" s="276"/>
      <c r="QTA33" s="276"/>
      <c r="QTB33" s="276"/>
      <c r="QTC33" s="276"/>
      <c r="QTD33" s="276"/>
      <c r="QTE33" s="276"/>
      <c r="QTF33" s="276"/>
      <c r="QTG33" s="276"/>
      <c r="QTH33" s="276"/>
      <c r="QTI33" s="276"/>
      <c r="QTJ33" s="276"/>
      <c r="QTK33" s="276"/>
      <c r="QTL33" s="276"/>
      <c r="QTM33" s="276"/>
      <c r="QTN33" s="276"/>
      <c r="QTO33" s="276"/>
      <c r="QTP33" s="276"/>
      <c r="QTQ33" s="276"/>
      <c r="QTR33" s="276"/>
      <c r="QTS33" s="276"/>
      <c r="QTT33" s="276"/>
      <c r="QTU33" s="276"/>
      <c r="QTV33" s="276"/>
      <c r="QTW33" s="276"/>
      <c r="QTX33" s="276"/>
      <c r="QTY33" s="276"/>
      <c r="QTZ33" s="276"/>
      <c r="QUA33" s="276"/>
      <c r="QUB33" s="276"/>
      <c r="QUC33" s="276"/>
      <c r="QUD33" s="276"/>
      <c r="QUE33" s="276"/>
      <c r="QUF33" s="276"/>
      <c r="QUG33" s="276"/>
      <c r="QUH33" s="276"/>
      <c r="QUI33" s="276"/>
      <c r="QUJ33" s="276"/>
      <c r="QUK33" s="276"/>
      <c r="QUL33" s="276"/>
      <c r="QUM33" s="276"/>
      <c r="QUN33" s="276"/>
      <c r="QUO33" s="276"/>
      <c r="QUP33" s="276"/>
      <c r="QUQ33" s="276"/>
      <c r="QUR33" s="276"/>
      <c r="QUS33" s="276"/>
      <c r="QUT33" s="276"/>
      <c r="QUU33" s="276"/>
      <c r="QUV33" s="276"/>
      <c r="QUW33" s="276"/>
      <c r="QUX33" s="276"/>
      <c r="QUY33" s="276"/>
      <c r="QUZ33" s="276"/>
      <c r="QVA33" s="276"/>
      <c r="QVB33" s="276"/>
      <c r="QVC33" s="276"/>
      <c r="QVD33" s="276"/>
      <c r="QVE33" s="276"/>
      <c r="QVF33" s="276"/>
      <c r="QVG33" s="276"/>
      <c r="QVH33" s="276"/>
      <c r="QVI33" s="276"/>
      <c r="QVJ33" s="276"/>
      <c r="QVK33" s="276"/>
      <c r="QVL33" s="276"/>
      <c r="QVM33" s="276"/>
      <c r="QVN33" s="276"/>
      <c r="QVO33" s="276"/>
      <c r="QVP33" s="276"/>
      <c r="QVQ33" s="276"/>
      <c r="QVR33" s="276"/>
      <c r="QVS33" s="276"/>
      <c r="QVT33" s="276"/>
      <c r="QVU33" s="276"/>
      <c r="QVV33" s="276"/>
      <c r="QVW33" s="276"/>
      <c r="QVX33" s="276"/>
      <c r="QVY33" s="276"/>
      <c r="QVZ33" s="276"/>
      <c r="QWA33" s="276"/>
      <c r="QWB33" s="276"/>
      <c r="QWC33" s="276"/>
      <c r="QWD33" s="276"/>
      <c r="QWE33" s="276"/>
      <c r="QWF33" s="276"/>
      <c r="QWG33" s="276"/>
      <c r="QWH33" s="276"/>
      <c r="QWI33" s="276"/>
      <c r="QWJ33" s="276"/>
      <c r="QWK33" s="276"/>
      <c r="QWL33" s="276"/>
      <c r="QWM33" s="276"/>
      <c r="QWN33" s="276"/>
      <c r="QWO33" s="276"/>
      <c r="QWP33" s="276"/>
      <c r="QWQ33" s="276"/>
      <c r="QWR33" s="276"/>
      <c r="QWS33" s="276"/>
      <c r="QWT33" s="276"/>
      <c r="QWU33" s="276"/>
      <c r="QWV33" s="276"/>
      <c r="QWW33" s="276"/>
      <c r="QWX33" s="276"/>
      <c r="QWY33" s="276"/>
      <c r="QWZ33" s="276"/>
      <c r="QXA33" s="276"/>
      <c r="QXB33" s="276"/>
      <c r="QXC33" s="276"/>
      <c r="QXD33" s="276"/>
      <c r="QXE33" s="276"/>
      <c r="QXF33" s="276"/>
      <c r="QXG33" s="276"/>
      <c r="QXH33" s="276"/>
      <c r="QXI33" s="276"/>
      <c r="QXJ33" s="276"/>
      <c r="QXK33" s="276"/>
      <c r="QXL33" s="276"/>
      <c r="QXM33" s="276"/>
      <c r="QXN33" s="276"/>
      <c r="QXO33" s="276"/>
      <c r="QXP33" s="276"/>
      <c r="QXQ33" s="276"/>
      <c r="QXR33" s="276"/>
      <c r="QXS33" s="276"/>
      <c r="QXT33" s="276"/>
      <c r="QXU33" s="276"/>
      <c r="QXV33" s="276"/>
      <c r="QXW33" s="276"/>
      <c r="QXX33" s="276"/>
      <c r="QXY33" s="276"/>
      <c r="QXZ33" s="276"/>
      <c r="QYA33" s="276"/>
      <c r="QYB33" s="276"/>
      <c r="QYC33" s="276"/>
      <c r="QYD33" s="276"/>
      <c r="QYE33" s="276"/>
      <c r="QYF33" s="276"/>
      <c r="QYG33" s="276"/>
      <c r="QYH33" s="276"/>
      <c r="QYI33" s="276"/>
      <c r="QYJ33" s="276"/>
      <c r="QYK33" s="276"/>
      <c r="QYL33" s="276"/>
      <c r="QYM33" s="276"/>
      <c r="QYN33" s="276"/>
      <c r="QYO33" s="276"/>
      <c r="QYP33" s="276"/>
      <c r="QYQ33" s="276"/>
      <c r="QYR33" s="276"/>
      <c r="QYS33" s="276"/>
      <c r="QYT33" s="276"/>
      <c r="QYU33" s="276"/>
      <c r="QYV33" s="276"/>
      <c r="QYW33" s="276"/>
      <c r="QYX33" s="276"/>
      <c r="QYY33" s="276"/>
      <c r="QYZ33" s="276"/>
      <c r="QZA33" s="276"/>
      <c r="QZB33" s="276"/>
      <c r="QZC33" s="276"/>
      <c r="QZD33" s="276"/>
      <c r="QZE33" s="276"/>
      <c r="QZF33" s="276"/>
      <c r="QZG33" s="276"/>
      <c r="QZH33" s="276"/>
      <c r="QZI33" s="276"/>
      <c r="QZJ33" s="276"/>
      <c r="QZK33" s="276"/>
      <c r="QZL33" s="276"/>
      <c r="QZM33" s="276"/>
      <c r="QZN33" s="276"/>
      <c r="QZO33" s="276"/>
      <c r="QZP33" s="276"/>
      <c r="QZQ33" s="276"/>
      <c r="QZR33" s="276"/>
      <c r="QZS33" s="276"/>
      <c r="QZT33" s="276"/>
      <c r="QZU33" s="276"/>
      <c r="QZV33" s="276"/>
      <c r="QZW33" s="276"/>
      <c r="QZX33" s="276"/>
      <c r="QZY33" s="276"/>
      <c r="QZZ33" s="276"/>
      <c r="RAA33" s="276"/>
      <c r="RAB33" s="276"/>
      <c r="RAC33" s="276"/>
      <c r="RAD33" s="276"/>
      <c r="RAE33" s="276"/>
      <c r="RAF33" s="276"/>
      <c r="RAG33" s="276"/>
      <c r="RAH33" s="276"/>
      <c r="RAI33" s="276"/>
      <c r="RAJ33" s="276"/>
      <c r="RAK33" s="276"/>
      <c r="RAL33" s="276"/>
      <c r="RAM33" s="276"/>
      <c r="RAN33" s="276"/>
      <c r="RAO33" s="276"/>
      <c r="RAP33" s="276"/>
      <c r="RAQ33" s="276"/>
      <c r="RAR33" s="276"/>
      <c r="RAS33" s="276"/>
      <c r="RAT33" s="276"/>
      <c r="RAU33" s="276"/>
      <c r="RAV33" s="276"/>
      <c r="RAW33" s="276"/>
      <c r="RAX33" s="276"/>
      <c r="RAY33" s="276"/>
      <c r="RAZ33" s="276"/>
      <c r="RBA33" s="276"/>
      <c r="RBB33" s="276"/>
      <c r="RBC33" s="276"/>
      <c r="RBD33" s="276"/>
      <c r="RBE33" s="276"/>
      <c r="RBF33" s="276"/>
      <c r="RBG33" s="276"/>
      <c r="RBH33" s="276"/>
      <c r="RBI33" s="276"/>
      <c r="RBJ33" s="276"/>
      <c r="RBK33" s="276"/>
      <c r="RBL33" s="276"/>
      <c r="RBM33" s="276"/>
      <c r="RBN33" s="276"/>
      <c r="RBO33" s="276"/>
      <c r="RBP33" s="276"/>
      <c r="RBQ33" s="276"/>
      <c r="RBR33" s="276"/>
      <c r="RBS33" s="276"/>
      <c r="RBT33" s="276"/>
      <c r="RBU33" s="276"/>
      <c r="RBV33" s="276"/>
      <c r="RBW33" s="276"/>
      <c r="RBX33" s="276"/>
      <c r="RBY33" s="276"/>
      <c r="RBZ33" s="276"/>
      <c r="RCA33" s="276"/>
      <c r="RCB33" s="276"/>
      <c r="RCC33" s="276"/>
      <c r="RCD33" s="276"/>
      <c r="RCE33" s="276"/>
      <c r="RCF33" s="276"/>
      <c r="RCG33" s="276"/>
      <c r="RCH33" s="276"/>
      <c r="RCI33" s="276"/>
      <c r="RCJ33" s="276"/>
      <c r="RCK33" s="276"/>
      <c r="RCL33" s="276"/>
      <c r="RCM33" s="276"/>
      <c r="RCN33" s="276"/>
      <c r="RCO33" s="276"/>
      <c r="RCP33" s="276"/>
      <c r="RCQ33" s="276"/>
      <c r="RCR33" s="276"/>
      <c r="RCS33" s="276"/>
      <c r="RCT33" s="276"/>
      <c r="RCU33" s="276"/>
      <c r="RCV33" s="276"/>
      <c r="RCW33" s="276"/>
      <c r="RCX33" s="276"/>
      <c r="RCY33" s="276"/>
      <c r="RCZ33" s="276"/>
      <c r="RDA33" s="276"/>
      <c r="RDB33" s="276"/>
      <c r="RDC33" s="276"/>
      <c r="RDD33" s="276"/>
      <c r="RDE33" s="276"/>
      <c r="RDF33" s="276"/>
      <c r="RDG33" s="276"/>
      <c r="RDH33" s="276"/>
      <c r="RDI33" s="276"/>
      <c r="RDJ33" s="276"/>
      <c r="RDK33" s="276"/>
      <c r="RDL33" s="276"/>
      <c r="RDM33" s="276"/>
      <c r="RDN33" s="276"/>
      <c r="RDO33" s="276"/>
      <c r="RDP33" s="276"/>
      <c r="RDQ33" s="276"/>
      <c r="RDR33" s="276"/>
      <c r="RDS33" s="276"/>
      <c r="RDT33" s="276"/>
      <c r="RDU33" s="276"/>
      <c r="RDV33" s="276"/>
      <c r="RDW33" s="276"/>
      <c r="RDX33" s="276"/>
      <c r="RDY33" s="276"/>
      <c r="RDZ33" s="276"/>
      <c r="REA33" s="276"/>
      <c r="REB33" s="276"/>
      <c r="REC33" s="276"/>
      <c r="RED33" s="276"/>
      <c r="REE33" s="276"/>
      <c r="REF33" s="276"/>
      <c r="REG33" s="276"/>
      <c r="REH33" s="276"/>
      <c r="REI33" s="276"/>
      <c r="REJ33" s="276"/>
      <c r="REK33" s="276"/>
      <c r="REL33" s="276"/>
      <c r="REM33" s="276"/>
      <c r="REN33" s="276"/>
      <c r="REO33" s="276"/>
      <c r="REP33" s="276"/>
      <c r="REQ33" s="276"/>
      <c r="RER33" s="276"/>
      <c r="RES33" s="276"/>
      <c r="RET33" s="276"/>
      <c r="REU33" s="276"/>
      <c r="REV33" s="276"/>
      <c r="REW33" s="276"/>
      <c r="REX33" s="276"/>
      <c r="REY33" s="276"/>
      <c r="REZ33" s="276"/>
      <c r="RFA33" s="276"/>
      <c r="RFB33" s="276"/>
      <c r="RFC33" s="276"/>
      <c r="RFD33" s="276"/>
      <c r="RFE33" s="276"/>
      <c r="RFF33" s="276"/>
      <c r="RFG33" s="276"/>
      <c r="RFH33" s="276"/>
      <c r="RFI33" s="276"/>
      <c r="RFJ33" s="276"/>
      <c r="RFK33" s="276"/>
      <c r="RFL33" s="276"/>
      <c r="RFM33" s="276"/>
      <c r="RFN33" s="276"/>
      <c r="RFO33" s="276"/>
      <c r="RFP33" s="276"/>
      <c r="RFQ33" s="276"/>
      <c r="RFR33" s="276"/>
      <c r="RFS33" s="276"/>
      <c r="RFT33" s="276"/>
      <c r="RFU33" s="276"/>
      <c r="RFV33" s="276"/>
      <c r="RFW33" s="276"/>
      <c r="RFX33" s="276"/>
      <c r="RFY33" s="276"/>
      <c r="RFZ33" s="276"/>
      <c r="RGA33" s="276"/>
      <c r="RGB33" s="276"/>
      <c r="RGC33" s="276"/>
      <c r="RGD33" s="276"/>
      <c r="RGE33" s="276"/>
      <c r="RGF33" s="276"/>
      <c r="RGG33" s="276"/>
      <c r="RGH33" s="276"/>
      <c r="RGI33" s="276"/>
      <c r="RGJ33" s="276"/>
      <c r="RGK33" s="276"/>
      <c r="RGL33" s="276"/>
      <c r="RGM33" s="276"/>
      <c r="RGN33" s="276"/>
      <c r="RGO33" s="276"/>
      <c r="RGP33" s="276"/>
      <c r="RGQ33" s="276"/>
      <c r="RGR33" s="276"/>
      <c r="RGS33" s="276"/>
      <c r="RGT33" s="276"/>
      <c r="RGU33" s="276"/>
      <c r="RGV33" s="276"/>
      <c r="RGW33" s="276"/>
      <c r="RGX33" s="276"/>
      <c r="RGY33" s="276"/>
      <c r="RGZ33" s="276"/>
      <c r="RHA33" s="276"/>
      <c r="RHB33" s="276"/>
      <c r="RHC33" s="276"/>
      <c r="RHD33" s="276"/>
      <c r="RHE33" s="276"/>
      <c r="RHF33" s="276"/>
      <c r="RHG33" s="276"/>
      <c r="RHH33" s="276"/>
      <c r="RHI33" s="276"/>
      <c r="RHJ33" s="276"/>
      <c r="RHK33" s="276"/>
      <c r="RHL33" s="276"/>
      <c r="RHM33" s="276"/>
      <c r="RHN33" s="276"/>
      <c r="RHO33" s="276"/>
      <c r="RHP33" s="276"/>
      <c r="RHQ33" s="276"/>
      <c r="RHR33" s="276"/>
      <c r="RHS33" s="276"/>
      <c r="RHT33" s="276"/>
      <c r="RHU33" s="276"/>
      <c r="RHV33" s="276"/>
      <c r="RHW33" s="276"/>
      <c r="RHX33" s="276"/>
      <c r="RHY33" s="276"/>
      <c r="RHZ33" s="276"/>
      <c r="RIA33" s="276"/>
      <c r="RIB33" s="276"/>
      <c r="RIC33" s="276"/>
      <c r="RID33" s="276"/>
      <c r="RIE33" s="276"/>
      <c r="RIF33" s="276"/>
      <c r="RIG33" s="276"/>
      <c r="RIH33" s="276"/>
      <c r="RII33" s="276"/>
      <c r="RIJ33" s="276"/>
      <c r="RIK33" s="276"/>
      <c r="RIL33" s="276"/>
      <c r="RIM33" s="276"/>
      <c r="RIN33" s="276"/>
      <c r="RIO33" s="276"/>
      <c r="RIP33" s="276"/>
      <c r="RIQ33" s="276"/>
      <c r="RIR33" s="276"/>
      <c r="RIS33" s="276"/>
      <c r="RIT33" s="276"/>
      <c r="RIU33" s="276"/>
      <c r="RIV33" s="276"/>
      <c r="RIW33" s="276"/>
      <c r="RIX33" s="276"/>
      <c r="RIY33" s="276"/>
      <c r="RIZ33" s="276"/>
      <c r="RJA33" s="276"/>
      <c r="RJB33" s="276"/>
      <c r="RJC33" s="276"/>
      <c r="RJD33" s="276"/>
      <c r="RJE33" s="276"/>
      <c r="RJF33" s="276"/>
      <c r="RJG33" s="276"/>
      <c r="RJH33" s="276"/>
      <c r="RJI33" s="276"/>
      <c r="RJJ33" s="276"/>
      <c r="RJK33" s="276"/>
      <c r="RJL33" s="276"/>
      <c r="RJM33" s="276"/>
      <c r="RJN33" s="276"/>
      <c r="RJO33" s="276"/>
      <c r="RJP33" s="276"/>
      <c r="RJQ33" s="276"/>
      <c r="RJR33" s="276"/>
      <c r="RJS33" s="276"/>
      <c r="RJT33" s="276"/>
      <c r="RJU33" s="276"/>
      <c r="RJV33" s="276"/>
      <c r="RJW33" s="276"/>
      <c r="RJX33" s="276"/>
      <c r="RJY33" s="276"/>
      <c r="RJZ33" s="276"/>
      <c r="RKA33" s="276"/>
      <c r="RKB33" s="276"/>
      <c r="RKC33" s="276"/>
      <c r="RKD33" s="276"/>
      <c r="RKE33" s="276"/>
      <c r="RKF33" s="276"/>
      <c r="RKG33" s="276"/>
      <c r="RKH33" s="276"/>
      <c r="RKI33" s="276"/>
      <c r="RKJ33" s="276"/>
      <c r="RKK33" s="276"/>
      <c r="RKL33" s="276"/>
      <c r="RKM33" s="276"/>
      <c r="RKN33" s="276"/>
      <c r="RKO33" s="276"/>
      <c r="RKP33" s="276"/>
      <c r="RKQ33" s="276"/>
      <c r="RKR33" s="276"/>
      <c r="RKS33" s="276"/>
      <c r="RKT33" s="276"/>
      <c r="RKU33" s="276"/>
      <c r="RKV33" s="276"/>
      <c r="RKW33" s="276"/>
      <c r="RKX33" s="276"/>
      <c r="RKY33" s="276"/>
      <c r="RKZ33" s="276"/>
      <c r="RLA33" s="276"/>
      <c r="RLB33" s="276"/>
      <c r="RLC33" s="276"/>
      <c r="RLD33" s="276"/>
      <c r="RLE33" s="276"/>
      <c r="RLF33" s="276"/>
      <c r="RLG33" s="276"/>
      <c r="RLH33" s="276"/>
      <c r="RLI33" s="276"/>
      <c r="RLJ33" s="276"/>
      <c r="RLK33" s="276"/>
      <c r="RLL33" s="276"/>
      <c r="RLM33" s="276"/>
      <c r="RLN33" s="276"/>
      <c r="RLO33" s="276"/>
      <c r="RLP33" s="276"/>
      <c r="RLQ33" s="276"/>
      <c r="RLR33" s="276"/>
      <c r="RLS33" s="276"/>
      <c r="RLT33" s="276"/>
      <c r="RLU33" s="276"/>
      <c r="RLV33" s="276"/>
      <c r="RLW33" s="276"/>
      <c r="RLX33" s="276"/>
      <c r="RLY33" s="276"/>
      <c r="RLZ33" s="276"/>
      <c r="RMA33" s="276"/>
      <c r="RMB33" s="276"/>
      <c r="RMC33" s="276"/>
      <c r="RMD33" s="276"/>
      <c r="RME33" s="276"/>
      <c r="RMF33" s="276"/>
      <c r="RMG33" s="276"/>
      <c r="RMH33" s="276"/>
      <c r="RMI33" s="276"/>
      <c r="RMJ33" s="276"/>
      <c r="RMK33" s="276"/>
      <c r="RML33" s="276"/>
      <c r="RMM33" s="276"/>
      <c r="RMN33" s="276"/>
      <c r="RMO33" s="276"/>
      <c r="RMP33" s="276"/>
      <c r="RMQ33" s="276"/>
      <c r="RMR33" s="276"/>
      <c r="RMS33" s="276"/>
      <c r="RMT33" s="276"/>
      <c r="RMU33" s="276"/>
      <c r="RMV33" s="276"/>
      <c r="RMW33" s="276"/>
      <c r="RMX33" s="276"/>
      <c r="RMY33" s="276"/>
      <c r="RMZ33" s="276"/>
      <c r="RNA33" s="276"/>
      <c r="RNB33" s="276"/>
      <c r="RNC33" s="276"/>
      <c r="RND33" s="276"/>
      <c r="RNE33" s="276"/>
      <c r="RNF33" s="276"/>
      <c r="RNG33" s="276"/>
      <c r="RNH33" s="276"/>
      <c r="RNI33" s="276"/>
      <c r="RNJ33" s="276"/>
      <c r="RNK33" s="276"/>
      <c r="RNL33" s="276"/>
      <c r="RNM33" s="276"/>
      <c r="RNN33" s="276"/>
      <c r="RNO33" s="276"/>
      <c r="RNP33" s="276"/>
      <c r="RNQ33" s="276"/>
      <c r="RNR33" s="276"/>
      <c r="RNS33" s="276"/>
      <c r="RNT33" s="276"/>
      <c r="RNU33" s="276"/>
      <c r="RNV33" s="276"/>
      <c r="RNW33" s="276"/>
      <c r="RNX33" s="276"/>
      <c r="RNY33" s="276"/>
      <c r="RNZ33" s="276"/>
      <c r="ROA33" s="276"/>
      <c r="ROB33" s="276"/>
      <c r="ROC33" s="276"/>
      <c r="ROD33" s="276"/>
      <c r="ROE33" s="276"/>
      <c r="ROF33" s="276"/>
      <c r="ROG33" s="276"/>
      <c r="ROH33" s="276"/>
      <c r="ROI33" s="276"/>
      <c r="ROJ33" s="276"/>
      <c r="ROK33" s="276"/>
      <c r="ROL33" s="276"/>
      <c r="ROM33" s="276"/>
      <c r="RON33" s="276"/>
      <c r="ROO33" s="276"/>
      <c r="ROP33" s="276"/>
      <c r="ROQ33" s="276"/>
      <c r="ROR33" s="276"/>
      <c r="ROS33" s="276"/>
      <c r="ROT33" s="276"/>
      <c r="ROU33" s="276"/>
      <c r="ROV33" s="276"/>
      <c r="ROW33" s="276"/>
      <c r="ROX33" s="276"/>
      <c r="ROY33" s="276"/>
      <c r="ROZ33" s="276"/>
      <c r="RPA33" s="276"/>
      <c r="RPB33" s="276"/>
      <c r="RPC33" s="276"/>
      <c r="RPD33" s="276"/>
      <c r="RPE33" s="276"/>
      <c r="RPF33" s="276"/>
      <c r="RPG33" s="276"/>
      <c r="RPH33" s="276"/>
      <c r="RPI33" s="276"/>
      <c r="RPJ33" s="276"/>
      <c r="RPK33" s="276"/>
      <c r="RPL33" s="276"/>
      <c r="RPM33" s="276"/>
      <c r="RPN33" s="276"/>
      <c r="RPO33" s="276"/>
      <c r="RPP33" s="276"/>
      <c r="RPQ33" s="276"/>
      <c r="RPR33" s="276"/>
      <c r="RPS33" s="276"/>
      <c r="RPT33" s="276"/>
      <c r="RPU33" s="276"/>
      <c r="RPV33" s="276"/>
      <c r="RPW33" s="276"/>
      <c r="RPX33" s="276"/>
      <c r="RPY33" s="276"/>
      <c r="RPZ33" s="276"/>
      <c r="RQA33" s="276"/>
      <c r="RQB33" s="276"/>
      <c r="RQC33" s="276"/>
      <c r="RQD33" s="276"/>
      <c r="RQE33" s="276"/>
      <c r="RQF33" s="276"/>
      <c r="RQG33" s="276"/>
      <c r="RQH33" s="276"/>
      <c r="RQI33" s="276"/>
      <c r="RQJ33" s="276"/>
      <c r="RQK33" s="276"/>
      <c r="RQL33" s="276"/>
      <c r="RQM33" s="276"/>
      <c r="RQN33" s="276"/>
      <c r="RQO33" s="276"/>
      <c r="RQP33" s="276"/>
      <c r="RQQ33" s="276"/>
      <c r="RQR33" s="276"/>
      <c r="RQS33" s="276"/>
      <c r="RQT33" s="276"/>
      <c r="RQU33" s="276"/>
      <c r="RQV33" s="276"/>
      <c r="RQW33" s="276"/>
      <c r="RQX33" s="276"/>
      <c r="RQY33" s="276"/>
      <c r="RQZ33" s="276"/>
      <c r="RRA33" s="276"/>
      <c r="RRB33" s="276"/>
      <c r="RRC33" s="276"/>
      <c r="RRD33" s="276"/>
      <c r="RRE33" s="276"/>
      <c r="RRF33" s="276"/>
      <c r="RRG33" s="276"/>
      <c r="RRH33" s="276"/>
      <c r="RRI33" s="276"/>
      <c r="RRJ33" s="276"/>
      <c r="RRK33" s="276"/>
      <c r="RRL33" s="276"/>
      <c r="RRM33" s="276"/>
      <c r="RRN33" s="276"/>
      <c r="RRO33" s="276"/>
      <c r="RRP33" s="276"/>
      <c r="RRQ33" s="276"/>
      <c r="RRR33" s="276"/>
      <c r="RRS33" s="276"/>
      <c r="RRT33" s="276"/>
      <c r="RRU33" s="276"/>
      <c r="RRV33" s="276"/>
      <c r="RRW33" s="276"/>
      <c r="RRX33" s="276"/>
      <c r="RRY33" s="276"/>
      <c r="RRZ33" s="276"/>
      <c r="RSA33" s="276"/>
      <c r="RSB33" s="276"/>
      <c r="RSC33" s="276"/>
      <c r="RSD33" s="276"/>
      <c r="RSE33" s="276"/>
      <c r="RSF33" s="276"/>
      <c r="RSG33" s="276"/>
      <c r="RSH33" s="276"/>
      <c r="RSI33" s="276"/>
      <c r="RSJ33" s="276"/>
      <c r="RSK33" s="276"/>
      <c r="RSL33" s="276"/>
      <c r="RSM33" s="276"/>
      <c r="RSN33" s="276"/>
      <c r="RSO33" s="276"/>
      <c r="RSP33" s="276"/>
      <c r="RSQ33" s="276"/>
      <c r="RSR33" s="276"/>
      <c r="RSS33" s="276"/>
      <c r="RST33" s="276"/>
      <c r="RSU33" s="276"/>
      <c r="RSV33" s="276"/>
      <c r="RSW33" s="276"/>
      <c r="RSX33" s="276"/>
      <c r="RSY33" s="276"/>
      <c r="RSZ33" s="276"/>
      <c r="RTA33" s="276"/>
      <c r="RTB33" s="276"/>
      <c r="RTC33" s="276"/>
      <c r="RTD33" s="276"/>
      <c r="RTE33" s="276"/>
      <c r="RTF33" s="276"/>
      <c r="RTG33" s="276"/>
      <c r="RTH33" s="276"/>
      <c r="RTI33" s="276"/>
      <c r="RTJ33" s="276"/>
      <c r="RTK33" s="276"/>
      <c r="RTL33" s="276"/>
      <c r="RTM33" s="276"/>
      <c r="RTN33" s="276"/>
      <c r="RTO33" s="276"/>
      <c r="RTP33" s="276"/>
      <c r="RTQ33" s="276"/>
      <c r="RTR33" s="276"/>
      <c r="RTS33" s="276"/>
      <c r="RTT33" s="276"/>
      <c r="RTU33" s="276"/>
      <c r="RTV33" s="276"/>
      <c r="RTW33" s="276"/>
      <c r="RTX33" s="276"/>
      <c r="RTY33" s="276"/>
      <c r="RTZ33" s="276"/>
      <c r="RUA33" s="276"/>
      <c r="RUB33" s="276"/>
      <c r="RUC33" s="276"/>
      <c r="RUD33" s="276"/>
      <c r="RUE33" s="276"/>
      <c r="RUF33" s="276"/>
      <c r="RUG33" s="276"/>
      <c r="RUH33" s="276"/>
      <c r="RUI33" s="276"/>
      <c r="RUJ33" s="276"/>
      <c r="RUK33" s="276"/>
      <c r="RUL33" s="276"/>
      <c r="RUM33" s="276"/>
      <c r="RUN33" s="276"/>
      <c r="RUO33" s="276"/>
      <c r="RUP33" s="276"/>
      <c r="RUQ33" s="276"/>
      <c r="RUR33" s="276"/>
      <c r="RUS33" s="276"/>
      <c r="RUT33" s="276"/>
      <c r="RUU33" s="276"/>
      <c r="RUV33" s="276"/>
      <c r="RUW33" s="276"/>
      <c r="RUX33" s="276"/>
      <c r="RUY33" s="276"/>
      <c r="RUZ33" s="276"/>
      <c r="RVA33" s="276"/>
      <c r="RVB33" s="276"/>
      <c r="RVC33" s="276"/>
      <c r="RVD33" s="276"/>
      <c r="RVE33" s="276"/>
      <c r="RVF33" s="276"/>
      <c r="RVG33" s="276"/>
      <c r="RVH33" s="276"/>
      <c r="RVI33" s="276"/>
      <c r="RVJ33" s="276"/>
      <c r="RVK33" s="276"/>
      <c r="RVL33" s="276"/>
      <c r="RVM33" s="276"/>
      <c r="RVN33" s="276"/>
      <c r="RVO33" s="276"/>
      <c r="RVP33" s="276"/>
      <c r="RVQ33" s="276"/>
      <c r="RVR33" s="276"/>
      <c r="RVS33" s="276"/>
      <c r="RVT33" s="276"/>
      <c r="RVU33" s="276"/>
      <c r="RVV33" s="276"/>
      <c r="RVW33" s="276"/>
      <c r="RVX33" s="276"/>
      <c r="RVY33" s="276"/>
      <c r="RVZ33" s="276"/>
      <c r="RWA33" s="276"/>
      <c r="RWB33" s="276"/>
      <c r="RWC33" s="276"/>
      <c r="RWD33" s="276"/>
      <c r="RWE33" s="276"/>
      <c r="RWF33" s="276"/>
      <c r="RWG33" s="276"/>
      <c r="RWH33" s="276"/>
      <c r="RWI33" s="276"/>
      <c r="RWJ33" s="276"/>
      <c r="RWK33" s="276"/>
      <c r="RWL33" s="276"/>
      <c r="RWM33" s="276"/>
      <c r="RWN33" s="276"/>
      <c r="RWO33" s="276"/>
      <c r="RWP33" s="276"/>
      <c r="RWQ33" s="276"/>
      <c r="RWR33" s="276"/>
      <c r="RWS33" s="276"/>
      <c r="RWT33" s="276"/>
      <c r="RWU33" s="276"/>
      <c r="RWV33" s="276"/>
      <c r="RWW33" s="276"/>
      <c r="RWX33" s="276"/>
      <c r="RWY33" s="276"/>
      <c r="RWZ33" s="276"/>
      <c r="RXA33" s="276"/>
      <c r="RXB33" s="276"/>
      <c r="RXC33" s="276"/>
      <c r="RXD33" s="276"/>
      <c r="RXE33" s="276"/>
      <c r="RXF33" s="276"/>
      <c r="RXG33" s="276"/>
      <c r="RXH33" s="276"/>
      <c r="RXI33" s="276"/>
      <c r="RXJ33" s="276"/>
      <c r="RXK33" s="276"/>
      <c r="RXL33" s="276"/>
      <c r="RXM33" s="276"/>
      <c r="RXN33" s="276"/>
      <c r="RXO33" s="276"/>
      <c r="RXP33" s="276"/>
      <c r="RXQ33" s="276"/>
      <c r="RXR33" s="276"/>
      <c r="RXS33" s="276"/>
      <c r="RXT33" s="276"/>
      <c r="RXU33" s="276"/>
      <c r="RXV33" s="276"/>
      <c r="RXW33" s="276"/>
      <c r="RXX33" s="276"/>
      <c r="RXY33" s="276"/>
      <c r="RXZ33" s="276"/>
      <c r="RYA33" s="276"/>
      <c r="RYB33" s="276"/>
      <c r="RYC33" s="276"/>
      <c r="RYD33" s="276"/>
      <c r="RYE33" s="276"/>
      <c r="RYF33" s="276"/>
      <c r="RYG33" s="276"/>
      <c r="RYH33" s="276"/>
      <c r="RYI33" s="276"/>
      <c r="RYJ33" s="276"/>
      <c r="RYK33" s="276"/>
      <c r="RYL33" s="276"/>
      <c r="RYM33" s="276"/>
      <c r="RYN33" s="276"/>
      <c r="RYO33" s="276"/>
      <c r="RYP33" s="276"/>
      <c r="RYQ33" s="276"/>
      <c r="RYR33" s="276"/>
      <c r="RYS33" s="276"/>
      <c r="RYT33" s="276"/>
      <c r="RYU33" s="276"/>
      <c r="RYV33" s="276"/>
      <c r="RYW33" s="276"/>
      <c r="RYX33" s="276"/>
      <c r="RYY33" s="276"/>
      <c r="RYZ33" s="276"/>
      <c r="RZA33" s="276"/>
      <c r="RZB33" s="276"/>
      <c r="RZC33" s="276"/>
      <c r="RZD33" s="276"/>
      <c r="RZE33" s="276"/>
      <c r="RZF33" s="276"/>
      <c r="RZG33" s="276"/>
      <c r="RZH33" s="276"/>
      <c r="RZI33" s="276"/>
      <c r="RZJ33" s="276"/>
      <c r="RZK33" s="276"/>
      <c r="RZL33" s="276"/>
      <c r="RZM33" s="276"/>
      <c r="RZN33" s="276"/>
      <c r="RZO33" s="276"/>
      <c r="RZP33" s="276"/>
      <c r="RZQ33" s="276"/>
      <c r="RZR33" s="276"/>
      <c r="RZS33" s="276"/>
      <c r="RZT33" s="276"/>
      <c r="RZU33" s="276"/>
      <c r="RZV33" s="276"/>
      <c r="RZW33" s="276"/>
      <c r="RZX33" s="276"/>
      <c r="RZY33" s="276"/>
      <c r="RZZ33" s="276"/>
      <c r="SAA33" s="276"/>
      <c r="SAB33" s="276"/>
      <c r="SAC33" s="276"/>
      <c r="SAD33" s="276"/>
      <c r="SAE33" s="276"/>
      <c r="SAF33" s="276"/>
      <c r="SAG33" s="276"/>
      <c r="SAH33" s="276"/>
      <c r="SAI33" s="276"/>
      <c r="SAJ33" s="276"/>
      <c r="SAK33" s="276"/>
      <c r="SAL33" s="276"/>
      <c r="SAM33" s="276"/>
      <c r="SAN33" s="276"/>
      <c r="SAO33" s="276"/>
      <c r="SAP33" s="276"/>
      <c r="SAQ33" s="276"/>
      <c r="SAR33" s="276"/>
      <c r="SAS33" s="276"/>
      <c r="SAT33" s="276"/>
      <c r="SAU33" s="276"/>
      <c r="SAV33" s="276"/>
      <c r="SAW33" s="276"/>
      <c r="SAX33" s="276"/>
      <c r="SAY33" s="276"/>
      <c r="SAZ33" s="276"/>
      <c r="SBA33" s="276"/>
      <c r="SBB33" s="276"/>
      <c r="SBC33" s="276"/>
      <c r="SBD33" s="276"/>
      <c r="SBE33" s="276"/>
      <c r="SBF33" s="276"/>
      <c r="SBG33" s="276"/>
      <c r="SBH33" s="276"/>
      <c r="SBI33" s="276"/>
      <c r="SBJ33" s="276"/>
      <c r="SBK33" s="276"/>
      <c r="SBL33" s="276"/>
      <c r="SBM33" s="276"/>
      <c r="SBN33" s="276"/>
      <c r="SBO33" s="276"/>
      <c r="SBP33" s="276"/>
      <c r="SBQ33" s="276"/>
      <c r="SBR33" s="276"/>
      <c r="SBS33" s="276"/>
      <c r="SBT33" s="276"/>
      <c r="SBU33" s="276"/>
      <c r="SBV33" s="276"/>
      <c r="SBW33" s="276"/>
      <c r="SBX33" s="276"/>
      <c r="SBY33" s="276"/>
      <c r="SBZ33" s="276"/>
      <c r="SCA33" s="276"/>
      <c r="SCB33" s="276"/>
      <c r="SCC33" s="276"/>
      <c r="SCD33" s="276"/>
      <c r="SCE33" s="276"/>
      <c r="SCF33" s="276"/>
      <c r="SCG33" s="276"/>
      <c r="SCH33" s="276"/>
      <c r="SCI33" s="276"/>
      <c r="SCJ33" s="276"/>
      <c r="SCK33" s="276"/>
      <c r="SCL33" s="276"/>
      <c r="SCM33" s="276"/>
      <c r="SCN33" s="276"/>
      <c r="SCO33" s="276"/>
      <c r="SCP33" s="276"/>
      <c r="SCQ33" s="276"/>
      <c r="SCR33" s="276"/>
      <c r="SCS33" s="276"/>
      <c r="SCT33" s="276"/>
      <c r="SCU33" s="276"/>
      <c r="SCV33" s="276"/>
      <c r="SCW33" s="276"/>
      <c r="SCX33" s="276"/>
      <c r="SCY33" s="276"/>
      <c r="SCZ33" s="276"/>
      <c r="SDA33" s="276"/>
      <c r="SDB33" s="276"/>
      <c r="SDC33" s="276"/>
      <c r="SDD33" s="276"/>
      <c r="SDE33" s="276"/>
      <c r="SDF33" s="276"/>
      <c r="SDG33" s="276"/>
      <c r="SDH33" s="276"/>
      <c r="SDI33" s="276"/>
      <c r="SDJ33" s="276"/>
      <c r="SDK33" s="276"/>
      <c r="SDL33" s="276"/>
      <c r="SDM33" s="276"/>
      <c r="SDN33" s="276"/>
      <c r="SDO33" s="276"/>
      <c r="SDP33" s="276"/>
      <c r="SDQ33" s="276"/>
      <c r="SDR33" s="276"/>
      <c r="SDS33" s="276"/>
      <c r="SDT33" s="276"/>
      <c r="SDU33" s="276"/>
      <c r="SDV33" s="276"/>
      <c r="SDW33" s="276"/>
      <c r="SDX33" s="276"/>
      <c r="SDY33" s="276"/>
      <c r="SDZ33" s="276"/>
      <c r="SEA33" s="276"/>
      <c r="SEB33" s="276"/>
      <c r="SEC33" s="276"/>
      <c r="SED33" s="276"/>
      <c r="SEE33" s="276"/>
      <c r="SEF33" s="276"/>
      <c r="SEG33" s="276"/>
      <c r="SEH33" s="276"/>
      <c r="SEI33" s="276"/>
      <c r="SEJ33" s="276"/>
      <c r="SEK33" s="276"/>
      <c r="SEL33" s="276"/>
      <c r="SEM33" s="276"/>
      <c r="SEN33" s="276"/>
      <c r="SEO33" s="276"/>
      <c r="SEP33" s="276"/>
      <c r="SEQ33" s="276"/>
      <c r="SER33" s="276"/>
      <c r="SES33" s="276"/>
      <c r="SET33" s="276"/>
      <c r="SEU33" s="276"/>
      <c r="SEV33" s="276"/>
      <c r="SEW33" s="276"/>
      <c r="SEX33" s="276"/>
      <c r="SEY33" s="276"/>
      <c r="SEZ33" s="276"/>
      <c r="SFA33" s="276"/>
      <c r="SFB33" s="276"/>
      <c r="SFC33" s="276"/>
      <c r="SFD33" s="276"/>
      <c r="SFE33" s="276"/>
      <c r="SFF33" s="276"/>
      <c r="SFG33" s="276"/>
      <c r="SFH33" s="276"/>
      <c r="SFI33" s="276"/>
      <c r="SFJ33" s="276"/>
      <c r="SFK33" s="276"/>
      <c r="SFL33" s="276"/>
      <c r="SFM33" s="276"/>
      <c r="SFN33" s="276"/>
      <c r="SFO33" s="276"/>
      <c r="SFP33" s="276"/>
      <c r="SFQ33" s="276"/>
      <c r="SFR33" s="276"/>
      <c r="SFS33" s="276"/>
      <c r="SFT33" s="276"/>
      <c r="SFU33" s="276"/>
      <c r="SFV33" s="276"/>
      <c r="SFW33" s="276"/>
      <c r="SFX33" s="276"/>
      <c r="SFY33" s="276"/>
      <c r="SFZ33" s="276"/>
      <c r="SGA33" s="276"/>
      <c r="SGB33" s="276"/>
      <c r="SGC33" s="276"/>
      <c r="SGD33" s="276"/>
      <c r="SGE33" s="276"/>
      <c r="SGF33" s="276"/>
      <c r="SGG33" s="276"/>
      <c r="SGH33" s="276"/>
      <c r="SGI33" s="276"/>
      <c r="SGJ33" s="276"/>
      <c r="SGK33" s="276"/>
      <c r="SGL33" s="276"/>
      <c r="SGM33" s="276"/>
      <c r="SGN33" s="276"/>
      <c r="SGO33" s="276"/>
      <c r="SGP33" s="276"/>
      <c r="SGQ33" s="276"/>
      <c r="SGR33" s="276"/>
      <c r="SGS33" s="276"/>
      <c r="SGT33" s="276"/>
      <c r="SGU33" s="276"/>
      <c r="SGV33" s="276"/>
      <c r="SGW33" s="276"/>
      <c r="SGX33" s="276"/>
      <c r="SGY33" s="276"/>
      <c r="SGZ33" s="276"/>
      <c r="SHA33" s="276"/>
      <c r="SHB33" s="276"/>
      <c r="SHC33" s="276"/>
      <c r="SHD33" s="276"/>
      <c r="SHE33" s="276"/>
      <c r="SHF33" s="276"/>
      <c r="SHG33" s="276"/>
      <c r="SHH33" s="276"/>
      <c r="SHI33" s="276"/>
      <c r="SHJ33" s="276"/>
      <c r="SHK33" s="276"/>
      <c r="SHL33" s="276"/>
      <c r="SHM33" s="276"/>
      <c r="SHN33" s="276"/>
      <c r="SHO33" s="276"/>
      <c r="SHP33" s="276"/>
      <c r="SHQ33" s="276"/>
      <c r="SHR33" s="276"/>
      <c r="SHS33" s="276"/>
      <c r="SHT33" s="276"/>
      <c r="SHU33" s="276"/>
      <c r="SHV33" s="276"/>
      <c r="SHW33" s="276"/>
      <c r="SHX33" s="276"/>
      <c r="SHY33" s="276"/>
      <c r="SHZ33" s="276"/>
      <c r="SIA33" s="276"/>
      <c r="SIB33" s="276"/>
      <c r="SIC33" s="276"/>
      <c r="SID33" s="276"/>
      <c r="SIE33" s="276"/>
      <c r="SIF33" s="276"/>
      <c r="SIG33" s="276"/>
      <c r="SIH33" s="276"/>
      <c r="SII33" s="276"/>
      <c r="SIJ33" s="276"/>
      <c r="SIK33" s="276"/>
      <c r="SIL33" s="276"/>
      <c r="SIM33" s="276"/>
      <c r="SIN33" s="276"/>
      <c r="SIO33" s="276"/>
      <c r="SIP33" s="276"/>
      <c r="SIQ33" s="276"/>
      <c r="SIR33" s="276"/>
      <c r="SIS33" s="276"/>
      <c r="SIT33" s="276"/>
      <c r="SIU33" s="276"/>
      <c r="SIV33" s="276"/>
      <c r="SIW33" s="276"/>
      <c r="SIX33" s="276"/>
      <c r="SIY33" s="276"/>
      <c r="SIZ33" s="276"/>
      <c r="SJA33" s="276"/>
      <c r="SJB33" s="276"/>
      <c r="SJC33" s="276"/>
      <c r="SJD33" s="276"/>
      <c r="SJE33" s="276"/>
      <c r="SJF33" s="276"/>
      <c r="SJG33" s="276"/>
      <c r="SJH33" s="276"/>
      <c r="SJI33" s="276"/>
      <c r="SJJ33" s="276"/>
      <c r="SJK33" s="276"/>
      <c r="SJL33" s="276"/>
      <c r="SJM33" s="276"/>
      <c r="SJN33" s="276"/>
      <c r="SJO33" s="276"/>
      <c r="SJP33" s="276"/>
      <c r="SJQ33" s="276"/>
      <c r="SJR33" s="276"/>
      <c r="SJS33" s="276"/>
      <c r="SJT33" s="276"/>
      <c r="SJU33" s="276"/>
      <c r="SJV33" s="276"/>
      <c r="SJW33" s="276"/>
      <c r="SJX33" s="276"/>
      <c r="SJY33" s="276"/>
      <c r="SJZ33" s="276"/>
      <c r="SKA33" s="276"/>
      <c r="SKB33" s="276"/>
      <c r="SKC33" s="276"/>
      <c r="SKD33" s="276"/>
      <c r="SKE33" s="276"/>
      <c r="SKF33" s="276"/>
      <c r="SKG33" s="276"/>
      <c r="SKH33" s="276"/>
      <c r="SKI33" s="276"/>
      <c r="SKJ33" s="276"/>
      <c r="SKK33" s="276"/>
      <c r="SKL33" s="276"/>
      <c r="SKM33" s="276"/>
      <c r="SKN33" s="276"/>
      <c r="SKO33" s="276"/>
      <c r="SKP33" s="276"/>
      <c r="SKQ33" s="276"/>
      <c r="SKR33" s="276"/>
      <c r="SKS33" s="276"/>
      <c r="SKT33" s="276"/>
      <c r="SKU33" s="276"/>
      <c r="SKV33" s="276"/>
      <c r="SKW33" s="276"/>
      <c r="SKX33" s="276"/>
      <c r="SKY33" s="276"/>
      <c r="SKZ33" s="276"/>
      <c r="SLA33" s="276"/>
      <c r="SLB33" s="276"/>
      <c r="SLC33" s="276"/>
      <c r="SLD33" s="276"/>
      <c r="SLE33" s="276"/>
      <c r="SLF33" s="276"/>
      <c r="SLG33" s="276"/>
      <c r="SLH33" s="276"/>
      <c r="SLI33" s="276"/>
      <c r="SLJ33" s="276"/>
      <c r="SLK33" s="276"/>
      <c r="SLL33" s="276"/>
      <c r="SLM33" s="276"/>
      <c r="SLN33" s="276"/>
      <c r="SLO33" s="276"/>
      <c r="SLP33" s="276"/>
      <c r="SLQ33" s="276"/>
      <c r="SLR33" s="276"/>
      <c r="SLS33" s="276"/>
      <c r="SLT33" s="276"/>
      <c r="SLU33" s="276"/>
      <c r="SLV33" s="276"/>
      <c r="SLW33" s="276"/>
      <c r="SLX33" s="276"/>
      <c r="SLY33" s="276"/>
      <c r="SLZ33" s="276"/>
      <c r="SMA33" s="276"/>
      <c r="SMB33" s="276"/>
      <c r="SMC33" s="276"/>
      <c r="SMD33" s="276"/>
      <c r="SME33" s="276"/>
      <c r="SMF33" s="276"/>
      <c r="SMG33" s="276"/>
      <c r="SMH33" s="276"/>
      <c r="SMI33" s="276"/>
      <c r="SMJ33" s="276"/>
      <c r="SMK33" s="276"/>
      <c r="SML33" s="276"/>
      <c r="SMM33" s="276"/>
      <c r="SMN33" s="276"/>
      <c r="SMO33" s="276"/>
      <c r="SMP33" s="276"/>
      <c r="SMQ33" s="276"/>
      <c r="SMR33" s="276"/>
      <c r="SMS33" s="276"/>
      <c r="SMT33" s="276"/>
      <c r="SMU33" s="276"/>
      <c r="SMV33" s="276"/>
      <c r="SMW33" s="276"/>
      <c r="SMX33" s="276"/>
      <c r="SMY33" s="276"/>
      <c r="SMZ33" s="276"/>
      <c r="SNA33" s="276"/>
      <c r="SNB33" s="276"/>
      <c r="SNC33" s="276"/>
      <c r="SND33" s="276"/>
      <c r="SNE33" s="276"/>
      <c r="SNF33" s="276"/>
      <c r="SNG33" s="276"/>
      <c r="SNH33" s="276"/>
      <c r="SNI33" s="276"/>
      <c r="SNJ33" s="276"/>
      <c r="SNK33" s="276"/>
      <c r="SNL33" s="276"/>
      <c r="SNM33" s="276"/>
      <c r="SNN33" s="276"/>
      <c r="SNO33" s="276"/>
      <c r="SNP33" s="276"/>
      <c r="SNQ33" s="276"/>
      <c r="SNR33" s="276"/>
      <c r="SNS33" s="276"/>
      <c r="SNT33" s="276"/>
      <c r="SNU33" s="276"/>
      <c r="SNV33" s="276"/>
      <c r="SNW33" s="276"/>
      <c r="SNX33" s="276"/>
      <c r="SNY33" s="276"/>
      <c r="SNZ33" s="276"/>
      <c r="SOA33" s="276"/>
      <c r="SOB33" s="276"/>
      <c r="SOC33" s="276"/>
      <c r="SOD33" s="276"/>
      <c r="SOE33" s="276"/>
      <c r="SOF33" s="276"/>
      <c r="SOG33" s="276"/>
      <c r="SOH33" s="276"/>
      <c r="SOI33" s="276"/>
      <c r="SOJ33" s="276"/>
      <c r="SOK33" s="276"/>
      <c r="SOL33" s="276"/>
      <c r="SOM33" s="276"/>
      <c r="SON33" s="276"/>
      <c r="SOO33" s="276"/>
      <c r="SOP33" s="276"/>
      <c r="SOQ33" s="276"/>
      <c r="SOR33" s="276"/>
      <c r="SOS33" s="276"/>
      <c r="SOT33" s="276"/>
      <c r="SOU33" s="276"/>
      <c r="SOV33" s="276"/>
      <c r="SOW33" s="276"/>
      <c r="SOX33" s="276"/>
      <c r="SOY33" s="276"/>
      <c r="SOZ33" s="276"/>
      <c r="SPA33" s="276"/>
      <c r="SPB33" s="276"/>
      <c r="SPC33" s="276"/>
      <c r="SPD33" s="276"/>
      <c r="SPE33" s="276"/>
      <c r="SPF33" s="276"/>
      <c r="SPG33" s="276"/>
      <c r="SPH33" s="276"/>
      <c r="SPI33" s="276"/>
      <c r="SPJ33" s="276"/>
      <c r="SPK33" s="276"/>
      <c r="SPL33" s="276"/>
      <c r="SPM33" s="276"/>
      <c r="SPN33" s="276"/>
      <c r="SPO33" s="276"/>
      <c r="SPP33" s="276"/>
      <c r="SPQ33" s="276"/>
      <c r="SPR33" s="276"/>
      <c r="SPS33" s="276"/>
      <c r="SPT33" s="276"/>
      <c r="SPU33" s="276"/>
      <c r="SPV33" s="276"/>
      <c r="SPW33" s="276"/>
      <c r="SPX33" s="276"/>
      <c r="SPY33" s="276"/>
      <c r="SPZ33" s="276"/>
      <c r="SQA33" s="276"/>
      <c r="SQB33" s="276"/>
      <c r="SQC33" s="276"/>
      <c r="SQD33" s="276"/>
      <c r="SQE33" s="276"/>
      <c r="SQF33" s="276"/>
      <c r="SQG33" s="276"/>
      <c r="SQH33" s="276"/>
      <c r="SQI33" s="276"/>
      <c r="SQJ33" s="276"/>
      <c r="SQK33" s="276"/>
      <c r="SQL33" s="276"/>
      <c r="SQM33" s="276"/>
      <c r="SQN33" s="276"/>
      <c r="SQO33" s="276"/>
      <c r="SQP33" s="276"/>
      <c r="SQQ33" s="276"/>
      <c r="SQR33" s="276"/>
      <c r="SQS33" s="276"/>
      <c r="SQT33" s="276"/>
      <c r="SQU33" s="276"/>
      <c r="SQV33" s="276"/>
      <c r="SQW33" s="276"/>
      <c r="SQX33" s="276"/>
      <c r="SQY33" s="276"/>
      <c r="SQZ33" s="276"/>
      <c r="SRA33" s="276"/>
      <c r="SRB33" s="276"/>
      <c r="SRC33" s="276"/>
      <c r="SRD33" s="276"/>
      <c r="SRE33" s="276"/>
      <c r="SRF33" s="276"/>
      <c r="SRG33" s="276"/>
      <c r="SRH33" s="276"/>
      <c r="SRI33" s="276"/>
      <c r="SRJ33" s="276"/>
      <c r="SRK33" s="276"/>
      <c r="SRL33" s="276"/>
      <c r="SRM33" s="276"/>
      <c r="SRN33" s="276"/>
      <c r="SRO33" s="276"/>
      <c r="SRP33" s="276"/>
      <c r="SRQ33" s="276"/>
      <c r="SRR33" s="276"/>
      <c r="SRS33" s="276"/>
      <c r="SRT33" s="276"/>
      <c r="SRU33" s="276"/>
      <c r="SRV33" s="276"/>
      <c r="SRW33" s="276"/>
      <c r="SRX33" s="276"/>
      <c r="SRY33" s="276"/>
      <c r="SRZ33" s="276"/>
      <c r="SSA33" s="276"/>
      <c r="SSB33" s="276"/>
      <c r="SSC33" s="276"/>
      <c r="SSD33" s="276"/>
      <c r="SSE33" s="276"/>
      <c r="SSF33" s="276"/>
      <c r="SSG33" s="276"/>
      <c r="SSH33" s="276"/>
      <c r="SSI33" s="276"/>
      <c r="SSJ33" s="276"/>
      <c r="SSK33" s="276"/>
      <c r="SSL33" s="276"/>
      <c r="SSM33" s="276"/>
      <c r="SSN33" s="276"/>
      <c r="SSO33" s="276"/>
      <c r="SSP33" s="276"/>
      <c r="SSQ33" s="276"/>
      <c r="SSR33" s="276"/>
      <c r="SSS33" s="276"/>
      <c r="SST33" s="276"/>
      <c r="SSU33" s="276"/>
      <c r="SSV33" s="276"/>
      <c r="SSW33" s="276"/>
      <c r="SSX33" s="276"/>
      <c r="SSY33" s="276"/>
      <c r="SSZ33" s="276"/>
      <c r="STA33" s="276"/>
      <c r="STB33" s="276"/>
      <c r="STC33" s="276"/>
      <c r="STD33" s="276"/>
      <c r="STE33" s="276"/>
      <c r="STF33" s="276"/>
      <c r="STG33" s="276"/>
      <c r="STH33" s="276"/>
      <c r="STI33" s="276"/>
      <c r="STJ33" s="276"/>
      <c r="STK33" s="276"/>
      <c r="STL33" s="276"/>
      <c r="STM33" s="276"/>
      <c r="STN33" s="276"/>
      <c r="STO33" s="276"/>
      <c r="STP33" s="276"/>
      <c r="STQ33" s="276"/>
      <c r="STR33" s="276"/>
      <c r="STS33" s="276"/>
      <c r="STT33" s="276"/>
      <c r="STU33" s="276"/>
      <c r="STV33" s="276"/>
      <c r="STW33" s="276"/>
      <c r="STX33" s="276"/>
      <c r="STY33" s="276"/>
      <c r="STZ33" s="276"/>
      <c r="SUA33" s="276"/>
      <c r="SUB33" s="276"/>
      <c r="SUC33" s="276"/>
      <c r="SUD33" s="276"/>
      <c r="SUE33" s="276"/>
      <c r="SUF33" s="276"/>
      <c r="SUG33" s="276"/>
      <c r="SUH33" s="276"/>
      <c r="SUI33" s="276"/>
      <c r="SUJ33" s="276"/>
      <c r="SUK33" s="276"/>
      <c r="SUL33" s="276"/>
      <c r="SUM33" s="276"/>
      <c r="SUN33" s="276"/>
      <c r="SUO33" s="276"/>
      <c r="SUP33" s="276"/>
      <c r="SUQ33" s="276"/>
      <c r="SUR33" s="276"/>
      <c r="SUS33" s="276"/>
      <c r="SUT33" s="276"/>
      <c r="SUU33" s="276"/>
      <c r="SUV33" s="276"/>
      <c r="SUW33" s="276"/>
      <c r="SUX33" s="276"/>
      <c r="SUY33" s="276"/>
      <c r="SUZ33" s="276"/>
      <c r="SVA33" s="276"/>
      <c r="SVB33" s="276"/>
      <c r="SVC33" s="276"/>
      <c r="SVD33" s="276"/>
      <c r="SVE33" s="276"/>
      <c r="SVF33" s="276"/>
      <c r="SVG33" s="276"/>
      <c r="SVH33" s="276"/>
      <c r="SVI33" s="276"/>
      <c r="SVJ33" s="276"/>
      <c r="SVK33" s="276"/>
      <c r="SVL33" s="276"/>
      <c r="SVM33" s="276"/>
      <c r="SVN33" s="276"/>
      <c r="SVO33" s="276"/>
      <c r="SVP33" s="276"/>
      <c r="SVQ33" s="276"/>
      <c r="SVR33" s="276"/>
      <c r="SVS33" s="276"/>
      <c r="SVT33" s="276"/>
      <c r="SVU33" s="276"/>
      <c r="SVV33" s="276"/>
      <c r="SVW33" s="276"/>
      <c r="SVX33" s="276"/>
      <c r="SVY33" s="276"/>
      <c r="SVZ33" s="276"/>
      <c r="SWA33" s="276"/>
      <c r="SWB33" s="276"/>
      <c r="SWC33" s="276"/>
      <c r="SWD33" s="276"/>
      <c r="SWE33" s="276"/>
      <c r="SWF33" s="276"/>
      <c r="SWG33" s="276"/>
      <c r="SWH33" s="276"/>
      <c r="SWI33" s="276"/>
      <c r="SWJ33" s="276"/>
      <c r="SWK33" s="276"/>
      <c r="SWL33" s="276"/>
      <c r="SWM33" s="276"/>
      <c r="SWN33" s="276"/>
      <c r="SWO33" s="276"/>
      <c r="SWP33" s="276"/>
      <c r="SWQ33" s="276"/>
      <c r="SWR33" s="276"/>
      <c r="SWS33" s="276"/>
      <c r="SWT33" s="276"/>
      <c r="SWU33" s="276"/>
      <c r="SWV33" s="276"/>
      <c r="SWW33" s="276"/>
      <c r="SWX33" s="276"/>
      <c r="SWY33" s="276"/>
      <c r="SWZ33" s="276"/>
      <c r="SXA33" s="276"/>
      <c r="SXB33" s="276"/>
      <c r="SXC33" s="276"/>
      <c r="SXD33" s="276"/>
      <c r="SXE33" s="276"/>
      <c r="SXF33" s="276"/>
      <c r="SXG33" s="276"/>
      <c r="SXH33" s="276"/>
      <c r="SXI33" s="276"/>
      <c r="SXJ33" s="276"/>
      <c r="SXK33" s="276"/>
      <c r="SXL33" s="276"/>
      <c r="SXM33" s="276"/>
      <c r="SXN33" s="276"/>
      <c r="SXO33" s="276"/>
      <c r="SXP33" s="276"/>
      <c r="SXQ33" s="276"/>
      <c r="SXR33" s="276"/>
      <c r="SXS33" s="276"/>
      <c r="SXT33" s="276"/>
      <c r="SXU33" s="276"/>
      <c r="SXV33" s="276"/>
      <c r="SXW33" s="276"/>
      <c r="SXX33" s="276"/>
      <c r="SXY33" s="276"/>
      <c r="SXZ33" s="276"/>
      <c r="SYA33" s="276"/>
      <c r="SYB33" s="276"/>
      <c r="SYC33" s="276"/>
      <c r="SYD33" s="276"/>
      <c r="SYE33" s="276"/>
      <c r="SYF33" s="276"/>
      <c r="SYG33" s="276"/>
      <c r="SYH33" s="276"/>
      <c r="SYI33" s="276"/>
      <c r="SYJ33" s="276"/>
      <c r="SYK33" s="276"/>
      <c r="SYL33" s="276"/>
      <c r="SYM33" s="276"/>
      <c r="SYN33" s="276"/>
      <c r="SYO33" s="276"/>
      <c r="SYP33" s="276"/>
      <c r="SYQ33" s="276"/>
      <c r="SYR33" s="276"/>
      <c r="SYS33" s="276"/>
      <c r="SYT33" s="276"/>
      <c r="SYU33" s="276"/>
      <c r="SYV33" s="276"/>
      <c r="SYW33" s="276"/>
      <c r="SYX33" s="276"/>
      <c r="SYY33" s="276"/>
      <c r="SYZ33" s="276"/>
      <c r="SZA33" s="276"/>
      <c r="SZB33" s="276"/>
      <c r="SZC33" s="276"/>
      <c r="SZD33" s="276"/>
      <c r="SZE33" s="276"/>
      <c r="SZF33" s="276"/>
      <c r="SZG33" s="276"/>
      <c r="SZH33" s="276"/>
      <c r="SZI33" s="276"/>
      <c r="SZJ33" s="276"/>
      <c r="SZK33" s="276"/>
      <c r="SZL33" s="276"/>
      <c r="SZM33" s="276"/>
      <c r="SZN33" s="276"/>
      <c r="SZO33" s="276"/>
      <c r="SZP33" s="276"/>
      <c r="SZQ33" s="276"/>
      <c r="SZR33" s="276"/>
      <c r="SZS33" s="276"/>
      <c r="SZT33" s="276"/>
      <c r="SZU33" s="276"/>
      <c r="SZV33" s="276"/>
      <c r="SZW33" s="276"/>
      <c r="SZX33" s="276"/>
      <c r="SZY33" s="276"/>
      <c r="SZZ33" s="276"/>
      <c r="TAA33" s="276"/>
      <c r="TAB33" s="276"/>
      <c r="TAC33" s="276"/>
      <c r="TAD33" s="276"/>
      <c r="TAE33" s="276"/>
      <c r="TAF33" s="276"/>
      <c r="TAG33" s="276"/>
      <c r="TAH33" s="276"/>
      <c r="TAI33" s="276"/>
      <c r="TAJ33" s="276"/>
      <c r="TAK33" s="276"/>
      <c r="TAL33" s="276"/>
      <c r="TAM33" s="276"/>
      <c r="TAN33" s="276"/>
      <c r="TAO33" s="276"/>
      <c r="TAP33" s="276"/>
      <c r="TAQ33" s="276"/>
      <c r="TAR33" s="276"/>
      <c r="TAS33" s="276"/>
      <c r="TAT33" s="276"/>
      <c r="TAU33" s="276"/>
      <c r="TAV33" s="276"/>
      <c r="TAW33" s="276"/>
      <c r="TAX33" s="276"/>
      <c r="TAY33" s="276"/>
      <c r="TAZ33" s="276"/>
      <c r="TBA33" s="276"/>
      <c r="TBB33" s="276"/>
      <c r="TBC33" s="276"/>
      <c r="TBD33" s="276"/>
      <c r="TBE33" s="276"/>
      <c r="TBF33" s="276"/>
      <c r="TBG33" s="276"/>
      <c r="TBH33" s="276"/>
      <c r="TBI33" s="276"/>
      <c r="TBJ33" s="276"/>
      <c r="TBK33" s="276"/>
      <c r="TBL33" s="276"/>
      <c r="TBM33" s="276"/>
      <c r="TBN33" s="276"/>
      <c r="TBO33" s="276"/>
      <c r="TBP33" s="276"/>
      <c r="TBQ33" s="276"/>
      <c r="TBR33" s="276"/>
      <c r="TBS33" s="276"/>
      <c r="TBT33" s="276"/>
      <c r="TBU33" s="276"/>
      <c r="TBV33" s="276"/>
      <c r="TBW33" s="276"/>
      <c r="TBX33" s="276"/>
      <c r="TBY33" s="276"/>
      <c r="TBZ33" s="276"/>
      <c r="TCA33" s="276"/>
      <c r="TCB33" s="276"/>
      <c r="TCC33" s="276"/>
      <c r="TCD33" s="276"/>
      <c r="TCE33" s="276"/>
      <c r="TCF33" s="276"/>
      <c r="TCG33" s="276"/>
      <c r="TCH33" s="276"/>
      <c r="TCI33" s="276"/>
      <c r="TCJ33" s="276"/>
      <c r="TCK33" s="276"/>
      <c r="TCL33" s="276"/>
      <c r="TCM33" s="276"/>
      <c r="TCN33" s="276"/>
      <c r="TCO33" s="276"/>
      <c r="TCP33" s="276"/>
      <c r="TCQ33" s="276"/>
      <c r="TCR33" s="276"/>
      <c r="TCS33" s="276"/>
      <c r="TCT33" s="276"/>
      <c r="TCU33" s="276"/>
      <c r="TCV33" s="276"/>
      <c r="TCW33" s="276"/>
      <c r="TCX33" s="276"/>
      <c r="TCY33" s="276"/>
      <c r="TCZ33" s="276"/>
      <c r="TDA33" s="276"/>
      <c r="TDB33" s="276"/>
      <c r="TDC33" s="276"/>
      <c r="TDD33" s="276"/>
      <c r="TDE33" s="276"/>
      <c r="TDF33" s="276"/>
      <c r="TDG33" s="276"/>
      <c r="TDH33" s="276"/>
      <c r="TDI33" s="276"/>
      <c r="TDJ33" s="276"/>
      <c r="TDK33" s="276"/>
      <c r="TDL33" s="276"/>
      <c r="TDM33" s="276"/>
      <c r="TDN33" s="276"/>
      <c r="TDO33" s="276"/>
      <c r="TDP33" s="276"/>
      <c r="TDQ33" s="276"/>
      <c r="TDR33" s="276"/>
      <c r="TDS33" s="276"/>
      <c r="TDT33" s="276"/>
      <c r="TDU33" s="276"/>
      <c r="TDV33" s="276"/>
      <c r="TDW33" s="276"/>
      <c r="TDX33" s="276"/>
      <c r="TDY33" s="276"/>
      <c r="TDZ33" s="276"/>
      <c r="TEA33" s="276"/>
      <c r="TEB33" s="276"/>
      <c r="TEC33" s="276"/>
      <c r="TED33" s="276"/>
      <c r="TEE33" s="276"/>
      <c r="TEF33" s="276"/>
      <c r="TEG33" s="276"/>
      <c r="TEH33" s="276"/>
      <c r="TEI33" s="276"/>
      <c r="TEJ33" s="276"/>
      <c r="TEK33" s="276"/>
      <c r="TEL33" s="276"/>
      <c r="TEM33" s="276"/>
      <c r="TEN33" s="276"/>
      <c r="TEO33" s="276"/>
      <c r="TEP33" s="276"/>
      <c r="TEQ33" s="276"/>
      <c r="TER33" s="276"/>
      <c r="TES33" s="276"/>
      <c r="TET33" s="276"/>
      <c r="TEU33" s="276"/>
      <c r="TEV33" s="276"/>
      <c r="TEW33" s="276"/>
      <c r="TEX33" s="276"/>
      <c r="TEY33" s="276"/>
      <c r="TEZ33" s="276"/>
      <c r="TFA33" s="276"/>
      <c r="TFB33" s="276"/>
      <c r="TFC33" s="276"/>
      <c r="TFD33" s="276"/>
      <c r="TFE33" s="276"/>
      <c r="TFF33" s="276"/>
      <c r="TFG33" s="276"/>
      <c r="TFH33" s="276"/>
      <c r="TFI33" s="276"/>
      <c r="TFJ33" s="276"/>
      <c r="TFK33" s="276"/>
      <c r="TFL33" s="276"/>
      <c r="TFM33" s="276"/>
      <c r="TFN33" s="276"/>
      <c r="TFO33" s="276"/>
      <c r="TFP33" s="276"/>
      <c r="TFQ33" s="276"/>
      <c r="TFR33" s="276"/>
      <c r="TFS33" s="276"/>
      <c r="TFT33" s="276"/>
      <c r="TFU33" s="276"/>
      <c r="TFV33" s="276"/>
      <c r="TFW33" s="276"/>
      <c r="TFX33" s="276"/>
      <c r="TFY33" s="276"/>
      <c r="TFZ33" s="276"/>
      <c r="TGA33" s="276"/>
      <c r="TGB33" s="276"/>
      <c r="TGC33" s="276"/>
      <c r="TGD33" s="276"/>
      <c r="TGE33" s="276"/>
      <c r="TGF33" s="276"/>
      <c r="TGG33" s="276"/>
      <c r="TGH33" s="276"/>
      <c r="TGI33" s="276"/>
      <c r="TGJ33" s="276"/>
      <c r="TGK33" s="276"/>
      <c r="TGL33" s="276"/>
      <c r="TGM33" s="276"/>
      <c r="TGN33" s="276"/>
      <c r="TGO33" s="276"/>
      <c r="TGP33" s="276"/>
      <c r="TGQ33" s="276"/>
      <c r="TGR33" s="276"/>
      <c r="TGS33" s="276"/>
      <c r="TGT33" s="276"/>
      <c r="TGU33" s="276"/>
      <c r="TGV33" s="276"/>
      <c r="TGW33" s="276"/>
      <c r="TGX33" s="276"/>
      <c r="TGY33" s="276"/>
      <c r="TGZ33" s="276"/>
      <c r="THA33" s="276"/>
      <c r="THB33" s="276"/>
      <c r="THC33" s="276"/>
      <c r="THD33" s="276"/>
      <c r="THE33" s="276"/>
      <c r="THF33" s="276"/>
      <c r="THG33" s="276"/>
      <c r="THH33" s="276"/>
      <c r="THI33" s="276"/>
      <c r="THJ33" s="276"/>
      <c r="THK33" s="276"/>
      <c r="THL33" s="276"/>
      <c r="THM33" s="276"/>
      <c r="THN33" s="276"/>
      <c r="THO33" s="276"/>
      <c r="THP33" s="276"/>
      <c r="THQ33" s="276"/>
      <c r="THR33" s="276"/>
      <c r="THS33" s="276"/>
      <c r="THT33" s="276"/>
      <c r="THU33" s="276"/>
      <c r="THV33" s="276"/>
      <c r="THW33" s="276"/>
      <c r="THX33" s="276"/>
      <c r="THY33" s="276"/>
      <c r="THZ33" s="276"/>
      <c r="TIA33" s="276"/>
      <c r="TIB33" s="276"/>
      <c r="TIC33" s="276"/>
      <c r="TID33" s="276"/>
      <c r="TIE33" s="276"/>
      <c r="TIF33" s="276"/>
      <c r="TIG33" s="276"/>
      <c r="TIH33" s="276"/>
      <c r="TII33" s="276"/>
      <c r="TIJ33" s="276"/>
      <c r="TIK33" s="276"/>
      <c r="TIL33" s="276"/>
      <c r="TIM33" s="276"/>
      <c r="TIN33" s="276"/>
      <c r="TIO33" s="276"/>
      <c r="TIP33" s="276"/>
      <c r="TIQ33" s="276"/>
      <c r="TIR33" s="276"/>
      <c r="TIS33" s="276"/>
      <c r="TIT33" s="276"/>
      <c r="TIU33" s="276"/>
      <c r="TIV33" s="276"/>
      <c r="TIW33" s="276"/>
      <c r="TIX33" s="276"/>
      <c r="TIY33" s="276"/>
      <c r="TIZ33" s="276"/>
      <c r="TJA33" s="276"/>
      <c r="TJB33" s="276"/>
      <c r="TJC33" s="276"/>
      <c r="TJD33" s="276"/>
      <c r="TJE33" s="276"/>
      <c r="TJF33" s="276"/>
      <c r="TJG33" s="276"/>
      <c r="TJH33" s="276"/>
      <c r="TJI33" s="276"/>
      <c r="TJJ33" s="276"/>
      <c r="TJK33" s="276"/>
      <c r="TJL33" s="276"/>
      <c r="TJM33" s="276"/>
      <c r="TJN33" s="276"/>
      <c r="TJO33" s="276"/>
      <c r="TJP33" s="276"/>
      <c r="TJQ33" s="276"/>
      <c r="TJR33" s="276"/>
      <c r="TJS33" s="276"/>
      <c r="TJT33" s="276"/>
      <c r="TJU33" s="276"/>
      <c r="TJV33" s="276"/>
      <c r="TJW33" s="276"/>
      <c r="TJX33" s="276"/>
      <c r="TJY33" s="276"/>
      <c r="TJZ33" s="276"/>
      <c r="TKA33" s="276"/>
      <c r="TKB33" s="276"/>
      <c r="TKC33" s="276"/>
      <c r="TKD33" s="276"/>
      <c r="TKE33" s="276"/>
      <c r="TKF33" s="276"/>
      <c r="TKG33" s="276"/>
      <c r="TKH33" s="276"/>
      <c r="TKI33" s="276"/>
      <c r="TKJ33" s="276"/>
      <c r="TKK33" s="276"/>
      <c r="TKL33" s="276"/>
      <c r="TKM33" s="276"/>
      <c r="TKN33" s="276"/>
      <c r="TKO33" s="276"/>
      <c r="TKP33" s="276"/>
      <c r="TKQ33" s="276"/>
      <c r="TKR33" s="276"/>
      <c r="TKS33" s="276"/>
      <c r="TKT33" s="276"/>
      <c r="TKU33" s="276"/>
      <c r="TKV33" s="276"/>
      <c r="TKW33" s="276"/>
      <c r="TKX33" s="276"/>
      <c r="TKY33" s="276"/>
      <c r="TKZ33" s="276"/>
      <c r="TLA33" s="276"/>
      <c r="TLB33" s="276"/>
      <c r="TLC33" s="276"/>
      <c r="TLD33" s="276"/>
      <c r="TLE33" s="276"/>
      <c r="TLF33" s="276"/>
      <c r="TLG33" s="276"/>
      <c r="TLH33" s="276"/>
      <c r="TLI33" s="276"/>
      <c r="TLJ33" s="276"/>
      <c r="TLK33" s="276"/>
      <c r="TLL33" s="276"/>
      <c r="TLM33" s="276"/>
      <c r="TLN33" s="276"/>
      <c r="TLO33" s="276"/>
      <c r="TLP33" s="276"/>
      <c r="TLQ33" s="276"/>
      <c r="TLR33" s="276"/>
      <c r="TLS33" s="276"/>
      <c r="TLT33" s="276"/>
      <c r="TLU33" s="276"/>
      <c r="TLV33" s="276"/>
      <c r="TLW33" s="276"/>
      <c r="TLX33" s="276"/>
      <c r="TLY33" s="276"/>
      <c r="TLZ33" s="276"/>
      <c r="TMA33" s="276"/>
      <c r="TMB33" s="276"/>
      <c r="TMC33" s="276"/>
      <c r="TMD33" s="276"/>
      <c r="TME33" s="276"/>
      <c r="TMF33" s="276"/>
      <c r="TMG33" s="276"/>
      <c r="TMH33" s="276"/>
      <c r="TMI33" s="276"/>
      <c r="TMJ33" s="276"/>
      <c r="TMK33" s="276"/>
      <c r="TML33" s="276"/>
      <c r="TMM33" s="276"/>
      <c r="TMN33" s="276"/>
      <c r="TMO33" s="276"/>
      <c r="TMP33" s="276"/>
      <c r="TMQ33" s="276"/>
      <c r="TMR33" s="276"/>
      <c r="TMS33" s="276"/>
      <c r="TMT33" s="276"/>
      <c r="TMU33" s="276"/>
      <c r="TMV33" s="276"/>
      <c r="TMW33" s="276"/>
      <c r="TMX33" s="276"/>
      <c r="TMY33" s="276"/>
      <c r="TMZ33" s="276"/>
      <c r="TNA33" s="276"/>
      <c r="TNB33" s="276"/>
      <c r="TNC33" s="276"/>
      <c r="TND33" s="276"/>
      <c r="TNE33" s="276"/>
      <c r="TNF33" s="276"/>
      <c r="TNG33" s="276"/>
      <c r="TNH33" s="276"/>
      <c r="TNI33" s="276"/>
      <c r="TNJ33" s="276"/>
      <c r="TNK33" s="276"/>
      <c r="TNL33" s="276"/>
      <c r="TNM33" s="276"/>
      <c r="TNN33" s="276"/>
      <c r="TNO33" s="276"/>
      <c r="TNP33" s="276"/>
      <c r="TNQ33" s="276"/>
      <c r="TNR33" s="276"/>
      <c r="TNS33" s="276"/>
      <c r="TNT33" s="276"/>
      <c r="TNU33" s="276"/>
      <c r="TNV33" s="276"/>
      <c r="TNW33" s="276"/>
      <c r="TNX33" s="276"/>
      <c r="TNY33" s="276"/>
      <c r="TNZ33" s="276"/>
      <c r="TOA33" s="276"/>
      <c r="TOB33" s="276"/>
      <c r="TOC33" s="276"/>
      <c r="TOD33" s="276"/>
      <c r="TOE33" s="276"/>
      <c r="TOF33" s="276"/>
      <c r="TOG33" s="276"/>
      <c r="TOH33" s="276"/>
      <c r="TOI33" s="276"/>
      <c r="TOJ33" s="276"/>
      <c r="TOK33" s="276"/>
      <c r="TOL33" s="276"/>
      <c r="TOM33" s="276"/>
      <c r="TON33" s="276"/>
      <c r="TOO33" s="276"/>
      <c r="TOP33" s="276"/>
      <c r="TOQ33" s="276"/>
      <c r="TOR33" s="276"/>
      <c r="TOS33" s="276"/>
      <c r="TOT33" s="276"/>
      <c r="TOU33" s="276"/>
      <c r="TOV33" s="276"/>
      <c r="TOW33" s="276"/>
      <c r="TOX33" s="276"/>
      <c r="TOY33" s="276"/>
      <c r="TOZ33" s="276"/>
      <c r="TPA33" s="276"/>
      <c r="TPB33" s="276"/>
      <c r="TPC33" s="276"/>
      <c r="TPD33" s="276"/>
      <c r="TPE33" s="276"/>
      <c r="TPF33" s="276"/>
      <c r="TPG33" s="276"/>
      <c r="TPH33" s="276"/>
      <c r="TPI33" s="276"/>
      <c r="TPJ33" s="276"/>
      <c r="TPK33" s="276"/>
      <c r="TPL33" s="276"/>
      <c r="TPM33" s="276"/>
      <c r="TPN33" s="276"/>
      <c r="TPO33" s="276"/>
      <c r="TPP33" s="276"/>
      <c r="TPQ33" s="276"/>
      <c r="TPR33" s="276"/>
      <c r="TPS33" s="276"/>
      <c r="TPT33" s="276"/>
      <c r="TPU33" s="276"/>
      <c r="TPV33" s="276"/>
      <c r="TPW33" s="276"/>
      <c r="TPX33" s="276"/>
      <c r="TPY33" s="276"/>
      <c r="TPZ33" s="276"/>
      <c r="TQA33" s="276"/>
      <c r="TQB33" s="276"/>
      <c r="TQC33" s="276"/>
      <c r="TQD33" s="276"/>
      <c r="TQE33" s="276"/>
      <c r="TQF33" s="276"/>
      <c r="TQG33" s="276"/>
      <c r="TQH33" s="276"/>
      <c r="TQI33" s="276"/>
      <c r="TQJ33" s="276"/>
      <c r="TQK33" s="276"/>
      <c r="TQL33" s="276"/>
      <c r="TQM33" s="276"/>
      <c r="TQN33" s="276"/>
      <c r="TQO33" s="276"/>
      <c r="TQP33" s="276"/>
      <c r="TQQ33" s="276"/>
      <c r="TQR33" s="276"/>
      <c r="TQS33" s="276"/>
      <c r="TQT33" s="276"/>
      <c r="TQU33" s="276"/>
      <c r="TQV33" s="276"/>
      <c r="TQW33" s="276"/>
      <c r="TQX33" s="276"/>
      <c r="TQY33" s="276"/>
      <c r="TQZ33" s="276"/>
      <c r="TRA33" s="276"/>
      <c r="TRB33" s="276"/>
      <c r="TRC33" s="276"/>
      <c r="TRD33" s="276"/>
      <c r="TRE33" s="276"/>
      <c r="TRF33" s="276"/>
      <c r="TRG33" s="276"/>
      <c r="TRH33" s="276"/>
      <c r="TRI33" s="276"/>
      <c r="TRJ33" s="276"/>
      <c r="TRK33" s="276"/>
      <c r="TRL33" s="276"/>
      <c r="TRM33" s="276"/>
      <c r="TRN33" s="276"/>
      <c r="TRO33" s="276"/>
      <c r="TRP33" s="276"/>
      <c r="TRQ33" s="276"/>
      <c r="TRR33" s="276"/>
      <c r="TRS33" s="276"/>
      <c r="TRT33" s="276"/>
      <c r="TRU33" s="276"/>
      <c r="TRV33" s="276"/>
      <c r="TRW33" s="276"/>
      <c r="TRX33" s="276"/>
      <c r="TRY33" s="276"/>
      <c r="TRZ33" s="276"/>
      <c r="TSA33" s="276"/>
      <c r="TSB33" s="276"/>
      <c r="TSC33" s="276"/>
      <c r="TSD33" s="276"/>
      <c r="TSE33" s="276"/>
      <c r="TSF33" s="276"/>
      <c r="TSG33" s="276"/>
      <c r="TSH33" s="276"/>
      <c r="TSI33" s="276"/>
      <c r="TSJ33" s="276"/>
      <c r="TSK33" s="276"/>
      <c r="TSL33" s="276"/>
      <c r="TSM33" s="276"/>
      <c r="TSN33" s="276"/>
      <c r="TSO33" s="276"/>
      <c r="TSP33" s="276"/>
      <c r="TSQ33" s="276"/>
      <c r="TSR33" s="276"/>
      <c r="TSS33" s="276"/>
      <c r="TST33" s="276"/>
      <c r="TSU33" s="276"/>
      <c r="TSV33" s="276"/>
      <c r="TSW33" s="276"/>
      <c r="TSX33" s="276"/>
      <c r="TSY33" s="276"/>
      <c r="TSZ33" s="276"/>
      <c r="TTA33" s="276"/>
      <c r="TTB33" s="276"/>
      <c r="TTC33" s="276"/>
      <c r="TTD33" s="276"/>
      <c r="TTE33" s="276"/>
      <c r="TTF33" s="276"/>
      <c r="TTG33" s="276"/>
      <c r="TTH33" s="276"/>
      <c r="TTI33" s="276"/>
      <c r="TTJ33" s="276"/>
      <c r="TTK33" s="276"/>
      <c r="TTL33" s="276"/>
      <c r="TTM33" s="276"/>
      <c r="TTN33" s="276"/>
      <c r="TTO33" s="276"/>
      <c r="TTP33" s="276"/>
      <c r="TTQ33" s="276"/>
      <c r="TTR33" s="276"/>
      <c r="TTS33" s="276"/>
      <c r="TTT33" s="276"/>
      <c r="TTU33" s="276"/>
      <c r="TTV33" s="276"/>
      <c r="TTW33" s="276"/>
      <c r="TTX33" s="276"/>
      <c r="TTY33" s="276"/>
      <c r="TTZ33" s="276"/>
      <c r="TUA33" s="276"/>
      <c r="TUB33" s="276"/>
      <c r="TUC33" s="276"/>
      <c r="TUD33" s="276"/>
      <c r="TUE33" s="276"/>
      <c r="TUF33" s="276"/>
      <c r="TUG33" s="276"/>
      <c r="TUH33" s="276"/>
      <c r="TUI33" s="276"/>
      <c r="TUJ33" s="276"/>
      <c r="TUK33" s="276"/>
      <c r="TUL33" s="276"/>
      <c r="TUM33" s="276"/>
      <c r="TUN33" s="276"/>
      <c r="TUO33" s="276"/>
      <c r="TUP33" s="276"/>
      <c r="TUQ33" s="276"/>
      <c r="TUR33" s="276"/>
      <c r="TUS33" s="276"/>
      <c r="TUT33" s="276"/>
      <c r="TUU33" s="276"/>
      <c r="TUV33" s="276"/>
      <c r="TUW33" s="276"/>
      <c r="TUX33" s="276"/>
      <c r="TUY33" s="276"/>
      <c r="TUZ33" s="276"/>
      <c r="TVA33" s="276"/>
      <c r="TVB33" s="276"/>
      <c r="TVC33" s="276"/>
      <c r="TVD33" s="276"/>
      <c r="TVE33" s="276"/>
      <c r="TVF33" s="276"/>
      <c r="TVG33" s="276"/>
      <c r="TVH33" s="276"/>
      <c r="TVI33" s="276"/>
      <c r="TVJ33" s="276"/>
      <c r="TVK33" s="276"/>
      <c r="TVL33" s="276"/>
      <c r="TVM33" s="276"/>
      <c r="TVN33" s="276"/>
      <c r="TVO33" s="276"/>
      <c r="TVP33" s="276"/>
      <c r="TVQ33" s="276"/>
      <c r="TVR33" s="276"/>
      <c r="TVS33" s="276"/>
      <c r="TVT33" s="276"/>
      <c r="TVU33" s="276"/>
      <c r="TVV33" s="276"/>
      <c r="TVW33" s="276"/>
      <c r="TVX33" s="276"/>
      <c r="TVY33" s="276"/>
      <c r="TVZ33" s="276"/>
      <c r="TWA33" s="276"/>
      <c r="TWB33" s="276"/>
      <c r="TWC33" s="276"/>
      <c r="TWD33" s="276"/>
      <c r="TWE33" s="276"/>
      <c r="TWF33" s="276"/>
      <c r="TWG33" s="276"/>
      <c r="TWH33" s="276"/>
      <c r="TWI33" s="276"/>
      <c r="TWJ33" s="276"/>
      <c r="TWK33" s="276"/>
      <c r="TWL33" s="276"/>
      <c r="TWM33" s="276"/>
      <c r="TWN33" s="276"/>
      <c r="TWO33" s="276"/>
      <c r="TWP33" s="276"/>
      <c r="TWQ33" s="276"/>
      <c r="TWR33" s="276"/>
      <c r="TWS33" s="276"/>
      <c r="TWT33" s="276"/>
      <c r="TWU33" s="276"/>
      <c r="TWV33" s="276"/>
      <c r="TWW33" s="276"/>
      <c r="TWX33" s="276"/>
      <c r="TWY33" s="276"/>
      <c r="TWZ33" s="276"/>
      <c r="TXA33" s="276"/>
      <c r="TXB33" s="276"/>
      <c r="TXC33" s="276"/>
      <c r="TXD33" s="276"/>
      <c r="TXE33" s="276"/>
      <c r="TXF33" s="276"/>
      <c r="TXG33" s="276"/>
      <c r="TXH33" s="276"/>
      <c r="TXI33" s="276"/>
      <c r="TXJ33" s="276"/>
      <c r="TXK33" s="276"/>
      <c r="TXL33" s="276"/>
      <c r="TXM33" s="276"/>
      <c r="TXN33" s="276"/>
      <c r="TXO33" s="276"/>
      <c r="TXP33" s="276"/>
      <c r="TXQ33" s="276"/>
      <c r="TXR33" s="276"/>
      <c r="TXS33" s="276"/>
      <c r="TXT33" s="276"/>
      <c r="TXU33" s="276"/>
      <c r="TXV33" s="276"/>
      <c r="TXW33" s="276"/>
      <c r="TXX33" s="276"/>
      <c r="TXY33" s="276"/>
      <c r="TXZ33" s="276"/>
      <c r="TYA33" s="276"/>
      <c r="TYB33" s="276"/>
      <c r="TYC33" s="276"/>
      <c r="TYD33" s="276"/>
      <c r="TYE33" s="276"/>
      <c r="TYF33" s="276"/>
      <c r="TYG33" s="276"/>
      <c r="TYH33" s="276"/>
      <c r="TYI33" s="276"/>
      <c r="TYJ33" s="276"/>
      <c r="TYK33" s="276"/>
      <c r="TYL33" s="276"/>
      <c r="TYM33" s="276"/>
      <c r="TYN33" s="276"/>
      <c r="TYO33" s="276"/>
      <c r="TYP33" s="276"/>
      <c r="TYQ33" s="276"/>
      <c r="TYR33" s="276"/>
      <c r="TYS33" s="276"/>
      <c r="TYT33" s="276"/>
      <c r="TYU33" s="276"/>
      <c r="TYV33" s="276"/>
      <c r="TYW33" s="276"/>
      <c r="TYX33" s="276"/>
      <c r="TYY33" s="276"/>
      <c r="TYZ33" s="276"/>
      <c r="TZA33" s="276"/>
      <c r="TZB33" s="276"/>
      <c r="TZC33" s="276"/>
      <c r="TZD33" s="276"/>
      <c r="TZE33" s="276"/>
      <c r="TZF33" s="276"/>
      <c r="TZG33" s="276"/>
      <c r="TZH33" s="276"/>
      <c r="TZI33" s="276"/>
      <c r="TZJ33" s="276"/>
      <c r="TZK33" s="276"/>
      <c r="TZL33" s="276"/>
      <c r="TZM33" s="276"/>
      <c r="TZN33" s="276"/>
      <c r="TZO33" s="276"/>
      <c r="TZP33" s="276"/>
      <c r="TZQ33" s="276"/>
      <c r="TZR33" s="276"/>
      <c r="TZS33" s="276"/>
      <c r="TZT33" s="276"/>
      <c r="TZU33" s="276"/>
      <c r="TZV33" s="276"/>
      <c r="TZW33" s="276"/>
      <c r="TZX33" s="276"/>
      <c r="TZY33" s="276"/>
      <c r="TZZ33" s="276"/>
      <c r="UAA33" s="276"/>
      <c r="UAB33" s="276"/>
      <c r="UAC33" s="276"/>
      <c r="UAD33" s="276"/>
      <c r="UAE33" s="276"/>
      <c r="UAF33" s="276"/>
      <c r="UAG33" s="276"/>
      <c r="UAH33" s="276"/>
      <c r="UAI33" s="276"/>
      <c r="UAJ33" s="276"/>
      <c r="UAK33" s="276"/>
      <c r="UAL33" s="276"/>
      <c r="UAM33" s="276"/>
      <c r="UAN33" s="276"/>
      <c r="UAO33" s="276"/>
      <c r="UAP33" s="276"/>
      <c r="UAQ33" s="276"/>
      <c r="UAR33" s="276"/>
      <c r="UAS33" s="276"/>
      <c r="UAT33" s="276"/>
      <c r="UAU33" s="276"/>
      <c r="UAV33" s="276"/>
      <c r="UAW33" s="276"/>
      <c r="UAX33" s="276"/>
      <c r="UAY33" s="276"/>
      <c r="UAZ33" s="276"/>
      <c r="UBA33" s="276"/>
      <c r="UBB33" s="276"/>
      <c r="UBC33" s="276"/>
      <c r="UBD33" s="276"/>
      <c r="UBE33" s="276"/>
      <c r="UBF33" s="276"/>
      <c r="UBG33" s="276"/>
      <c r="UBH33" s="276"/>
      <c r="UBI33" s="276"/>
      <c r="UBJ33" s="276"/>
      <c r="UBK33" s="276"/>
      <c r="UBL33" s="276"/>
      <c r="UBM33" s="276"/>
      <c r="UBN33" s="276"/>
      <c r="UBO33" s="276"/>
      <c r="UBP33" s="276"/>
      <c r="UBQ33" s="276"/>
      <c r="UBR33" s="276"/>
      <c r="UBS33" s="276"/>
      <c r="UBT33" s="276"/>
      <c r="UBU33" s="276"/>
      <c r="UBV33" s="276"/>
      <c r="UBW33" s="276"/>
      <c r="UBX33" s="276"/>
      <c r="UBY33" s="276"/>
      <c r="UBZ33" s="276"/>
      <c r="UCA33" s="276"/>
      <c r="UCB33" s="276"/>
      <c r="UCC33" s="276"/>
      <c r="UCD33" s="276"/>
      <c r="UCE33" s="276"/>
      <c r="UCF33" s="276"/>
      <c r="UCG33" s="276"/>
      <c r="UCH33" s="276"/>
      <c r="UCI33" s="276"/>
      <c r="UCJ33" s="276"/>
      <c r="UCK33" s="276"/>
      <c r="UCL33" s="276"/>
      <c r="UCM33" s="276"/>
      <c r="UCN33" s="276"/>
      <c r="UCO33" s="276"/>
      <c r="UCP33" s="276"/>
      <c r="UCQ33" s="276"/>
      <c r="UCR33" s="276"/>
      <c r="UCS33" s="276"/>
      <c r="UCT33" s="276"/>
      <c r="UCU33" s="276"/>
      <c r="UCV33" s="276"/>
      <c r="UCW33" s="276"/>
      <c r="UCX33" s="276"/>
      <c r="UCY33" s="276"/>
      <c r="UCZ33" s="276"/>
      <c r="UDA33" s="276"/>
      <c r="UDB33" s="276"/>
      <c r="UDC33" s="276"/>
      <c r="UDD33" s="276"/>
      <c r="UDE33" s="276"/>
      <c r="UDF33" s="276"/>
      <c r="UDG33" s="276"/>
      <c r="UDH33" s="276"/>
      <c r="UDI33" s="276"/>
      <c r="UDJ33" s="276"/>
      <c r="UDK33" s="276"/>
      <c r="UDL33" s="276"/>
      <c r="UDM33" s="276"/>
      <c r="UDN33" s="276"/>
      <c r="UDO33" s="276"/>
      <c r="UDP33" s="276"/>
      <c r="UDQ33" s="276"/>
      <c r="UDR33" s="276"/>
      <c r="UDS33" s="276"/>
      <c r="UDT33" s="276"/>
      <c r="UDU33" s="276"/>
      <c r="UDV33" s="276"/>
      <c r="UDW33" s="276"/>
      <c r="UDX33" s="276"/>
      <c r="UDY33" s="276"/>
      <c r="UDZ33" s="276"/>
      <c r="UEA33" s="276"/>
      <c r="UEB33" s="276"/>
      <c r="UEC33" s="276"/>
      <c r="UED33" s="276"/>
      <c r="UEE33" s="276"/>
      <c r="UEF33" s="276"/>
      <c r="UEG33" s="276"/>
      <c r="UEH33" s="276"/>
      <c r="UEI33" s="276"/>
      <c r="UEJ33" s="276"/>
      <c r="UEK33" s="276"/>
      <c r="UEL33" s="276"/>
      <c r="UEM33" s="276"/>
      <c r="UEN33" s="276"/>
      <c r="UEO33" s="276"/>
      <c r="UEP33" s="276"/>
      <c r="UEQ33" s="276"/>
      <c r="UER33" s="276"/>
      <c r="UES33" s="276"/>
      <c r="UET33" s="276"/>
      <c r="UEU33" s="276"/>
      <c r="UEV33" s="276"/>
      <c r="UEW33" s="276"/>
      <c r="UEX33" s="276"/>
      <c r="UEY33" s="276"/>
      <c r="UEZ33" s="276"/>
      <c r="UFA33" s="276"/>
      <c r="UFB33" s="276"/>
      <c r="UFC33" s="276"/>
      <c r="UFD33" s="276"/>
      <c r="UFE33" s="276"/>
      <c r="UFF33" s="276"/>
      <c r="UFG33" s="276"/>
      <c r="UFH33" s="276"/>
      <c r="UFI33" s="276"/>
      <c r="UFJ33" s="276"/>
      <c r="UFK33" s="276"/>
      <c r="UFL33" s="276"/>
      <c r="UFM33" s="276"/>
      <c r="UFN33" s="276"/>
      <c r="UFO33" s="276"/>
      <c r="UFP33" s="276"/>
      <c r="UFQ33" s="276"/>
      <c r="UFR33" s="276"/>
      <c r="UFS33" s="276"/>
      <c r="UFT33" s="276"/>
      <c r="UFU33" s="276"/>
      <c r="UFV33" s="276"/>
      <c r="UFW33" s="276"/>
      <c r="UFX33" s="276"/>
      <c r="UFY33" s="276"/>
      <c r="UFZ33" s="276"/>
      <c r="UGA33" s="276"/>
      <c r="UGB33" s="276"/>
      <c r="UGC33" s="276"/>
      <c r="UGD33" s="276"/>
      <c r="UGE33" s="276"/>
      <c r="UGF33" s="276"/>
      <c r="UGG33" s="276"/>
      <c r="UGH33" s="276"/>
      <c r="UGI33" s="276"/>
      <c r="UGJ33" s="276"/>
      <c r="UGK33" s="276"/>
      <c r="UGL33" s="276"/>
      <c r="UGM33" s="276"/>
      <c r="UGN33" s="276"/>
      <c r="UGO33" s="276"/>
      <c r="UGP33" s="276"/>
      <c r="UGQ33" s="276"/>
      <c r="UGR33" s="276"/>
      <c r="UGS33" s="276"/>
      <c r="UGT33" s="276"/>
      <c r="UGU33" s="276"/>
      <c r="UGV33" s="276"/>
      <c r="UGW33" s="276"/>
      <c r="UGX33" s="276"/>
      <c r="UGY33" s="276"/>
      <c r="UGZ33" s="276"/>
      <c r="UHA33" s="276"/>
      <c r="UHB33" s="276"/>
      <c r="UHC33" s="276"/>
      <c r="UHD33" s="276"/>
      <c r="UHE33" s="276"/>
      <c r="UHF33" s="276"/>
      <c r="UHG33" s="276"/>
      <c r="UHH33" s="276"/>
      <c r="UHI33" s="276"/>
      <c r="UHJ33" s="276"/>
      <c r="UHK33" s="276"/>
      <c r="UHL33" s="276"/>
      <c r="UHM33" s="276"/>
      <c r="UHN33" s="276"/>
      <c r="UHO33" s="276"/>
      <c r="UHP33" s="276"/>
      <c r="UHQ33" s="276"/>
      <c r="UHR33" s="276"/>
      <c r="UHS33" s="276"/>
      <c r="UHT33" s="276"/>
      <c r="UHU33" s="276"/>
      <c r="UHV33" s="276"/>
      <c r="UHW33" s="276"/>
      <c r="UHX33" s="276"/>
      <c r="UHY33" s="276"/>
      <c r="UHZ33" s="276"/>
      <c r="UIA33" s="276"/>
      <c r="UIB33" s="276"/>
      <c r="UIC33" s="276"/>
      <c r="UID33" s="276"/>
      <c r="UIE33" s="276"/>
      <c r="UIF33" s="276"/>
      <c r="UIG33" s="276"/>
      <c r="UIH33" s="276"/>
      <c r="UII33" s="276"/>
      <c r="UIJ33" s="276"/>
      <c r="UIK33" s="276"/>
      <c r="UIL33" s="276"/>
      <c r="UIM33" s="276"/>
      <c r="UIN33" s="276"/>
      <c r="UIO33" s="276"/>
      <c r="UIP33" s="276"/>
      <c r="UIQ33" s="276"/>
      <c r="UIR33" s="276"/>
      <c r="UIS33" s="276"/>
      <c r="UIT33" s="276"/>
      <c r="UIU33" s="276"/>
      <c r="UIV33" s="276"/>
      <c r="UIW33" s="276"/>
      <c r="UIX33" s="276"/>
      <c r="UIY33" s="276"/>
      <c r="UIZ33" s="276"/>
      <c r="UJA33" s="276"/>
      <c r="UJB33" s="276"/>
      <c r="UJC33" s="276"/>
      <c r="UJD33" s="276"/>
      <c r="UJE33" s="276"/>
      <c r="UJF33" s="276"/>
      <c r="UJG33" s="276"/>
      <c r="UJH33" s="276"/>
      <c r="UJI33" s="276"/>
      <c r="UJJ33" s="276"/>
      <c r="UJK33" s="276"/>
      <c r="UJL33" s="276"/>
      <c r="UJM33" s="276"/>
      <c r="UJN33" s="276"/>
      <c r="UJO33" s="276"/>
      <c r="UJP33" s="276"/>
      <c r="UJQ33" s="276"/>
      <c r="UJR33" s="276"/>
      <c r="UJS33" s="276"/>
      <c r="UJT33" s="276"/>
      <c r="UJU33" s="276"/>
      <c r="UJV33" s="276"/>
      <c r="UJW33" s="276"/>
      <c r="UJX33" s="276"/>
      <c r="UJY33" s="276"/>
      <c r="UJZ33" s="276"/>
      <c r="UKA33" s="276"/>
      <c r="UKB33" s="276"/>
      <c r="UKC33" s="276"/>
      <c r="UKD33" s="276"/>
      <c r="UKE33" s="276"/>
      <c r="UKF33" s="276"/>
      <c r="UKG33" s="276"/>
      <c r="UKH33" s="276"/>
      <c r="UKI33" s="276"/>
      <c r="UKJ33" s="276"/>
      <c r="UKK33" s="276"/>
      <c r="UKL33" s="276"/>
      <c r="UKM33" s="276"/>
      <c r="UKN33" s="276"/>
      <c r="UKO33" s="276"/>
      <c r="UKP33" s="276"/>
      <c r="UKQ33" s="276"/>
      <c r="UKR33" s="276"/>
      <c r="UKS33" s="276"/>
      <c r="UKT33" s="276"/>
      <c r="UKU33" s="276"/>
      <c r="UKV33" s="276"/>
      <c r="UKW33" s="276"/>
      <c r="UKX33" s="276"/>
      <c r="UKY33" s="276"/>
      <c r="UKZ33" s="276"/>
      <c r="ULA33" s="276"/>
      <c r="ULB33" s="276"/>
      <c r="ULC33" s="276"/>
      <c r="ULD33" s="276"/>
      <c r="ULE33" s="276"/>
      <c r="ULF33" s="276"/>
      <c r="ULG33" s="276"/>
      <c r="ULH33" s="276"/>
      <c r="ULI33" s="276"/>
      <c r="ULJ33" s="276"/>
      <c r="ULK33" s="276"/>
      <c r="ULL33" s="276"/>
      <c r="ULM33" s="276"/>
      <c r="ULN33" s="276"/>
      <c r="ULO33" s="276"/>
      <c r="ULP33" s="276"/>
      <c r="ULQ33" s="276"/>
      <c r="ULR33" s="276"/>
      <c r="ULS33" s="276"/>
      <c r="ULT33" s="276"/>
      <c r="ULU33" s="276"/>
      <c r="ULV33" s="276"/>
      <c r="ULW33" s="276"/>
      <c r="ULX33" s="276"/>
      <c r="ULY33" s="276"/>
      <c r="ULZ33" s="276"/>
      <c r="UMA33" s="276"/>
      <c r="UMB33" s="276"/>
      <c r="UMC33" s="276"/>
      <c r="UMD33" s="276"/>
      <c r="UME33" s="276"/>
      <c r="UMF33" s="276"/>
      <c r="UMG33" s="276"/>
      <c r="UMH33" s="276"/>
      <c r="UMI33" s="276"/>
      <c r="UMJ33" s="276"/>
      <c r="UMK33" s="276"/>
      <c r="UML33" s="276"/>
      <c r="UMM33" s="276"/>
      <c r="UMN33" s="276"/>
      <c r="UMO33" s="276"/>
      <c r="UMP33" s="276"/>
      <c r="UMQ33" s="276"/>
      <c r="UMR33" s="276"/>
      <c r="UMS33" s="276"/>
      <c r="UMT33" s="276"/>
      <c r="UMU33" s="276"/>
      <c r="UMV33" s="276"/>
      <c r="UMW33" s="276"/>
      <c r="UMX33" s="276"/>
      <c r="UMY33" s="276"/>
      <c r="UMZ33" s="276"/>
      <c r="UNA33" s="276"/>
      <c r="UNB33" s="276"/>
      <c r="UNC33" s="276"/>
      <c r="UND33" s="276"/>
      <c r="UNE33" s="276"/>
      <c r="UNF33" s="276"/>
      <c r="UNG33" s="276"/>
      <c r="UNH33" s="276"/>
      <c r="UNI33" s="276"/>
      <c r="UNJ33" s="276"/>
      <c r="UNK33" s="276"/>
      <c r="UNL33" s="276"/>
      <c r="UNM33" s="276"/>
      <c r="UNN33" s="276"/>
      <c r="UNO33" s="276"/>
      <c r="UNP33" s="276"/>
      <c r="UNQ33" s="276"/>
      <c r="UNR33" s="276"/>
      <c r="UNS33" s="276"/>
      <c r="UNT33" s="276"/>
      <c r="UNU33" s="276"/>
      <c r="UNV33" s="276"/>
      <c r="UNW33" s="276"/>
      <c r="UNX33" s="276"/>
      <c r="UNY33" s="276"/>
      <c r="UNZ33" s="276"/>
      <c r="UOA33" s="276"/>
      <c r="UOB33" s="276"/>
      <c r="UOC33" s="276"/>
      <c r="UOD33" s="276"/>
      <c r="UOE33" s="276"/>
      <c r="UOF33" s="276"/>
      <c r="UOG33" s="276"/>
      <c r="UOH33" s="276"/>
      <c r="UOI33" s="276"/>
      <c r="UOJ33" s="276"/>
      <c r="UOK33" s="276"/>
      <c r="UOL33" s="276"/>
      <c r="UOM33" s="276"/>
      <c r="UON33" s="276"/>
      <c r="UOO33" s="276"/>
      <c r="UOP33" s="276"/>
      <c r="UOQ33" s="276"/>
      <c r="UOR33" s="276"/>
      <c r="UOS33" s="276"/>
      <c r="UOT33" s="276"/>
      <c r="UOU33" s="276"/>
      <c r="UOV33" s="276"/>
      <c r="UOW33" s="276"/>
      <c r="UOX33" s="276"/>
      <c r="UOY33" s="276"/>
      <c r="UOZ33" s="276"/>
      <c r="UPA33" s="276"/>
      <c r="UPB33" s="276"/>
      <c r="UPC33" s="276"/>
      <c r="UPD33" s="276"/>
      <c r="UPE33" s="276"/>
      <c r="UPF33" s="276"/>
      <c r="UPG33" s="276"/>
      <c r="UPH33" s="276"/>
      <c r="UPI33" s="276"/>
      <c r="UPJ33" s="276"/>
      <c r="UPK33" s="276"/>
      <c r="UPL33" s="276"/>
      <c r="UPM33" s="276"/>
      <c r="UPN33" s="276"/>
      <c r="UPO33" s="276"/>
      <c r="UPP33" s="276"/>
      <c r="UPQ33" s="276"/>
      <c r="UPR33" s="276"/>
      <c r="UPS33" s="276"/>
      <c r="UPT33" s="276"/>
      <c r="UPU33" s="276"/>
      <c r="UPV33" s="276"/>
      <c r="UPW33" s="276"/>
      <c r="UPX33" s="276"/>
      <c r="UPY33" s="276"/>
      <c r="UPZ33" s="276"/>
      <c r="UQA33" s="276"/>
      <c r="UQB33" s="276"/>
      <c r="UQC33" s="276"/>
      <c r="UQD33" s="276"/>
      <c r="UQE33" s="276"/>
      <c r="UQF33" s="276"/>
      <c r="UQG33" s="276"/>
      <c r="UQH33" s="276"/>
      <c r="UQI33" s="276"/>
      <c r="UQJ33" s="276"/>
      <c r="UQK33" s="276"/>
      <c r="UQL33" s="276"/>
      <c r="UQM33" s="276"/>
      <c r="UQN33" s="276"/>
      <c r="UQO33" s="276"/>
      <c r="UQP33" s="276"/>
      <c r="UQQ33" s="276"/>
      <c r="UQR33" s="276"/>
      <c r="UQS33" s="276"/>
      <c r="UQT33" s="276"/>
      <c r="UQU33" s="276"/>
      <c r="UQV33" s="276"/>
      <c r="UQW33" s="276"/>
      <c r="UQX33" s="276"/>
      <c r="UQY33" s="276"/>
      <c r="UQZ33" s="276"/>
      <c r="URA33" s="276"/>
      <c r="URB33" s="276"/>
      <c r="URC33" s="276"/>
      <c r="URD33" s="276"/>
      <c r="URE33" s="276"/>
      <c r="URF33" s="276"/>
      <c r="URG33" s="276"/>
      <c r="URH33" s="276"/>
      <c r="URI33" s="276"/>
      <c r="URJ33" s="276"/>
      <c r="URK33" s="276"/>
      <c r="URL33" s="276"/>
      <c r="URM33" s="276"/>
      <c r="URN33" s="276"/>
      <c r="URO33" s="276"/>
      <c r="URP33" s="276"/>
      <c r="URQ33" s="276"/>
      <c r="URR33" s="276"/>
      <c r="URS33" s="276"/>
      <c r="URT33" s="276"/>
      <c r="URU33" s="276"/>
      <c r="URV33" s="276"/>
      <c r="URW33" s="276"/>
      <c r="URX33" s="276"/>
      <c r="URY33" s="276"/>
      <c r="URZ33" s="276"/>
      <c r="USA33" s="276"/>
      <c r="USB33" s="276"/>
      <c r="USC33" s="276"/>
      <c r="USD33" s="276"/>
      <c r="USE33" s="276"/>
      <c r="USF33" s="276"/>
      <c r="USG33" s="276"/>
      <c r="USH33" s="276"/>
      <c r="USI33" s="276"/>
      <c r="USJ33" s="276"/>
      <c r="USK33" s="276"/>
      <c r="USL33" s="276"/>
      <c r="USM33" s="276"/>
      <c r="USN33" s="276"/>
      <c r="USO33" s="276"/>
      <c r="USP33" s="276"/>
      <c r="USQ33" s="276"/>
      <c r="USR33" s="276"/>
      <c r="USS33" s="276"/>
      <c r="UST33" s="276"/>
      <c r="USU33" s="276"/>
      <c r="USV33" s="276"/>
      <c r="USW33" s="276"/>
      <c r="USX33" s="276"/>
      <c r="USY33" s="276"/>
      <c r="USZ33" s="276"/>
      <c r="UTA33" s="276"/>
      <c r="UTB33" s="276"/>
      <c r="UTC33" s="276"/>
      <c r="UTD33" s="276"/>
      <c r="UTE33" s="276"/>
      <c r="UTF33" s="276"/>
      <c r="UTG33" s="276"/>
      <c r="UTH33" s="276"/>
      <c r="UTI33" s="276"/>
      <c r="UTJ33" s="276"/>
      <c r="UTK33" s="276"/>
      <c r="UTL33" s="276"/>
      <c r="UTM33" s="276"/>
      <c r="UTN33" s="276"/>
      <c r="UTO33" s="276"/>
      <c r="UTP33" s="276"/>
      <c r="UTQ33" s="276"/>
      <c r="UTR33" s="276"/>
      <c r="UTS33" s="276"/>
      <c r="UTT33" s="276"/>
      <c r="UTU33" s="276"/>
      <c r="UTV33" s="276"/>
      <c r="UTW33" s="276"/>
      <c r="UTX33" s="276"/>
      <c r="UTY33" s="276"/>
      <c r="UTZ33" s="276"/>
      <c r="UUA33" s="276"/>
      <c r="UUB33" s="276"/>
      <c r="UUC33" s="276"/>
      <c r="UUD33" s="276"/>
      <c r="UUE33" s="276"/>
      <c r="UUF33" s="276"/>
      <c r="UUG33" s="276"/>
      <c r="UUH33" s="276"/>
      <c r="UUI33" s="276"/>
      <c r="UUJ33" s="276"/>
      <c r="UUK33" s="276"/>
      <c r="UUL33" s="276"/>
      <c r="UUM33" s="276"/>
      <c r="UUN33" s="276"/>
      <c r="UUO33" s="276"/>
      <c r="UUP33" s="276"/>
      <c r="UUQ33" s="276"/>
      <c r="UUR33" s="276"/>
      <c r="UUS33" s="276"/>
      <c r="UUT33" s="276"/>
      <c r="UUU33" s="276"/>
      <c r="UUV33" s="276"/>
      <c r="UUW33" s="276"/>
      <c r="UUX33" s="276"/>
      <c r="UUY33" s="276"/>
      <c r="UUZ33" s="276"/>
      <c r="UVA33" s="276"/>
      <c r="UVB33" s="276"/>
      <c r="UVC33" s="276"/>
      <c r="UVD33" s="276"/>
      <c r="UVE33" s="276"/>
      <c r="UVF33" s="276"/>
      <c r="UVG33" s="276"/>
      <c r="UVH33" s="276"/>
      <c r="UVI33" s="276"/>
      <c r="UVJ33" s="276"/>
      <c r="UVK33" s="276"/>
      <c r="UVL33" s="276"/>
      <c r="UVM33" s="276"/>
      <c r="UVN33" s="276"/>
      <c r="UVO33" s="276"/>
      <c r="UVP33" s="276"/>
      <c r="UVQ33" s="276"/>
      <c r="UVR33" s="276"/>
      <c r="UVS33" s="276"/>
      <c r="UVT33" s="276"/>
      <c r="UVU33" s="276"/>
      <c r="UVV33" s="276"/>
      <c r="UVW33" s="276"/>
      <c r="UVX33" s="276"/>
      <c r="UVY33" s="276"/>
      <c r="UVZ33" s="276"/>
      <c r="UWA33" s="276"/>
      <c r="UWB33" s="276"/>
      <c r="UWC33" s="276"/>
      <c r="UWD33" s="276"/>
      <c r="UWE33" s="276"/>
      <c r="UWF33" s="276"/>
      <c r="UWG33" s="276"/>
      <c r="UWH33" s="276"/>
      <c r="UWI33" s="276"/>
      <c r="UWJ33" s="276"/>
      <c r="UWK33" s="276"/>
      <c r="UWL33" s="276"/>
      <c r="UWM33" s="276"/>
      <c r="UWN33" s="276"/>
      <c r="UWO33" s="276"/>
      <c r="UWP33" s="276"/>
      <c r="UWQ33" s="276"/>
      <c r="UWR33" s="276"/>
      <c r="UWS33" s="276"/>
      <c r="UWT33" s="276"/>
      <c r="UWU33" s="276"/>
      <c r="UWV33" s="276"/>
      <c r="UWW33" s="276"/>
      <c r="UWX33" s="276"/>
      <c r="UWY33" s="276"/>
      <c r="UWZ33" s="276"/>
      <c r="UXA33" s="276"/>
      <c r="UXB33" s="276"/>
      <c r="UXC33" s="276"/>
      <c r="UXD33" s="276"/>
      <c r="UXE33" s="276"/>
      <c r="UXF33" s="276"/>
      <c r="UXG33" s="276"/>
      <c r="UXH33" s="276"/>
      <c r="UXI33" s="276"/>
      <c r="UXJ33" s="276"/>
      <c r="UXK33" s="276"/>
      <c r="UXL33" s="276"/>
      <c r="UXM33" s="276"/>
      <c r="UXN33" s="276"/>
      <c r="UXO33" s="276"/>
      <c r="UXP33" s="276"/>
      <c r="UXQ33" s="276"/>
      <c r="UXR33" s="276"/>
      <c r="UXS33" s="276"/>
      <c r="UXT33" s="276"/>
      <c r="UXU33" s="276"/>
      <c r="UXV33" s="276"/>
      <c r="UXW33" s="276"/>
      <c r="UXX33" s="276"/>
      <c r="UXY33" s="276"/>
      <c r="UXZ33" s="276"/>
      <c r="UYA33" s="276"/>
      <c r="UYB33" s="276"/>
      <c r="UYC33" s="276"/>
      <c r="UYD33" s="276"/>
      <c r="UYE33" s="276"/>
      <c r="UYF33" s="276"/>
      <c r="UYG33" s="276"/>
      <c r="UYH33" s="276"/>
      <c r="UYI33" s="276"/>
      <c r="UYJ33" s="276"/>
      <c r="UYK33" s="276"/>
      <c r="UYL33" s="276"/>
      <c r="UYM33" s="276"/>
      <c r="UYN33" s="276"/>
      <c r="UYO33" s="276"/>
      <c r="UYP33" s="276"/>
      <c r="UYQ33" s="276"/>
      <c r="UYR33" s="276"/>
      <c r="UYS33" s="276"/>
      <c r="UYT33" s="276"/>
      <c r="UYU33" s="276"/>
      <c r="UYV33" s="276"/>
      <c r="UYW33" s="276"/>
      <c r="UYX33" s="276"/>
      <c r="UYY33" s="276"/>
      <c r="UYZ33" s="276"/>
      <c r="UZA33" s="276"/>
      <c r="UZB33" s="276"/>
      <c r="UZC33" s="276"/>
      <c r="UZD33" s="276"/>
      <c r="UZE33" s="276"/>
      <c r="UZF33" s="276"/>
      <c r="UZG33" s="276"/>
      <c r="UZH33" s="276"/>
      <c r="UZI33" s="276"/>
      <c r="UZJ33" s="276"/>
      <c r="UZK33" s="276"/>
      <c r="UZL33" s="276"/>
      <c r="UZM33" s="276"/>
      <c r="UZN33" s="276"/>
      <c r="UZO33" s="276"/>
      <c r="UZP33" s="276"/>
      <c r="UZQ33" s="276"/>
      <c r="UZR33" s="276"/>
      <c r="UZS33" s="276"/>
      <c r="UZT33" s="276"/>
      <c r="UZU33" s="276"/>
      <c r="UZV33" s="276"/>
      <c r="UZW33" s="276"/>
      <c r="UZX33" s="276"/>
      <c r="UZY33" s="276"/>
      <c r="UZZ33" s="276"/>
      <c r="VAA33" s="276"/>
      <c r="VAB33" s="276"/>
      <c r="VAC33" s="276"/>
      <c r="VAD33" s="276"/>
      <c r="VAE33" s="276"/>
      <c r="VAF33" s="276"/>
      <c r="VAG33" s="276"/>
      <c r="VAH33" s="276"/>
      <c r="VAI33" s="276"/>
      <c r="VAJ33" s="276"/>
      <c r="VAK33" s="276"/>
      <c r="VAL33" s="276"/>
      <c r="VAM33" s="276"/>
      <c r="VAN33" s="276"/>
      <c r="VAO33" s="276"/>
      <c r="VAP33" s="276"/>
      <c r="VAQ33" s="276"/>
      <c r="VAR33" s="276"/>
      <c r="VAS33" s="276"/>
      <c r="VAT33" s="276"/>
      <c r="VAU33" s="276"/>
      <c r="VAV33" s="276"/>
      <c r="VAW33" s="276"/>
      <c r="VAX33" s="276"/>
      <c r="VAY33" s="276"/>
      <c r="VAZ33" s="276"/>
      <c r="VBA33" s="276"/>
      <c r="VBB33" s="276"/>
      <c r="VBC33" s="276"/>
      <c r="VBD33" s="276"/>
      <c r="VBE33" s="276"/>
      <c r="VBF33" s="276"/>
      <c r="VBG33" s="276"/>
      <c r="VBH33" s="276"/>
      <c r="VBI33" s="276"/>
      <c r="VBJ33" s="276"/>
      <c r="VBK33" s="276"/>
      <c r="VBL33" s="276"/>
      <c r="VBM33" s="276"/>
      <c r="VBN33" s="276"/>
      <c r="VBO33" s="276"/>
      <c r="VBP33" s="276"/>
      <c r="VBQ33" s="276"/>
      <c r="VBR33" s="276"/>
      <c r="VBS33" s="276"/>
      <c r="VBT33" s="276"/>
      <c r="VBU33" s="276"/>
      <c r="VBV33" s="276"/>
      <c r="VBW33" s="276"/>
      <c r="VBX33" s="276"/>
      <c r="VBY33" s="276"/>
      <c r="VBZ33" s="276"/>
      <c r="VCA33" s="276"/>
      <c r="VCB33" s="276"/>
      <c r="VCC33" s="276"/>
      <c r="VCD33" s="276"/>
      <c r="VCE33" s="276"/>
      <c r="VCF33" s="276"/>
      <c r="VCG33" s="276"/>
      <c r="VCH33" s="276"/>
      <c r="VCI33" s="276"/>
      <c r="VCJ33" s="276"/>
      <c r="VCK33" s="276"/>
      <c r="VCL33" s="276"/>
      <c r="VCM33" s="276"/>
      <c r="VCN33" s="276"/>
      <c r="VCO33" s="276"/>
      <c r="VCP33" s="276"/>
      <c r="VCQ33" s="276"/>
      <c r="VCR33" s="276"/>
      <c r="VCS33" s="276"/>
      <c r="VCT33" s="276"/>
      <c r="VCU33" s="276"/>
      <c r="VCV33" s="276"/>
      <c r="VCW33" s="276"/>
      <c r="VCX33" s="276"/>
      <c r="VCY33" s="276"/>
      <c r="VCZ33" s="276"/>
      <c r="VDA33" s="276"/>
      <c r="VDB33" s="276"/>
      <c r="VDC33" s="276"/>
      <c r="VDD33" s="276"/>
      <c r="VDE33" s="276"/>
      <c r="VDF33" s="276"/>
      <c r="VDG33" s="276"/>
      <c r="VDH33" s="276"/>
      <c r="VDI33" s="276"/>
      <c r="VDJ33" s="276"/>
      <c r="VDK33" s="276"/>
      <c r="VDL33" s="276"/>
      <c r="VDM33" s="276"/>
      <c r="VDN33" s="276"/>
      <c r="VDO33" s="276"/>
      <c r="VDP33" s="276"/>
      <c r="VDQ33" s="276"/>
      <c r="VDR33" s="276"/>
      <c r="VDS33" s="276"/>
      <c r="VDT33" s="276"/>
      <c r="VDU33" s="276"/>
      <c r="VDV33" s="276"/>
      <c r="VDW33" s="276"/>
      <c r="VDX33" s="276"/>
      <c r="VDY33" s="276"/>
      <c r="VDZ33" s="276"/>
      <c r="VEA33" s="276"/>
      <c r="VEB33" s="276"/>
      <c r="VEC33" s="276"/>
      <c r="VED33" s="276"/>
      <c r="VEE33" s="276"/>
      <c r="VEF33" s="276"/>
      <c r="VEG33" s="276"/>
      <c r="VEH33" s="276"/>
      <c r="VEI33" s="276"/>
      <c r="VEJ33" s="276"/>
      <c r="VEK33" s="276"/>
      <c r="VEL33" s="276"/>
      <c r="VEM33" s="276"/>
      <c r="VEN33" s="276"/>
      <c r="VEO33" s="276"/>
      <c r="VEP33" s="276"/>
      <c r="VEQ33" s="276"/>
      <c r="VER33" s="276"/>
      <c r="VES33" s="276"/>
      <c r="VET33" s="276"/>
      <c r="VEU33" s="276"/>
      <c r="VEV33" s="276"/>
      <c r="VEW33" s="276"/>
      <c r="VEX33" s="276"/>
      <c r="VEY33" s="276"/>
      <c r="VEZ33" s="276"/>
      <c r="VFA33" s="276"/>
      <c r="VFB33" s="276"/>
      <c r="VFC33" s="276"/>
      <c r="VFD33" s="276"/>
      <c r="VFE33" s="276"/>
      <c r="VFF33" s="276"/>
      <c r="VFG33" s="276"/>
      <c r="VFH33" s="276"/>
      <c r="VFI33" s="276"/>
      <c r="VFJ33" s="276"/>
      <c r="VFK33" s="276"/>
      <c r="VFL33" s="276"/>
      <c r="VFM33" s="276"/>
      <c r="VFN33" s="276"/>
      <c r="VFO33" s="276"/>
      <c r="VFP33" s="276"/>
      <c r="VFQ33" s="276"/>
      <c r="VFR33" s="276"/>
      <c r="VFS33" s="276"/>
      <c r="VFT33" s="276"/>
      <c r="VFU33" s="276"/>
      <c r="VFV33" s="276"/>
      <c r="VFW33" s="276"/>
      <c r="VFX33" s="276"/>
      <c r="VFY33" s="276"/>
      <c r="VFZ33" s="276"/>
      <c r="VGA33" s="276"/>
      <c r="VGB33" s="276"/>
      <c r="VGC33" s="276"/>
      <c r="VGD33" s="276"/>
      <c r="VGE33" s="276"/>
      <c r="VGF33" s="276"/>
      <c r="VGG33" s="276"/>
      <c r="VGH33" s="276"/>
      <c r="VGI33" s="276"/>
      <c r="VGJ33" s="276"/>
      <c r="VGK33" s="276"/>
      <c r="VGL33" s="276"/>
      <c r="VGM33" s="276"/>
      <c r="VGN33" s="276"/>
      <c r="VGO33" s="276"/>
      <c r="VGP33" s="276"/>
      <c r="VGQ33" s="276"/>
      <c r="VGR33" s="276"/>
      <c r="VGS33" s="276"/>
      <c r="VGT33" s="276"/>
      <c r="VGU33" s="276"/>
      <c r="VGV33" s="276"/>
      <c r="VGW33" s="276"/>
      <c r="VGX33" s="276"/>
      <c r="VGY33" s="276"/>
      <c r="VGZ33" s="276"/>
      <c r="VHA33" s="276"/>
      <c r="VHB33" s="276"/>
      <c r="VHC33" s="276"/>
      <c r="VHD33" s="276"/>
      <c r="VHE33" s="276"/>
      <c r="VHF33" s="276"/>
      <c r="VHG33" s="276"/>
      <c r="VHH33" s="276"/>
      <c r="VHI33" s="276"/>
      <c r="VHJ33" s="276"/>
      <c r="VHK33" s="276"/>
      <c r="VHL33" s="276"/>
      <c r="VHM33" s="276"/>
      <c r="VHN33" s="276"/>
      <c r="VHO33" s="276"/>
      <c r="VHP33" s="276"/>
      <c r="VHQ33" s="276"/>
      <c r="VHR33" s="276"/>
      <c r="VHS33" s="276"/>
      <c r="VHT33" s="276"/>
      <c r="VHU33" s="276"/>
      <c r="VHV33" s="276"/>
      <c r="VHW33" s="276"/>
      <c r="VHX33" s="276"/>
      <c r="VHY33" s="276"/>
      <c r="VHZ33" s="276"/>
      <c r="VIA33" s="276"/>
      <c r="VIB33" s="276"/>
      <c r="VIC33" s="276"/>
      <c r="VID33" s="276"/>
      <c r="VIE33" s="276"/>
      <c r="VIF33" s="276"/>
      <c r="VIG33" s="276"/>
      <c r="VIH33" s="276"/>
      <c r="VII33" s="276"/>
      <c r="VIJ33" s="276"/>
      <c r="VIK33" s="276"/>
      <c r="VIL33" s="276"/>
      <c r="VIM33" s="276"/>
      <c r="VIN33" s="276"/>
      <c r="VIO33" s="276"/>
      <c r="VIP33" s="276"/>
      <c r="VIQ33" s="276"/>
      <c r="VIR33" s="276"/>
      <c r="VIS33" s="276"/>
      <c r="VIT33" s="276"/>
      <c r="VIU33" s="276"/>
      <c r="VIV33" s="276"/>
      <c r="VIW33" s="276"/>
      <c r="VIX33" s="276"/>
      <c r="VIY33" s="276"/>
      <c r="VIZ33" s="276"/>
      <c r="VJA33" s="276"/>
      <c r="VJB33" s="276"/>
      <c r="VJC33" s="276"/>
      <c r="VJD33" s="276"/>
      <c r="VJE33" s="276"/>
      <c r="VJF33" s="276"/>
      <c r="VJG33" s="276"/>
      <c r="VJH33" s="276"/>
      <c r="VJI33" s="276"/>
      <c r="VJJ33" s="276"/>
      <c r="VJK33" s="276"/>
      <c r="VJL33" s="276"/>
      <c r="VJM33" s="276"/>
      <c r="VJN33" s="276"/>
      <c r="VJO33" s="276"/>
      <c r="VJP33" s="276"/>
      <c r="VJQ33" s="276"/>
      <c r="VJR33" s="276"/>
      <c r="VJS33" s="276"/>
      <c r="VJT33" s="276"/>
      <c r="VJU33" s="276"/>
      <c r="VJV33" s="276"/>
      <c r="VJW33" s="276"/>
      <c r="VJX33" s="276"/>
      <c r="VJY33" s="276"/>
      <c r="VJZ33" s="276"/>
      <c r="VKA33" s="276"/>
      <c r="VKB33" s="276"/>
      <c r="VKC33" s="276"/>
      <c r="VKD33" s="276"/>
      <c r="VKE33" s="276"/>
      <c r="VKF33" s="276"/>
      <c r="VKG33" s="276"/>
      <c r="VKH33" s="276"/>
      <c r="VKI33" s="276"/>
      <c r="VKJ33" s="276"/>
      <c r="VKK33" s="276"/>
      <c r="VKL33" s="276"/>
      <c r="VKM33" s="276"/>
      <c r="VKN33" s="276"/>
      <c r="VKO33" s="276"/>
      <c r="VKP33" s="276"/>
      <c r="VKQ33" s="276"/>
      <c r="VKR33" s="276"/>
      <c r="VKS33" s="276"/>
      <c r="VKT33" s="276"/>
      <c r="VKU33" s="276"/>
      <c r="VKV33" s="276"/>
      <c r="VKW33" s="276"/>
      <c r="VKX33" s="276"/>
      <c r="VKY33" s="276"/>
      <c r="VKZ33" s="276"/>
      <c r="VLA33" s="276"/>
      <c r="VLB33" s="276"/>
      <c r="VLC33" s="276"/>
      <c r="VLD33" s="276"/>
      <c r="VLE33" s="276"/>
      <c r="VLF33" s="276"/>
      <c r="VLG33" s="276"/>
      <c r="VLH33" s="276"/>
      <c r="VLI33" s="276"/>
      <c r="VLJ33" s="276"/>
      <c r="VLK33" s="276"/>
      <c r="VLL33" s="276"/>
      <c r="VLM33" s="276"/>
      <c r="VLN33" s="276"/>
      <c r="VLO33" s="276"/>
      <c r="VLP33" s="276"/>
      <c r="VLQ33" s="276"/>
      <c r="VLR33" s="276"/>
      <c r="VLS33" s="276"/>
      <c r="VLT33" s="276"/>
      <c r="VLU33" s="276"/>
      <c r="VLV33" s="276"/>
      <c r="VLW33" s="276"/>
      <c r="VLX33" s="276"/>
      <c r="VLY33" s="276"/>
      <c r="VLZ33" s="276"/>
      <c r="VMA33" s="276"/>
      <c r="VMB33" s="276"/>
      <c r="VMC33" s="276"/>
      <c r="VMD33" s="276"/>
      <c r="VME33" s="276"/>
      <c r="VMF33" s="276"/>
      <c r="VMG33" s="276"/>
      <c r="VMH33" s="276"/>
      <c r="VMI33" s="276"/>
      <c r="VMJ33" s="276"/>
      <c r="VMK33" s="276"/>
      <c r="VML33" s="276"/>
      <c r="VMM33" s="276"/>
      <c r="VMN33" s="276"/>
      <c r="VMO33" s="276"/>
      <c r="VMP33" s="276"/>
      <c r="VMQ33" s="276"/>
      <c r="VMR33" s="276"/>
      <c r="VMS33" s="276"/>
      <c r="VMT33" s="276"/>
      <c r="VMU33" s="276"/>
      <c r="VMV33" s="276"/>
      <c r="VMW33" s="276"/>
      <c r="VMX33" s="276"/>
      <c r="VMY33" s="276"/>
      <c r="VMZ33" s="276"/>
      <c r="VNA33" s="276"/>
      <c r="VNB33" s="276"/>
      <c r="VNC33" s="276"/>
      <c r="VND33" s="276"/>
      <c r="VNE33" s="276"/>
      <c r="VNF33" s="276"/>
      <c r="VNG33" s="276"/>
      <c r="VNH33" s="276"/>
      <c r="VNI33" s="276"/>
      <c r="VNJ33" s="276"/>
      <c r="VNK33" s="276"/>
      <c r="VNL33" s="276"/>
      <c r="VNM33" s="276"/>
      <c r="VNN33" s="276"/>
      <c r="VNO33" s="276"/>
      <c r="VNP33" s="276"/>
      <c r="VNQ33" s="276"/>
      <c r="VNR33" s="276"/>
      <c r="VNS33" s="276"/>
      <c r="VNT33" s="276"/>
      <c r="VNU33" s="276"/>
      <c r="VNV33" s="276"/>
      <c r="VNW33" s="276"/>
      <c r="VNX33" s="276"/>
      <c r="VNY33" s="276"/>
      <c r="VNZ33" s="276"/>
      <c r="VOA33" s="276"/>
      <c r="VOB33" s="276"/>
      <c r="VOC33" s="276"/>
      <c r="VOD33" s="276"/>
      <c r="VOE33" s="276"/>
      <c r="VOF33" s="276"/>
      <c r="VOG33" s="276"/>
      <c r="VOH33" s="276"/>
      <c r="VOI33" s="276"/>
      <c r="VOJ33" s="276"/>
      <c r="VOK33" s="276"/>
      <c r="VOL33" s="276"/>
      <c r="VOM33" s="276"/>
      <c r="VON33" s="276"/>
      <c r="VOO33" s="276"/>
      <c r="VOP33" s="276"/>
      <c r="VOQ33" s="276"/>
      <c r="VOR33" s="276"/>
      <c r="VOS33" s="276"/>
      <c r="VOT33" s="276"/>
      <c r="VOU33" s="276"/>
      <c r="VOV33" s="276"/>
      <c r="VOW33" s="276"/>
      <c r="VOX33" s="276"/>
      <c r="VOY33" s="276"/>
      <c r="VOZ33" s="276"/>
      <c r="VPA33" s="276"/>
      <c r="VPB33" s="276"/>
      <c r="VPC33" s="276"/>
      <c r="VPD33" s="276"/>
      <c r="VPE33" s="276"/>
      <c r="VPF33" s="276"/>
      <c r="VPG33" s="276"/>
      <c r="VPH33" s="276"/>
      <c r="VPI33" s="276"/>
      <c r="VPJ33" s="276"/>
      <c r="VPK33" s="276"/>
      <c r="VPL33" s="276"/>
      <c r="VPM33" s="276"/>
      <c r="VPN33" s="276"/>
      <c r="VPO33" s="276"/>
      <c r="VPP33" s="276"/>
      <c r="VPQ33" s="276"/>
      <c r="VPR33" s="276"/>
      <c r="VPS33" s="276"/>
      <c r="VPT33" s="276"/>
      <c r="VPU33" s="276"/>
      <c r="VPV33" s="276"/>
      <c r="VPW33" s="276"/>
      <c r="VPX33" s="276"/>
      <c r="VPY33" s="276"/>
      <c r="VPZ33" s="276"/>
      <c r="VQA33" s="276"/>
      <c r="VQB33" s="276"/>
      <c r="VQC33" s="276"/>
      <c r="VQD33" s="276"/>
      <c r="VQE33" s="276"/>
      <c r="VQF33" s="276"/>
      <c r="VQG33" s="276"/>
      <c r="VQH33" s="276"/>
      <c r="VQI33" s="276"/>
      <c r="VQJ33" s="276"/>
      <c r="VQK33" s="276"/>
      <c r="VQL33" s="276"/>
      <c r="VQM33" s="276"/>
      <c r="VQN33" s="276"/>
      <c r="VQO33" s="276"/>
      <c r="VQP33" s="276"/>
      <c r="VQQ33" s="276"/>
      <c r="VQR33" s="276"/>
      <c r="VQS33" s="276"/>
      <c r="VQT33" s="276"/>
      <c r="VQU33" s="276"/>
      <c r="VQV33" s="276"/>
      <c r="VQW33" s="276"/>
      <c r="VQX33" s="276"/>
      <c r="VQY33" s="276"/>
      <c r="VQZ33" s="276"/>
      <c r="VRA33" s="276"/>
      <c r="VRB33" s="276"/>
      <c r="VRC33" s="276"/>
      <c r="VRD33" s="276"/>
      <c r="VRE33" s="276"/>
      <c r="VRF33" s="276"/>
      <c r="VRG33" s="276"/>
      <c r="VRH33" s="276"/>
      <c r="VRI33" s="276"/>
      <c r="VRJ33" s="276"/>
      <c r="VRK33" s="276"/>
      <c r="VRL33" s="276"/>
      <c r="VRM33" s="276"/>
      <c r="VRN33" s="276"/>
      <c r="VRO33" s="276"/>
      <c r="VRP33" s="276"/>
      <c r="VRQ33" s="276"/>
      <c r="VRR33" s="276"/>
      <c r="VRS33" s="276"/>
      <c r="VRT33" s="276"/>
      <c r="VRU33" s="276"/>
      <c r="VRV33" s="276"/>
      <c r="VRW33" s="276"/>
      <c r="VRX33" s="276"/>
      <c r="VRY33" s="276"/>
      <c r="VRZ33" s="276"/>
      <c r="VSA33" s="276"/>
      <c r="VSB33" s="276"/>
      <c r="VSC33" s="276"/>
      <c r="VSD33" s="276"/>
      <c r="VSE33" s="276"/>
      <c r="VSF33" s="276"/>
      <c r="VSG33" s="276"/>
      <c r="VSH33" s="276"/>
      <c r="VSI33" s="276"/>
      <c r="VSJ33" s="276"/>
      <c r="VSK33" s="276"/>
      <c r="VSL33" s="276"/>
      <c r="VSM33" s="276"/>
      <c r="VSN33" s="276"/>
      <c r="VSO33" s="276"/>
      <c r="VSP33" s="276"/>
      <c r="VSQ33" s="276"/>
      <c r="VSR33" s="276"/>
      <c r="VSS33" s="276"/>
      <c r="VST33" s="276"/>
      <c r="VSU33" s="276"/>
      <c r="VSV33" s="276"/>
      <c r="VSW33" s="276"/>
      <c r="VSX33" s="276"/>
      <c r="VSY33" s="276"/>
      <c r="VSZ33" s="276"/>
      <c r="VTA33" s="276"/>
      <c r="VTB33" s="276"/>
      <c r="VTC33" s="276"/>
      <c r="VTD33" s="276"/>
      <c r="VTE33" s="276"/>
      <c r="VTF33" s="276"/>
      <c r="VTG33" s="276"/>
      <c r="VTH33" s="276"/>
      <c r="VTI33" s="276"/>
      <c r="VTJ33" s="276"/>
      <c r="VTK33" s="276"/>
      <c r="VTL33" s="276"/>
      <c r="VTM33" s="276"/>
      <c r="VTN33" s="276"/>
      <c r="VTO33" s="276"/>
      <c r="VTP33" s="276"/>
      <c r="VTQ33" s="276"/>
      <c r="VTR33" s="276"/>
      <c r="VTS33" s="276"/>
      <c r="VTT33" s="276"/>
      <c r="VTU33" s="276"/>
      <c r="VTV33" s="276"/>
      <c r="VTW33" s="276"/>
      <c r="VTX33" s="276"/>
      <c r="VTY33" s="276"/>
      <c r="VTZ33" s="276"/>
      <c r="VUA33" s="276"/>
      <c r="VUB33" s="276"/>
      <c r="VUC33" s="276"/>
      <c r="VUD33" s="276"/>
      <c r="VUE33" s="276"/>
      <c r="VUF33" s="276"/>
      <c r="VUG33" s="276"/>
      <c r="VUH33" s="276"/>
      <c r="VUI33" s="276"/>
      <c r="VUJ33" s="276"/>
      <c r="VUK33" s="276"/>
      <c r="VUL33" s="276"/>
      <c r="VUM33" s="276"/>
      <c r="VUN33" s="276"/>
      <c r="VUO33" s="276"/>
      <c r="VUP33" s="276"/>
      <c r="VUQ33" s="276"/>
      <c r="VUR33" s="276"/>
      <c r="VUS33" s="276"/>
      <c r="VUT33" s="276"/>
      <c r="VUU33" s="276"/>
      <c r="VUV33" s="276"/>
      <c r="VUW33" s="276"/>
      <c r="VUX33" s="276"/>
      <c r="VUY33" s="276"/>
      <c r="VUZ33" s="276"/>
      <c r="VVA33" s="276"/>
      <c r="VVB33" s="276"/>
      <c r="VVC33" s="276"/>
      <c r="VVD33" s="276"/>
      <c r="VVE33" s="276"/>
      <c r="VVF33" s="276"/>
      <c r="VVG33" s="276"/>
      <c r="VVH33" s="276"/>
      <c r="VVI33" s="276"/>
      <c r="VVJ33" s="276"/>
      <c r="VVK33" s="276"/>
      <c r="VVL33" s="276"/>
      <c r="VVM33" s="276"/>
      <c r="VVN33" s="276"/>
      <c r="VVO33" s="276"/>
      <c r="VVP33" s="276"/>
      <c r="VVQ33" s="276"/>
      <c r="VVR33" s="276"/>
      <c r="VVS33" s="276"/>
      <c r="VVT33" s="276"/>
      <c r="VVU33" s="276"/>
      <c r="VVV33" s="276"/>
      <c r="VVW33" s="276"/>
      <c r="VVX33" s="276"/>
      <c r="VVY33" s="276"/>
      <c r="VVZ33" s="276"/>
      <c r="VWA33" s="276"/>
      <c r="VWB33" s="276"/>
      <c r="VWC33" s="276"/>
      <c r="VWD33" s="276"/>
      <c r="VWE33" s="276"/>
      <c r="VWF33" s="276"/>
      <c r="VWG33" s="276"/>
      <c r="VWH33" s="276"/>
      <c r="VWI33" s="276"/>
      <c r="VWJ33" s="276"/>
      <c r="VWK33" s="276"/>
      <c r="VWL33" s="276"/>
      <c r="VWM33" s="276"/>
      <c r="VWN33" s="276"/>
      <c r="VWO33" s="276"/>
      <c r="VWP33" s="276"/>
      <c r="VWQ33" s="276"/>
      <c r="VWR33" s="276"/>
      <c r="VWS33" s="276"/>
      <c r="VWT33" s="276"/>
      <c r="VWU33" s="276"/>
      <c r="VWV33" s="276"/>
      <c r="VWW33" s="276"/>
      <c r="VWX33" s="276"/>
      <c r="VWY33" s="276"/>
      <c r="VWZ33" s="276"/>
      <c r="VXA33" s="276"/>
      <c r="VXB33" s="276"/>
      <c r="VXC33" s="276"/>
      <c r="VXD33" s="276"/>
      <c r="VXE33" s="276"/>
      <c r="VXF33" s="276"/>
      <c r="VXG33" s="276"/>
      <c r="VXH33" s="276"/>
      <c r="VXI33" s="276"/>
      <c r="VXJ33" s="276"/>
      <c r="VXK33" s="276"/>
      <c r="VXL33" s="276"/>
      <c r="VXM33" s="276"/>
      <c r="VXN33" s="276"/>
      <c r="VXO33" s="276"/>
      <c r="VXP33" s="276"/>
      <c r="VXQ33" s="276"/>
      <c r="VXR33" s="276"/>
      <c r="VXS33" s="276"/>
      <c r="VXT33" s="276"/>
      <c r="VXU33" s="276"/>
      <c r="VXV33" s="276"/>
      <c r="VXW33" s="276"/>
      <c r="VXX33" s="276"/>
      <c r="VXY33" s="276"/>
      <c r="VXZ33" s="276"/>
      <c r="VYA33" s="276"/>
      <c r="VYB33" s="276"/>
      <c r="VYC33" s="276"/>
      <c r="VYD33" s="276"/>
      <c r="VYE33" s="276"/>
      <c r="VYF33" s="276"/>
      <c r="VYG33" s="276"/>
      <c r="VYH33" s="276"/>
      <c r="VYI33" s="276"/>
      <c r="VYJ33" s="276"/>
      <c r="VYK33" s="276"/>
      <c r="VYL33" s="276"/>
      <c r="VYM33" s="276"/>
      <c r="VYN33" s="276"/>
      <c r="VYO33" s="276"/>
      <c r="VYP33" s="276"/>
      <c r="VYQ33" s="276"/>
      <c r="VYR33" s="276"/>
      <c r="VYS33" s="276"/>
      <c r="VYT33" s="276"/>
      <c r="VYU33" s="276"/>
      <c r="VYV33" s="276"/>
      <c r="VYW33" s="276"/>
      <c r="VYX33" s="276"/>
      <c r="VYY33" s="276"/>
      <c r="VYZ33" s="276"/>
      <c r="VZA33" s="276"/>
      <c r="VZB33" s="276"/>
      <c r="VZC33" s="276"/>
      <c r="VZD33" s="276"/>
      <c r="VZE33" s="276"/>
      <c r="VZF33" s="276"/>
      <c r="VZG33" s="276"/>
      <c r="VZH33" s="276"/>
      <c r="VZI33" s="276"/>
      <c r="VZJ33" s="276"/>
      <c r="VZK33" s="276"/>
      <c r="VZL33" s="276"/>
      <c r="VZM33" s="276"/>
      <c r="VZN33" s="276"/>
      <c r="VZO33" s="276"/>
      <c r="VZP33" s="276"/>
      <c r="VZQ33" s="276"/>
      <c r="VZR33" s="276"/>
      <c r="VZS33" s="276"/>
      <c r="VZT33" s="276"/>
      <c r="VZU33" s="276"/>
      <c r="VZV33" s="276"/>
      <c r="VZW33" s="276"/>
      <c r="VZX33" s="276"/>
      <c r="VZY33" s="276"/>
      <c r="VZZ33" s="276"/>
      <c r="WAA33" s="276"/>
      <c r="WAB33" s="276"/>
      <c r="WAC33" s="276"/>
      <c r="WAD33" s="276"/>
      <c r="WAE33" s="276"/>
      <c r="WAF33" s="276"/>
      <c r="WAG33" s="276"/>
      <c r="WAH33" s="276"/>
      <c r="WAI33" s="276"/>
      <c r="WAJ33" s="276"/>
      <c r="WAK33" s="276"/>
      <c r="WAL33" s="276"/>
      <c r="WAM33" s="276"/>
      <c r="WAN33" s="276"/>
      <c r="WAO33" s="276"/>
      <c r="WAP33" s="276"/>
      <c r="WAQ33" s="276"/>
      <c r="WAR33" s="276"/>
      <c r="WAS33" s="276"/>
      <c r="WAT33" s="276"/>
      <c r="WAU33" s="276"/>
      <c r="WAV33" s="276"/>
      <c r="WAW33" s="276"/>
      <c r="WAX33" s="276"/>
      <c r="WAY33" s="276"/>
      <c r="WAZ33" s="276"/>
      <c r="WBA33" s="276"/>
      <c r="WBB33" s="276"/>
      <c r="WBC33" s="276"/>
      <c r="WBD33" s="276"/>
      <c r="WBE33" s="276"/>
      <c r="WBF33" s="276"/>
      <c r="WBG33" s="276"/>
      <c r="WBH33" s="276"/>
      <c r="WBI33" s="276"/>
      <c r="WBJ33" s="276"/>
      <c r="WBK33" s="276"/>
      <c r="WBL33" s="276"/>
      <c r="WBM33" s="276"/>
      <c r="WBN33" s="276"/>
      <c r="WBO33" s="276"/>
      <c r="WBP33" s="276"/>
      <c r="WBQ33" s="276"/>
      <c r="WBR33" s="276"/>
      <c r="WBS33" s="276"/>
      <c r="WBT33" s="276"/>
      <c r="WBU33" s="276"/>
      <c r="WBV33" s="276"/>
      <c r="WBW33" s="276"/>
      <c r="WBX33" s="276"/>
      <c r="WBY33" s="276"/>
      <c r="WBZ33" s="276"/>
      <c r="WCA33" s="276"/>
      <c r="WCB33" s="276"/>
      <c r="WCC33" s="276"/>
      <c r="WCD33" s="276"/>
      <c r="WCE33" s="276"/>
      <c r="WCF33" s="276"/>
      <c r="WCG33" s="276"/>
      <c r="WCH33" s="276"/>
      <c r="WCI33" s="276"/>
      <c r="WCJ33" s="276"/>
      <c r="WCK33" s="276"/>
      <c r="WCL33" s="276"/>
      <c r="WCM33" s="276"/>
      <c r="WCN33" s="276"/>
      <c r="WCO33" s="276"/>
      <c r="WCP33" s="276"/>
      <c r="WCQ33" s="276"/>
      <c r="WCR33" s="276"/>
      <c r="WCS33" s="276"/>
      <c r="WCT33" s="276"/>
      <c r="WCU33" s="276"/>
      <c r="WCV33" s="276"/>
      <c r="WCW33" s="276"/>
      <c r="WCX33" s="276"/>
      <c r="WCY33" s="276"/>
      <c r="WCZ33" s="276"/>
      <c r="WDA33" s="276"/>
      <c r="WDB33" s="276"/>
      <c r="WDC33" s="276"/>
      <c r="WDD33" s="276"/>
      <c r="WDE33" s="276"/>
      <c r="WDF33" s="276"/>
      <c r="WDG33" s="276"/>
      <c r="WDH33" s="276"/>
      <c r="WDI33" s="276"/>
      <c r="WDJ33" s="276"/>
      <c r="WDK33" s="276"/>
      <c r="WDL33" s="276"/>
      <c r="WDM33" s="276"/>
      <c r="WDN33" s="276"/>
      <c r="WDO33" s="276"/>
      <c r="WDP33" s="276"/>
      <c r="WDQ33" s="276"/>
      <c r="WDR33" s="276"/>
      <c r="WDS33" s="276"/>
      <c r="WDT33" s="276"/>
      <c r="WDU33" s="276"/>
      <c r="WDV33" s="276"/>
      <c r="WDW33" s="276"/>
      <c r="WDX33" s="276"/>
      <c r="WDY33" s="276"/>
      <c r="WDZ33" s="276"/>
      <c r="WEA33" s="276"/>
      <c r="WEB33" s="276"/>
      <c r="WEC33" s="276"/>
      <c r="WED33" s="276"/>
      <c r="WEE33" s="276"/>
      <c r="WEF33" s="276"/>
      <c r="WEG33" s="276"/>
      <c r="WEH33" s="276"/>
      <c r="WEI33" s="276"/>
      <c r="WEJ33" s="276"/>
      <c r="WEK33" s="276"/>
      <c r="WEL33" s="276"/>
      <c r="WEM33" s="276"/>
      <c r="WEN33" s="276"/>
      <c r="WEO33" s="276"/>
      <c r="WEP33" s="276"/>
      <c r="WEQ33" s="276"/>
      <c r="WER33" s="276"/>
      <c r="WES33" s="276"/>
      <c r="WET33" s="276"/>
      <c r="WEU33" s="276"/>
      <c r="WEV33" s="276"/>
      <c r="WEW33" s="276"/>
      <c r="WEX33" s="276"/>
      <c r="WEY33" s="276"/>
      <c r="WEZ33" s="276"/>
      <c r="WFA33" s="276"/>
      <c r="WFB33" s="276"/>
      <c r="WFC33" s="276"/>
      <c r="WFD33" s="276"/>
      <c r="WFE33" s="276"/>
      <c r="WFF33" s="276"/>
      <c r="WFG33" s="276"/>
      <c r="WFH33" s="276"/>
      <c r="WFI33" s="276"/>
      <c r="WFJ33" s="276"/>
      <c r="WFK33" s="276"/>
      <c r="WFL33" s="276"/>
      <c r="WFM33" s="276"/>
      <c r="WFN33" s="276"/>
      <c r="WFO33" s="276"/>
      <c r="WFP33" s="276"/>
      <c r="WFQ33" s="276"/>
      <c r="WFR33" s="276"/>
      <c r="WFS33" s="276"/>
      <c r="WFT33" s="276"/>
      <c r="WFU33" s="276"/>
      <c r="WFV33" s="276"/>
      <c r="WFW33" s="276"/>
      <c r="WFX33" s="276"/>
      <c r="WFY33" s="276"/>
      <c r="WFZ33" s="276"/>
      <c r="WGA33" s="276"/>
      <c r="WGB33" s="276"/>
      <c r="WGC33" s="276"/>
      <c r="WGD33" s="276"/>
      <c r="WGE33" s="276"/>
      <c r="WGF33" s="276"/>
      <c r="WGG33" s="276"/>
      <c r="WGH33" s="276"/>
      <c r="WGI33" s="276"/>
      <c r="WGJ33" s="276"/>
      <c r="WGK33" s="276"/>
      <c r="WGL33" s="276"/>
      <c r="WGM33" s="276"/>
      <c r="WGN33" s="276"/>
      <c r="WGO33" s="276"/>
      <c r="WGP33" s="276"/>
      <c r="WGQ33" s="276"/>
      <c r="WGR33" s="276"/>
      <c r="WGS33" s="276"/>
      <c r="WGT33" s="276"/>
      <c r="WGU33" s="276"/>
      <c r="WGV33" s="276"/>
      <c r="WGW33" s="276"/>
      <c r="WGX33" s="276"/>
      <c r="WGY33" s="276"/>
      <c r="WGZ33" s="276"/>
      <c r="WHA33" s="276"/>
      <c r="WHB33" s="276"/>
      <c r="WHC33" s="276"/>
      <c r="WHD33" s="276"/>
      <c r="WHE33" s="276"/>
      <c r="WHF33" s="276"/>
      <c r="WHG33" s="276"/>
      <c r="WHH33" s="276"/>
      <c r="WHI33" s="276"/>
      <c r="WHJ33" s="276"/>
      <c r="WHK33" s="276"/>
      <c r="WHL33" s="276"/>
      <c r="WHM33" s="276"/>
      <c r="WHN33" s="276"/>
      <c r="WHO33" s="276"/>
      <c r="WHP33" s="276"/>
      <c r="WHQ33" s="276"/>
      <c r="WHR33" s="276"/>
      <c r="WHS33" s="276"/>
      <c r="WHT33" s="276"/>
      <c r="WHU33" s="276"/>
      <c r="WHV33" s="276"/>
      <c r="WHW33" s="276"/>
      <c r="WHX33" s="276"/>
      <c r="WHY33" s="276"/>
      <c r="WHZ33" s="276"/>
      <c r="WIA33" s="276"/>
      <c r="WIB33" s="276"/>
      <c r="WIC33" s="276"/>
      <c r="WID33" s="276"/>
      <c r="WIE33" s="276"/>
      <c r="WIF33" s="276"/>
      <c r="WIG33" s="276"/>
      <c r="WIH33" s="276"/>
      <c r="WII33" s="276"/>
      <c r="WIJ33" s="276"/>
      <c r="WIK33" s="276"/>
      <c r="WIL33" s="276"/>
      <c r="WIM33" s="276"/>
      <c r="WIN33" s="276"/>
      <c r="WIO33" s="276"/>
      <c r="WIP33" s="276"/>
      <c r="WIQ33" s="276"/>
      <c r="WIR33" s="276"/>
      <c r="WIS33" s="276"/>
      <c r="WIT33" s="276"/>
      <c r="WIU33" s="276"/>
      <c r="WIV33" s="276"/>
      <c r="WIW33" s="276"/>
      <c r="WIX33" s="276"/>
      <c r="WIY33" s="276"/>
      <c r="WIZ33" s="276"/>
      <c r="WJA33" s="276"/>
      <c r="WJB33" s="276"/>
      <c r="WJC33" s="276"/>
      <c r="WJD33" s="276"/>
      <c r="WJE33" s="276"/>
      <c r="WJF33" s="276"/>
      <c r="WJG33" s="276"/>
      <c r="WJH33" s="276"/>
      <c r="WJI33" s="276"/>
      <c r="WJJ33" s="276"/>
      <c r="WJK33" s="276"/>
      <c r="WJL33" s="276"/>
      <c r="WJM33" s="276"/>
      <c r="WJN33" s="276"/>
      <c r="WJO33" s="276"/>
      <c r="WJP33" s="276"/>
      <c r="WJQ33" s="276"/>
      <c r="WJR33" s="276"/>
      <c r="WJS33" s="276"/>
      <c r="WJT33" s="276"/>
      <c r="WJU33" s="276"/>
      <c r="WJV33" s="276"/>
      <c r="WJW33" s="276"/>
      <c r="WJX33" s="276"/>
      <c r="WJY33" s="276"/>
      <c r="WJZ33" s="276"/>
      <c r="WKA33" s="276"/>
      <c r="WKB33" s="276"/>
      <c r="WKC33" s="276"/>
      <c r="WKD33" s="276"/>
      <c r="WKE33" s="276"/>
      <c r="WKF33" s="276"/>
      <c r="WKG33" s="276"/>
      <c r="WKH33" s="276"/>
      <c r="WKI33" s="276"/>
      <c r="WKJ33" s="276"/>
      <c r="WKK33" s="276"/>
      <c r="WKL33" s="276"/>
      <c r="WKM33" s="276"/>
      <c r="WKN33" s="276"/>
      <c r="WKO33" s="276"/>
      <c r="WKP33" s="276"/>
      <c r="WKQ33" s="276"/>
      <c r="WKR33" s="276"/>
      <c r="WKS33" s="276"/>
      <c r="WKT33" s="276"/>
      <c r="WKU33" s="276"/>
      <c r="WKV33" s="276"/>
      <c r="WKW33" s="276"/>
      <c r="WKX33" s="276"/>
      <c r="WKY33" s="276"/>
      <c r="WKZ33" s="276"/>
      <c r="WLA33" s="276"/>
      <c r="WLB33" s="276"/>
      <c r="WLC33" s="276"/>
      <c r="WLD33" s="276"/>
      <c r="WLE33" s="276"/>
      <c r="WLF33" s="276"/>
      <c r="WLG33" s="276"/>
      <c r="WLH33" s="276"/>
      <c r="WLI33" s="276"/>
      <c r="WLJ33" s="276"/>
      <c r="WLK33" s="276"/>
      <c r="WLL33" s="276"/>
      <c r="WLM33" s="276"/>
      <c r="WLN33" s="276"/>
      <c r="WLO33" s="276"/>
      <c r="WLP33" s="276"/>
      <c r="WLQ33" s="276"/>
      <c r="WLR33" s="276"/>
      <c r="WLS33" s="276"/>
      <c r="WLT33" s="276"/>
      <c r="WLU33" s="276"/>
      <c r="WLV33" s="276"/>
      <c r="WLW33" s="276"/>
      <c r="WLX33" s="276"/>
      <c r="WLY33" s="276"/>
      <c r="WLZ33" s="276"/>
      <c r="WMA33" s="276"/>
      <c r="WMB33" s="276"/>
      <c r="WMC33" s="276"/>
      <c r="WMD33" s="276"/>
      <c r="WME33" s="276"/>
      <c r="WMF33" s="276"/>
      <c r="WMG33" s="276"/>
      <c r="WMH33" s="276"/>
      <c r="WMI33" s="276"/>
      <c r="WMJ33" s="276"/>
      <c r="WMK33" s="276"/>
      <c r="WML33" s="276"/>
      <c r="WMM33" s="276"/>
      <c r="WMN33" s="276"/>
      <c r="WMO33" s="276"/>
      <c r="WMP33" s="276"/>
      <c r="WMQ33" s="276"/>
      <c r="WMR33" s="276"/>
      <c r="WMS33" s="276"/>
      <c r="WMT33" s="276"/>
      <c r="WMU33" s="276"/>
      <c r="WMV33" s="276"/>
      <c r="WMW33" s="276"/>
      <c r="WMX33" s="276"/>
      <c r="WMY33" s="276"/>
      <c r="WMZ33" s="276"/>
      <c r="WNA33" s="276"/>
      <c r="WNB33" s="276"/>
      <c r="WNC33" s="276"/>
      <c r="WND33" s="276"/>
      <c r="WNE33" s="276"/>
      <c r="WNF33" s="276"/>
      <c r="WNG33" s="276"/>
      <c r="WNH33" s="276"/>
      <c r="WNI33" s="276"/>
      <c r="WNJ33" s="276"/>
      <c r="WNK33" s="276"/>
      <c r="WNL33" s="276"/>
      <c r="WNM33" s="276"/>
      <c r="WNN33" s="276"/>
      <c r="WNO33" s="276"/>
      <c r="WNP33" s="276"/>
      <c r="WNQ33" s="276"/>
      <c r="WNR33" s="276"/>
      <c r="WNS33" s="276"/>
      <c r="WNT33" s="276"/>
      <c r="WNU33" s="276"/>
      <c r="WNV33" s="276"/>
      <c r="WNW33" s="276"/>
      <c r="WNX33" s="276"/>
      <c r="WNY33" s="276"/>
      <c r="WNZ33" s="276"/>
      <c r="WOA33" s="276"/>
      <c r="WOB33" s="276"/>
      <c r="WOC33" s="276"/>
      <c r="WOD33" s="276"/>
      <c r="WOE33" s="276"/>
      <c r="WOF33" s="276"/>
      <c r="WOG33" s="276"/>
      <c r="WOH33" s="276"/>
      <c r="WOI33" s="276"/>
      <c r="WOJ33" s="276"/>
      <c r="WOK33" s="276"/>
      <c r="WOL33" s="276"/>
      <c r="WOM33" s="276"/>
      <c r="WON33" s="276"/>
      <c r="WOO33" s="276"/>
      <c r="WOP33" s="276"/>
      <c r="WOQ33" s="276"/>
      <c r="WOR33" s="276"/>
      <c r="WOS33" s="276"/>
      <c r="WOT33" s="276"/>
      <c r="WOU33" s="276"/>
      <c r="WOV33" s="276"/>
      <c r="WOW33" s="276"/>
      <c r="WOX33" s="276"/>
      <c r="WOY33" s="276"/>
      <c r="WOZ33" s="276"/>
      <c r="WPA33" s="276"/>
      <c r="WPB33" s="276"/>
      <c r="WPC33" s="276"/>
      <c r="WPD33" s="276"/>
      <c r="WPE33" s="276"/>
      <c r="WPF33" s="276"/>
      <c r="WPG33" s="276"/>
      <c r="WPH33" s="276"/>
      <c r="WPI33" s="276"/>
      <c r="WPJ33" s="276"/>
      <c r="WPK33" s="276"/>
      <c r="WPL33" s="276"/>
      <c r="WPM33" s="276"/>
      <c r="WPN33" s="276"/>
      <c r="WPO33" s="276"/>
      <c r="WPP33" s="276"/>
      <c r="WPQ33" s="276"/>
      <c r="WPR33" s="276"/>
      <c r="WPS33" s="276"/>
      <c r="WPT33" s="276"/>
      <c r="WPU33" s="276"/>
      <c r="WPV33" s="276"/>
      <c r="WPW33" s="276"/>
      <c r="WPX33" s="276"/>
      <c r="WPY33" s="276"/>
      <c r="WPZ33" s="276"/>
      <c r="WQA33" s="276"/>
      <c r="WQB33" s="276"/>
      <c r="WQC33" s="276"/>
      <c r="WQD33" s="276"/>
      <c r="WQE33" s="276"/>
      <c r="WQF33" s="276"/>
      <c r="WQG33" s="276"/>
      <c r="WQH33" s="276"/>
      <c r="WQI33" s="276"/>
      <c r="WQJ33" s="276"/>
      <c r="WQK33" s="276"/>
      <c r="WQL33" s="276"/>
      <c r="WQM33" s="276"/>
      <c r="WQN33" s="276"/>
      <c r="WQO33" s="276"/>
      <c r="WQP33" s="276"/>
      <c r="WQQ33" s="276"/>
      <c r="WQR33" s="276"/>
      <c r="WQS33" s="276"/>
      <c r="WQT33" s="276"/>
      <c r="WQU33" s="276"/>
      <c r="WQV33" s="276"/>
      <c r="WQW33" s="276"/>
      <c r="WQX33" s="276"/>
      <c r="WQY33" s="276"/>
      <c r="WQZ33" s="276"/>
      <c r="WRA33" s="276"/>
      <c r="WRB33" s="276"/>
      <c r="WRC33" s="276"/>
      <c r="WRD33" s="276"/>
      <c r="WRE33" s="276"/>
      <c r="WRF33" s="276"/>
      <c r="WRG33" s="276"/>
      <c r="WRH33" s="276"/>
      <c r="WRI33" s="276"/>
      <c r="WRJ33" s="276"/>
      <c r="WRK33" s="276"/>
      <c r="WRL33" s="276"/>
      <c r="WRM33" s="276"/>
      <c r="WRN33" s="276"/>
      <c r="WRO33" s="276"/>
      <c r="WRP33" s="276"/>
      <c r="WRQ33" s="276"/>
      <c r="WRR33" s="276"/>
      <c r="WRS33" s="276"/>
      <c r="WRT33" s="276"/>
      <c r="WRU33" s="276"/>
      <c r="WRV33" s="276"/>
      <c r="WRW33" s="276"/>
      <c r="WRX33" s="276"/>
      <c r="WRY33" s="276"/>
      <c r="WRZ33" s="276"/>
      <c r="WSA33" s="276"/>
      <c r="WSB33" s="276"/>
      <c r="WSC33" s="276"/>
      <c r="WSD33" s="276"/>
      <c r="WSE33" s="276"/>
      <c r="WSF33" s="276"/>
      <c r="WSG33" s="276"/>
      <c r="WSH33" s="276"/>
      <c r="WSI33" s="276"/>
      <c r="WSJ33" s="276"/>
      <c r="WSK33" s="276"/>
      <c r="WSL33" s="276"/>
      <c r="WSM33" s="276"/>
      <c r="WSN33" s="276"/>
      <c r="WSO33" s="276"/>
      <c r="WSP33" s="276"/>
      <c r="WSQ33" s="276"/>
      <c r="WSR33" s="276"/>
      <c r="WSS33" s="276"/>
      <c r="WST33" s="276"/>
      <c r="WSU33" s="276"/>
      <c r="WSV33" s="276"/>
      <c r="WSW33" s="276"/>
      <c r="WSX33" s="276"/>
      <c r="WSY33" s="276"/>
      <c r="WSZ33" s="276"/>
      <c r="WTA33" s="276"/>
      <c r="WTB33" s="276"/>
      <c r="WTC33" s="276"/>
      <c r="WTD33" s="276"/>
      <c r="WTE33" s="276"/>
      <c r="WTF33" s="276"/>
      <c r="WTG33" s="276"/>
      <c r="WTH33" s="276"/>
      <c r="WTI33" s="276"/>
      <c r="WTJ33" s="276"/>
      <c r="WTK33" s="276"/>
      <c r="WTL33" s="276"/>
      <c r="WTM33" s="276"/>
      <c r="WTN33" s="276"/>
      <c r="WTO33" s="276"/>
      <c r="WTP33" s="276"/>
      <c r="WTQ33" s="276"/>
      <c r="WTR33" s="276"/>
      <c r="WTS33" s="276"/>
      <c r="WTT33" s="276"/>
      <c r="WTU33" s="276"/>
      <c r="WTV33" s="276"/>
      <c r="WTW33" s="276"/>
      <c r="WTX33" s="276"/>
      <c r="WTY33" s="276"/>
      <c r="WTZ33" s="276"/>
      <c r="WUA33" s="276"/>
      <c r="WUB33" s="276"/>
      <c r="WUC33" s="276"/>
      <c r="WUD33" s="276"/>
      <c r="WUE33" s="276"/>
      <c r="WUF33" s="276"/>
      <c r="WUG33" s="276"/>
      <c r="WUH33" s="276"/>
      <c r="WUI33" s="276"/>
      <c r="WUJ33" s="276"/>
      <c r="WUK33" s="276"/>
      <c r="WUL33" s="276"/>
      <c r="WUM33" s="276"/>
      <c r="WUN33" s="276"/>
      <c r="WUO33" s="276"/>
      <c r="WUP33" s="276"/>
      <c r="WUQ33" s="276"/>
      <c r="WUR33" s="276"/>
      <c r="WUS33" s="276"/>
      <c r="WUT33" s="276"/>
      <c r="WUU33" s="276"/>
      <c r="WUV33" s="276"/>
      <c r="WUW33" s="276"/>
      <c r="WUX33" s="276"/>
      <c r="WUY33" s="276"/>
      <c r="WUZ33" s="276"/>
      <c r="WVA33" s="276"/>
      <c r="WVB33" s="276"/>
      <c r="WVC33" s="276"/>
      <c r="WVD33" s="276"/>
      <c r="WVE33" s="276"/>
      <c r="WVF33" s="276"/>
      <c r="WVG33" s="276"/>
      <c r="WVH33" s="276"/>
      <c r="WVI33" s="276"/>
      <c r="WVJ33" s="276"/>
      <c r="WVK33" s="276"/>
      <c r="WVL33" s="276"/>
      <c r="WVM33" s="276"/>
      <c r="WVN33" s="276"/>
      <c r="WVO33" s="276"/>
      <c r="WVP33" s="276"/>
      <c r="WVQ33" s="276"/>
      <c r="WVR33" s="276"/>
      <c r="WVS33" s="276"/>
      <c r="WVT33" s="276"/>
      <c r="WVU33" s="276"/>
      <c r="WVV33" s="276"/>
      <c r="WVW33" s="276"/>
      <c r="WVX33" s="276"/>
      <c r="WVY33" s="276"/>
      <c r="WVZ33" s="276"/>
      <c r="WWA33" s="276"/>
      <c r="WWB33" s="276"/>
      <c r="WWC33" s="276"/>
      <c r="WWD33" s="276"/>
      <c r="WWE33" s="276"/>
      <c r="WWF33" s="276"/>
      <c r="WWG33" s="276"/>
      <c r="WWH33" s="276"/>
      <c r="WWI33" s="276"/>
      <c r="WWJ33" s="276"/>
      <c r="WWK33" s="276"/>
      <c r="WWL33" s="276"/>
      <c r="WWM33" s="276"/>
      <c r="WWN33" s="276"/>
      <c r="WWO33" s="276"/>
      <c r="WWP33" s="276"/>
      <c r="WWQ33" s="276"/>
      <c r="WWR33" s="276"/>
      <c r="WWS33" s="276"/>
      <c r="WWT33" s="276"/>
      <c r="WWU33" s="276"/>
      <c r="WWV33" s="276"/>
      <c r="WWW33" s="276"/>
      <c r="WWX33" s="276"/>
      <c r="WWY33" s="276"/>
      <c r="WWZ33" s="276"/>
      <c r="WXA33" s="276"/>
      <c r="WXB33" s="276"/>
      <c r="WXC33" s="276"/>
      <c r="WXD33" s="276"/>
      <c r="WXE33" s="276"/>
      <c r="WXF33" s="276"/>
      <c r="WXG33" s="276"/>
      <c r="WXH33" s="276"/>
      <c r="WXI33" s="276"/>
      <c r="WXJ33" s="276"/>
      <c r="WXK33" s="276"/>
      <c r="WXL33" s="276"/>
      <c r="WXM33" s="276"/>
      <c r="WXN33" s="276"/>
      <c r="WXO33" s="276"/>
      <c r="WXP33" s="276"/>
      <c r="WXQ33" s="276"/>
      <c r="WXR33" s="276"/>
      <c r="WXS33" s="276"/>
      <c r="WXT33" s="276"/>
      <c r="WXU33" s="276"/>
      <c r="WXV33" s="276"/>
      <c r="WXW33" s="276"/>
      <c r="WXX33" s="276"/>
      <c r="WXY33" s="276"/>
      <c r="WXZ33" s="276"/>
      <c r="WYA33" s="276"/>
      <c r="WYB33" s="276"/>
      <c r="WYC33" s="276"/>
      <c r="WYD33" s="276"/>
      <c r="WYE33" s="276"/>
      <c r="WYF33" s="276"/>
      <c r="WYG33" s="276"/>
      <c r="WYH33" s="276"/>
      <c r="WYI33" s="276"/>
      <c r="WYJ33" s="276"/>
      <c r="WYK33" s="276"/>
      <c r="WYL33" s="276"/>
      <c r="WYM33" s="276"/>
      <c r="WYN33" s="276"/>
      <c r="WYO33" s="276"/>
      <c r="WYP33" s="276"/>
      <c r="WYQ33" s="276"/>
      <c r="WYR33" s="276"/>
      <c r="WYS33" s="276"/>
      <c r="WYT33" s="276"/>
      <c r="WYU33" s="276"/>
      <c r="WYV33" s="276"/>
      <c r="WYW33" s="276"/>
      <c r="WYX33" s="276"/>
      <c r="WYY33" s="276"/>
      <c r="WYZ33" s="276"/>
      <c r="WZA33" s="276"/>
      <c r="WZB33" s="276"/>
      <c r="WZC33" s="276"/>
      <c r="WZD33" s="276"/>
      <c r="WZE33" s="276"/>
      <c r="WZF33" s="276"/>
      <c r="WZG33" s="276"/>
      <c r="WZH33" s="276"/>
      <c r="WZI33" s="276"/>
      <c r="WZJ33" s="276"/>
      <c r="WZK33" s="276"/>
      <c r="WZL33" s="276"/>
      <c r="WZM33" s="276"/>
      <c r="WZN33" s="276"/>
      <c r="WZO33" s="276"/>
      <c r="WZP33" s="276"/>
      <c r="WZQ33" s="276"/>
      <c r="WZR33" s="276"/>
      <c r="WZS33" s="276"/>
      <c r="WZT33" s="276"/>
      <c r="WZU33" s="276"/>
      <c r="WZV33" s="276"/>
      <c r="WZW33" s="276"/>
      <c r="WZX33" s="276"/>
      <c r="WZY33" s="276"/>
      <c r="WZZ33" s="276"/>
      <c r="XAA33" s="276"/>
      <c r="XAB33" s="276"/>
      <c r="XAC33" s="276"/>
      <c r="XAD33" s="276"/>
      <c r="XAE33" s="276"/>
      <c r="XAF33" s="276"/>
      <c r="XAG33" s="276"/>
      <c r="XAH33" s="276"/>
      <c r="XAI33" s="276"/>
      <c r="XAJ33" s="276"/>
      <c r="XAK33" s="276"/>
      <c r="XAL33" s="276"/>
      <c r="XAM33" s="276"/>
      <c r="XAN33" s="276"/>
      <c r="XAO33" s="276"/>
      <c r="XAP33" s="276"/>
      <c r="XAQ33" s="276"/>
      <c r="XAR33" s="276"/>
      <c r="XAS33" s="276"/>
      <c r="XAT33" s="276"/>
      <c r="XAU33" s="276"/>
      <c r="XAV33" s="276"/>
      <c r="XAW33" s="276"/>
      <c r="XAX33" s="276"/>
      <c r="XAY33" s="276"/>
      <c r="XAZ33" s="276"/>
      <c r="XBA33" s="276"/>
      <c r="XBB33" s="276"/>
      <c r="XBC33" s="276"/>
      <c r="XBD33" s="276"/>
      <c r="XBE33" s="276"/>
      <c r="XBF33" s="276"/>
      <c r="XBG33" s="276"/>
      <c r="XBH33" s="276"/>
      <c r="XBI33" s="276"/>
      <c r="XBJ33" s="276"/>
      <c r="XBK33" s="276"/>
      <c r="XBL33" s="276"/>
      <c r="XBM33" s="276"/>
      <c r="XBN33" s="276"/>
      <c r="XBO33" s="276"/>
      <c r="XBP33" s="276"/>
      <c r="XBQ33" s="276"/>
      <c r="XBR33" s="276"/>
      <c r="XBS33" s="276"/>
      <c r="XBT33" s="276"/>
      <c r="XBU33" s="276"/>
      <c r="XBV33" s="276"/>
      <c r="XBW33" s="276"/>
      <c r="XBX33" s="276"/>
      <c r="XBY33" s="276"/>
      <c r="XBZ33" s="276"/>
      <c r="XCA33" s="276"/>
      <c r="XCB33" s="276"/>
      <c r="XCC33" s="276"/>
      <c r="XCD33" s="276"/>
      <c r="XCE33" s="276"/>
      <c r="XCF33" s="276"/>
      <c r="XCG33" s="276"/>
      <c r="XCH33" s="276"/>
      <c r="XCI33" s="276"/>
      <c r="XCJ33" s="276"/>
      <c r="XCK33" s="276"/>
      <c r="XCL33" s="276"/>
      <c r="XCM33" s="276"/>
      <c r="XCN33" s="276"/>
      <c r="XCO33" s="276"/>
      <c r="XCP33" s="276"/>
      <c r="XCQ33" s="276"/>
      <c r="XCR33" s="276"/>
      <c r="XCS33" s="276"/>
      <c r="XCT33" s="276"/>
      <c r="XCU33" s="276"/>
      <c r="XCV33" s="276"/>
      <c r="XCW33" s="276"/>
      <c r="XCX33" s="276"/>
      <c r="XCY33" s="276"/>
      <c r="XCZ33" s="276"/>
      <c r="XDA33" s="276"/>
      <c r="XDB33" s="276"/>
      <c r="XDC33" s="276"/>
      <c r="XDD33" s="276"/>
      <c r="XDE33" s="276"/>
      <c r="XDF33" s="276"/>
      <c r="XDG33" s="276"/>
      <c r="XDH33" s="276"/>
      <c r="XDI33" s="276"/>
      <c r="XDJ33" s="276"/>
      <c r="XDK33" s="276"/>
      <c r="XDL33" s="276"/>
      <c r="XDM33" s="276"/>
      <c r="XDN33" s="276"/>
      <c r="XDO33" s="276"/>
      <c r="XDP33" s="276"/>
      <c r="XDQ33" s="276"/>
      <c r="XDR33" s="276"/>
      <c r="XDS33" s="276"/>
      <c r="XDT33" s="276"/>
      <c r="XDU33" s="276"/>
      <c r="XDV33" s="276"/>
      <c r="XDW33" s="276"/>
      <c r="XDX33" s="276"/>
      <c r="XDY33" s="276"/>
      <c r="XDZ33" s="276"/>
      <c r="XEA33" s="276"/>
      <c r="XEB33" s="276"/>
      <c r="XEC33" s="276"/>
      <c r="XED33" s="276"/>
      <c r="XEE33" s="276"/>
      <c r="XEF33" s="276"/>
      <c r="XEG33" s="276"/>
      <c r="XEH33" s="276"/>
      <c r="XEI33" s="276"/>
      <c r="XEJ33" s="276"/>
      <c r="XEK33" s="276"/>
      <c r="XEL33" s="276"/>
      <c r="XEM33" s="276"/>
      <c r="XEN33" s="276"/>
      <c r="XEO33" s="276"/>
      <c r="XEP33" s="276"/>
      <c r="XEQ33" s="276"/>
      <c r="XER33" s="276"/>
      <c r="XES33" s="276"/>
      <c r="XET33" s="276"/>
    </row>
    <row r="34" spans="1:16374" s="248" customFormat="1" ht="15.6" x14ac:dyDescent="0.3">
      <c r="A34" s="250">
        <f>IF(B34="MATIERE",VLOOKUP($C34,MATIERE!$B$2:$K$601,10,0),IF(B34="MOA",VLOOKUP($C34,ATELIER!$B$2:$K$291,10,0),IF(B34="MOC",VLOOKUP($C34,CHANTIER!$B$2:$K$291,10,0),IF(B34="MP",VLOOKUP($C34,MINIPELLE!$B$2:$K$291,10,0),""))))</f>
        <v>582</v>
      </c>
      <c r="B34" s="248" t="s">
        <v>294</v>
      </c>
      <c r="C34" s="276" t="s">
        <v>1938</v>
      </c>
      <c r="D34" s="274" t="str">
        <f>IF(B34="MATIERE",VLOOKUP($C34,[4]MATIERE!$B$2:$K$601,6,0),IF(B34="MOA",VLOOKUP($C34,[4]ATELIER!$B$2:$K$291,3,0),IF(B34="MOC",VLOOKUP($C34,[4]CHANTIER!$B$2:$K$291,3,0),IF(B34="MP",VLOOKUP($C34,[4]MINIPELLE!$B$2:$K$291,3,0),""))))</f>
        <v>pc</v>
      </c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54" t="s">
        <v>2018</v>
      </c>
      <c r="Q34" s="276"/>
      <c r="R34" s="276"/>
      <c r="S34" s="276"/>
      <c r="T34" s="276"/>
      <c r="U34" s="276"/>
      <c r="V34" s="276"/>
      <c r="W34" s="274" t="str">
        <f t="shared" si="2"/>
        <v/>
      </c>
      <c r="X34" s="274" t="str">
        <f t="shared" si="6"/>
        <v/>
      </c>
      <c r="Y34" s="274" t="str">
        <f t="shared" si="7"/>
        <v/>
      </c>
      <c r="Z34" s="274" t="str">
        <f t="shared" si="8"/>
        <v/>
      </c>
      <c r="AA34" s="274" t="str">
        <f t="shared" si="9"/>
        <v/>
      </c>
      <c r="AB34" s="274" t="str">
        <f t="shared" si="10"/>
        <v/>
      </c>
      <c r="AC34" s="274" t="str">
        <f t="shared" si="11"/>
        <v/>
      </c>
      <c r="AD34" s="274" t="str">
        <f t="shared" si="12"/>
        <v/>
      </c>
      <c r="AE34" s="274" t="str">
        <f t="shared" si="13"/>
        <v/>
      </c>
      <c r="AF34" s="274" t="str">
        <f t="shared" si="14"/>
        <v/>
      </c>
      <c r="AG34" s="274" t="str">
        <f t="shared" si="15"/>
        <v xml:space="preserve">INSERT INTO SC_SystemeProduits(RefDimension,NomSysteme,typePresta,ligne,formule,cte1,DateModif) values (null,'COLLECTE_ELEC','MATIERE',582,'DISTANCE_3G15*BOB_100/100',null,now());
</v>
      </c>
      <c r="AH34" s="274" t="str">
        <f t="shared" si="16"/>
        <v/>
      </c>
      <c r="AI34" s="274" t="str">
        <f t="shared" si="17"/>
        <v/>
      </c>
      <c r="AJ34" s="274" t="str">
        <f t="shared" si="18"/>
        <v/>
      </c>
      <c r="AK34" s="274" t="str">
        <f t="shared" si="19"/>
        <v/>
      </c>
      <c r="AL34" s="274" t="str">
        <f t="shared" si="3"/>
        <v/>
      </c>
      <c r="AM34" s="274" t="str">
        <f t="shared" si="4"/>
        <v/>
      </c>
      <c r="AN34" s="274"/>
      <c r="AO34" s="274"/>
      <c r="AP34" s="274"/>
      <c r="AQ34" s="274"/>
      <c r="AR34" s="274"/>
      <c r="AS34" s="274"/>
      <c r="AT34" s="274"/>
      <c r="AU34" s="274"/>
      <c r="AV34" s="274"/>
      <c r="AW34" s="274"/>
      <c r="AX34" s="274"/>
      <c r="AY34" s="274"/>
      <c r="AZ34" s="274"/>
      <c r="BA34" s="274"/>
      <c r="BB34" s="274"/>
      <c r="BC34" s="274"/>
      <c r="BD34" s="274"/>
      <c r="BE34" s="274"/>
      <c r="BF34" s="274"/>
      <c r="BG34" s="274"/>
      <c r="BH34" s="274"/>
      <c r="BI34" s="274"/>
      <c r="BJ34" s="274"/>
      <c r="BK34" s="274"/>
      <c r="BL34" s="274"/>
      <c r="BM34" s="274"/>
      <c r="BN34" s="274"/>
      <c r="BO34" s="274"/>
      <c r="BP34" s="274" t="str">
        <f t="shared" si="5"/>
        <v/>
      </c>
      <c r="BQ34" s="276"/>
      <c r="BR34" s="276"/>
      <c r="BS34" s="276"/>
      <c r="BT34" s="276"/>
      <c r="BU34" s="276"/>
      <c r="BV34" s="276"/>
      <c r="BW34" s="276"/>
      <c r="BX34" s="276"/>
      <c r="BY34" s="276"/>
      <c r="BZ34" s="276"/>
      <c r="CA34" s="276"/>
      <c r="CB34" s="276"/>
      <c r="CC34" s="276"/>
      <c r="CD34" s="276"/>
      <c r="CE34" s="276"/>
      <c r="CF34" s="276"/>
      <c r="CG34" s="276"/>
      <c r="CH34" s="276"/>
      <c r="CI34" s="276"/>
      <c r="CJ34" s="276"/>
      <c r="CK34" s="276"/>
      <c r="CL34" s="276"/>
      <c r="CM34" s="276"/>
      <c r="CN34" s="276"/>
      <c r="CO34" s="276"/>
      <c r="CP34" s="276"/>
      <c r="CQ34" s="276"/>
      <c r="CR34" s="276"/>
      <c r="CS34" s="276"/>
      <c r="CT34" s="276"/>
      <c r="CU34" s="276"/>
      <c r="CV34" s="276"/>
      <c r="CW34" s="276"/>
      <c r="CX34" s="276"/>
      <c r="CY34" s="276"/>
      <c r="CZ34" s="276"/>
      <c r="DA34" s="276"/>
      <c r="DB34" s="276"/>
      <c r="DC34" s="276"/>
      <c r="DD34" s="276"/>
      <c r="DE34" s="276"/>
      <c r="DF34" s="276"/>
      <c r="DG34" s="276"/>
      <c r="DH34" s="276"/>
      <c r="DI34" s="276"/>
      <c r="DJ34" s="276"/>
      <c r="DK34" s="276"/>
      <c r="DL34" s="276"/>
      <c r="DM34" s="276"/>
      <c r="DN34" s="276"/>
      <c r="DO34" s="276"/>
      <c r="DP34" s="276"/>
      <c r="DQ34" s="276"/>
      <c r="DR34" s="276"/>
      <c r="DS34" s="276"/>
      <c r="DT34" s="276"/>
      <c r="DU34" s="276"/>
      <c r="DV34" s="276"/>
      <c r="DW34" s="276"/>
      <c r="DX34" s="276"/>
      <c r="DY34" s="276"/>
      <c r="DZ34" s="276"/>
      <c r="EA34" s="276"/>
      <c r="EB34" s="276"/>
      <c r="EC34" s="276"/>
      <c r="ED34" s="276"/>
      <c r="EE34" s="276"/>
      <c r="EF34" s="276"/>
      <c r="EG34" s="276"/>
      <c r="EH34" s="276"/>
      <c r="EI34" s="276"/>
      <c r="EJ34" s="276"/>
      <c r="EK34" s="276"/>
      <c r="EL34" s="276"/>
      <c r="EM34" s="276"/>
      <c r="EN34" s="276"/>
      <c r="EO34" s="276"/>
      <c r="EP34" s="276"/>
      <c r="EQ34" s="276"/>
      <c r="ER34" s="276"/>
      <c r="ES34" s="276"/>
      <c r="ET34" s="276"/>
      <c r="EU34" s="276"/>
      <c r="EV34" s="276"/>
      <c r="EW34" s="276"/>
      <c r="EX34" s="276"/>
      <c r="EY34" s="276"/>
      <c r="EZ34" s="276"/>
      <c r="FA34" s="276"/>
      <c r="FB34" s="276"/>
      <c r="FC34" s="276"/>
      <c r="FD34" s="276"/>
      <c r="FE34" s="276"/>
      <c r="FF34" s="276"/>
      <c r="FG34" s="276"/>
      <c r="FH34" s="276"/>
      <c r="FI34" s="276"/>
      <c r="FJ34" s="276"/>
      <c r="FK34" s="276"/>
      <c r="FL34" s="276"/>
      <c r="FM34" s="276"/>
      <c r="FN34" s="276"/>
      <c r="FO34" s="276"/>
      <c r="FP34" s="276"/>
      <c r="FQ34" s="276"/>
      <c r="FR34" s="276"/>
      <c r="FS34" s="276"/>
      <c r="FT34" s="276"/>
      <c r="FU34" s="276"/>
      <c r="FV34" s="276"/>
      <c r="FW34" s="276"/>
      <c r="FX34" s="276"/>
      <c r="FY34" s="276"/>
      <c r="FZ34" s="276"/>
      <c r="GA34" s="276"/>
      <c r="GB34" s="276"/>
      <c r="GC34" s="276"/>
      <c r="GD34" s="276"/>
      <c r="GE34" s="276"/>
      <c r="GF34" s="276"/>
      <c r="GG34" s="276"/>
      <c r="GH34" s="276"/>
      <c r="GI34" s="276"/>
      <c r="GJ34" s="276"/>
      <c r="GK34" s="276"/>
      <c r="GL34" s="276"/>
      <c r="GM34" s="276"/>
      <c r="GN34" s="276"/>
      <c r="GO34" s="276"/>
      <c r="GP34" s="276"/>
      <c r="GQ34" s="276"/>
      <c r="GR34" s="276"/>
      <c r="GS34" s="276"/>
      <c r="GT34" s="276"/>
      <c r="GU34" s="276"/>
      <c r="GV34" s="276"/>
      <c r="GW34" s="276"/>
      <c r="GX34" s="276"/>
      <c r="GY34" s="276"/>
      <c r="GZ34" s="276"/>
      <c r="HA34" s="276"/>
      <c r="HB34" s="276"/>
      <c r="HC34" s="276"/>
      <c r="HD34" s="276"/>
      <c r="HE34" s="276"/>
      <c r="HF34" s="276"/>
      <c r="HG34" s="276"/>
      <c r="HH34" s="276"/>
      <c r="HI34" s="276"/>
      <c r="HJ34" s="276"/>
      <c r="HK34" s="276"/>
      <c r="HL34" s="276"/>
      <c r="HM34" s="276"/>
      <c r="HN34" s="276"/>
      <c r="HO34" s="276"/>
      <c r="HP34" s="276"/>
      <c r="HQ34" s="276"/>
      <c r="HR34" s="276"/>
      <c r="HS34" s="276"/>
      <c r="HT34" s="276"/>
      <c r="HU34" s="276"/>
      <c r="HV34" s="276"/>
      <c r="HW34" s="276"/>
      <c r="HX34" s="276"/>
      <c r="HY34" s="276"/>
      <c r="HZ34" s="276"/>
      <c r="IA34" s="276"/>
      <c r="IB34" s="276"/>
      <c r="IC34" s="276"/>
      <c r="ID34" s="276"/>
      <c r="IE34" s="276"/>
      <c r="IF34" s="276"/>
      <c r="IG34" s="276"/>
      <c r="IH34" s="276"/>
      <c r="II34" s="276"/>
      <c r="IJ34" s="276"/>
      <c r="IK34" s="276"/>
      <c r="IL34" s="276"/>
      <c r="IM34" s="276"/>
      <c r="IN34" s="276"/>
      <c r="IO34" s="276"/>
      <c r="IP34" s="276"/>
      <c r="IQ34" s="276"/>
      <c r="IR34" s="276"/>
      <c r="IS34" s="276"/>
      <c r="IT34" s="276"/>
      <c r="IU34" s="276"/>
      <c r="IV34" s="276"/>
      <c r="IW34" s="276"/>
      <c r="IX34" s="276"/>
      <c r="IY34" s="276"/>
      <c r="IZ34" s="276"/>
      <c r="JA34" s="276"/>
      <c r="JB34" s="276"/>
      <c r="JC34" s="276"/>
      <c r="JD34" s="276"/>
      <c r="JE34" s="276"/>
      <c r="JF34" s="276"/>
      <c r="JG34" s="276"/>
      <c r="JH34" s="276"/>
      <c r="JI34" s="276"/>
      <c r="JJ34" s="276"/>
      <c r="JK34" s="276"/>
      <c r="JL34" s="276"/>
      <c r="JM34" s="276"/>
      <c r="JN34" s="276"/>
      <c r="JO34" s="276"/>
      <c r="JP34" s="276"/>
      <c r="JQ34" s="276"/>
      <c r="JR34" s="276"/>
      <c r="JS34" s="276"/>
      <c r="JT34" s="276"/>
      <c r="JU34" s="276"/>
      <c r="JV34" s="276"/>
      <c r="JW34" s="276"/>
      <c r="JX34" s="276"/>
      <c r="JY34" s="276"/>
      <c r="JZ34" s="276"/>
      <c r="KA34" s="276"/>
      <c r="KB34" s="276"/>
      <c r="KC34" s="276"/>
      <c r="KD34" s="276"/>
      <c r="KE34" s="276"/>
      <c r="KF34" s="276"/>
      <c r="KG34" s="276"/>
      <c r="KH34" s="276"/>
      <c r="KI34" s="276"/>
      <c r="KJ34" s="276"/>
      <c r="KK34" s="276"/>
      <c r="KL34" s="276"/>
      <c r="KM34" s="276"/>
      <c r="KN34" s="276"/>
      <c r="KO34" s="276"/>
      <c r="KP34" s="276"/>
      <c r="KQ34" s="276"/>
      <c r="KR34" s="276"/>
      <c r="KS34" s="276"/>
      <c r="KT34" s="276"/>
      <c r="KU34" s="276"/>
      <c r="KV34" s="276"/>
      <c r="KW34" s="276"/>
      <c r="KX34" s="276"/>
      <c r="KY34" s="276"/>
      <c r="KZ34" s="276"/>
      <c r="LA34" s="276"/>
      <c r="LB34" s="276"/>
      <c r="LC34" s="276"/>
      <c r="LD34" s="276"/>
      <c r="LE34" s="276"/>
      <c r="LF34" s="276"/>
      <c r="LG34" s="276"/>
      <c r="LH34" s="276"/>
      <c r="LI34" s="276"/>
      <c r="LJ34" s="276"/>
      <c r="LK34" s="276"/>
      <c r="LL34" s="276"/>
      <c r="LM34" s="276"/>
      <c r="LN34" s="276"/>
      <c r="LO34" s="276"/>
      <c r="LP34" s="276"/>
      <c r="LQ34" s="276"/>
      <c r="LR34" s="276"/>
      <c r="LS34" s="276"/>
      <c r="LT34" s="276"/>
      <c r="LU34" s="276"/>
      <c r="LV34" s="276"/>
      <c r="LW34" s="276"/>
      <c r="LX34" s="276"/>
      <c r="LY34" s="276"/>
      <c r="LZ34" s="276"/>
      <c r="MA34" s="276"/>
      <c r="MB34" s="276"/>
      <c r="MC34" s="276"/>
      <c r="MD34" s="276"/>
      <c r="ME34" s="276"/>
      <c r="MF34" s="276"/>
      <c r="MG34" s="276"/>
      <c r="MH34" s="276"/>
      <c r="MI34" s="276"/>
      <c r="MJ34" s="276"/>
      <c r="MK34" s="276"/>
      <c r="ML34" s="276"/>
      <c r="MM34" s="276"/>
      <c r="MN34" s="276"/>
      <c r="MO34" s="276"/>
      <c r="MP34" s="276"/>
      <c r="MQ34" s="276"/>
      <c r="MR34" s="276"/>
      <c r="MS34" s="276"/>
      <c r="MT34" s="276"/>
      <c r="MU34" s="276"/>
      <c r="MV34" s="276"/>
      <c r="MW34" s="276"/>
      <c r="MX34" s="276"/>
      <c r="MY34" s="276"/>
      <c r="MZ34" s="276"/>
      <c r="NA34" s="276"/>
      <c r="NB34" s="276"/>
      <c r="NC34" s="276"/>
      <c r="ND34" s="276"/>
      <c r="NE34" s="276"/>
      <c r="NF34" s="276"/>
      <c r="NG34" s="276"/>
      <c r="NH34" s="276"/>
      <c r="NI34" s="276"/>
      <c r="NJ34" s="276"/>
      <c r="NK34" s="276"/>
      <c r="NL34" s="276"/>
      <c r="NM34" s="276"/>
      <c r="NN34" s="276"/>
      <c r="NO34" s="276"/>
      <c r="NP34" s="276"/>
      <c r="NQ34" s="276"/>
      <c r="NR34" s="276"/>
      <c r="NS34" s="276"/>
      <c r="NT34" s="276"/>
      <c r="NU34" s="276"/>
      <c r="NV34" s="276"/>
      <c r="NW34" s="276"/>
      <c r="NX34" s="276"/>
      <c r="NY34" s="276"/>
      <c r="NZ34" s="276"/>
      <c r="OA34" s="276"/>
      <c r="OB34" s="276"/>
      <c r="OC34" s="276"/>
      <c r="OD34" s="276"/>
      <c r="OE34" s="276"/>
      <c r="OF34" s="276"/>
      <c r="OG34" s="276"/>
      <c r="OH34" s="276"/>
      <c r="OI34" s="276"/>
      <c r="OJ34" s="276"/>
      <c r="OK34" s="276"/>
      <c r="OL34" s="276"/>
      <c r="OM34" s="276"/>
      <c r="ON34" s="276"/>
      <c r="OO34" s="276"/>
      <c r="OP34" s="276"/>
      <c r="OQ34" s="276"/>
      <c r="OR34" s="276"/>
      <c r="OS34" s="276"/>
      <c r="OT34" s="276"/>
      <c r="OU34" s="276"/>
      <c r="OV34" s="276"/>
      <c r="OW34" s="276"/>
      <c r="OX34" s="276"/>
      <c r="OY34" s="276"/>
      <c r="OZ34" s="276"/>
      <c r="PA34" s="276"/>
      <c r="PB34" s="276"/>
      <c r="PC34" s="276"/>
      <c r="PD34" s="276"/>
      <c r="PE34" s="276"/>
      <c r="PF34" s="276"/>
      <c r="PG34" s="276"/>
      <c r="PH34" s="276"/>
      <c r="PI34" s="276"/>
      <c r="PJ34" s="276"/>
      <c r="PK34" s="276"/>
      <c r="PL34" s="276"/>
      <c r="PM34" s="276"/>
      <c r="PN34" s="276"/>
      <c r="PO34" s="276"/>
      <c r="PP34" s="276"/>
      <c r="PQ34" s="276"/>
      <c r="PR34" s="276"/>
      <c r="PS34" s="276"/>
      <c r="PT34" s="276"/>
      <c r="PU34" s="276"/>
      <c r="PV34" s="276"/>
      <c r="PW34" s="276"/>
      <c r="PX34" s="276"/>
      <c r="PY34" s="276"/>
      <c r="PZ34" s="276"/>
      <c r="QA34" s="276"/>
      <c r="QB34" s="276"/>
      <c r="QC34" s="276"/>
      <c r="QD34" s="276"/>
      <c r="QE34" s="276"/>
      <c r="QF34" s="276"/>
      <c r="QG34" s="276"/>
      <c r="QH34" s="276"/>
      <c r="QI34" s="276"/>
      <c r="QJ34" s="276"/>
      <c r="QK34" s="276"/>
      <c r="QL34" s="276"/>
      <c r="QM34" s="276"/>
      <c r="QN34" s="276"/>
      <c r="QO34" s="276"/>
      <c r="QP34" s="276"/>
      <c r="QQ34" s="276"/>
      <c r="QR34" s="276"/>
      <c r="QS34" s="276"/>
      <c r="QT34" s="276"/>
      <c r="QU34" s="276"/>
      <c r="QV34" s="276"/>
      <c r="QW34" s="276"/>
      <c r="QX34" s="276"/>
      <c r="QY34" s="276"/>
      <c r="QZ34" s="276"/>
      <c r="RA34" s="276"/>
      <c r="RB34" s="276"/>
      <c r="RC34" s="276"/>
      <c r="RD34" s="276"/>
      <c r="RE34" s="276"/>
      <c r="RF34" s="276"/>
      <c r="RG34" s="276"/>
      <c r="RH34" s="276"/>
      <c r="RI34" s="276"/>
      <c r="RJ34" s="276"/>
      <c r="RK34" s="276"/>
      <c r="RL34" s="276"/>
      <c r="RM34" s="276"/>
      <c r="RN34" s="276"/>
      <c r="RO34" s="276"/>
      <c r="RP34" s="276"/>
      <c r="RQ34" s="276"/>
      <c r="RR34" s="276"/>
      <c r="RS34" s="276"/>
      <c r="RT34" s="276"/>
      <c r="RU34" s="276"/>
      <c r="RV34" s="276"/>
      <c r="RW34" s="276"/>
      <c r="RX34" s="276"/>
      <c r="RY34" s="276"/>
      <c r="RZ34" s="276"/>
      <c r="SA34" s="276"/>
      <c r="SB34" s="276"/>
      <c r="SC34" s="276"/>
      <c r="SD34" s="276"/>
      <c r="SE34" s="276"/>
      <c r="SF34" s="276"/>
      <c r="SG34" s="276"/>
      <c r="SH34" s="276"/>
      <c r="SI34" s="276"/>
      <c r="SJ34" s="276"/>
      <c r="SK34" s="276"/>
      <c r="SL34" s="276"/>
      <c r="SM34" s="276"/>
      <c r="SN34" s="276"/>
      <c r="SO34" s="276"/>
      <c r="SP34" s="276"/>
      <c r="SQ34" s="276"/>
      <c r="SR34" s="276"/>
      <c r="SS34" s="276"/>
      <c r="ST34" s="276"/>
      <c r="SU34" s="276"/>
      <c r="SV34" s="276"/>
      <c r="SW34" s="276"/>
      <c r="SX34" s="276"/>
      <c r="SY34" s="276"/>
      <c r="SZ34" s="276"/>
      <c r="TA34" s="276"/>
      <c r="TB34" s="276"/>
      <c r="TC34" s="276"/>
      <c r="TD34" s="276"/>
      <c r="TE34" s="276"/>
      <c r="TF34" s="276"/>
      <c r="TG34" s="276"/>
      <c r="TH34" s="276"/>
      <c r="TI34" s="276"/>
      <c r="TJ34" s="276"/>
      <c r="TK34" s="276"/>
      <c r="TL34" s="276"/>
      <c r="TM34" s="276"/>
      <c r="TN34" s="276"/>
      <c r="TO34" s="276"/>
      <c r="TP34" s="276"/>
      <c r="TQ34" s="276"/>
      <c r="TR34" s="276"/>
      <c r="TS34" s="276"/>
      <c r="TT34" s="276"/>
      <c r="TU34" s="276"/>
      <c r="TV34" s="276"/>
      <c r="TW34" s="276"/>
      <c r="TX34" s="276"/>
      <c r="TY34" s="276"/>
      <c r="TZ34" s="276"/>
      <c r="UA34" s="276"/>
      <c r="UB34" s="276"/>
      <c r="UC34" s="276"/>
      <c r="UD34" s="276"/>
      <c r="UE34" s="276"/>
      <c r="UF34" s="276"/>
      <c r="UG34" s="276"/>
      <c r="UH34" s="276"/>
      <c r="UI34" s="276"/>
      <c r="UJ34" s="276"/>
      <c r="UK34" s="276"/>
      <c r="UL34" s="276"/>
      <c r="UM34" s="276"/>
      <c r="UN34" s="276"/>
      <c r="UO34" s="276"/>
      <c r="UP34" s="276"/>
      <c r="UQ34" s="276"/>
      <c r="UR34" s="276"/>
      <c r="US34" s="276"/>
      <c r="UT34" s="276"/>
      <c r="UU34" s="276"/>
      <c r="UV34" s="276"/>
      <c r="UW34" s="276"/>
      <c r="UX34" s="276"/>
      <c r="UY34" s="276"/>
      <c r="UZ34" s="276"/>
      <c r="VA34" s="276"/>
      <c r="VB34" s="276"/>
      <c r="VC34" s="276"/>
      <c r="VD34" s="276"/>
      <c r="VE34" s="276"/>
      <c r="VF34" s="276"/>
      <c r="VG34" s="276"/>
      <c r="VH34" s="276"/>
      <c r="VI34" s="276"/>
      <c r="VJ34" s="276"/>
      <c r="VK34" s="276"/>
      <c r="VL34" s="276"/>
      <c r="VM34" s="276"/>
      <c r="VN34" s="276"/>
      <c r="VO34" s="276"/>
      <c r="VP34" s="276"/>
      <c r="VQ34" s="276"/>
      <c r="VR34" s="276"/>
      <c r="VS34" s="276"/>
      <c r="VT34" s="276"/>
      <c r="VU34" s="276"/>
      <c r="VV34" s="276"/>
      <c r="VW34" s="276"/>
      <c r="VX34" s="276"/>
      <c r="VY34" s="276"/>
      <c r="VZ34" s="276"/>
      <c r="WA34" s="276"/>
      <c r="WB34" s="276"/>
      <c r="WC34" s="276"/>
      <c r="WD34" s="276"/>
      <c r="WE34" s="276"/>
      <c r="WF34" s="276"/>
      <c r="WG34" s="276"/>
      <c r="WH34" s="276"/>
      <c r="WI34" s="276"/>
      <c r="WJ34" s="276"/>
      <c r="WK34" s="276"/>
      <c r="WL34" s="276"/>
      <c r="WM34" s="276"/>
      <c r="WN34" s="276"/>
      <c r="WO34" s="276"/>
      <c r="WP34" s="276"/>
      <c r="WQ34" s="276"/>
      <c r="WR34" s="276"/>
      <c r="WS34" s="276"/>
      <c r="WT34" s="276"/>
      <c r="WU34" s="276"/>
      <c r="WV34" s="276"/>
      <c r="WW34" s="276"/>
      <c r="WX34" s="276"/>
      <c r="WY34" s="276"/>
      <c r="WZ34" s="276"/>
      <c r="XA34" s="276"/>
      <c r="XB34" s="276"/>
      <c r="XC34" s="276"/>
      <c r="XD34" s="276"/>
      <c r="XE34" s="276"/>
      <c r="XF34" s="276"/>
      <c r="XG34" s="276"/>
      <c r="XH34" s="276"/>
      <c r="XI34" s="276"/>
      <c r="XJ34" s="276"/>
      <c r="XK34" s="276"/>
      <c r="XL34" s="276"/>
      <c r="XM34" s="276"/>
      <c r="XN34" s="276"/>
      <c r="XO34" s="276"/>
      <c r="XP34" s="276"/>
      <c r="XQ34" s="276"/>
      <c r="XR34" s="276"/>
      <c r="XS34" s="276"/>
      <c r="XT34" s="276"/>
      <c r="XU34" s="276"/>
      <c r="XV34" s="276"/>
      <c r="XW34" s="276"/>
      <c r="XX34" s="276"/>
      <c r="XY34" s="276"/>
      <c r="XZ34" s="276"/>
      <c r="YA34" s="276"/>
      <c r="YB34" s="276"/>
      <c r="YC34" s="276"/>
      <c r="YD34" s="276"/>
      <c r="YE34" s="276"/>
      <c r="YF34" s="276"/>
      <c r="YG34" s="276"/>
      <c r="YH34" s="276"/>
      <c r="YI34" s="276"/>
      <c r="YJ34" s="276"/>
      <c r="YK34" s="276"/>
      <c r="YL34" s="276"/>
      <c r="YM34" s="276"/>
      <c r="YN34" s="276"/>
      <c r="YO34" s="276"/>
      <c r="YP34" s="276"/>
      <c r="YQ34" s="276"/>
      <c r="YR34" s="276"/>
      <c r="YS34" s="276"/>
      <c r="YT34" s="276"/>
      <c r="YU34" s="276"/>
      <c r="YV34" s="276"/>
      <c r="YW34" s="276"/>
      <c r="YX34" s="276"/>
      <c r="YY34" s="276"/>
      <c r="YZ34" s="276"/>
      <c r="ZA34" s="276"/>
      <c r="ZB34" s="276"/>
      <c r="ZC34" s="276"/>
      <c r="ZD34" s="276"/>
      <c r="ZE34" s="276"/>
      <c r="ZF34" s="276"/>
      <c r="ZG34" s="276"/>
      <c r="ZH34" s="276"/>
      <c r="ZI34" s="276"/>
      <c r="ZJ34" s="276"/>
      <c r="ZK34" s="276"/>
      <c r="ZL34" s="276"/>
      <c r="ZM34" s="276"/>
      <c r="ZN34" s="276"/>
      <c r="ZO34" s="276"/>
      <c r="ZP34" s="276"/>
      <c r="ZQ34" s="276"/>
      <c r="ZR34" s="276"/>
      <c r="ZS34" s="276"/>
      <c r="ZT34" s="276"/>
      <c r="ZU34" s="276"/>
      <c r="ZV34" s="276"/>
      <c r="ZW34" s="276"/>
      <c r="ZX34" s="276"/>
      <c r="ZY34" s="276"/>
      <c r="ZZ34" s="276"/>
      <c r="AAA34" s="276"/>
      <c r="AAB34" s="276"/>
      <c r="AAC34" s="276"/>
      <c r="AAD34" s="276"/>
      <c r="AAE34" s="276"/>
      <c r="AAF34" s="276"/>
      <c r="AAG34" s="276"/>
      <c r="AAH34" s="276"/>
      <c r="AAI34" s="276"/>
      <c r="AAJ34" s="276"/>
      <c r="AAK34" s="276"/>
      <c r="AAL34" s="276"/>
      <c r="AAM34" s="276"/>
      <c r="AAN34" s="276"/>
      <c r="AAO34" s="276"/>
      <c r="AAP34" s="276"/>
      <c r="AAQ34" s="276"/>
      <c r="AAR34" s="276"/>
      <c r="AAS34" s="276"/>
      <c r="AAT34" s="276"/>
      <c r="AAU34" s="276"/>
      <c r="AAV34" s="276"/>
      <c r="AAW34" s="276"/>
      <c r="AAX34" s="276"/>
      <c r="AAY34" s="276"/>
      <c r="AAZ34" s="276"/>
      <c r="ABA34" s="276"/>
      <c r="ABB34" s="276"/>
      <c r="ABC34" s="276"/>
      <c r="ABD34" s="276"/>
      <c r="ABE34" s="276"/>
      <c r="ABF34" s="276"/>
      <c r="ABG34" s="276"/>
      <c r="ABH34" s="276"/>
      <c r="ABI34" s="276"/>
      <c r="ABJ34" s="276"/>
      <c r="ABK34" s="276"/>
      <c r="ABL34" s="276"/>
      <c r="ABM34" s="276"/>
      <c r="ABN34" s="276"/>
      <c r="ABO34" s="276"/>
      <c r="ABP34" s="276"/>
      <c r="ABQ34" s="276"/>
      <c r="ABR34" s="276"/>
      <c r="ABS34" s="276"/>
      <c r="ABT34" s="276"/>
      <c r="ABU34" s="276"/>
      <c r="ABV34" s="276"/>
      <c r="ABW34" s="276"/>
      <c r="ABX34" s="276"/>
      <c r="ABY34" s="276"/>
      <c r="ABZ34" s="276"/>
      <c r="ACA34" s="276"/>
      <c r="ACB34" s="276"/>
      <c r="ACC34" s="276"/>
      <c r="ACD34" s="276"/>
      <c r="ACE34" s="276"/>
      <c r="ACF34" s="276"/>
      <c r="ACG34" s="276"/>
      <c r="ACH34" s="276"/>
      <c r="ACI34" s="276"/>
      <c r="ACJ34" s="276"/>
      <c r="ACK34" s="276"/>
      <c r="ACL34" s="276"/>
      <c r="ACM34" s="276"/>
      <c r="ACN34" s="276"/>
      <c r="ACO34" s="276"/>
      <c r="ACP34" s="276"/>
      <c r="ACQ34" s="276"/>
      <c r="ACR34" s="276"/>
      <c r="ACS34" s="276"/>
      <c r="ACT34" s="276"/>
      <c r="ACU34" s="276"/>
      <c r="ACV34" s="276"/>
      <c r="ACW34" s="276"/>
      <c r="ACX34" s="276"/>
      <c r="ACY34" s="276"/>
      <c r="ACZ34" s="276"/>
      <c r="ADA34" s="276"/>
      <c r="ADB34" s="276"/>
      <c r="ADC34" s="276"/>
      <c r="ADD34" s="276"/>
      <c r="ADE34" s="276"/>
      <c r="ADF34" s="276"/>
      <c r="ADG34" s="276"/>
      <c r="ADH34" s="276"/>
      <c r="ADI34" s="276"/>
      <c r="ADJ34" s="276"/>
      <c r="ADK34" s="276"/>
      <c r="ADL34" s="276"/>
      <c r="ADM34" s="276"/>
      <c r="ADN34" s="276"/>
      <c r="ADO34" s="276"/>
      <c r="ADP34" s="276"/>
      <c r="ADQ34" s="276"/>
      <c r="ADR34" s="276"/>
      <c r="ADS34" s="276"/>
      <c r="ADT34" s="276"/>
      <c r="ADU34" s="276"/>
      <c r="ADV34" s="276"/>
      <c r="ADW34" s="276"/>
      <c r="ADX34" s="276"/>
      <c r="ADY34" s="276"/>
      <c r="ADZ34" s="276"/>
      <c r="AEA34" s="276"/>
      <c r="AEB34" s="276"/>
      <c r="AEC34" s="276"/>
      <c r="AED34" s="276"/>
      <c r="AEE34" s="276"/>
      <c r="AEF34" s="276"/>
      <c r="AEG34" s="276"/>
      <c r="AEH34" s="276"/>
      <c r="AEI34" s="276"/>
      <c r="AEJ34" s="276"/>
      <c r="AEK34" s="276"/>
      <c r="AEL34" s="276"/>
      <c r="AEM34" s="276"/>
      <c r="AEN34" s="276"/>
      <c r="AEO34" s="276"/>
      <c r="AEP34" s="276"/>
      <c r="AEQ34" s="276"/>
      <c r="AER34" s="276"/>
      <c r="AES34" s="276"/>
      <c r="AET34" s="276"/>
      <c r="AEU34" s="276"/>
      <c r="AEV34" s="276"/>
      <c r="AEW34" s="276"/>
      <c r="AEX34" s="276"/>
      <c r="AEY34" s="276"/>
      <c r="AEZ34" s="276"/>
      <c r="AFA34" s="276"/>
      <c r="AFB34" s="276"/>
      <c r="AFC34" s="276"/>
      <c r="AFD34" s="276"/>
      <c r="AFE34" s="276"/>
      <c r="AFF34" s="276"/>
      <c r="AFG34" s="276"/>
      <c r="AFH34" s="276"/>
      <c r="AFI34" s="276"/>
      <c r="AFJ34" s="276"/>
      <c r="AFK34" s="276"/>
      <c r="AFL34" s="276"/>
      <c r="AFM34" s="276"/>
      <c r="AFN34" s="276"/>
      <c r="AFO34" s="276"/>
      <c r="AFP34" s="276"/>
      <c r="AFQ34" s="276"/>
      <c r="AFR34" s="276"/>
      <c r="AFS34" s="276"/>
      <c r="AFT34" s="276"/>
      <c r="AFU34" s="276"/>
      <c r="AFV34" s="276"/>
      <c r="AFW34" s="276"/>
      <c r="AFX34" s="276"/>
      <c r="AFY34" s="276"/>
      <c r="AFZ34" s="276"/>
      <c r="AGA34" s="276"/>
      <c r="AGB34" s="276"/>
      <c r="AGC34" s="276"/>
      <c r="AGD34" s="276"/>
      <c r="AGE34" s="276"/>
      <c r="AGF34" s="276"/>
      <c r="AGG34" s="276"/>
      <c r="AGH34" s="276"/>
      <c r="AGI34" s="276"/>
      <c r="AGJ34" s="276"/>
      <c r="AGK34" s="276"/>
      <c r="AGL34" s="276"/>
      <c r="AGM34" s="276"/>
      <c r="AGN34" s="276"/>
      <c r="AGO34" s="276"/>
      <c r="AGP34" s="276"/>
      <c r="AGQ34" s="276"/>
      <c r="AGR34" s="276"/>
      <c r="AGS34" s="276"/>
      <c r="AGT34" s="276"/>
      <c r="AGU34" s="276"/>
      <c r="AGV34" s="276"/>
      <c r="AGW34" s="276"/>
      <c r="AGX34" s="276"/>
      <c r="AGY34" s="276"/>
      <c r="AGZ34" s="276"/>
      <c r="AHA34" s="276"/>
      <c r="AHB34" s="276"/>
      <c r="AHC34" s="276"/>
      <c r="AHD34" s="276"/>
      <c r="AHE34" s="276"/>
      <c r="AHF34" s="276"/>
      <c r="AHG34" s="276"/>
      <c r="AHH34" s="276"/>
      <c r="AHI34" s="276"/>
      <c r="AHJ34" s="276"/>
      <c r="AHK34" s="276"/>
      <c r="AHL34" s="276"/>
      <c r="AHM34" s="276"/>
      <c r="AHN34" s="276"/>
      <c r="AHO34" s="276"/>
      <c r="AHP34" s="276"/>
      <c r="AHQ34" s="276"/>
      <c r="AHR34" s="276"/>
      <c r="AHS34" s="276"/>
      <c r="AHT34" s="276"/>
      <c r="AHU34" s="276"/>
      <c r="AHV34" s="276"/>
      <c r="AHW34" s="276"/>
      <c r="AHX34" s="276"/>
      <c r="AHY34" s="276"/>
      <c r="AHZ34" s="276"/>
      <c r="AIA34" s="276"/>
      <c r="AIB34" s="276"/>
      <c r="AIC34" s="276"/>
      <c r="AID34" s="276"/>
      <c r="AIE34" s="276"/>
      <c r="AIF34" s="276"/>
      <c r="AIG34" s="276"/>
      <c r="AIH34" s="276"/>
      <c r="AII34" s="276"/>
      <c r="AIJ34" s="276"/>
      <c r="AIK34" s="276"/>
      <c r="AIL34" s="276"/>
      <c r="AIM34" s="276"/>
      <c r="AIN34" s="276"/>
      <c r="AIO34" s="276"/>
      <c r="AIP34" s="276"/>
      <c r="AIQ34" s="276"/>
      <c r="AIR34" s="276"/>
      <c r="AIS34" s="276"/>
      <c r="AIT34" s="276"/>
      <c r="AIU34" s="276"/>
      <c r="AIV34" s="276"/>
      <c r="AIW34" s="276"/>
      <c r="AIX34" s="276"/>
      <c r="AIY34" s="276"/>
      <c r="AIZ34" s="276"/>
      <c r="AJA34" s="276"/>
      <c r="AJB34" s="276"/>
      <c r="AJC34" s="276"/>
      <c r="AJD34" s="276"/>
      <c r="AJE34" s="276"/>
      <c r="AJF34" s="276"/>
      <c r="AJG34" s="276"/>
      <c r="AJH34" s="276"/>
      <c r="AJI34" s="276"/>
      <c r="AJJ34" s="276"/>
      <c r="AJK34" s="276"/>
      <c r="AJL34" s="276"/>
      <c r="AJM34" s="276"/>
      <c r="AJN34" s="276"/>
      <c r="AJO34" s="276"/>
      <c r="AJP34" s="276"/>
      <c r="AJQ34" s="276"/>
      <c r="AJR34" s="276"/>
      <c r="AJS34" s="276"/>
      <c r="AJT34" s="276"/>
      <c r="AJU34" s="276"/>
      <c r="AJV34" s="276"/>
      <c r="AJW34" s="276"/>
      <c r="AJX34" s="276"/>
      <c r="AJY34" s="276"/>
      <c r="AJZ34" s="276"/>
      <c r="AKA34" s="276"/>
      <c r="AKB34" s="276"/>
      <c r="AKC34" s="276"/>
      <c r="AKD34" s="276"/>
      <c r="AKE34" s="276"/>
      <c r="AKF34" s="276"/>
      <c r="AKG34" s="276"/>
      <c r="AKH34" s="276"/>
      <c r="AKI34" s="276"/>
      <c r="AKJ34" s="276"/>
      <c r="AKK34" s="276"/>
      <c r="AKL34" s="276"/>
      <c r="AKM34" s="276"/>
      <c r="AKN34" s="276"/>
      <c r="AKO34" s="276"/>
      <c r="AKP34" s="276"/>
      <c r="AKQ34" s="276"/>
      <c r="AKR34" s="276"/>
      <c r="AKS34" s="276"/>
      <c r="AKT34" s="276"/>
      <c r="AKU34" s="276"/>
      <c r="AKV34" s="276"/>
      <c r="AKW34" s="276"/>
      <c r="AKX34" s="276"/>
      <c r="AKY34" s="276"/>
      <c r="AKZ34" s="276"/>
      <c r="ALA34" s="276"/>
      <c r="ALB34" s="276"/>
      <c r="ALC34" s="276"/>
      <c r="ALD34" s="276"/>
      <c r="ALE34" s="276"/>
      <c r="ALF34" s="276"/>
      <c r="ALG34" s="276"/>
      <c r="ALH34" s="276"/>
      <c r="ALI34" s="276"/>
      <c r="ALJ34" s="276"/>
      <c r="ALK34" s="276"/>
      <c r="ALL34" s="276"/>
      <c r="ALM34" s="276"/>
      <c r="ALN34" s="276"/>
      <c r="ALO34" s="276"/>
      <c r="ALP34" s="276"/>
      <c r="ALQ34" s="276"/>
      <c r="ALR34" s="276"/>
      <c r="ALS34" s="276"/>
      <c r="ALT34" s="276"/>
      <c r="ALU34" s="276"/>
      <c r="ALV34" s="276"/>
      <c r="ALW34" s="276"/>
      <c r="ALX34" s="276"/>
      <c r="ALY34" s="276"/>
      <c r="ALZ34" s="276"/>
      <c r="AMA34" s="276"/>
      <c r="AMB34" s="276"/>
      <c r="AMC34" s="276"/>
      <c r="AMD34" s="276"/>
      <c r="AME34" s="276"/>
      <c r="AMF34" s="276"/>
      <c r="AMG34" s="276"/>
      <c r="AMH34" s="276"/>
      <c r="AMI34" s="276"/>
      <c r="AMJ34" s="276"/>
      <c r="AMK34" s="276"/>
      <c r="AML34" s="276"/>
      <c r="AMM34" s="276"/>
      <c r="AMN34" s="276"/>
      <c r="AMO34" s="276"/>
      <c r="AMP34" s="276"/>
      <c r="AMQ34" s="276"/>
      <c r="AMR34" s="276"/>
      <c r="AMS34" s="276"/>
      <c r="AMT34" s="276"/>
      <c r="AMU34" s="276"/>
      <c r="AMV34" s="276"/>
      <c r="AMW34" s="276"/>
      <c r="AMX34" s="276"/>
      <c r="AMY34" s="276"/>
      <c r="AMZ34" s="276"/>
      <c r="ANA34" s="276"/>
      <c r="ANB34" s="276"/>
      <c r="ANC34" s="276"/>
      <c r="AND34" s="276"/>
      <c r="ANE34" s="276"/>
      <c r="ANF34" s="276"/>
      <c r="ANG34" s="276"/>
      <c r="ANH34" s="276"/>
      <c r="ANI34" s="276"/>
      <c r="ANJ34" s="276"/>
      <c r="ANK34" s="276"/>
      <c r="ANL34" s="276"/>
      <c r="ANM34" s="276"/>
      <c r="ANN34" s="276"/>
      <c r="ANO34" s="276"/>
      <c r="ANP34" s="276"/>
      <c r="ANQ34" s="276"/>
      <c r="ANR34" s="276"/>
      <c r="ANS34" s="276"/>
      <c r="ANT34" s="276"/>
      <c r="ANU34" s="276"/>
      <c r="ANV34" s="276"/>
      <c r="ANW34" s="276"/>
      <c r="ANX34" s="276"/>
      <c r="ANY34" s="276"/>
      <c r="ANZ34" s="276"/>
      <c r="AOA34" s="276"/>
      <c r="AOB34" s="276"/>
      <c r="AOC34" s="276"/>
      <c r="AOD34" s="276"/>
      <c r="AOE34" s="276"/>
      <c r="AOF34" s="276"/>
      <c r="AOG34" s="276"/>
      <c r="AOH34" s="276"/>
      <c r="AOI34" s="276"/>
      <c r="AOJ34" s="276"/>
      <c r="AOK34" s="276"/>
      <c r="AOL34" s="276"/>
      <c r="AOM34" s="276"/>
      <c r="AON34" s="276"/>
      <c r="AOO34" s="276"/>
      <c r="AOP34" s="276"/>
      <c r="AOQ34" s="276"/>
      <c r="AOR34" s="276"/>
      <c r="AOS34" s="276"/>
      <c r="AOT34" s="276"/>
      <c r="AOU34" s="276"/>
      <c r="AOV34" s="276"/>
      <c r="AOW34" s="276"/>
      <c r="AOX34" s="276"/>
      <c r="AOY34" s="276"/>
      <c r="AOZ34" s="276"/>
      <c r="APA34" s="276"/>
      <c r="APB34" s="276"/>
      <c r="APC34" s="276"/>
      <c r="APD34" s="276"/>
      <c r="APE34" s="276"/>
      <c r="APF34" s="276"/>
      <c r="APG34" s="276"/>
      <c r="APH34" s="276"/>
      <c r="API34" s="276"/>
      <c r="APJ34" s="276"/>
      <c r="APK34" s="276"/>
      <c r="APL34" s="276"/>
      <c r="APM34" s="276"/>
      <c r="APN34" s="276"/>
      <c r="APO34" s="276"/>
      <c r="APP34" s="276"/>
      <c r="APQ34" s="276"/>
      <c r="APR34" s="276"/>
      <c r="APS34" s="276"/>
      <c r="APT34" s="276"/>
      <c r="APU34" s="276"/>
      <c r="APV34" s="276"/>
      <c r="APW34" s="276"/>
      <c r="APX34" s="276"/>
      <c r="APY34" s="276"/>
      <c r="APZ34" s="276"/>
      <c r="AQA34" s="276"/>
      <c r="AQB34" s="276"/>
      <c r="AQC34" s="276"/>
      <c r="AQD34" s="276"/>
      <c r="AQE34" s="276"/>
      <c r="AQF34" s="276"/>
      <c r="AQG34" s="276"/>
      <c r="AQH34" s="276"/>
      <c r="AQI34" s="276"/>
      <c r="AQJ34" s="276"/>
      <c r="AQK34" s="276"/>
      <c r="AQL34" s="276"/>
      <c r="AQM34" s="276"/>
      <c r="AQN34" s="276"/>
      <c r="AQO34" s="276"/>
      <c r="AQP34" s="276"/>
      <c r="AQQ34" s="276"/>
      <c r="AQR34" s="276"/>
      <c r="AQS34" s="276"/>
      <c r="AQT34" s="276"/>
      <c r="AQU34" s="276"/>
      <c r="AQV34" s="276"/>
      <c r="AQW34" s="276"/>
      <c r="AQX34" s="276"/>
      <c r="AQY34" s="276"/>
      <c r="AQZ34" s="276"/>
      <c r="ARA34" s="276"/>
      <c r="ARB34" s="276"/>
      <c r="ARC34" s="276"/>
      <c r="ARD34" s="276"/>
      <c r="ARE34" s="276"/>
      <c r="ARF34" s="276"/>
      <c r="ARG34" s="276"/>
      <c r="ARH34" s="276"/>
      <c r="ARI34" s="276"/>
      <c r="ARJ34" s="276"/>
      <c r="ARK34" s="276"/>
      <c r="ARL34" s="276"/>
      <c r="ARM34" s="276"/>
      <c r="ARN34" s="276"/>
      <c r="ARO34" s="276"/>
      <c r="ARP34" s="276"/>
      <c r="ARQ34" s="276"/>
      <c r="ARR34" s="276"/>
      <c r="ARS34" s="276"/>
      <c r="ART34" s="276"/>
      <c r="ARU34" s="276"/>
      <c r="ARV34" s="276"/>
      <c r="ARW34" s="276"/>
      <c r="ARX34" s="276"/>
      <c r="ARY34" s="276"/>
      <c r="ARZ34" s="276"/>
      <c r="ASA34" s="276"/>
      <c r="ASB34" s="276"/>
      <c r="ASC34" s="276"/>
      <c r="ASD34" s="276"/>
      <c r="ASE34" s="276"/>
      <c r="ASF34" s="276"/>
      <c r="ASG34" s="276"/>
      <c r="ASH34" s="276"/>
      <c r="ASI34" s="276"/>
      <c r="ASJ34" s="276"/>
      <c r="ASK34" s="276"/>
      <c r="ASL34" s="276"/>
      <c r="ASM34" s="276"/>
      <c r="ASN34" s="276"/>
      <c r="ASO34" s="276"/>
      <c r="ASP34" s="276"/>
      <c r="ASQ34" s="276"/>
      <c r="ASR34" s="276"/>
      <c r="ASS34" s="276"/>
      <c r="AST34" s="276"/>
      <c r="ASU34" s="276"/>
      <c r="ASV34" s="276"/>
      <c r="ASW34" s="276"/>
      <c r="ASX34" s="276"/>
      <c r="ASY34" s="276"/>
      <c r="ASZ34" s="276"/>
      <c r="ATA34" s="276"/>
      <c r="ATB34" s="276"/>
      <c r="ATC34" s="276"/>
      <c r="ATD34" s="276"/>
      <c r="ATE34" s="276"/>
      <c r="ATF34" s="276"/>
      <c r="ATG34" s="276"/>
      <c r="ATH34" s="276"/>
      <c r="ATI34" s="276"/>
      <c r="ATJ34" s="276"/>
      <c r="ATK34" s="276"/>
      <c r="ATL34" s="276"/>
      <c r="ATM34" s="276"/>
      <c r="ATN34" s="276"/>
      <c r="ATO34" s="276"/>
      <c r="ATP34" s="276"/>
      <c r="ATQ34" s="276"/>
      <c r="ATR34" s="276"/>
      <c r="ATS34" s="276"/>
      <c r="ATT34" s="276"/>
      <c r="ATU34" s="276"/>
      <c r="ATV34" s="276"/>
      <c r="ATW34" s="276"/>
      <c r="ATX34" s="276"/>
      <c r="ATY34" s="276"/>
      <c r="ATZ34" s="276"/>
      <c r="AUA34" s="276"/>
      <c r="AUB34" s="276"/>
      <c r="AUC34" s="276"/>
      <c r="AUD34" s="276"/>
      <c r="AUE34" s="276"/>
      <c r="AUF34" s="276"/>
      <c r="AUG34" s="276"/>
      <c r="AUH34" s="276"/>
      <c r="AUI34" s="276"/>
      <c r="AUJ34" s="276"/>
      <c r="AUK34" s="276"/>
      <c r="AUL34" s="276"/>
      <c r="AUM34" s="276"/>
      <c r="AUN34" s="276"/>
      <c r="AUO34" s="276"/>
      <c r="AUP34" s="276"/>
      <c r="AUQ34" s="276"/>
      <c r="AUR34" s="276"/>
      <c r="AUS34" s="276"/>
      <c r="AUT34" s="276"/>
      <c r="AUU34" s="276"/>
      <c r="AUV34" s="276"/>
      <c r="AUW34" s="276"/>
      <c r="AUX34" s="276"/>
      <c r="AUY34" s="276"/>
      <c r="AUZ34" s="276"/>
      <c r="AVA34" s="276"/>
      <c r="AVB34" s="276"/>
      <c r="AVC34" s="276"/>
      <c r="AVD34" s="276"/>
      <c r="AVE34" s="276"/>
      <c r="AVF34" s="276"/>
      <c r="AVG34" s="276"/>
      <c r="AVH34" s="276"/>
      <c r="AVI34" s="276"/>
      <c r="AVJ34" s="276"/>
      <c r="AVK34" s="276"/>
      <c r="AVL34" s="276"/>
      <c r="AVM34" s="276"/>
      <c r="AVN34" s="276"/>
      <c r="AVO34" s="276"/>
      <c r="AVP34" s="276"/>
      <c r="AVQ34" s="276"/>
      <c r="AVR34" s="276"/>
      <c r="AVS34" s="276"/>
      <c r="AVT34" s="276"/>
      <c r="AVU34" s="276"/>
      <c r="AVV34" s="276"/>
      <c r="AVW34" s="276"/>
      <c r="AVX34" s="276"/>
      <c r="AVY34" s="276"/>
      <c r="AVZ34" s="276"/>
      <c r="AWA34" s="276"/>
      <c r="AWB34" s="276"/>
      <c r="AWC34" s="276"/>
      <c r="AWD34" s="276"/>
      <c r="AWE34" s="276"/>
      <c r="AWF34" s="276"/>
      <c r="AWG34" s="276"/>
      <c r="AWH34" s="276"/>
      <c r="AWI34" s="276"/>
      <c r="AWJ34" s="276"/>
      <c r="AWK34" s="276"/>
      <c r="AWL34" s="276"/>
      <c r="AWM34" s="276"/>
      <c r="AWN34" s="276"/>
      <c r="AWO34" s="276"/>
      <c r="AWP34" s="276"/>
      <c r="AWQ34" s="276"/>
      <c r="AWR34" s="276"/>
      <c r="AWS34" s="276"/>
      <c r="AWT34" s="276"/>
      <c r="AWU34" s="276"/>
      <c r="AWV34" s="276"/>
      <c r="AWW34" s="276"/>
      <c r="AWX34" s="276"/>
      <c r="AWY34" s="276"/>
      <c r="AWZ34" s="276"/>
      <c r="AXA34" s="276"/>
      <c r="AXB34" s="276"/>
      <c r="AXC34" s="276"/>
      <c r="AXD34" s="276"/>
      <c r="AXE34" s="276"/>
      <c r="AXF34" s="276"/>
      <c r="AXG34" s="276"/>
      <c r="AXH34" s="276"/>
      <c r="AXI34" s="276"/>
      <c r="AXJ34" s="276"/>
      <c r="AXK34" s="276"/>
      <c r="AXL34" s="276"/>
      <c r="AXM34" s="276"/>
      <c r="AXN34" s="276"/>
      <c r="AXO34" s="276"/>
      <c r="AXP34" s="276"/>
      <c r="AXQ34" s="276"/>
      <c r="AXR34" s="276"/>
      <c r="AXS34" s="276"/>
      <c r="AXT34" s="276"/>
      <c r="AXU34" s="276"/>
      <c r="AXV34" s="276"/>
      <c r="AXW34" s="276"/>
      <c r="AXX34" s="276"/>
      <c r="AXY34" s="276"/>
      <c r="AXZ34" s="276"/>
      <c r="AYA34" s="276"/>
      <c r="AYB34" s="276"/>
      <c r="AYC34" s="276"/>
      <c r="AYD34" s="276"/>
      <c r="AYE34" s="276"/>
      <c r="AYF34" s="276"/>
      <c r="AYG34" s="276"/>
      <c r="AYH34" s="276"/>
      <c r="AYI34" s="276"/>
      <c r="AYJ34" s="276"/>
      <c r="AYK34" s="276"/>
      <c r="AYL34" s="276"/>
      <c r="AYM34" s="276"/>
      <c r="AYN34" s="276"/>
      <c r="AYO34" s="276"/>
      <c r="AYP34" s="276"/>
      <c r="AYQ34" s="276"/>
      <c r="AYR34" s="276"/>
      <c r="AYS34" s="276"/>
      <c r="AYT34" s="276"/>
      <c r="AYU34" s="276"/>
      <c r="AYV34" s="276"/>
      <c r="AYW34" s="276"/>
      <c r="AYX34" s="276"/>
      <c r="AYY34" s="276"/>
      <c r="AYZ34" s="276"/>
      <c r="AZA34" s="276"/>
      <c r="AZB34" s="276"/>
      <c r="AZC34" s="276"/>
      <c r="AZD34" s="276"/>
      <c r="AZE34" s="276"/>
      <c r="AZF34" s="276"/>
      <c r="AZG34" s="276"/>
      <c r="AZH34" s="276"/>
      <c r="AZI34" s="276"/>
      <c r="AZJ34" s="276"/>
      <c r="AZK34" s="276"/>
      <c r="AZL34" s="276"/>
      <c r="AZM34" s="276"/>
      <c r="AZN34" s="276"/>
      <c r="AZO34" s="276"/>
      <c r="AZP34" s="276"/>
      <c r="AZQ34" s="276"/>
      <c r="AZR34" s="276"/>
      <c r="AZS34" s="276"/>
      <c r="AZT34" s="276"/>
      <c r="AZU34" s="276"/>
      <c r="AZV34" s="276"/>
      <c r="AZW34" s="276"/>
      <c r="AZX34" s="276"/>
      <c r="AZY34" s="276"/>
      <c r="AZZ34" s="276"/>
      <c r="BAA34" s="276"/>
      <c r="BAB34" s="276"/>
      <c r="BAC34" s="276"/>
      <c r="BAD34" s="276"/>
      <c r="BAE34" s="276"/>
      <c r="BAF34" s="276"/>
      <c r="BAG34" s="276"/>
      <c r="BAH34" s="276"/>
      <c r="BAI34" s="276"/>
      <c r="BAJ34" s="276"/>
      <c r="BAK34" s="276"/>
      <c r="BAL34" s="276"/>
      <c r="BAM34" s="276"/>
      <c r="BAN34" s="276"/>
      <c r="BAO34" s="276"/>
      <c r="BAP34" s="276"/>
      <c r="BAQ34" s="276"/>
      <c r="BAR34" s="276"/>
      <c r="BAS34" s="276"/>
      <c r="BAT34" s="276"/>
      <c r="BAU34" s="276"/>
      <c r="BAV34" s="276"/>
      <c r="BAW34" s="276"/>
      <c r="BAX34" s="276"/>
      <c r="BAY34" s="276"/>
      <c r="BAZ34" s="276"/>
      <c r="BBA34" s="276"/>
      <c r="BBB34" s="276"/>
      <c r="BBC34" s="276"/>
      <c r="BBD34" s="276"/>
      <c r="BBE34" s="276"/>
      <c r="BBF34" s="276"/>
      <c r="BBG34" s="276"/>
      <c r="BBH34" s="276"/>
      <c r="BBI34" s="276"/>
      <c r="BBJ34" s="276"/>
      <c r="BBK34" s="276"/>
      <c r="BBL34" s="276"/>
      <c r="BBM34" s="276"/>
      <c r="BBN34" s="276"/>
      <c r="BBO34" s="276"/>
      <c r="BBP34" s="276"/>
      <c r="BBQ34" s="276"/>
      <c r="BBR34" s="276"/>
      <c r="BBS34" s="276"/>
      <c r="BBT34" s="276"/>
      <c r="BBU34" s="276"/>
      <c r="BBV34" s="276"/>
      <c r="BBW34" s="276"/>
      <c r="BBX34" s="276"/>
      <c r="BBY34" s="276"/>
      <c r="BBZ34" s="276"/>
      <c r="BCA34" s="276"/>
      <c r="BCB34" s="276"/>
      <c r="BCC34" s="276"/>
      <c r="BCD34" s="276"/>
      <c r="BCE34" s="276"/>
      <c r="BCF34" s="276"/>
      <c r="BCG34" s="276"/>
      <c r="BCH34" s="276"/>
      <c r="BCI34" s="276"/>
      <c r="BCJ34" s="276"/>
      <c r="BCK34" s="276"/>
      <c r="BCL34" s="276"/>
      <c r="BCM34" s="276"/>
      <c r="BCN34" s="276"/>
      <c r="BCO34" s="276"/>
      <c r="BCP34" s="276"/>
      <c r="BCQ34" s="276"/>
      <c r="BCR34" s="276"/>
      <c r="BCS34" s="276"/>
      <c r="BCT34" s="276"/>
      <c r="BCU34" s="276"/>
      <c r="BCV34" s="276"/>
      <c r="BCW34" s="276"/>
      <c r="BCX34" s="276"/>
      <c r="BCY34" s="276"/>
      <c r="BCZ34" s="276"/>
      <c r="BDA34" s="276"/>
      <c r="BDB34" s="276"/>
      <c r="BDC34" s="276"/>
      <c r="BDD34" s="276"/>
      <c r="BDE34" s="276"/>
      <c r="BDF34" s="276"/>
      <c r="BDG34" s="276"/>
      <c r="BDH34" s="276"/>
      <c r="BDI34" s="276"/>
      <c r="BDJ34" s="276"/>
      <c r="BDK34" s="276"/>
      <c r="BDL34" s="276"/>
      <c r="BDM34" s="276"/>
      <c r="BDN34" s="276"/>
      <c r="BDO34" s="276"/>
      <c r="BDP34" s="276"/>
      <c r="BDQ34" s="276"/>
      <c r="BDR34" s="276"/>
      <c r="BDS34" s="276"/>
      <c r="BDT34" s="276"/>
      <c r="BDU34" s="276"/>
      <c r="BDV34" s="276"/>
      <c r="BDW34" s="276"/>
      <c r="BDX34" s="276"/>
      <c r="BDY34" s="276"/>
      <c r="BDZ34" s="276"/>
      <c r="BEA34" s="276"/>
      <c r="BEB34" s="276"/>
      <c r="BEC34" s="276"/>
      <c r="BED34" s="276"/>
      <c r="BEE34" s="276"/>
      <c r="BEF34" s="276"/>
      <c r="BEG34" s="276"/>
      <c r="BEH34" s="276"/>
      <c r="BEI34" s="276"/>
      <c r="BEJ34" s="276"/>
      <c r="BEK34" s="276"/>
      <c r="BEL34" s="276"/>
      <c r="BEM34" s="276"/>
      <c r="BEN34" s="276"/>
      <c r="BEO34" s="276"/>
      <c r="BEP34" s="276"/>
      <c r="BEQ34" s="276"/>
      <c r="BER34" s="276"/>
      <c r="BES34" s="276"/>
      <c r="BET34" s="276"/>
      <c r="BEU34" s="276"/>
      <c r="BEV34" s="276"/>
      <c r="BEW34" s="276"/>
      <c r="BEX34" s="276"/>
      <c r="BEY34" s="276"/>
      <c r="BEZ34" s="276"/>
      <c r="BFA34" s="276"/>
      <c r="BFB34" s="276"/>
      <c r="BFC34" s="276"/>
      <c r="BFD34" s="276"/>
      <c r="BFE34" s="276"/>
      <c r="BFF34" s="276"/>
      <c r="BFG34" s="276"/>
      <c r="BFH34" s="276"/>
      <c r="BFI34" s="276"/>
      <c r="BFJ34" s="276"/>
      <c r="BFK34" s="276"/>
      <c r="BFL34" s="276"/>
      <c r="BFM34" s="276"/>
      <c r="BFN34" s="276"/>
      <c r="BFO34" s="276"/>
      <c r="BFP34" s="276"/>
      <c r="BFQ34" s="276"/>
      <c r="BFR34" s="276"/>
      <c r="BFS34" s="276"/>
      <c r="BFT34" s="276"/>
      <c r="BFU34" s="276"/>
      <c r="BFV34" s="276"/>
      <c r="BFW34" s="276"/>
      <c r="BFX34" s="276"/>
      <c r="BFY34" s="276"/>
      <c r="BFZ34" s="276"/>
      <c r="BGA34" s="276"/>
      <c r="BGB34" s="276"/>
      <c r="BGC34" s="276"/>
      <c r="BGD34" s="276"/>
      <c r="BGE34" s="276"/>
      <c r="BGF34" s="276"/>
      <c r="BGG34" s="276"/>
      <c r="BGH34" s="276"/>
      <c r="BGI34" s="276"/>
      <c r="BGJ34" s="276"/>
      <c r="BGK34" s="276"/>
      <c r="BGL34" s="276"/>
      <c r="BGM34" s="276"/>
      <c r="BGN34" s="276"/>
      <c r="BGO34" s="276"/>
      <c r="BGP34" s="276"/>
      <c r="BGQ34" s="276"/>
      <c r="BGR34" s="276"/>
      <c r="BGS34" s="276"/>
      <c r="BGT34" s="276"/>
      <c r="BGU34" s="276"/>
      <c r="BGV34" s="276"/>
      <c r="BGW34" s="276"/>
      <c r="BGX34" s="276"/>
      <c r="BGY34" s="276"/>
      <c r="BGZ34" s="276"/>
      <c r="BHA34" s="276"/>
      <c r="BHB34" s="276"/>
      <c r="BHC34" s="276"/>
      <c r="BHD34" s="276"/>
      <c r="BHE34" s="276"/>
      <c r="BHF34" s="276"/>
      <c r="BHG34" s="276"/>
      <c r="BHH34" s="276"/>
      <c r="BHI34" s="276"/>
      <c r="BHJ34" s="276"/>
      <c r="BHK34" s="276"/>
      <c r="BHL34" s="276"/>
      <c r="BHM34" s="276"/>
      <c r="BHN34" s="276"/>
      <c r="BHO34" s="276"/>
      <c r="BHP34" s="276"/>
      <c r="BHQ34" s="276"/>
      <c r="BHR34" s="276"/>
      <c r="BHS34" s="276"/>
      <c r="BHT34" s="276"/>
      <c r="BHU34" s="276"/>
      <c r="BHV34" s="276"/>
      <c r="BHW34" s="276"/>
      <c r="BHX34" s="276"/>
      <c r="BHY34" s="276"/>
      <c r="BHZ34" s="276"/>
      <c r="BIA34" s="276"/>
      <c r="BIB34" s="276"/>
      <c r="BIC34" s="276"/>
      <c r="BID34" s="276"/>
      <c r="BIE34" s="276"/>
      <c r="BIF34" s="276"/>
      <c r="BIG34" s="276"/>
      <c r="BIH34" s="276"/>
      <c r="BII34" s="276"/>
      <c r="BIJ34" s="276"/>
      <c r="BIK34" s="276"/>
      <c r="BIL34" s="276"/>
      <c r="BIM34" s="276"/>
      <c r="BIN34" s="276"/>
      <c r="BIO34" s="276"/>
      <c r="BIP34" s="276"/>
      <c r="BIQ34" s="276"/>
      <c r="BIR34" s="276"/>
      <c r="BIS34" s="276"/>
      <c r="BIT34" s="276"/>
      <c r="BIU34" s="276"/>
      <c r="BIV34" s="276"/>
      <c r="BIW34" s="276"/>
      <c r="BIX34" s="276"/>
      <c r="BIY34" s="276"/>
      <c r="BIZ34" s="276"/>
      <c r="BJA34" s="276"/>
      <c r="BJB34" s="276"/>
      <c r="BJC34" s="276"/>
      <c r="BJD34" s="276"/>
      <c r="BJE34" s="276"/>
      <c r="BJF34" s="276"/>
      <c r="BJG34" s="276"/>
      <c r="BJH34" s="276"/>
      <c r="BJI34" s="276"/>
      <c r="BJJ34" s="276"/>
      <c r="BJK34" s="276"/>
      <c r="BJL34" s="276"/>
      <c r="BJM34" s="276"/>
      <c r="BJN34" s="276"/>
      <c r="BJO34" s="276"/>
      <c r="BJP34" s="276"/>
      <c r="BJQ34" s="276"/>
      <c r="BJR34" s="276"/>
      <c r="BJS34" s="276"/>
      <c r="BJT34" s="276"/>
      <c r="BJU34" s="276"/>
      <c r="BJV34" s="276"/>
      <c r="BJW34" s="276"/>
      <c r="BJX34" s="276"/>
      <c r="BJY34" s="276"/>
      <c r="BJZ34" s="276"/>
      <c r="BKA34" s="276"/>
      <c r="BKB34" s="276"/>
      <c r="BKC34" s="276"/>
      <c r="BKD34" s="276"/>
      <c r="BKE34" s="276"/>
      <c r="BKF34" s="276"/>
      <c r="BKG34" s="276"/>
      <c r="BKH34" s="276"/>
      <c r="BKI34" s="276"/>
      <c r="BKJ34" s="276"/>
      <c r="BKK34" s="276"/>
      <c r="BKL34" s="276"/>
      <c r="BKM34" s="276"/>
      <c r="BKN34" s="276"/>
      <c r="BKO34" s="276"/>
      <c r="BKP34" s="276"/>
      <c r="BKQ34" s="276"/>
      <c r="BKR34" s="276"/>
      <c r="BKS34" s="276"/>
      <c r="BKT34" s="276"/>
      <c r="BKU34" s="276"/>
      <c r="BKV34" s="276"/>
      <c r="BKW34" s="276"/>
      <c r="BKX34" s="276"/>
      <c r="BKY34" s="276"/>
      <c r="BKZ34" s="276"/>
      <c r="BLA34" s="276"/>
      <c r="BLB34" s="276"/>
      <c r="BLC34" s="276"/>
      <c r="BLD34" s="276"/>
      <c r="BLE34" s="276"/>
      <c r="BLF34" s="276"/>
      <c r="BLG34" s="276"/>
      <c r="BLH34" s="276"/>
      <c r="BLI34" s="276"/>
      <c r="BLJ34" s="276"/>
      <c r="BLK34" s="276"/>
      <c r="BLL34" s="276"/>
      <c r="BLM34" s="276"/>
      <c r="BLN34" s="276"/>
      <c r="BLO34" s="276"/>
      <c r="BLP34" s="276"/>
      <c r="BLQ34" s="276"/>
      <c r="BLR34" s="276"/>
      <c r="BLS34" s="276"/>
      <c r="BLT34" s="276"/>
      <c r="BLU34" s="276"/>
      <c r="BLV34" s="276"/>
      <c r="BLW34" s="276"/>
      <c r="BLX34" s="276"/>
      <c r="BLY34" s="276"/>
      <c r="BLZ34" s="276"/>
      <c r="BMA34" s="276"/>
      <c r="BMB34" s="276"/>
      <c r="BMC34" s="276"/>
      <c r="BMD34" s="276"/>
      <c r="BME34" s="276"/>
      <c r="BMF34" s="276"/>
      <c r="BMG34" s="276"/>
      <c r="BMH34" s="276"/>
      <c r="BMI34" s="276"/>
      <c r="BMJ34" s="276"/>
      <c r="BMK34" s="276"/>
      <c r="BML34" s="276"/>
      <c r="BMM34" s="276"/>
      <c r="BMN34" s="276"/>
      <c r="BMO34" s="276"/>
      <c r="BMP34" s="276"/>
      <c r="BMQ34" s="276"/>
      <c r="BMR34" s="276"/>
      <c r="BMS34" s="276"/>
      <c r="BMT34" s="276"/>
      <c r="BMU34" s="276"/>
      <c r="BMV34" s="276"/>
      <c r="BMW34" s="276"/>
      <c r="BMX34" s="276"/>
      <c r="BMY34" s="276"/>
      <c r="BMZ34" s="276"/>
      <c r="BNA34" s="276"/>
      <c r="BNB34" s="276"/>
      <c r="BNC34" s="276"/>
      <c r="BND34" s="276"/>
      <c r="BNE34" s="276"/>
      <c r="BNF34" s="276"/>
      <c r="BNG34" s="276"/>
      <c r="BNH34" s="276"/>
      <c r="BNI34" s="276"/>
      <c r="BNJ34" s="276"/>
      <c r="BNK34" s="276"/>
      <c r="BNL34" s="276"/>
      <c r="BNM34" s="276"/>
      <c r="BNN34" s="276"/>
      <c r="BNO34" s="276"/>
      <c r="BNP34" s="276"/>
      <c r="BNQ34" s="276"/>
      <c r="BNR34" s="276"/>
      <c r="BNS34" s="276"/>
      <c r="BNT34" s="276"/>
      <c r="BNU34" s="276"/>
      <c r="BNV34" s="276"/>
      <c r="BNW34" s="276"/>
      <c r="BNX34" s="276"/>
      <c r="BNY34" s="276"/>
      <c r="BNZ34" s="276"/>
      <c r="BOA34" s="276"/>
      <c r="BOB34" s="276"/>
      <c r="BOC34" s="276"/>
      <c r="BOD34" s="276"/>
      <c r="BOE34" s="276"/>
      <c r="BOF34" s="276"/>
      <c r="BOG34" s="276"/>
      <c r="BOH34" s="276"/>
      <c r="BOI34" s="276"/>
      <c r="BOJ34" s="276"/>
      <c r="BOK34" s="276"/>
      <c r="BOL34" s="276"/>
      <c r="BOM34" s="276"/>
      <c r="BON34" s="276"/>
      <c r="BOO34" s="276"/>
      <c r="BOP34" s="276"/>
      <c r="BOQ34" s="276"/>
      <c r="BOR34" s="276"/>
      <c r="BOS34" s="276"/>
      <c r="BOT34" s="276"/>
      <c r="BOU34" s="276"/>
      <c r="BOV34" s="276"/>
      <c r="BOW34" s="276"/>
      <c r="BOX34" s="276"/>
      <c r="BOY34" s="276"/>
      <c r="BOZ34" s="276"/>
      <c r="BPA34" s="276"/>
      <c r="BPB34" s="276"/>
      <c r="BPC34" s="276"/>
      <c r="BPD34" s="276"/>
      <c r="BPE34" s="276"/>
      <c r="BPF34" s="276"/>
      <c r="BPG34" s="276"/>
      <c r="BPH34" s="276"/>
      <c r="BPI34" s="276"/>
      <c r="BPJ34" s="276"/>
      <c r="BPK34" s="276"/>
      <c r="BPL34" s="276"/>
      <c r="BPM34" s="276"/>
      <c r="BPN34" s="276"/>
      <c r="BPO34" s="276"/>
      <c r="BPP34" s="276"/>
      <c r="BPQ34" s="276"/>
      <c r="BPR34" s="276"/>
      <c r="BPS34" s="276"/>
      <c r="BPT34" s="276"/>
      <c r="BPU34" s="276"/>
      <c r="BPV34" s="276"/>
      <c r="BPW34" s="276"/>
      <c r="BPX34" s="276"/>
      <c r="BPY34" s="276"/>
      <c r="BPZ34" s="276"/>
      <c r="BQA34" s="276"/>
      <c r="BQB34" s="276"/>
      <c r="BQC34" s="276"/>
      <c r="BQD34" s="276"/>
      <c r="BQE34" s="276"/>
      <c r="BQF34" s="276"/>
      <c r="BQG34" s="276"/>
      <c r="BQH34" s="276"/>
      <c r="BQI34" s="276"/>
      <c r="BQJ34" s="276"/>
      <c r="BQK34" s="276"/>
      <c r="BQL34" s="276"/>
      <c r="BQM34" s="276"/>
      <c r="BQN34" s="276"/>
      <c r="BQO34" s="276"/>
      <c r="BQP34" s="276"/>
      <c r="BQQ34" s="276"/>
      <c r="BQR34" s="276"/>
      <c r="BQS34" s="276"/>
      <c r="BQT34" s="276"/>
      <c r="BQU34" s="276"/>
      <c r="BQV34" s="276"/>
      <c r="BQW34" s="276"/>
      <c r="BQX34" s="276"/>
      <c r="BQY34" s="276"/>
      <c r="BQZ34" s="276"/>
      <c r="BRA34" s="276"/>
      <c r="BRB34" s="276"/>
      <c r="BRC34" s="276"/>
      <c r="BRD34" s="276"/>
      <c r="BRE34" s="276"/>
      <c r="BRF34" s="276"/>
      <c r="BRG34" s="276"/>
      <c r="BRH34" s="276"/>
      <c r="BRI34" s="276"/>
      <c r="BRJ34" s="276"/>
      <c r="BRK34" s="276"/>
      <c r="BRL34" s="276"/>
      <c r="BRM34" s="276"/>
      <c r="BRN34" s="276"/>
      <c r="BRO34" s="276"/>
      <c r="BRP34" s="276"/>
      <c r="BRQ34" s="276"/>
      <c r="BRR34" s="276"/>
      <c r="BRS34" s="276"/>
      <c r="BRT34" s="276"/>
      <c r="BRU34" s="276"/>
      <c r="BRV34" s="276"/>
      <c r="BRW34" s="276"/>
      <c r="BRX34" s="276"/>
      <c r="BRY34" s="276"/>
      <c r="BRZ34" s="276"/>
      <c r="BSA34" s="276"/>
      <c r="BSB34" s="276"/>
      <c r="BSC34" s="276"/>
      <c r="BSD34" s="276"/>
      <c r="BSE34" s="276"/>
      <c r="BSF34" s="276"/>
      <c r="BSG34" s="276"/>
      <c r="BSH34" s="276"/>
      <c r="BSI34" s="276"/>
      <c r="BSJ34" s="276"/>
      <c r="BSK34" s="276"/>
      <c r="BSL34" s="276"/>
      <c r="BSM34" s="276"/>
      <c r="BSN34" s="276"/>
      <c r="BSO34" s="276"/>
      <c r="BSP34" s="276"/>
      <c r="BSQ34" s="276"/>
      <c r="BSR34" s="276"/>
      <c r="BSS34" s="276"/>
      <c r="BST34" s="276"/>
      <c r="BSU34" s="276"/>
      <c r="BSV34" s="276"/>
      <c r="BSW34" s="276"/>
      <c r="BSX34" s="276"/>
      <c r="BSY34" s="276"/>
      <c r="BSZ34" s="276"/>
      <c r="BTA34" s="276"/>
      <c r="BTB34" s="276"/>
      <c r="BTC34" s="276"/>
      <c r="BTD34" s="276"/>
      <c r="BTE34" s="276"/>
      <c r="BTF34" s="276"/>
      <c r="BTG34" s="276"/>
      <c r="BTH34" s="276"/>
      <c r="BTI34" s="276"/>
      <c r="BTJ34" s="276"/>
      <c r="BTK34" s="276"/>
      <c r="BTL34" s="276"/>
      <c r="BTM34" s="276"/>
      <c r="BTN34" s="276"/>
      <c r="BTO34" s="276"/>
      <c r="BTP34" s="276"/>
      <c r="BTQ34" s="276"/>
      <c r="BTR34" s="276"/>
      <c r="BTS34" s="276"/>
      <c r="BTT34" s="276"/>
      <c r="BTU34" s="276"/>
      <c r="BTV34" s="276"/>
      <c r="BTW34" s="276"/>
      <c r="BTX34" s="276"/>
      <c r="BTY34" s="276"/>
      <c r="BTZ34" s="276"/>
      <c r="BUA34" s="276"/>
      <c r="BUB34" s="276"/>
      <c r="BUC34" s="276"/>
      <c r="BUD34" s="276"/>
      <c r="BUE34" s="276"/>
      <c r="BUF34" s="276"/>
      <c r="BUG34" s="276"/>
      <c r="BUH34" s="276"/>
      <c r="BUI34" s="276"/>
      <c r="BUJ34" s="276"/>
      <c r="BUK34" s="276"/>
      <c r="BUL34" s="276"/>
      <c r="BUM34" s="276"/>
      <c r="BUN34" s="276"/>
      <c r="BUO34" s="276"/>
      <c r="BUP34" s="276"/>
      <c r="BUQ34" s="276"/>
      <c r="BUR34" s="276"/>
      <c r="BUS34" s="276"/>
      <c r="BUT34" s="276"/>
      <c r="BUU34" s="276"/>
      <c r="BUV34" s="276"/>
      <c r="BUW34" s="276"/>
      <c r="BUX34" s="276"/>
      <c r="BUY34" s="276"/>
      <c r="BUZ34" s="276"/>
      <c r="BVA34" s="276"/>
      <c r="BVB34" s="276"/>
      <c r="BVC34" s="276"/>
      <c r="BVD34" s="276"/>
      <c r="BVE34" s="276"/>
      <c r="BVF34" s="276"/>
      <c r="BVG34" s="276"/>
      <c r="BVH34" s="276"/>
      <c r="BVI34" s="276"/>
      <c r="BVJ34" s="276"/>
      <c r="BVK34" s="276"/>
      <c r="BVL34" s="276"/>
      <c r="BVM34" s="276"/>
      <c r="BVN34" s="276"/>
      <c r="BVO34" s="276"/>
      <c r="BVP34" s="276"/>
      <c r="BVQ34" s="276"/>
      <c r="BVR34" s="276"/>
      <c r="BVS34" s="276"/>
      <c r="BVT34" s="276"/>
      <c r="BVU34" s="276"/>
      <c r="BVV34" s="276"/>
      <c r="BVW34" s="276"/>
      <c r="BVX34" s="276"/>
      <c r="BVY34" s="276"/>
      <c r="BVZ34" s="276"/>
      <c r="BWA34" s="276"/>
      <c r="BWB34" s="276"/>
      <c r="BWC34" s="276"/>
      <c r="BWD34" s="276"/>
      <c r="BWE34" s="276"/>
      <c r="BWF34" s="276"/>
      <c r="BWG34" s="276"/>
      <c r="BWH34" s="276"/>
      <c r="BWI34" s="276"/>
      <c r="BWJ34" s="276"/>
      <c r="BWK34" s="276"/>
      <c r="BWL34" s="276"/>
      <c r="BWM34" s="276"/>
      <c r="BWN34" s="276"/>
      <c r="BWO34" s="276"/>
      <c r="BWP34" s="276"/>
      <c r="BWQ34" s="276"/>
      <c r="BWR34" s="276"/>
      <c r="BWS34" s="276"/>
      <c r="BWT34" s="276"/>
      <c r="BWU34" s="276"/>
      <c r="BWV34" s="276"/>
      <c r="BWW34" s="276"/>
      <c r="BWX34" s="276"/>
      <c r="BWY34" s="276"/>
      <c r="BWZ34" s="276"/>
      <c r="BXA34" s="276"/>
      <c r="BXB34" s="276"/>
      <c r="BXC34" s="276"/>
      <c r="BXD34" s="276"/>
      <c r="BXE34" s="276"/>
      <c r="BXF34" s="276"/>
      <c r="BXG34" s="276"/>
      <c r="BXH34" s="276"/>
      <c r="BXI34" s="276"/>
      <c r="BXJ34" s="276"/>
      <c r="BXK34" s="276"/>
      <c r="BXL34" s="276"/>
      <c r="BXM34" s="276"/>
      <c r="BXN34" s="276"/>
      <c r="BXO34" s="276"/>
      <c r="BXP34" s="276"/>
      <c r="BXQ34" s="276"/>
      <c r="BXR34" s="276"/>
      <c r="BXS34" s="276"/>
      <c r="BXT34" s="276"/>
      <c r="BXU34" s="276"/>
      <c r="BXV34" s="276"/>
      <c r="BXW34" s="276"/>
      <c r="BXX34" s="276"/>
      <c r="BXY34" s="276"/>
      <c r="BXZ34" s="276"/>
      <c r="BYA34" s="276"/>
      <c r="BYB34" s="276"/>
      <c r="BYC34" s="276"/>
      <c r="BYD34" s="276"/>
      <c r="BYE34" s="276"/>
      <c r="BYF34" s="276"/>
      <c r="BYG34" s="276"/>
      <c r="BYH34" s="276"/>
      <c r="BYI34" s="276"/>
      <c r="BYJ34" s="276"/>
      <c r="BYK34" s="276"/>
      <c r="BYL34" s="276"/>
      <c r="BYM34" s="276"/>
      <c r="BYN34" s="276"/>
      <c r="BYO34" s="276"/>
      <c r="BYP34" s="276"/>
      <c r="BYQ34" s="276"/>
      <c r="BYR34" s="276"/>
      <c r="BYS34" s="276"/>
      <c r="BYT34" s="276"/>
      <c r="BYU34" s="276"/>
      <c r="BYV34" s="276"/>
      <c r="BYW34" s="276"/>
      <c r="BYX34" s="276"/>
      <c r="BYY34" s="276"/>
      <c r="BYZ34" s="276"/>
      <c r="BZA34" s="276"/>
      <c r="BZB34" s="276"/>
      <c r="BZC34" s="276"/>
      <c r="BZD34" s="276"/>
      <c r="BZE34" s="276"/>
      <c r="BZF34" s="276"/>
      <c r="BZG34" s="276"/>
      <c r="BZH34" s="276"/>
      <c r="BZI34" s="276"/>
      <c r="BZJ34" s="276"/>
      <c r="BZK34" s="276"/>
      <c r="BZL34" s="276"/>
      <c r="BZM34" s="276"/>
      <c r="BZN34" s="276"/>
      <c r="BZO34" s="276"/>
      <c r="BZP34" s="276"/>
      <c r="BZQ34" s="276"/>
      <c r="BZR34" s="276"/>
      <c r="BZS34" s="276"/>
      <c r="BZT34" s="276"/>
      <c r="BZU34" s="276"/>
      <c r="BZV34" s="276"/>
      <c r="BZW34" s="276"/>
      <c r="BZX34" s="276"/>
      <c r="BZY34" s="276"/>
      <c r="BZZ34" s="276"/>
      <c r="CAA34" s="276"/>
      <c r="CAB34" s="276"/>
      <c r="CAC34" s="276"/>
      <c r="CAD34" s="276"/>
      <c r="CAE34" s="276"/>
      <c r="CAF34" s="276"/>
      <c r="CAG34" s="276"/>
      <c r="CAH34" s="276"/>
      <c r="CAI34" s="276"/>
      <c r="CAJ34" s="276"/>
      <c r="CAK34" s="276"/>
      <c r="CAL34" s="276"/>
      <c r="CAM34" s="276"/>
      <c r="CAN34" s="276"/>
      <c r="CAO34" s="276"/>
      <c r="CAP34" s="276"/>
      <c r="CAQ34" s="276"/>
      <c r="CAR34" s="276"/>
      <c r="CAS34" s="276"/>
      <c r="CAT34" s="276"/>
      <c r="CAU34" s="276"/>
      <c r="CAV34" s="276"/>
      <c r="CAW34" s="276"/>
      <c r="CAX34" s="276"/>
      <c r="CAY34" s="276"/>
      <c r="CAZ34" s="276"/>
      <c r="CBA34" s="276"/>
      <c r="CBB34" s="276"/>
      <c r="CBC34" s="276"/>
      <c r="CBD34" s="276"/>
      <c r="CBE34" s="276"/>
      <c r="CBF34" s="276"/>
      <c r="CBG34" s="276"/>
      <c r="CBH34" s="276"/>
      <c r="CBI34" s="276"/>
      <c r="CBJ34" s="276"/>
      <c r="CBK34" s="276"/>
      <c r="CBL34" s="276"/>
      <c r="CBM34" s="276"/>
      <c r="CBN34" s="276"/>
      <c r="CBO34" s="276"/>
      <c r="CBP34" s="276"/>
      <c r="CBQ34" s="276"/>
      <c r="CBR34" s="276"/>
      <c r="CBS34" s="276"/>
      <c r="CBT34" s="276"/>
      <c r="CBU34" s="276"/>
      <c r="CBV34" s="276"/>
      <c r="CBW34" s="276"/>
      <c r="CBX34" s="276"/>
      <c r="CBY34" s="276"/>
      <c r="CBZ34" s="276"/>
      <c r="CCA34" s="276"/>
      <c r="CCB34" s="276"/>
      <c r="CCC34" s="276"/>
      <c r="CCD34" s="276"/>
      <c r="CCE34" s="276"/>
      <c r="CCF34" s="276"/>
      <c r="CCG34" s="276"/>
      <c r="CCH34" s="276"/>
      <c r="CCI34" s="276"/>
      <c r="CCJ34" s="276"/>
      <c r="CCK34" s="276"/>
      <c r="CCL34" s="276"/>
      <c r="CCM34" s="276"/>
      <c r="CCN34" s="276"/>
      <c r="CCO34" s="276"/>
      <c r="CCP34" s="276"/>
      <c r="CCQ34" s="276"/>
      <c r="CCR34" s="276"/>
      <c r="CCS34" s="276"/>
      <c r="CCT34" s="276"/>
      <c r="CCU34" s="276"/>
      <c r="CCV34" s="276"/>
      <c r="CCW34" s="276"/>
      <c r="CCX34" s="276"/>
      <c r="CCY34" s="276"/>
      <c r="CCZ34" s="276"/>
      <c r="CDA34" s="276"/>
      <c r="CDB34" s="276"/>
      <c r="CDC34" s="276"/>
      <c r="CDD34" s="276"/>
      <c r="CDE34" s="276"/>
      <c r="CDF34" s="276"/>
      <c r="CDG34" s="276"/>
      <c r="CDH34" s="276"/>
      <c r="CDI34" s="276"/>
      <c r="CDJ34" s="276"/>
      <c r="CDK34" s="276"/>
      <c r="CDL34" s="276"/>
      <c r="CDM34" s="276"/>
      <c r="CDN34" s="276"/>
      <c r="CDO34" s="276"/>
      <c r="CDP34" s="276"/>
      <c r="CDQ34" s="276"/>
      <c r="CDR34" s="276"/>
      <c r="CDS34" s="276"/>
      <c r="CDT34" s="276"/>
      <c r="CDU34" s="276"/>
      <c r="CDV34" s="276"/>
      <c r="CDW34" s="276"/>
      <c r="CDX34" s="276"/>
      <c r="CDY34" s="276"/>
      <c r="CDZ34" s="276"/>
      <c r="CEA34" s="276"/>
      <c r="CEB34" s="276"/>
      <c r="CEC34" s="276"/>
      <c r="CED34" s="276"/>
      <c r="CEE34" s="276"/>
      <c r="CEF34" s="276"/>
      <c r="CEG34" s="276"/>
      <c r="CEH34" s="276"/>
      <c r="CEI34" s="276"/>
      <c r="CEJ34" s="276"/>
      <c r="CEK34" s="276"/>
      <c r="CEL34" s="276"/>
      <c r="CEM34" s="276"/>
      <c r="CEN34" s="276"/>
      <c r="CEO34" s="276"/>
      <c r="CEP34" s="276"/>
      <c r="CEQ34" s="276"/>
      <c r="CER34" s="276"/>
      <c r="CES34" s="276"/>
      <c r="CET34" s="276"/>
      <c r="CEU34" s="276"/>
      <c r="CEV34" s="276"/>
      <c r="CEW34" s="276"/>
      <c r="CEX34" s="276"/>
      <c r="CEY34" s="276"/>
      <c r="CEZ34" s="276"/>
      <c r="CFA34" s="276"/>
      <c r="CFB34" s="276"/>
      <c r="CFC34" s="276"/>
      <c r="CFD34" s="276"/>
      <c r="CFE34" s="276"/>
      <c r="CFF34" s="276"/>
      <c r="CFG34" s="276"/>
      <c r="CFH34" s="276"/>
      <c r="CFI34" s="276"/>
      <c r="CFJ34" s="276"/>
      <c r="CFK34" s="276"/>
      <c r="CFL34" s="276"/>
      <c r="CFM34" s="276"/>
      <c r="CFN34" s="276"/>
      <c r="CFO34" s="276"/>
      <c r="CFP34" s="276"/>
      <c r="CFQ34" s="276"/>
      <c r="CFR34" s="276"/>
      <c r="CFS34" s="276"/>
      <c r="CFT34" s="276"/>
      <c r="CFU34" s="276"/>
      <c r="CFV34" s="276"/>
      <c r="CFW34" s="276"/>
      <c r="CFX34" s="276"/>
      <c r="CFY34" s="276"/>
      <c r="CFZ34" s="276"/>
      <c r="CGA34" s="276"/>
      <c r="CGB34" s="276"/>
      <c r="CGC34" s="276"/>
      <c r="CGD34" s="276"/>
      <c r="CGE34" s="276"/>
      <c r="CGF34" s="276"/>
      <c r="CGG34" s="276"/>
      <c r="CGH34" s="276"/>
      <c r="CGI34" s="276"/>
      <c r="CGJ34" s="276"/>
      <c r="CGK34" s="276"/>
      <c r="CGL34" s="276"/>
      <c r="CGM34" s="276"/>
      <c r="CGN34" s="276"/>
      <c r="CGO34" s="276"/>
      <c r="CGP34" s="276"/>
      <c r="CGQ34" s="276"/>
      <c r="CGR34" s="276"/>
      <c r="CGS34" s="276"/>
      <c r="CGT34" s="276"/>
      <c r="CGU34" s="276"/>
      <c r="CGV34" s="276"/>
      <c r="CGW34" s="276"/>
      <c r="CGX34" s="276"/>
      <c r="CGY34" s="276"/>
      <c r="CGZ34" s="276"/>
      <c r="CHA34" s="276"/>
      <c r="CHB34" s="276"/>
      <c r="CHC34" s="276"/>
      <c r="CHD34" s="276"/>
      <c r="CHE34" s="276"/>
      <c r="CHF34" s="276"/>
      <c r="CHG34" s="276"/>
      <c r="CHH34" s="276"/>
      <c r="CHI34" s="276"/>
      <c r="CHJ34" s="276"/>
      <c r="CHK34" s="276"/>
      <c r="CHL34" s="276"/>
      <c r="CHM34" s="276"/>
      <c r="CHN34" s="276"/>
      <c r="CHO34" s="276"/>
      <c r="CHP34" s="276"/>
      <c r="CHQ34" s="276"/>
      <c r="CHR34" s="276"/>
      <c r="CHS34" s="276"/>
      <c r="CHT34" s="276"/>
      <c r="CHU34" s="276"/>
      <c r="CHV34" s="276"/>
      <c r="CHW34" s="276"/>
      <c r="CHX34" s="276"/>
      <c r="CHY34" s="276"/>
      <c r="CHZ34" s="276"/>
      <c r="CIA34" s="276"/>
      <c r="CIB34" s="276"/>
      <c r="CIC34" s="276"/>
      <c r="CID34" s="276"/>
      <c r="CIE34" s="276"/>
      <c r="CIF34" s="276"/>
      <c r="CIG34" s="276"/>
      <c r="CIH34" s="276"/>
      <c r="CII34" s="276"/>
      <c r="CIJ34" s="276"/>
      <c r="CIK34" s="276"/>
      <c r="CIL34" s="276"/>
      <c r="CIM34" s="276"/>
      <c r="CIN34" s="276"/>
      <c r="CIO34" s="276"/>
      <c r="CIP34" s="276"/>
      <c r="CIQ34" s="276"/>
      <c r="CIR34" s="276"/>
      <c r="CIS34" s="276"/>
      <c r="CIT34" s="276"/>
      <c r="CIU34" s="276"/>
      <c r="CIV34" s="276"/>
      <c r="CIW34" s="276"/>
      <c r="CIX34" s="276"/>
      <c r="CIY34" s="276"/>
      <c r="CIZ34" s="276"/>
      <c r="CJA34" s="276"/>
      <c r="CJB34" s="276"/>
      <c r="CJC34" s="276"/>
      <c r="CJD34" s="276"/>
      <c r="CJE34" s="276"/>
      <c r="CJF34" s="276"/>
      <c r="CJG34" s="276"/>
      <c r="CJH34" s="276"/>
      <c r="CJI34" s="276"/>
      <c r="CJJ34" s="276"/>
      <c r="CJK34" s="276"/>
      <c r="CJL34" s="276"/>
      <c r="CJM34" s="276"/>
      <c r="CJN34" s="276"/>
      <c r="CJO34" s="276"/>
      <c r="CJP34" s="276"/>
      <c r="CJQ34" s="276"/>
      <c r="CJR34" s="276"/>
      <c r="CJS34" s="276"/>
      <c r="CJT34" s="276"/>
      <c r="CJU34" s="276"/>
      <c r="CJV34" s="276"/>
      <c r="CJW34" s="276"/>
      <c r="CJX34" s="276"/>
      <c r="CJY34" s="276"/>
      <c r="CJZ34" s="276"/>
      <c r="CKA34" s="276"/>
      <c r="CKB34" s="276"/>
      <c r="CKC34" s="276"/>
      <c r="CKD34" s="276"/>
      <c r="CKE34" s="276"/>
      <c r="CKF34" s="276"/>
      <c r="CKG34" s="276"/>
      <c r="CKH34" s="276"/>
      <c r="CKI34" s="276"/>
      <c r="CKJ34" s="276"/>
      <c r="CKK34" s="276"/>
      <c r="CKL34" s="276"/>
      <c r="CKM34" s="276"/>
      <c r="CKN34" s="276"/>
      <c r="CKO34" s="276"/>
      <c r="CKP34" s="276"/>
      <c r="CKQ34" s="276"/>
      <c r="CKR34" s="276"/>
      <c r="CKS34" s="276"/>
      <c r="CKT34" s="276"/>
      <c r="CKU34" s="276"/>
      <c r="CKV34" s="276"/>
      <c r="CKW34" s="276"/>
      <c r="CKX34" s="276"/>
      <c r="CKY34" s="276"/>
      <c r="CKZ34" s="276"/>
      <c r="CLA34" s="276"/>
      <c r="CLB34" s="276"/>
      <c r="CLC34" s="276"/>
      <c r="CLD34" s="276"/>
      <c r="CLE34" s="276"/>
      <c r="CLF34" s="276"/>
      <c r="CLG34" s="276"/>
      <c r="CLH34" s="276"/>
      <c r="CLI34" s="276"/>
      <c r="CLJ34" s="276"/>
      <c r="CLK34" s="276"/>
      <c r="CLL34" s="276"/>
      <c r="CLM34" s="276"/>
      <c r="CLN34" s="276"/>
      <c r="CLO34" s="276"/>
      <c r="CLP34" s="276"/>
      <c r="CLQ34" s="276"/>
      <c r="CLR34" s="276"/>
      <c r="CLS34" s="276"/>
      <c r="CLT34" s="276"/>
      <c r="CLU34" s="276"/>
      <c r="CLV34" s="276"/>
      <c r="CLW34" s="276"/>
      <c r="CLX34" s="276"/>
      <c r="CLY34" s="276"/>
      <c r="CLZ34" s="276"/>
      <c r="CMA34" s="276"/>
      <c r="CMB34" s="276"/>
      <c r="CMC34" s="276"/>
      <c r="CMD34" s="276"/>
      <c r="CME34" s="276"/>
      <c r="CMF34" s="276"/>
      <c r="CMG34" s="276"/>
      <c r="CMH34" s="276"/>
      <c r="CMI34" s="276"/>
      <c r="CMJ34" s="276"/>
      <c r="CMK34" s="276"/>
      <c r="CML34" s="276"/>
      <c r="CMM34" s="276"/>
      <c r="CMN34" s="276"/>
      <c r="CMO34" s="276"/>
      <c r="CMP34" s="276"/>
      <c r="CMQ34" s="276"/>
      <c r="CMR34" s="276"/>
      <c r="CMS34" s="276"/>
      <c r="CMT34" s="276"/>
      <c r="CMU34" s="276"/>
      <c r="CMV34" s="276"/>
      <c r="CMW34" s="276"/>
      <c r="CMX34" s="276"/>
      <c r="CMY34" s="276"/>
      <c r="CMZ34" s="276"/>
      <c r="CNA34" s="276"/>
      <c r="CNB34" s="276"/>
      <c r="CNC34" s="276"/>
      <c r="CND34" s="276"/>
      <c r="CNE34" s="276"/>
      <c r="CNF34" s="276"/>
      <c r="CNG34" s="276"/>
      <c r="CNH34" s="276"/>
      <c r="CNI34" s="276"/>
      <c r="CNJ34" s="276"/>
      <c r="CNK34" s="276"/>
      <c r="CNL34" s="276"/>
      <c r="CNM34" s="276"/>
      <c r="CNN34" s="276"/>
      <c r="CNO34" s="276"/>
      <c r="CNP34" s="276"/>
      <c r="CNQ34" s="276"/>
      <c r="CNR34" s="276"/>
      <c r="CNS34" s="276"/>
      <c r="CNT34" s="276"/>
      <c r="CNU34" s="276"/>
      <c r="CNV34" s="276"/>
      <c r="CNW34" s="276"/>
      <c r="CNX34" s="276"/>
      <c r="CNY34" s="276"/>
      <c r="CNZ34" s="276"/>
      <c r="COA34" s="276"/>
      <c r="COB34" s="276"/>
      <c r="COC34" s="276"/>
      <c r="COD34" s="276"/>
      <c r="COE34" s="276"/>
      <c r="COF34" s="276"/>
      <c r="COG34" s="276"/>
      <c r="COH34" s="276"/>
      <c r="COI34" s="276"/>
      <c r="COJ34" s="276"/>
      <c r="COK34" s="276"/>
      <c r="COL34" s="276"/>
      <c r="COM34" s="276"/>
      <c r="CON34" s="276"/>
      <c r="COO34" s="276"/>
      <c r="COP34" s="276"/>
      <c r="COQ34" s="276"/>
      <c r="COR34" s="276"/>
      <c r="COS34" s="276"/>
      <c r="COT34" s="276"/>
      <c r="COU34" s="276"/>
      <c r="COV34" s="276"/>
      <c r="COW34" s="276"/>
      <c r="COX34" s="276"/>
      <c r="COY34" s="276"/>
      <c r="COZ34" s="276"/>
      <c r="CPA34" s="276"/>
      <c r="CPB34" s="276"/>
      <c r="CPC34" s="276"/>
      <c r="CPD34" s="276"/>
      <c r="CPE34" s="276"/>
      <c r="CPF34" s="276"/>
      <c r="CPG34" s="276"/>
      <c r="CPH34" s="276"/>
      <c r="CPI34" s="276"/>
      <c r="CPJ34" s="276"/>
      <c r="CPK34" s="276"/>
      <c r="CPL34" s="276"/>
      <c r="CPM34" s="276"/>
      <c r="CPN34" s="276"/>
      <c r="CPO34" s="276"/>
      <c r="CPP34" s="276"/>
      <c r="CPQ34" s="276"/>
      <c r="CPR34" s="276"/>
      <c r="CPS34" s="276"/>
      <c r="CPT34" s="276"/>
      <c r="CPU34" s="276"/>
      <c r="CPV34" s="276"/>
      <c r="CPW34" s="276"/>
      <c r="CPX34" s="276"/>
      <c r="CPY34" s="276"/>
      <c r="CPZ34" s="276"/>
      <c r="CQA34" s="276"/>
      <c r="CQB34" s="276"/>
      <c r="CQC34" s="276"/>
      <c r="CQD34" s="276"/>
      <c r="CQE34" s="276"/>
      <c r="CQF34" s="276"/>
      <c r="CQG34" s="276"/>
      <c r="CQH34" s="276"/>
      <c r="CQI34" s="276"/>
      <c r="CQJ34" s="276"/>
      <c r="CQK34" s="276"/>
      <c r="CQL34" s="276"/>
      <c r="CQM34" s="276"/>
      <c r="CQN34" s="276"/>
      <c r="CQO34" s="276"/>
      <c r="CQP34" s="276"/>
      <c r="CQQ34" s="276"/>
      <c r="CQR34" s="276"/>
      <c r="CQS34" s="276"/>
      <c r="CQT34" s="276"/>
      <c r="CQU34" s="276"/>
      <c r="CQV34" s="276"/>
      <c r="CQW34" s="276"/>
      <c r="CQX34" s="276"/>
      <c r="CQY34" s="276"/>
      <c r="CQZ34" s="276"/>
      <c r="CRA34" s="276"/>
      <c r="CRB34" s="276"/>
      <c r="CRC34" s="276"/>
      <c r="CRD34" s="276"/>
      <c r="CRE34" s="276"/>
      <c r="CRF34" s="276"/>
      <c r="CRG34" s="276"/>
      <c r="CRH34" s="276"/>
      <c r="CRI34" s="276"/>
      <c r="CRJ34" s="276"/>
      <c r="CRK34" s="276"/>
      <c r="CRL34" s="276"/>
      <c r="CRM34" s="276"/>
      <c r="CRN34" s="276"/>
      <c r="CRO34" s="276"/>
      <c r="CRP34" s="276"/>
      <c r="CRQ34" s="276"/>
      <c r="CRR34" s="276"/>
      <c r="CRS34" s="276"/>
      <c r="CRT34" s="276"/>
      <c r="CRU34" s="276"/>
      <c r="CRV34" s="276"/>
      <c r="CRW34" s="276"/>
      <c r="CRX34" s="276"/>
      <c r="CRY34" s="276"/>
      <c r="CRZ34" s="276"/>
      <c r="CSA34" s="276"/>
      <c r="CSB34" s="276"/>
      <c r="CSC34" s="276"/>
      <c r="CSD34" s="276"/>
      <c r="CSE34" s="276"/>
      <c r="CSF34" s="276"/>
      <c r="CSG34" s="276"/>
      <c r="CSH34" s="276"/>
      <c r="CSI34" s="276"/>
      <c r="CSJ34" s="276"/>
      <c r="CSK34" s="276"/>
      <c r="CSL34" s="276"/>
      <c r="CSM34" s="276"/>
      <c r="CSN34" s="276"/>
      <c r="CSO34" s="276"/>
      <c r="CSP34" s="276"/>
      <c r="CSQ34" s="276"/>
      <c r="CSR34" s="276"/>
      <c r="CSS34" s="276"/>
      <c r="CST34" s="276"/>
      <c r="CSU34" s="276"/>
      <c r="CSV34" s="276"/>
      <c r="CSW34" s="276"/>
      <c r="CSX34" s="276"/>
      <c r="CSY34" s="276"/>
      <c r="CSZ34" s="276"/>
      <c r="CTA34" s="276"/>
      <c r="CTB34" s="276"/>
      <c r="CTC34" s="276"/>
      <c r="CTD34" s="276"/>
      <c r="CTE34" s="276"/>
      <c r="CTF34" s="276"/>
      <c r="CTG34" s="276"/>
      <c r="CTH34" s="276"/>
      <c r="CTI34" s="276"/>
      <c r="CTJ34" s="276"/>
      <c r="CTK34" s="276"/>
      <c r="CTL34" s="276"/>
      <c r="CTM34" s="276"/>
      <c r="CTN34" s="276"/>
      <c r="CTO34" s="276"/>
      <c r="CTP34" s="276"/>
      <c r="CTQ34" s="276"/>
      <c r="CTR34" s="276"/>
      <c r="CTS34" s="276"/>
      <c r="CTT34" s="276"/>
      <c r="CTU34" s="276"/>
      <c r="CTV34" s="276"/>
      <c r="CTW34" s="276"/>
      <c r="CTX34" s="276"/>
      <c r="CTY34" s="276"/>
      <c r="CTZ34" s="276"/>
      <c r="CUA34" s="276"/>
      <c r="CUB34" s="276"/>
      <c r="CUC34" s="276"/>
      <c r="CUD34" s="276"/>
      <c r="CUE34" s="276"/>
      <c r="CUF34" s="276"/>
      <c r="CUG34" s="276"/>
      <c r="CUH34" s="276"/>
      <c r="CUI34" s="276"/>
      <c r="CUJ34" s="276"/>
      <c r="CUK34" s="276"/>
      <c r="CUL34" s="276"/>
      <c r="CUM34" s="276"/>
      <c r="CUN34" s="276"/>
      <c r="CUO34" s="276"/>
      <c r="CUP34" s="276"/>
      <c r="CUQ34" s="276"/>
      <c r="CUR34" s="276"/>
      <c r="CUS34" s="276"/>
      <c r="CUT34" s="276"/>
      <c r="CUU34" s="276"/>
      <c r="CUV34" s="276"/>
      <c r="CUW34" s="276"/>
      <c r="CUX34" s="276"/>
      <c r="CUY34" s="276"/>
      <c r="CUZ34" s="276"/>
      <c r="CVA34" s="276"/>
      <c r="CVB34" s="276"/>
      <c r="CVC34" s="276"/>
      <c r="CVD34" s="276"/>
      <c r="CVE34" s="276"/>
      <c r="CVF34" s="276"/>
      <c r="CVG34" s="276"/>
      <c r="CVH34" s="276"/>
      <c r="CVI34" s="276"/>
      <c r="CVJ34" s="276"/>
      <c r="CVK34" s="276"/>
      <c r="CVL34" s="276"/>
      <c r="CVM34" s="276"/>
      <c r="CVN34" s="276"/>
      <c r="CVO34" s="276"/>
      <c r="CVP34" s="276"/>
      <c r="CVQ34" s="276"/>
      <c r="CVR34" s="276"/>
      <c r="CVS34" s="276"/>
      <c r="CVT34" s="276"/>
      <c r="CVU34" s="276"/>
      <c r="CVV34" s="276"/>
      <c r="CVW34" s="276"/>
      <c r="CVX34" s="276"/>
      <c r="CVY34" s="276"/>
      <c r="CVZ34" s="276"/>
      <c r="CWA34" s="276"/>
      <c r="CWB34" s="276"/>
      <c r="CWC34" s="276"/>
      <c r="CWD34" s="276"/>
      <c r="CWE34" s="276"/>
      <c r="CWF34" s="276"/>
      <c r="CWG34" s="276"/>
      <c r="CWH34" s="276"/>
      <c r="CWI34" s="276"/>
      <c r="CWJ34" s="276"/>
      <c r="CWK34" s="276"/>
      <c r="CWL34" s="276"/>
      <c r="CWM34" s="276"/>
      <c r="CWN34" s="276"/>
      <c r="CWO34" s="276"/>
      <c r="CWP34" s="276"/>
      <c r="CWQ34" s="276"/>
      <c r="CWR34" s="276"/>
      <c r="CWS34" s="276"/>
      <c r="CWT34" s="276"/>
      <c r="CWU34" s="276"/>
      <c r="CWV34" s="276"/>
      <c r="CWW34" s="276"/>
      <c r="CWX34" s="276"/>
      <c r="CWY34" s="276"/>
      <c r="CWZ34" s="276"/>
      <c r="CXA34" s="276"/>
      <c r="CXB34" s="276"/>
      <c r="CXC34" s="276"/>
      <c r="CXD34" s="276"/>
      <c r="CXE34" s="276"/>
      <c r="CXF34" s="276"/>
      <c r="CXG34" s="276"/>
      <c r="CXH34" s="276"/>
      <c r="CXI34" s="276"/>
      <c r="CXJ34" s="276"/>
      <c r="CXK34" s="276"/>
      <c r="CXL34" s="276"/>
      <c r="CXM34" s="276"/>
      <c r="CXN34" s="276"/>
      <c r="CXO34" s="276"/>
      <c r="CXP34" s="276"/>
      <c r="CXQ34" s="276"/>
      <c r="CXR34" s="276"/>
      <c r="CXS34" s="276"/>
      <c r="CXT34" s="276"/>
      <c r="CXU34" s="276"/>
      <c r="CXV34" s="276"/>
      <c r="CXW34" s="276"/>
      <c r="CXX34" s="276"/>
      <c r="CXY34" s="276"/>
      <c r="CXZ34" s="276"/>
      <c r="CYA34" s="276"/>
      <c r="CYB34" s="276"/>
      <c r="CYC34" s="276"/>
      <c r="CYD34" s="276"/>
      <c r="CYE34" s="276"/>
      <c r="CYF34" s="276"/>
      <c r="CYG34" s="276"/>
      <c r="CYH34" s="276"/>
      <c r="CYI34" s="276"/>
      <c r="CYJ34" s="276"/>
      <c r="CYK34" s="276"/>
      <c r="CYL34" s="276"/>
      <c r="CYM34" s="276"/>
      <c r="CYN34" s="276"/>
      <c r="CYO34" s="276"/>
      <c r="CYP34" s="276"/>
      <c r="CYQ34" s="276"/>
      <c r="CYR34" s="276"/>
      <c r="CYS34" s="276"/>
      <c r="CYT34" s="276"/>
      <c r="CYU34" s="276"/>
      <c r="CYV34" s="276"/>
      <c r="CYW34" s="276"/>
      <c r="CYX34" s="276"/>
      <c r="CYY34" s="276"/>
      <c r="CYZ34" s="276"/>
      <c r="CZA34" s="276"/>
      <c r="CZB34" s="276"/>
      <c r="CZC34" s="276"/>
      <c r="CZD34" s="276"/>
      <c r="CZE34" s="276"/>
      <c r="CZF34" s="276"/>
      <c r="CZG34" s="276"/>
      <c r="CZH34" s="276"/>
      <c r="CZI34" s="276"/>
      <c r="CZJ34" s="276"/>
      <c r="CZK34" s="276"/>
      <c r="CZL34" s="276"/>
      <c r="CZM34" s="276"/>
      <c r="CZN34" s="276"/>
      <c r="CZO34" s="276"/>
      <c r="CZP34" s="276"/>
      <c r="CZQ34" s="276"/>
      <c r="CZR34" s="276"/>
      <c r="CZS34" s="276"/>
      <c r="CZT34" s="276"/>
      <c r="CZU34" s="276"/>
      <c r="CZV34" s="276"/>
      <c r="CZW34" s="276"/>
      <c r="CZX34" s="276"/>
      <c r="CZY34" s="276"/>
      <c r="CZZ34" s="276"/>
      <c r="DAA34" s="276"/>
      <c r="DAB34" s="276"/>
      <c r="DAC34" s="276"/>
      <c r="DAD34" s="276"/>
      <c r="DAE34" s="276"/>
      <c r="DAF34" s="276"/>
      <c r="DAG34" s="276"/>
      <c r="DAH34" s="276"/>
      <c r="DAI34" s="276"/>
      <c r="DAJ34" s="276"/>
      <c r="DAK34" s="276"/>
      <c r="DAL34" s="276"/>
      <c r="DAM34" s="276"/>
      <c r="DAN34" s="276"/>
      <c r="DAO34" s="276"/>
      <c r="DAP34" s="276"/>
      <c r="DAQ34" s="276"/>
      <c r="DAR34" s="276"/>
      <c r="DAS34" s="276"/>
      <c r="DAT34" s="276"/>
      <c r="DAU34" s="276"/>
      <c r="DAV34" s="276"/>
      <c r="DAW34" s="276"/>
      <c r="DAX34" s="276"/>
      <c r="DAY34" s="276"/>
      <c r="DAZ34" s="276"/>
      <c r="DBA34" s="276"/>
      <c r="DBB34" s="276"/>
      <c r="DBC34" s="276"/>
      <c r="DBD34" s="276"/>
      <c r="DBE34" s="276"/>
      <c r="DBF34" s="276"/>
      <c r="DBG34" s="276"/>
      <c r="DBH34" s="276"/>
      <c r="DBI34" s="276"/>
      <c r="DBJ34" s="276"/>
      <c r="DBK34" s="276"/>
      <c r="DBL34" s="276"/>
      <c r="DBM34" s="276"/>
      <c r="DBN34" s="276"/>
      <c r="DBO34" s="276"/>
      <c r="DBP34" s="276"/>
      <c r="DBQ34" s="276"/>
      <c r="DBR34" s="276"/>
      <c r="DBS34" s="276"/>
      <c r="DBT34" s="276"/>
      <c r="DBU34" s="276"/>
      <c r="DBV34" s="276"/>
      <c r="DBW34" s="276"/>
      <c r="DBX34" s="276"/>
      <c r="DBY34" s="276"/>
      <c r="DBZ34" s="276"/>
      <c r="DCA34" s="276"/>
      <c r="DCB34" s="276"/>
      <c r="DCC34" s="276"/>
      <c r="DCD34" s="276"/>
      <c r="DCE34" s="276"/>
      <c r="DCF34" s="276"/>
      <c r="DCG34" s="276"/>
      <c r="DCH34" s="276"/>
      <c r="DCI34" s="276"/>
      <c r="DCJ34" s="276"/>
      <c r="DCK34" s="276"/>
      <c r="DCL34" s="276"/>
      <c r="DCM34" s="276"/>
      <c r="DCN34" s="276"/>
      <c r="DCO34" s="276"/>
      <c r="DCP34" s="276"/>
      <c r="DCQ34" s="276"/>
      <c r="DCR34" s="276"/>
      <c r="DCS34" s="276"/>
      <c r="DCT34" s="276"/>
      <c r="DCU34" s="276"/>
      <c r="DCV34" s="276"/>
      <c r="DCW34" s="276"/>
      <c r="DCX34" s="276"/>
      <c r="DCY34" s="276"/>
      <c r="DCZ34" s="276"/>
      <c r="DDA34" s="276"/>
      <c r="DDB34" s="276"/>
      <c r="DDC34" s="276"/>
      <c r="DDD34" s="276"/>
      <c r="DDE34" s="276"/>
      <c r="DDF34" s="276"/>
      <c r="DDG34" s="276"/>
      <c r="DDH34" s="276"/>
      <c r="DDI34" s="276"/>
      <c r="DDJ34" s="276"/>
      <c r="DDK34" s="276"/>
      <c r="DDL34" s="276"/>
      <c r="DDM34" s="276"/>
      <c r="DDN34" s="276"/>
      <c r="DDO34" s="276"/>
      <c r="DDP34" s="276"/>
      <c r="DDQ34" s="276"/>
      <c r="DDR34" s="276"/>
      <c r="DDS34" s="276"/>
      <c r="DDT34" s="276"/>
      <c r="DDU34" s="276"/>
      <c r="DDV34" s="276"/>
      <c r="DDW34" s="276"/>
      <c r="DDX34" s="276"/>
      <c r="DDY34" s="276"/>
      <c r="DDZ34" s="276"/>
      <c r="DEA34" s="276"/>
      <c r="DEB34" s="276"/>
      <c r="DEC34" s="276"/>
      <c r="DED34" s="276"/>
      <c r="DEE34" s="276"/>
      <c r="DEF34" s="276"/>
      <c r="DEG34" s="276"/>
      <c r="DEH34" s="276"/>
      <c r="DEI34" s="276"/>
      <c r="DEJ34" s="276"/>
      <c r="DEK34" s="276"/>
      <c r="DEL34" s="276"/>
      <c r="DEM34" s="276"/>
      <c r="DEN34" s="276"/>
      <c r="DEO34" s="276"/>
      <c r="DEP34" s="276"/>
      <c r="DEQ34" s="276"/>
      <c r="DER34" s="276"/>
      <c r="DES34" s="276"/>
      <c r="DET34" s="276"/>
      <c r="DEU34" s="276"/>
      <c r="DEV34" s="276"/>
      <c r="DEW34" s="276"/>
      <c r="DEX34" s="276"/>
      <c r="DEY34" s="276"/>
      <c r="DEZ34" s="276"/>
      <c r="DFA34" s="276"/>
      <c r="DFB34" s="276"/>
      <c r="DFC34" s="276"/>
      <c r="DFD34" s="276"/>
      <c r="DFE34" s="276"/>
      <c r="DFF34" s="276"/>
      <c r="DFG34" s="276"/>
      <c r="DFH34" s="276"/>
      <c r="DFI34" s="276"/>
      <c r="DFJ34" s="276"/>
      <c r="DFK34" s="276"/>
      <c r="DFL34" s="276"/>
      <c r="DFM34" s="276"/>
      <c r="DFN34" s="276"/>
      <c r="DFO34" s="276"/>
      <c r="DFP34" s="276"/>
      <c r="DFQ34" s="276"/>
      <c r="DFR34" s="276"/>
      <c r="DFS34" s="276"/>
      <c r="DFT34" s="276"/>
      <c r="DFU34" s="276"/>
      <c r="DFV34" s="276"/>
      <c r="DFW34" s="276"/>
      <c r="DFX34" s="276"/>
      <c r="DFY34" s="276"/>
      <c r="DFZ34" s="276"/>
      <c r="DGA34" s="276"/>
      <c r="DGB34" s="276"/>
      <c r="DGC34" s="276"/>
      <c r="DGD34" s="276"/>
      <c r="DGE34" s="276"/>
      <c r="DGF34" s="276"/>
      <c r="DGG34" s="276"/>
      <c r="DGH34" s="276"/>
      <c r="DGI34" s="276"/>
      <c r="DGJ34" s="276"/>
      <c r="DGK34" s="276"/>
      <c r="DGL34" s="276"/>
      <c r="DGM34" s="276"/>
      <c r="DGN34" s="276"/>
      <c r="DGO34" s="276"/>
      <c r="DGP34" s="276"/>
      <c r="DGQ34" s="276"/>
      <c r="DGR34" s="276"/>
      <c r="DGS34" s="276"/>
      <c r="DGT34" s="276"/>
      <c r="DGU34" s="276"/>
      <c r="DGV34" s="276"/>
      <c r="DGW34" s="276"/>
      <c r="DGX34" s="276"/>
      <c r="DGY34" s="276"/>
      <c r="DGZ34" s="276"/>
      <c r="DHA34" s="276"/>
      <c r="DHB34" s="276"/>
      <c r="DHC34" s="276"/>
      <c r="DHD34" s="276"/>
      <c r="DHE34" s="276"/>
      <c r="DHF34" s="276"/>
      <c r="DHG34" s="276"/>
      <c r="DHH34" s="276"/>
      <c r="DHI34" s="276"/>
      <c r="DHJ34" s="276"/>
      <c r="DHK34" s="276"/>
      <c r="DHL34" s="276"/>
      <c r="DHM34" s="276"/>
      <c r="DHN34" s="276"/>
      <c r="DHO34" s="276"/>
      <c r="DHP34" s="276"/>
      <c r="DHQ34" s="276"/>
      <c r="DHR34" s="276"/>
      <c r="DHS34" s="276"/>
      <c r="DHT34" s="276"/>
      <c r="DHU34" s="276"/>
      <c r="DHV34" s="276"/>
      <c r="DHW34" s="276"/>
      <c r="DHX34" s="276"/>
      <c r="DHY34" s="276"/>
      <c r="DHZ34" s="276"/>
      <c r="DIA34" s="276"/>
      <c r="DIB34" s="276"/>
      <c r="DIC34" s="276"/>
      <c r="DID34" s="276"/>
      <c r="DIE34" s="276"/>
      <c r="DIF34" s="276"/>
      <c r="DIG34" s="276"/>
      <c r="DIH34" s="276"/>
      <c r="DII34" s="276"/>
      <c r="DIJ34" s="276"/>
      <c r="DIK34" s="276"/>
      <c r="DIL34" s="276"/>
      <c r="DIM34" s="276"/>
      <c r="DIN34" s="276"/>
      <c r="DIO34" s="276"/>
      <c r="DIP34" s="276"/>
      <c r="DIQ34" s="276"/>
      <c r="DIR34" s="276"/>
      <c r="DIS34" s="276"/>
      <c r="DIT34" s="276"/>
      <c r="DIU34" s="276"/>
      <c r="DIV34" s="276"/>
      <c r="DIW34" s="276"/>
      <c r="DIX34" s="276"/>
      <c r="DIY34" s="276"/>
      <c r="DIZ34" s="276"/>
      <c r="DJA34" s="276"/>
      <c r="DJB34" s="276"/>
      <c r="DJC34" s="276"/>
      <c r="DJD34" s="276"/>
      <c r="DJE34" s="276"/>
      <c r="DJF34" s="276"/>
      <c r="DJG34" s="276"/>
      <c r="DJH34" s="276"/>
      <c r="DJI34" s="276"/>
      <c r="DJJ34" s="276"/>
      <c r="DJK34" s="276"/>
      <c r="DJL34" s="276"/>
      <c r="DJM34" s="276"/>
      <c r="DJN34" s="276"/>
      <c r="DJO34" s="276"/>
      <c r="DJP34" s="276"/>
      <c r="DJQ34" s="276"/>
      <c r="DJR34" s="276"/>
      <c r="DJS34" s="276"/>
      <c r="DJT34" s="276"/>
      <c r="DJU34" s="276"/>
      <c r="DJV34" s="276"/>
      <c r="DJW34" s="276"/>
      <c r="DJX34" s="276"/>
      <c r="DJY34" s="276"/>
      <c r="DJZ34" s="276"/>
      <c r="DKA34" s="276"/>
      <c r="DKB34" s="276"/>
      <c r="DKC34" s="276"/>
      <c r="DKD34" s="276"/>
      <c r="DKE34" s="276"/>
      <c r="DKF34" s="276"/>
      <c r="DKG34" s="276"/>
      <c r="DKH34" s="276"/>
      <c r="DKI34" s="276"/>
      <c r="DKJ34" s="276"/>
      <c r="DKK34" s="276"/>
      <c r="DKL34" s="276"/>
      <c r="DKM34" s="276"/>
      <c r="DKN34" s="276"/>
      <c r="DKO34" s="276"/>
      <c r="DKP34" s="276"/>
      <c r="DKQ34" s="276"/>
      <c r="DKR34" s="276"/>
      <c r="DKS34" s="276"/>
      <c r="DKT34" s="276"/>
      <c r="DKU34" s="276"/>
      <c r="DKV34" s="276"/>
      <c r="DKW34" s="276"/>
      <c r="DKX34" s="276"/>
      <c r="DKY34" s="276"/>
      <c r="DKZ34" s="276"/>
      <c r="DLA34" s="276"/>
      <c r="DLB34" s="276"/>
      <c r="DLC34" s="276"/>
      <c r="DLD34" s="276"/>
      <c r="DLE34" s="276"/>
      <c r="DLF34" s="276"/>
      <c r="DLG34" s="276"/>
      <c r="DLH34" s="276"/>
      <c r="DLI34" s="276"/>
      <c r="DLJ34" s="276"/>
      <c r="DLK34" s="276"/>
      <c r="DLL34" s="276"/>
      <c r="DLM34" s="276"/>
      <c r="DLN34" s="276"/>
      <c r="DLO34" s="276"/>
      <c r="DLP34" s="276"/>
      <c r="DLQ34" s="276"/>
      <c r="DLR34" s="276"/>
      <c r="DLS34" s="276"/>
      <c r="DLT34" s="276"/>
      <c r="DLU34" s="276"/>
      <c r="DLV34" s="276"/>
      <c r="DLW34" s="276"/>
      <c r="DLX34" s="276"/>
      <c r="DLY34" s="276"/>
      <c r="DLZ34" s="276"/>
      <c r="DMA34" s="276"/>
      <c r="DMB34" s="276"/>
      <c r="DMC34" s="276"/>
      <c r="DMD34" s="276"/>
      <c r="DME34" s="276"/>
      <c r="DMF34" s="276"/>
      <c r="DMG34" s="276"/>
      <c r="DMH34" s="276"/>
      <c r="DMI34" s="276"/>
      <c r="DMJ34" s="276"/>
      <c r="DMK34" s="276"/>
      <c r="DML34" s="276"/>
      <c r="DMM34" s="276"/>
      <c r="DMN34" s="276"/>
      <c r="DMO34" s="276"/>
      <c r="DMP34" s="276"/>
      <c r="DMQ34" s="276"/>
      <c r="DMR34" s="276"/>
      <c r="DMS34" s="276"/>
      <c r="DMT34" s="276"/>
      <c r="DMU34" s="276"/>
      <c r="DMV34" s="276"/>
      <c r="DMW34" s="276"/>
      <c r="DMX34" s="276"/>
      <c r="DMY34" s="276"/>
      <c r="DMZ34" s="276"/>
      <c r="DNA34" s="276"/>
      <c r="DNB34" s="276"/>
      <c r="DNC34" s="276"/>
      <c r="DND34" s="276"/>
      <c r="DNE34" s="276"/>
      <c r="DNF34" s="276"/>
      <c r="DNG34" s="276"/>
      <c r="DNH34" s="276"/>
      <c r="DNI34" s="276"/>
      <c r="DNJ34" s="276"/>
      <c r="DNK34" s="276"/>
      <c r="DNL34" s="276"/>
      <c r="DNM34" s="276"/>
      <c r="DNN34" s="276"/>
      <c r="DNO34" s="276"/>
      <c r="DNP34" s="276"/>
      <c r="DNQ34" s="276"/>
      <c r="DNR34" s="276"/>
      <c r="DNS34" s="276"/>
      <c r="DNT34" s="276"/>
      <c r="DNU34" s="276"/>
      <c r="DNV34" s="276"/>
      <c r="DNW34" s="276"/>
      <c r="DNX34" s="276"/>
      <c r="DNY34" s="276"/>
      <c r="DNZ34" s="276"/>
      <c r="DOA34" s="276"/>
      <c r="DOB34" s="276"/>
      <c r="DOC34" s="276"/>
      <c r="DOD34" s="276"/>
      <c r="DOE34" s="276"/>
      <c r="DOF34" s="276"/>
      <c r="DOG34" s="276"/>
      <c r="DOH34" s="276"/>
      <c r="DOI34" s="276"/>
      <c r="DOJ34" s="276"/>
      <c r="DOK34" s="276"/>
      <c r="DOL34" s="276"/>
      <c r="DOM34" s="276"/>
      <c r="DON34" s="276"/>
      <c r="DOO34" s="276"/>
      <c r="DOP34" s="276"/>
      <c r="DOQ34" s="276"/>
      <c r="DOR34" s="276"/>
      <c r="DOS34" s="276"/>
      <c r="DOT34" s="276"/>
      <c r="DOU34" s="276"/>
      <c r="DOV34" s="276"/>
      <c r="DOW34" s="276"/>
      <c r="DOX34" s="276"/>
      <c r="DOY34" s="276"/>
      <c r="DOZ34" s="276"/>
      <c r="DPA34" s="276"/>
      <c r="DPB34" s="276"/>
      <c r="DPC34" s="276"/>
      <c r="DPD34" s="276"/>
      <c r="DPE34" s="276"/>
      <c r="DPF34" s="276"/>
      <c r="DPG34" s="276"/>
      <c r="DPH34" s="276"/>
      <c r="DPI34" s="276"/>
      <c r="DPJ34" s="276"/>
      <c r="DPK34" s="276"/>
      <c r="DPL34" s="276"/>
      <c r="DPM34" s="276"/>
      <c r="DPN34" s="276"/>
      <c r="DPO34" s="276"/>
      <c r="DPP34" s="276"/>
      <c r="DPQ34" s="276"/>
      <c r="DPR34" s="276"/>
      <c r="DPS34" s="276"/>
      <c r="DPT34" s="276"/>
      <c r="DPU34" s="276"/>
      <c r="DPV34" s="276"/>
      <c r="DPW34" s="276"/>
      <c r="DPX34" s="276"/>
      <c r="DPY34" s="276"/>
      <c r="DPZ34" s="276"/>
      <c r="DQA34" s="276"/>
      <c r="DQB34" s="276"/>
      <c r="DQC34" s="276"/>
      <c r="DQD34" s="276"/>
      <c r="DQE34" s="276"/>
      <c r="DQF34" s="276"/>
      <c r="DQG34" s="276"/>
      <c r="DQH34" s="276"/>
      <c r="DQI34" s="276"/>
      <c r="DQJ34" s="276"/>
      <c r="DQK34" s="276"/>
      <c r="DQL34" s="276"/>
      <c r="DQM34" s="276"/>
      <c r="DQN34" s="276"/>
      <c r="DQO34" s="276"/>
      <c r="DQP34" s="276"/>
      <c r="DQQ34" s="276"/>
      <c r="DQR34" s="276"/>
      <c r="DQS34" s="276"/>
      <c r="DQT34" s="276"/>
      <c r="DQU34" s="276"/>
      <c r="DQV34" s="276"/>
      <c r="DQW34" s="276"/>
      <c r="DQX34" s="276"/>
      <c r="DQY34" s="276"/>
      <c r="DQZ34" s="276"/>
      <c r="DRA34" s="276"/>
      <c r="DRB34" s="276"/>
      <c r="DRC34" s="276"/>
      <c r="DRD34" s="276"/>
      <c r="DRE34" s="276"/>
      <c r="DRF34" s="276"/>
      <c r="DRG34" s="276"/>
      <c r="DRH34" s="276"/>
      <c r="DRI34" s="276"/>
      <c r="DRJ34" s="276"/>
      <c r="DRK34" s="276"/>
      <c r="DRL34" s="276"/>
      <c r="DRM34" s="276"/>
      <c r="DRN34" s="276"/>
      <c r="DRO34" s="276"/>
      <c r="DRP34" s="276"/>
      <c r="DRQ34" s="276"/>
      <c r="DRR34" s="276"/>
      <c r="DRS34" s="276"/>
      <c r="DRT34" s="276"/>
      <c r="DRU34" s="276"/>
      <c r="DRV34" s="276"/>
      <c r="DRW34" s="276"/>
      <c r="DRX34" s="276"/>
      <c r="DRY34" s="276"/>
      <c r="DRZ34" s="276"/>
      <c r="DSA34" s="276"/>
      <c r="DSB34" s="276"/>
      <c r="DSC34" s="276"/>
      <c r="DSD34" s="276"/>
      <c r="DSE34" s="276"/>
      <c r="DSF34" s="276"/>
      <c r="DSG34" s="276"/>
      <c r="DSH34" s="276"/>
      <c r="DSI34" s="276"/>
      <c r="DSJ34" s="276"/>
      <c r="DSK34" s="276"/>
      <c r="DSL34" s="276"/>
      <c r="DSM34" s="276"/>
      <c r="DSN34" s="276"/>
      <c r="DSO34" s="276"/>
      <c r="DSP34" s="276"/>
      <c r="DSQ34" s="276"/>
      <c r="DSR34" s="276"/>
      <c r="DSS34" s="276"/>
      <c r="DST34" s="276"/>
      <c r="DSU34" s="276"/>
      <c r="DSV34" s="276"/>
      <c r="DSW34" s="276"/>
      <c r="DSX34" s="276"/>
      <c r="DSY34" s="276"/>
      <c r="DSZ34" s="276"/>
      <c r="DTA34" s="276"/>
      <c r="DTB34" s="276"/>
      <c r="DTC34" s="276"/>
      <c r="DTD34" s="276"/>
      <c r="DTE34" s="276"/>
      <c r="DTF34" s="276"/>
      <c r="DTG34" s="276"/>
      <c r="DTH34" s="276"/>
      <c r="DTI34" s="276"/>
      <c r="DTJ34" s="276"/>
      <c r="DTK34" s="276"/>
      <c r="DTL34" s="276"/>
      <c r="DTM34" s="276"/>
      <c r="DTN34" s="276"/>
      <c r="DTO34" s="276"/>
      <c r="DTP34" s="276"/>
      <c r="DTQ34" s="276"/>
      <c r="DTR34" s="276"/>
      <c r="DTS34" s="276"/>
      <c r="DTT34" s="276"/>
      <c r="DTU34" s="276"/>
      <c r="DTV34" s="276"/>
      <c r="DTW34" s="276"/>
      <c r="DTX34" s="276"/>
      <c r="DTY34" s="276"/>
      <c r="DTZ34" s="276"/>
      <c r="DUA34" s="276"/>
      <c r="DUB34" s="276"/>
      <c r="DUC34" s="276"/>
      <c r="DUD34" s="276"/>
      <c r="DUE34" s="276"/>
      <c r="DUF34" s="276"/>
      <c r="DUG34" s="276"/>
      <c r="DUH34" s="276"/>
      <c r="DUI34" s="276"/>
      <c r="DUJ34" s="276"/>
      <c r="DUK34" s="276"/>
      <c r="DUL34" s="276"/>
      <c r="DUM34" s="276"/>
      <c r="DUN34" s="276"/>
      <c r="DUO34" s="276"/>
      <c r="DUP34" s="276"/>
      <c r="DUQ34" s="276"/>
      <c r="DUR34" s="276"/>
      <c r="DUS34" s="276"/>
      <c r="DUT34" s="276"/>
      <c r="DUU34" s="276"/>
      <c r="DUV34" s="276"/>
      <c r="DUW34" s="276"/>
      <c r="DUX34" s="276"/>
      <c r="DUY34" s="276"/>
      <c r="DUZ34" s="276"/>
      <c r="DVA34" s="276"/>
      <c r="DVB34" s="276"/>
      <c r="DVC34" s="276"/>
      <c r="DVD34" s="276"/>
      <c r="DVE34" s="276"/>
      <c r="DVF34" s="276"/>
      <c r="DVG34" s="276"/>
      <c r="DVH34" s="276"/>
      <c r="DVI34" s="276"/>
      <c r="DVJ34" s="276"/>
      <c r="DVK34" s="276"/>
      <c r="DVL34" s="276"/>
      <c r="DVM34" s="276"/>
      <c r="DVN34" s="276"/>
      <c r="DVO34" s="276"/>
      <c r="DVP34" s="276"/>
      <c r="DVQ34" s="276"/>
      <c r="DVR34" s="276"/>
      <c r="DVS34" s="276"/>
      <c r="DVT34" s="276"/>
      <c r="DVU34" s="276"/>
      <c r="DVV34" s="276"/>
      <c r="DVW34" s="276"/>
      <c r="DVX34" s="276"/>
      <c r="DVY34" s="276"/>
      <c r="DVZ34" s="276"/>
      <c r="DWA34" s="276"/>
      <c r="DWB34" s="276"/>
      <c r="DWC34" s="276"/>
      <c r="DWD34" s="276"/>
      <c r="DWE34" s="276"/>
      <c r="DWF34" s="276"/>
      <c r="DWG34" s="276"/>
      <c r="DWH34" s="276"/>
      <c r="DWI34" s="276"/>
      <c r="DWJ34" s="276"/>
      <c r="DWK34" s="276"/>
      <c r="DWL34" s="276"/>
      <c r="DWM34" s="276"/>
      <c r="DWN34" s="276"/>
      <c r="DWO34" s="276"/>
      <c r="DWP34" s="276"/>
      <c r="DWQ34" s="276"/>
      <c r="DWR34" s="276"/>
      <c r="DWS34" s="276"/>
      <c r="DWT34" s="276"/>
      <c r="DWU34" s="276"/>
      <c r="DWV34" s="276"/>
      <c r="DWW34" s="276"/>
      <c r="DWX34" s="276"/>
      <c r="DWY34" s="276"/>
      <c r="DWZ34" s="276"/>
      <c r="DXA34" s="276"/>
      <c r="DXB34" s="276"/>
      <c r="DXC34" s="276"/>
      <c r="DXD34" s="276"/>
      <c r="DXE34" s="276"/>
      <c r="DXF34" s="276"/>
      <c r="DXG34" s="276"/>
      <c r="DXH34" s="276"/>
      <c r="DXI34" s="276"/>
      <c r="DXJ34" s="276"/>
      <c r="DXK34" s="276"/>
      <c r="DXL34" s="276"/>
      <c r="DXM34" s="276"/>
      <c r="DXN34" s="276"/>
      <c r="DXO34" s="276"/>
      <c r="DXP34" s="276"/>
      <c r="DXQ34" s="276"/>
      <c r="DXR34" s="276"/>
      <c r="DXS34" s="276"/>
      <c r="DXT34" s="276"/>
      <c r="DXU34" s="276"/>
      <c r="DXV34" s="276"/>
      <c r="DXW34" s="276"/>
      <c r="DXX34" s="276"/>
      <c r="DXY34" s="276"/>
      <c r="DXZ34" s="276"/>
      <c r="DYA34" s="276"/>
      <c r="DYB34" s="276"/>
      <c r="DYC34" s="276"/>
      <c r="DYD34" s="276"/>
      <c r="DYE34" s="276"/>
      <c r="DYF34" s="276"/>
      <c r="DYG34" s="276"/>
      <c r="DYH34" s="276"/>
      <c r="DYI34" s="276"/>
      <c r="DYJ34" s="276"/>
      <c r="DYK34" s="276"/>
      <c r="DYL34" s="276"/>
      <c r="DYM34" s="276"/>
      <c r="DYN34" s="276"/>
      <c r="DYO34" s="276"/>
      <c r="DYP34" s="276"/>
      <c r="DYQ34" s="276"/>
      <c r="DYR34" s="276"/>
      <c r="DYS34" s="276"/>
      <c r="DYT34" s="276"/>
      <c r="DYU34" s="276"/>
      <c r="DYV34" s="276"/>
      <c r="DYW34" s="276"/>
      <c r="DYX34" s="276"/>
      <c r="DYY34" s="276"/>
      <c r="DYZ34" s="276"/>
      <c r="DZA34" s="276"/>
      <c r="DZB34" s="276"/>
      <c r="DZC34" s="276"/>
      <c r="DZD34" s="276"/>
      <c r="DZE34" s="276"/>
      <c r="DZF34" s="276"/>
      <c r="DZG34" s="276"/>
      <c r="DZH34" s="276"/>
      <c r="DZI34" s="276"/>
      <c r="DZJ34" s="276"/>
      <c r="DZK34" s="276"/>
      <c r="DZL34" s="276"/>
      <c r="DZM34" s="276"/>
      <c r="DZN34" s="276"/>
      <c r="DZO34" s="276"/>
      <c r="DZP34" s="276"/>
      <c r="DZQ34" s="276"/>
      <c r="DZR34" s="276"/>
      <c r="DZS34" s="276"/>
      <c r="DZT34" s="276"/>
      <c r="DZU34" s="276"/>
      <c r="DZV34" s="276"/>
      <c r="DZW34" s="276"/>
      <c r="DZX34" s="276"/>
      <c r="DZY34" s="276"/>
      <c r="DZZ34" s="276"/>
      <c r="EAA34" s="276"/>
      <c r="EAB34" s="276"/>
      <c r="EAC34" s="276"/>
      <c r="EAD34" s="276"/>
      <c r="EAE34" s="276"/>
      <c r="EAF34" s="276"/>
      <c r="EAG34" s="276"/>
      <c r="EAH34" s="276"/>
      <c r="EAI34" s="276"/>
      <c r="EAJ34" s="276"/>
      <c r="EAK34" s="276"/>
      <c r="EAL34" s="276"/>
      <c r="EAM34" s="276"/>
      <c r="EAN34" s="276"/>
      <c r="EAO34" s="276"/>
      <c r="EAP34" s="276"/>
      <c r="EAQ34" s="276"/>
      <c r="EAR34" s="276"/>
      <c r="EAS34" s="276"/>
      <c r="EAT34" s="276"/>
      <c r="EAU34" s="276"/>
      <c r="EAV34" s="276"/>
      <c r="EAW34" s="276"/>
      <c r="EAX34" s="276"/>
      <c r="EAY34" s="276"/>
      <c r="EAZ34" s="276"/>
      <c r="EBA34" s="276"/>
      <c r="EBB34" s="276"/>
      <c r="EBC34" s="276"/>
      <c r="EBD34" s="276"/>
      <c r="EBE34" s="276"/>
      <c r="EBF34" s="276"/>
      <c r="EBG34" s="276"/>
      <c r="EBH34" s="276"/>
      <c r="EBI34" s="276"/>
      <c r="EBJ34" s="276"/>
      <c r="EBK34" s="276"/>
      <c r="EBL34" s="276"/>
      <c r="EBM34" s="276"/>
      <c r="EBN34" s="276"/>
      <c r="EBO34" s="276"/>
      <c r="EBP34" s="276"/>
      <c r="EBQ34" s="276"/>
      <c r="EBR34" s="276"/>
      <c r="EBS34" s="276"/>
      <c r="EBT34" s="276"/>
      <c r="EBU34" s="276"/>
      <c r="EBV34" s="276"/>
      <c r="EBW34" s="276"/>
      <c r="EBX34" s="276"/>
      <c r="EBY34" s="276"/>
      <c r="EBZ34" s="276"/>
      <c r="ECA34" s="276"/>
      <c r="ECB34" s="276"/>
      <c r="ECC34" s="276"/>
      <c r="ECD34" s="276"/>
      <c r="ECE34" s="276"/>
      <c r="ECF34" s="276"/>
      <c r="ECG34" s="276"/>
      <c r="ECH34" s="276"/>
      <c r="ECI34" s="276"/>
      <c r="ECJ34" s="276"/>
      <c r="ECK34" s="276"/>
      <c r="ECL34" s="276"/>
      <c r="ECM34" s="276"/>
      <c r="ECN34" s="276"/>
      <c r="ECO34" s="276"/>
      <c r="ECP34" s="276"/>
      <c r="ECQ34" s="276"/>
      <c r="ECR34" s="276"/>
      <c r="ECS34" s="276"/>
      <c r="ECT34" s="276"/>
      <c r="ECU34" s="276"/>
      <c r="ECV34" s="276"/>
      <c r="ECW34" s="276"/>
      <c r="ECX34" s="276"/>
      <c r="ECY34" s="276"/>
      <c r="ECZ34" s="276"/>
      <c r="EDA34" s="276"/>
      <c r="EDB34" s="276"/>
      <c r="EDC34" s="276"/>
      <c r="EDD34" s="276"/>
      <c r="EDE34" s="276"/>
      <c r="EDF34" s="276"/>
      <c r="EDG34" s="276"/>
      <c r="EDH34" s="276"/>
      <c r="EDI34" s="276"/>
      <c r="EDJ34" s="276"/>
      <c r="EDK34" s="276"/>
      <c r="EDL34" s="276"/>
      <c r="EDM34" s="276"/>
      <c r="EDN34" s="276"/>
      <c r="EDO34" s="276"/>
      <c r="EDP34" s="276"/>
      <c r="EDQ34" s="276"/>
      <c r="EDR34" s="276"/>
      <c r="EDS34" s="276"/>
      <c r="EDT34" s="276"/>
      <c r="EDU34" s="276"/>
      <c r="EDV34" s="276"/>
      <c r="EDW34" s="276"/>
      <c r="EDX34" s="276"/>
      <c r="EDY34" s="276"/>
      <c r="EDZ34" s="276"/>
      <c r="EEA34" s="276"/>
      <c r="EEB34" s="276"/>
      <c r="EEC34" s="276"/>
      <c r="EED34" s="276"/>
      <c r="EEE34" s="276"/>
      <c r="EEF34" s="276"/>
      <c r="EEG34" s="276"/>
      <c r="EEH34" s="276"/>
      <c r="EEI34" s="276"/>
      <c r="EEJ34" s="276"/>
      <c r="EEK34" s="276"/>
      <c r="EEL34" s="276"/>
      <c r="EEM34" s="276"/>
      <c r="EEN34" s="276"/>
      <c r="EEO34" s="276"/>
      <c r="EEP34" s="276"/>
      <c r="EEQ34" s="276"/>
      <c r="EER34" s="276"/>
      <c r="EES34" s="276"/>
      <c r="EET34" s="276"/>
      <c r="EEU34" s="276"/>
      <c r="EEV34" s="276"/>
      <c r="EEW34" s="276"/>
      <c r="EEX34" s="276"/>
      <c r="EEY34" s="276"/>
      <c r="EEZ34" s="276"/>
      <c r="EFA34" s="276"/>
      <c r="EFB34" s="276"/>
      <c r="EFC34" s="276"/>
      <c r="EFD34" s="276"/>
      <c r="EFE34" s="276"/>
      <c r="EFF34" s="276"/>
      <c r="EFG34" s="276"/>
      <c r="EFH34" s="276"/>
      <c r="EFI34" s="276"/>
      <c r="EFJ34" s="276"/>
      <c r="EFK34" s="276"/>
      <c r="EFL34" s="276"/>
      <c r="EFM34" s="276"/>
      <c r="EFN34" s="276"/>
      <c r="EFO34" s="276"/>
      <c r="EFP34" s="276"/>
      <c r="EFQ34" s="276"/>
      <c r="EFR34" s="276"/>
      <c r="EFS34" s="276"/>
      <c r="EFT34" s="276"/>
      <c r="EFU34" s="276"/>
      <c r="EFV34" s="276"/>
      <c r="EFW34" s="276"/>
      <c r="EFX34" s="276"/>
      <c r="EFY34" s="276"/>
      <c r="EFZ34" s="276"/>
      <c r="EGA34" s="276"/>
      <c r="EGB34" s="276"/>
      <c r="EGC34" s="276"/>
      <c r="EGD34" s="276"/>
      <c r="EGE34" s="276"/>
      <c r="EGF34" s="276"/>
      <c r="EGG34" s="276"/>
      <c r="EGH34" s="276"/>
      <c r="EGI34" s="276"/>
      <c r="EGJ34" s="276"/>
      <c r="EGK34" s="276"/>
      <c r="EGL34" s="276"/>
      <c r="EGM34" s="276"/>
      <c r="EGN34" s="276"/>
      <c r="EGO34" s="276"/>
      <c r="EGP34" s="276"/>
      <c r="EGQ34" s="276"/>
      <c r="EGR34" s="276"/>
      <c r="EGS34" s="276"/>
      <c r="EGT34" s="276"/>
      <c r="EGU34" s="276"/>
      <c r="EGV34" s="276"/>
      <c r="EGW34" s="276"/>
      <c r="EGX34" s="276"/>
      <c r="EGY34" s="276"/>
      <c r="EGZ34" s="276"/>
      <c r="EHA34" s="276"/>
      <c r="EHB34" s="276"/>
      <c r="EHC34" s="276"/>
      <c r="EHD34" s="276"/>
      <c r="EHE34" s="276"/>
      <c r="EHF34" s="276"/>
      <c r="EHG34" s="276"/>
      <c r="EHH34" s="276"/>
      <c r="EHI34" s="276"/>
      <c r="EHJ34" s="276"/>
      <c r="EHK34" s="276"/>
      <c r="EHL34" s="276"/>
      <c r="EHM34" s="276"/>
      <c r="EHN34" s="276"/>
      <c r="EHO34" s="276"/>
      <c r="EHP34" s="276"/>
      <c r="EHQ34" s="276"/>
      <c r="EHR34" s="276"/>
      <c r="EHS34" s="276"/>
      <c r="EHT34" s="276"/>
      <c r="EHU34" s="276"/>
      <c r="EHV34" s="276"/>
      <c r="EHW34" s="276"/>
      <c r="EHX34" s="276"/>
      <c r="EHY34" s="276"/>
      <c r="EHZ34" s="276"/>
      <c r="EIA34" s="276"/>
      <c r="EIB34" s="276"/>
      <c r="EIC34" s="276"/>
      <c r="EID34" s="276"/>
      <c r="EIE34" s="276"/>
      <c r="EIF34" s="276"/>
      <c r="EIG34" s="276"/>
      <c r="EIH34" s="276"/>
      <c r="EII34" s="276"/>
      <c r="EIJ34" s="276"/>
      <c r="EIK34" s="276"/>
      <c r="EIL34" s="276"/>
      <c r="EIM34" s="276"/>
      <c r="EIN34" s="276"/>
      <c r="EIO34" s="276"/>
      <c r="EIP34" s="276"/>
      <c r="EIQ34" s="276"/>
      <c r="EIR34" s="276"/>
      <c r="EIS34" s="276"/>
      <c r="EIT34" s="276"/>
      <c r="EIU34" s="276"/>
      <c r="EIV34" s="276"/>
      <c r="EIW34" s="276"/>
      <c r="EIX34" s="276"/>
      <c r="EIY34" s="276"/>
      <c r="EIZ34" s="276"/>
      <c r="EJA34" s="276"/>
      <c r="EJB34" s="276"/>
      <c r="EJC34" s="276"/>
      <c r="EJD34" s="276"/>
      <c r="EJE34" s="276"/>
      <c r="EJF34" s="276"/>
      <c r="EJG34" s="276"/>
      <c r="EJH34" s="276"/>
      <c r="EJI34" s="276"/>
      <c r="EJJ34" s="276"/>
      <c r="EJK34" s="276"/>
      <c r="EJL34" s="276"/>
      <c r="EJM34" s="276"/>
      <c r="EJN34" s="276"/>
      <c r="EJO34" s="276"/>
      <c r="EJP34" s="276"/>
      <c r="EJQ34" s="276"/>
      <c r="EJR34" s="276"/>
      <c r="EJS34" s="276"/>
      <c r="EJT34" s="276"/>
      <c r="EJU34" s="276"/>
      <c r="EJV34" s="276"/>
      <c r="EJW34" s="276"/>
      <c r="EJX34" s="276"/>
      <c r="EJY34" s="276"/>
      <c r="EJZ34" s="276"/>
      <c r="EKA34" s="276"/>
      <c r="EKB34" s="276"/>
      <c r="EKC34" s="276"/>
      <c r="EKD34" s="276"/>
      <c r="EKE34" s="276"/>
      <c r="EKF34" s="276"/>
      <c r="EKG34" s="276"/>
      <c r="EKH34" s="276"/>
      <c r="EKI34" s="276"/>
      <c r="EKJ34" s="276"/>
      <c r="EKK34" s="276"/>
      <c r="EKL34" s="276"/>
      <c r="EKM34" s="276"/>
      <c r="EKN34" s="276"/>
      <c r="EKO34" s="276"/>
      <c r="EKP34" s="276"/>
      <c r="EKQ34" s="276"/>
      <c r="EKR34" s="276"/>
      <c r="EKS34" s="276"/>
      <c r="EKT34" s="276"/>
      <c r="EKU34" s="276"/>
      <c r="EKV34" s="276"/>
      <c r="EKW34" s="276"/>
      <c r="EKX34" s="276"/>
      <c r="EKY34" s="276"/>
      <c r="EKZ34" s="276"/>
      <c r="ELA34" s="276"/>
      <c r="ELB34" s="276"/>
      <c r="ELC34" s="276"/>
      <c r="ELD34" s="276"/>
      <c r="ELE34" s="276"/>
      <c r="ELF34" s="276"/>
      <c r="ELG34" s="276"/>
      <c r="ELH34" s="276"/>
      <c r="ELI34" s="276"/>
      <c r="ELJ34" s="276"/>
      <c r="ELK34" s="276"/>
      <c r="ELL34" s="276"/>
      <c r="ELM34" s="276"/>
      <c r="ELN34" s="276"/>
      <c r="ELO34" s="276"/>
      <c r="ELP34" s="276"/>
      <c r="ELQ34" s="276"/>
      <c r="ELR34" s="276"/>
      <c r="ELS34" s="276"/>
      <c r="ELT34" s="276"/>
      <c r="ELU34" s="276"/>
      <c r="ELV34" s="276"/>
      <c r="ELW34" s="276"/>
      <c r="ELX34" s="276"/>
      <c r="ELY34" s="276"/>
      <c r="ELZ34" s="276"/>
      <c r="EMA34" s="276"/>
      <c r="EMB34" s="276"/>
      <c r="EMC34" s="276"/>
      <c r="EMD34" s="276"/>
      <c r="EME34" s="276"/>
      <c r="EMF34" s="276"/>
      <c r="EMG34" s="276"/>
      <c r="EMH34" s="276"/>
      <c r="EMI34" s="276"/>
      <c r="EMJ34" s="276"/>
      <c r="EMK34" s="276"/>
      <c r="EML34" s="276"/>
      <c r="EMM34" s="276"/>
      <c r="EMN34" s="276"/>
      <c r="EMO34" s="276"/>
      <c r="EMP34" s="276"/>
      <c r="EMQ34" s="276"/>
      <c r="EMR34" s="276"/>
      <c r="EMS34" s="276"/>
      <c r="EMT34" s="276"/>
      <c r="EMU34" s="276"/>
      <c r="EMV34" s="276"/>
      <c r="EMW34" s="276"/>
      <c r="EMX34" s="276"/>
      <c r="EMY34" s="276"/>
      <c r="EMZ34" s="276"/>
      <c r="ENA34" s="276"/>
      <c r="ENB34" s="276"/>
      <c r="ENC34" s="276"/>
      <c r="END34" s="276"/>
      <c r="ENE34" s="276"/>
      <c r="ENF34" s="276"/>
      <c r="ENG34" s="276"/>
      <c r="ENH34" s="276"/>
      <c r="ENI34" s="276"/>
      <c r="ENJ34" s="276"/>
      <c r="ENK34" s="276"/>
      <c r="ENL34" s="276"/>
      <c r="ENM34" s="276"/>
      <c r="ENN34" s="276"/>
      <c r="ENO34" s="276"/>
      <c r="ENP34" s="276"/>
      <c r="ENQ34" s="276"/>
      <c r="ENR34" s="276"/>
      <c r="ENS34" s="276"/>
      <c r="ENT34" s="276"/>
      <c r="ENU34" s="276"/>
      <c r="ENV34" s="276"/>
      <c r="ENW34" s="276"/>
      <c r="ENX34" s="276"/>
      <c r="ENY34" s="276"/>
      <c r="ENZ34" s="276"/>
      <c r="EOA34" s="276"/>
      <c r="EOB34" s="276"/>
      <c r="EOC34" s="276"/>
      <c r="EOD34" s="276"/>
      <c r="EOE34" s="276"/>
      <c r="EOF34" s="276"/>
      <c r="EOG34" s="276"/>
      <c r="EOH34" s="276"/>
      <c r="EOI34" s="276"/>
      <c r="EOJ34" s="276"/>
      <c r="EOK34" s="276"/>
      <c r="EOL34" s="276"/>
      <c r="EOM34" s="276"/>
      <c r="EON34" s="276"/>
      <c r="EOO34" s="276"/>
      <c r="EOP34" s="276"/>
      <c r="EOQ34" s="276"/>
      <c r="EOR34" s="276"/>
      <c r="EOS34" s="276"/>
      <c r="EOT34" s="276"/>
      <c r="EOU34" s="276"/>
      <c r="EOV34" s="276"/>
      <c r="EOW34" s="276"/>
      <c r="EOX34" s="276"/>
      <c r="EOY34" s="276"/>
      <c r="EOZ34" s="276"/>
      <c r="EPA34" s="276"/>
      <c r="EPB34" s="276"/>
      <c r="EPC34" s="276"/>
      <c r="EPD34" s="276"/>
      <c r="EPE34" s="276"/>
      <c r="EPF34" s="276"/>
      <c r="EPG34" s="276"/>
      <c r="EPH34" s="276"/>
      <c r="EPI34" s="276"/>
      <c r="EPJ34" s="276"/>
      <c r="EPK34" s="276"/>
      <c r="EPL34" s="276"/>
      <c r="EPM34" s="276"/>
      <c r="EPN34" s="276"/>
      <c r="EPO34" s="276"/>
      <c r="EPP34" s="276"/>
      <c r="EPQ34" s="276"/>
      <c r="EPR34" s="276"/>
      <c r="EPS34" s="276"/>
      <c r="EPT34" s="276"/>
      <c r="EPU34" s="276"/>
      <c r="EPV34" s="276"/>
      <c r="EPW34" s="276"/>
      <c r="EPX34" s="276"/>
      <c r="EPY34" s="276"/>
      <c r="EPZ34" s="276"/>
      <c r="EQA34" s="276"/>
      <c r="EQB34" s="276"/>
      <c r="EQC34" s="276"/>
      <c r="EQD34" s="276"/>
      <c r="EQE34" s="276"/>
      <c r="EQF34" s="276"/>
      <c r="EQG34" s="276"/>
      <c r="EQH34" s="276"/>
      <c r="EQI34" s="276"/>
      <c r="EQJ34" s="276"/>
      <c r="EQK34" s="276"/>
      <c r="EQL34" s="276"/>
      <c r="EQM34" s="276"/>
      <c r="EQN34" s="276"/>
      <c r="EQO34" s="276"/>
      <c r="EQP34" s="276"/>
      <c r="EQQ34" s="276"/>
      <c r="EQR34" s="276"/>
      <c r="EQS34" s="276"/>
      <c r="EQT34" s="276"/>
      <c r="EQU34" s="276"/>
      <c r="EQV34" s="276"/>
      <c r="EQW34" s="276"/>
      <c r="EQX34" s="276"/>
      <c r="EQY34" s="276"/>
      <c r="EQZ34" s="276"/>
      <c r="ERA34" s="276"/>
      <c r="ERB34" s="276"/>
      <c r="ERC34" s="276"/>
      <c r="ERD34" s="276"/>
      <c r="ERE34" s="276"/>
      <c r="ERF34" s="276"/>
      <c r="ERG34" s="276"/>
      <c r="ERH34" s="276"/>
      <c r="ERI34" s="276"/>
      <c r="ERJ34" s="276"/>
      <c r="ERK34" s="276"/>
      <c r="ERL34" s="276"/>
      <c r="ERM34" s="276"/>
      <c r="ERN34" s="276"/>
      <c r="ERO34" s="276"/>
      <c r="ERP34" s="276"/>
      <c r="ERQ34" s="276"/>
      <c r="ERR34" s="276"/>
      <c r="ERS34" s="276"/>
      <c r="ERT34" s="276"/>
      <c r="ERU34" s="276"/>
      <c r="ERV34" s="276"/>
      <c r="ERW34" s="276"/>
      <c r="ERX34" s="276"/>
      <c r="ERY34" s="276"/>
      <c r="ERZ34" s="276"/>
      <c r="ESA34" s="276"/>
      <c r="ESB34" s="276"/>
      <c r="ESC34" s="276"/>
      <c r="ESD34" s="276"/>
      <c r="ESE34" s="276"/>
      <c r="ESF34" s="276"/>
      <c r="ESG34" s="276"/>
      <c r="ESH34" s="276"/>
      <c r="ESI34" s="276"/>
      <c r="ESJ34" s="276"/>
      <c r="ESK34" s="276"/>
      <c r="ESL34" s="276"/>
      <c r="ESM34" s="276"/>
      <c r="ESN34" s="276"/>
      <c r="ESO34" s="276"/>
      <c r="ESP34" s="276"/>
      <c r="ESQ34" s="276"/>
      <c r="ESR34" s="276"/>
      <c r="ESS34" s="276"/>
      <c r="EST34" s="276"/>
      <c r="ESU34" s="276"/>
      <c r="ESV34" s="276"/>
      <c r="ESW34" s="276"/>
      <c r="ESX34" s="276"/>
      <c r="ESY34" s="276"/>
      <c r="ESZ34" s="276"/>
      <c r="ETA34" s="276"/>
      <c r="ETB34" s="276"/>
      <c r="ETC34" s="276"/>
      <c r="ETD34" s="276"/>
      <c r="ETE34" s="276"/>
      <c r="ETF34" s="276"/>
      <c r="ETG34" s="276"/>
      <c r="ETH34" s="276"/>
      <c r="ETI34" s="276"/>
      <c r="ETJ34" s="276"/>
      <c r="ETK34" s="276"/>
      <c r="ETL34" s="276"/>
      <c r="ETM34" s="276"/>
      <c r="ETN34" s="276"/>
      <c r="ETO34" s="276"/>
      <c r="ETP34" s="276"/>
      <c r="ETQ34" s="276"/>
      <c r="ETR34" s="276"/>
      <c r="ETS34" s="276"/>
      <c r="ETT34" s="276"/>
      <c r="ETU34" s="276"/>
      <c r="ETV34" s="276"/>
      <c r="ETW34" s="276"/>
      <c r="ETX34" s="276"/>
      <c r="ETY34" s="276"/>
      <c r="ETZ34" s="276"/>
      <c r="EUA34" s="276"/>
      <c r="EUB34" s="276"/>
      <c r="EUC34" s="276"/>
      <c r="EUD34" s="276"/>
      <c r="EUE34" s="276"/>
      <c r="EUF34" s="276"/>
      <c r="EUG34" s="276"/>
      <c r="EUH34" s="276"/>
      <c r="EUI34" s="276"/>
      <c r="EUJ34" s="276"/>
      <c r="EUK34" s="276"/>
      <c r="EUL34" s="276"/>
      <c r="EUM34" s="276"/>
      <c r="EUN34" s="276"/>
      <c r="EUO34" s="276"/>
      <c r="EUP34" s="276"/>
      <c r="EUQ34" s="276"/>
      <c r="EUR34" s="276"/>
      <c r="EUS34" s="276"/>
      <c r="EUT34" s="276"/>
      <c r="EUU34" s="276"/>
      <c r="EUV34" s="276"/>
      <c r="EUW34" s="276"/>
      <c r="EUX34" s="276"/>
      <c r="EUY34" s="276"/>
      <c r="EUZ34" s="276"/>
      <c r="EVA34" s="276"/>
      <c r="EVB34" s="276"/>
      <c r="EVC34" s="276"/>
      <c r="EVD34" s="276"/>
      <c r="EVE34" s="276"/>
      <c r="EVF34" s="276"/>
      <c r="EVG34" s="276"/>
      <c r="EVH34" s="276"/>
      <c r="EVI34" s="276"/>
      <c r="EVJ34" s="276"/>
      <c r="EVK34" s="276"/>
      <c r="EVL34" s="276"/>
      <c r="EVM34" s="276"/>
      <c r="EVN34" s="276"/>
      <c r="EVO34" s="276"/>
      <c r="EVP34" s="276"/>
      <c r="EVQ34" s="276"/>
      <c r="EVR34" s="276"/>
      <c r="EVS34" s="276"/>
      <c r="EVT34" s="276"/>
      <c r="EVU34" s="276"/>
      <c r="EVV34" s="276"/>
      <c r="EVW34" s="276"/>
      <c r="EVX34" s="276"/>
      <c r="EVY34" s="276"/>
      <c r="EVZ34" s="276"/>
      <c r="EWA34" s="276"/>
      <c r="EWB34" s="276"/>
      <c r="EWC34" s="276"/>
      <c r="EWD34" s="276"/>
      <c r="EWE34" s="276"/>
      <c r="EWF34" s="276"/>
      <c r="EWG34" s="276"/>
      <c r="EWH34" s="276"/>
      <c r="EWI34" s="276"/>
      <c r="EWJ34" s="276"/>
      <c r="EWK34" s="276"/>
      <c r="EWL34" s="276"/>
      <c r="EWM34" s="276"/>
      <c r="EWN34" s="276"/>
      <c r="EWO34" s="276"/>
      <c r="EWP34" s="276"/>
      <c r="EWQ34" s="276"/>
      <c r="EWR34" s="276"/>
      <c r="EWS34" s="276"/>
      <c r="EWT34" s="276"/>
      <c r="EWU34" s="276"/>
      <c r="EWV34" s="276"/>
      <c r="EWW34" s="276"/>
      <c r="EWX34" s="276"/>
      <c r="EWY34" s="276"/>
      <c r="EWZ34" s="276"/>
      <c r="EXA34" s="276"/>
      <c r="EXB34" s="276"/>
      <c r="EXC34" s="276"/>
      <c r="EXD34" s="276"/>
      <c r="EXE34" s="276"/>
      <c r="EXF34" s="276"/>
      <c r="EXG34" s="276"/>
      <c r="EXH34" s="276"/>
      <c r="EXI34" s="276"/>
      <c r="EXJ34" s="276"/>
      <c r="EXK34" s="276"/>
      <c r="EXL34" s="276"/>
      <c r="EXM34" s="276"/>
      <c r="EXN34" s="276"/>
      <c r="EXO34" s="276"/>
      <c r="EXP34" s="276"/>
      <c r="EXQ34" s="276"/>
      <c r="EXR34" s="276"/>
      <c r="EXS34" s="276"/>
      <c r="EXT34" s="276"/>
      <c r="EXU34" s="276"/>
      <c r="EXV34" s="276"/>
      <c r="EXW34" s="276"/>
      <c r="EXX34" s="276"/>
      <c r="EXY34" s="276"/>
      <c r="EXZ34" s="276"/>
      <c r="EYA34" s="276"/>
      <c r="EYB34" s="276"/>
      <c r="EYC34" s="276"/>
      <c r="EYD34" s="276"/>
      <c r="EYE34" s="276"/>
      <c r="EYF34" s="276"/>
      <c r="EYG34" s="276"/>
      <c r="EYH34" s="276"/>
      <c r="EYI34" s="276"/>
      <c r="EYJ34" s="276"/>
      <c r="EYK34" s="276"/>
      <c r="EYL34" s="276"/>
      <c r="EYM34" s="276"/>
      <c r="EYN34" s="276"/>
      <c r="EYO34" s="276"/>
      <c r="EYP34" s="276"/>
      <c r="EYQ34" s="276"/>
      <c r="EYR34" s="276"/>
      <c r="EYS34" s="276"/>
      <c r="EYT34" s="276"/>
      <c r="EYU34" s="276"/>
      <c r="EYV34" s="276"/>
      <c r="EYW34" s="276"/>
      <c r="EYX34" s="276"/>
      <c r="EYY34" s="276"/>
      <c r="EYZ34" s="276"/>
      <c r="EZA34" s="276"/>
      <c r="EZB34" s="276"/>
      <c r="EZC34" s="276"/>
      <c r="EZD34" s="276"/>
      <c r="EZE34" s="276"/>
      <c r="EZF34" s="276"/>
      <c r="EZG34" s="276"/>
      <c r="EZH34" s="276"/>
      <c r="EZI34" s="276"/>
      <c r="EZJ34" s="276"/>
      <c r="EZK34" s="276"/>
      <c r="EZL34" s="276"/>
      <c r="EZM34" s="276"/>
      <c r="EZN34" s="276"/>
      <c r="EZO34" s="276"/>
      <c r="EZP34" s="276"/>
      <c r="EZQ34" s="276"/>
      <c r="EZR34" s="276"/>
      <c r="EZS34" s="276"/>
      <c r="EZT34" s="276"/>
      <c r="EZU34" s="276"/>
      <c r="EZV34" s="276"/>
      <c r="EZW34" s="276"/>
      <c r="EZX34" s="276"/>
      <c r="EZY34" s="276"/>
      <c r="EZZ34" s="276"/>
      <c r="FAA34" s="276"/>
      <c r="FAB34" s="276"/>
      <c r="FAC34" s="276"/>
      <c r="FAD34" s="276"/>
      <c r="FAE34" s="276"/>
      <c r="FAF34" s="276"/>
      <c r="FAG34" s="276"/>
      <c r="FAH34" s="276"/>
      <c r="FAI34" s="276"/>
      <c r="FAJ34" s="276"/>
      <c r="FAK34" s="276"/>
      <c r="FAL34" s="276"/>
      <c r="FAM34" s="276"/>
      <c r="FAN34" s="276"/>
      <c r="FAO34" s="276"/>
      <c r="FAP34" s="276"/>
      <c r="FAQ34" s="276"/>
      <c r="FAR34" s="276"/>
      <c r="FAS34" s="276"/>
      <c r="FAT34" s="276"/>
      <c r="FAU34" s="276"/>
      <c r="FAV34" s="276"/>
      <c r="FAW34" s="276"/>
      <c r="FAX34" s="276"/>
      <c r="FAY34" s="276"/>
      <c r="FAZ34" s="276"/>
      <c r="FBA34" s="276"/>
      <c r="FBB34" s="276"/>
      <c r="FBC34" s="276"/>
      <c r="FBD34" s="276"/>
      <c r="FBE34" s="276"/>
      <c r="FBF34" s="276"/>
      <c r="FBG34" s="276"/>
      <c r="FBH34" s="276"/>
      <c r="FBI34" s="276"/>
      <c r="FBJ34" s="276"/>
      <c r="FBK34" s="276"/>
      <c r="FBL34" s="276"/>
      <c r="FBM34" s="276"/>
      <c r="FBN34" s="276"/>
      <c r="FBO34" s="276"/>
      <c r="FBP34" s="276"/>
      <c r="FBQ34" s="276"/>
      <c r="FBR34" s="276"/>
      <c r="FBS34" s="276"/>
      <c r="FBT34" s="276"/>
      <c r="FBU34" s="276"/>
      <c r="FBV34" s="276"/>
      <c r="FBW34" s="276"/>
      <c r="FBX34" s="276"/>
      <c r="FBY34" s="276"/>
      <c r="FBZ34" s="276"/>
      <c r="FCA34" s="276"/>
      <c r="FCB34" s="276"/>
      <c r="FCC34" s="276"/>
      <c r="FCD34" s="276"/>
      <c r="FCE34" s="276"/>
      <c r="FCF34" s="276"/>
      <c r="FCG34" s="276"/>
      <c r="FCH34" s="276"/>
      <c r="FCI34" s="276"/>
      <c r="FCJ34" s="276"/>
      <c r="FCK34" s="276"/>
      <c r="FCL34" s="276"/>
      <c r="FCM34" s="276"/>
      <c r="FCN34" s="276"/>
      <c r="FCO34" s="276"/>
      <c r="FCP34" s="276"/>
      <c r="FCQ34" s="276"/>
      <c r="FCR34" s="276"/>
      <c r="FCS34" s="276"/>
      <c r="FCT34" s="276"/>
      <c r="FCU34" s="276"/>
      <c r="FCV34" s="276"/>
      <c r="FCW34" s="276"/>
      <c r="FCX34" s="276"/>
      <c r="FCY34" s="276"/>
      <c r="FCZ34" s="276"/>
      <c r="FDA34" s="276"/>
      <c r="FDB34" s="276"/>
      <c r="FDC34" s="276"/>
      <c r="FDD34" s="276"/>
      <c r="FDE34" s="276"/>
      <c r="FDF34" s="276"/>
      <c r="FDG34" s="276"/>
      <c r="FDH34" s="276"/>
      <c r="FDI34" s="276"/>
      <c r="FDJ34" s="276"/>
      <c r="FDK34" s="276"/>
      <c r="FDL34" s="276"/>
      <c r="FDM34" s="276"/>
      <c r="FDN34" s="276"/>
      <c r="FDO34" s="276"/>
      <c r="FDP34" s="276"/>
      <c r="FDQ34" s="276"/>
      <c r="FDR34" s="276"/>
      <c r="FDS34" s="276"/>
      <c r="FDT34" s="276"/>
      <c r="FDU34" s="276"/>
      <c r="FDV34" s="276"/>
      <c r="FDW34" s="276"/>
      <c r="FDX34" s="276"/>
      <c r="FDY34" s="276"/>
      <c r="FDZ34" s="276"/>
      <c r="FEA34" s="276"/>
      <c r="FEB34" s="276"/>
      <c r="FEC34" s="276"/>
      <c r="FED34" s="276"/>
      <c r="FEE34" s="276"/>
      <c r="FEF34" s="276"/>
      <c r="FEG34" s="276"/>
      <c r="FEH34" s="276"/>
      <c r="FEI34" s="276"/>
      <c r="FEJ34" s="276"/>
      <c r="FEK34" s="276"/>
      <c r="FEL34" s="276"/>
      <c r="FEM34" s="276"/>
      <c r="FEN34" s="276"/>
      <c r="FEO34" s="276"/>
      <c r="FEP34" s="276"/>
      <c r="FEQ34" s="276"/>
      <c r="FER34" s="276"/>
      <c r="FES34" s="276"/>
      <c r="FET34" s="276"/>
      <c r="FEU34" s="276"/>
      <c r="FEV34" s="276"/>
      <c r="FEW34" s="276"/>
      <c r="FEX34" s="276"/>
      <c r="FEY34" s="276"/>
      <c r="FEZ34" s="276"/>
      <c r="FFA34" s="276"/>
      <c r="FFB34" s="276"/>
      <c r="FFC34" s="276"/>
      <c r="FFD34" s="276"/>
      <c r="FFE34" s="276"/>
      <c r="FFF34" s="276"/>
      <c r="FFG34" s="276"/>
      <c r="FFH34" s="276"/>
      <c r="FFI34" s="276"/>
      <c r="FFJ34" s="276"/>
      <c r="FFK34" s="276"/>
      <c r="FFL34" s="276"/>
      <c r="FFM34" s="276"/>
      <c r="FFN34" s="276"/>
      <c r="FFO34" s="276"/>
      <c r="FFP34" s="276"/>
      <c r="FFQ34" s="276"/>
      <c r="FFR34" s="276"/>
      <c r="FFS34" s="276"/>
      <c r="FFT34" s="276"/>
      <c r="FFU34" s="276"/>
      <c r="FFV34" s="276"/>
      <c r="FFW34" s="276"/>
      <c r="FFX34" s="276"/>
      <c r="FFY34" s="276"/>
      <c r="FFZ34" s="276"/>
      <c r="FGA34" s="276"/>
      <c r="FGB34" s="276"/>
      <c r="FGC34" s="276"/>
      <c r="FGD34" s="276"/>
      <c r="FGE34" s="276"/>
      <c r="FGF34" s="276"/>
      <c r="FGG34" s="276"/>
      <c r="FGH34" s="276"/>
      <c r="FGI34" s="276"/>
      <c r="FGJ34" s="276"/>
      <c r="FGK34" s="276"/>
      <c r="FGL34" s="276"/>
      <c r="FGM34" s="276"/>
      <c r="FGN34" s="276"/>
      <c r="FGO34" s="276"/>
      <c r="FGP34" s="276"/>
      <c r="FGQ34" s="276"/>
      <c r="FGR34" s="276"/>
      <c r="FGS34" s="276"/>
      <c r="FGT34" s="276"/>
      <c r="FGU34" s="276"/>
      <c r="FGV34" s="276"/>
      <c r="FGW34" s="276"/>
      <c r="FGX34" s="276"/>
      <c r="FGY34" s="276"/>
      <c r="FGZ34" s="276"/>
      <c r="FHA34" s="276"/>
      <c r="FHB34" s="276"/>
      <c r="FHC34" s="276"/>
      <c r="FHD34" s="276"/>
      <c r="FHE34" s="276"/>
      <c r="FHF34" s="276"/>
      <c r="FHG34" s="276"/>
      <c r="FHH34" s="276"/>
      <c r="FHI34" s="276"/>
      <c r="FHJ34" s="276"/>
      <c r="FHK34" s="276"/>
      <c r="FHL34" s="276"/>
      <c r="FHM34" s="276"/>
      <c r="FHN34" s="276"/>
      <c r="FHO34" s="276"/>
      <c r="FHP34" s="276"/>
      <c r="FHQ34" s="276"/>
      <c r="FHR34" s="276"/>
      <c r="FHS34" s="276"/>
      <c r="FHT34" s="276"/>
      <c r="FHU34" s="276"/>
      <c r="FHV34" s="276"/>
      <c r="FHW34" s="276"/>
      <c r="FHX34" s="276"/>
      <c r="FHY34" s="276"/>
      <c r="FHZ34" s="276"/>
      <c r="FIA34" s="276"/>
      <c r="FIB34" s="276"/>
      <c r="FIC34" s="276"/>
      <c r="FID34" s="276"/>
      <c r="FIE34" s="276"/>
      <c r="FIF34" s="276"/>
      <c r="FIG34" s="276"/>
      <c r="FIH34" s="276"/>
      <c r="FII34" s="276"/>
      <c r="FIJ34" s="276"/>
      <c r="FIK34" s="276"/>
      <c r="FIL34" s="276"/>
      <c r="FIM34" s="276"/>
      <c r="FIN34" s="276"/>
      <c r="FIO34" s="276"/>
      <c r="FIP34" s="276"/>
      <c r="FIQ34" s="276"/>
      <c r="FIR34" s="276"/>
      <c r="FIS34" s="276"/>
      <c r="FIT34" s="276"/>
      <c r="FIU34" s="276"/>
      <c r="FIV34" s="276"/>
      <c r="FIW34" s="276"/>
      <c r="FIX34" s="276"/>
      <c r="FIY34" s="276"/>
      <c r="FIZ34" s="276"/>
      <c r="FJA34" s="276"/>
      <c r="FJB34" s="276"/>
      <c r="FJC34" s="276"/>
      <c r="FJD34" s="276"/>
      <c r="FJE34" s="276"/>
      <c r="FJF34" s="276"/>
      <c r="FJG34" s="276"/>
      <c r="FJH34" s="276"/>
      <c r="FJI34" s="276"/>
      <c r="FJJ34" s="276"/>
      <c r="FJK34" s="276"/>
      <c r="FJL34" s="276"/>
      <c r="FJM34" s="276"/>
      <c r="FJN34" s="276"/>
      <c r="FJO34" s="276"/>
      <c r="FJP34" s="276"/>
      <c r="FJQ34" s="276"/>
      <c r="FJR34" s="276"/>
      <c r="FJS34" s="276"/>
      <c r="FJT34" s="276"/>
      <c r="FJU34" s="276"/>
      <c r="FJV34" s="276"/>
      <c r="FJW34" s="276"/>
      <c r="FJX34" s="276"/>
      <c r="FJY34" s="276"/>
      <c r="FJZ34" s="276"/>
      <c r="FKA34" s="276"/>
      <c r="FKB34" s="276"/>
      <c r="FKC34" s="276"/>
      <c r="FKD34" s="276"/>
      <c r="FKE34" s="276"/>
      <c r="FKF34" s="276"/>
      <c r="FKG34" s="276"/>
      <c r="FKH34" s="276"/>
      <c r="FKI34" s="276"/>
      <c r="FKJ34" s="276"/>
      <c r="FKK34" s="276"/>
      <c r="FKL34" s="276"/>
      <c r="FKM34" s="276"/>
      <c r="FKN34" s="276"/>
      <c r="FKO34" s="276"/>
      <c r="FKP34" s="276"/>
      <c r="FKQ34" s="276"/>
      <c r="FKR34" s="276"/>
      <c r="FKS34" s="276"/>
      <c r="FKT34" s="276"/>
      <c r="FKU34" s="276"/>
      <c r="FKV34" s="276"/>
      <c r="FKW34" s="276"/>
      <c r="FKX34" s="276"/>
      <c r="FKY34" s="276"/>
      <c r="FKZ34" s="276"/>
      <c r="FLA34" s="276"/>
      <c r="FLB34" s="276"/>
      <c r="FLC34" s="276"/>
      <c r="FLD34" s="276"/>
      <c r="FLE34" s="276"/>
      <c r="FLF34" s="276"/>
      <c r="FLG34" s="276"/>
      <c r="FLH34" s="276"/>
      <c r="FLI34" s="276"/>
      <c r="FLJ34" s="276"/>
      <c r="FLK34" s="276"/>
      <c r="FLL34" s="276"/>
      <c r="FLM34" s="276"/>
      <c r="FLN34" s="276"/>
      <c r="FLO34" s="276"/>
      <c r="FLP34" s="276"/>
      <c r="FLQ34" s="276"/>
      <c r="FLR34" s="276"/>
      <c r="FLS34" s="276"/>
      <c r="FLT34" s="276"/>
      <c r="FLU34" s="276"/>
      <c r="FLV34" s="276"/>
      <c r="FLW34" s="276"/>
      <c r="FLX34" s="276"/>
      <c r="FLY34" s="276"/>
      <c r="FLZ34" s="276"/>
      <c r="FMA34" s="276"/>
      <c r="FMB34" s="276"/>
      <c r="FMC34" s="276"/>
      <c r="FMD34" s="276"/>
      <c r="FME34" s="276"/>
      <c r="FMF34" s="276"/>
      <c r="FMG34" s="276"/>
      <c r="FMH34" s="276"/>
      <c r="FMI34" s="276"/>
      <c r="FMJ34" s="276"/>
      <c r="FMK34" s="276"/>
      <c r="FML34" s="276"/>
      <c r="FMM34" s="276"/>
      <c r="FMN34" s="276"/>
      <c r="FMO34" s="276"/>
      <c r="FMP34" s="276"/>
      <c r="FMQ34" s="276"/>
      <c r="FMR34" s="276"/>
      <c r="FMS34" s="276"/>
      <c r="FMT34" s="276"/>
      <c r="FMU34" s="276"/>
      <c r="FMV34" s="276"/>
      <c r="FMW34" s="276"/>
      <c r="FMX34" s="276"/>
      <c r="FMY34" s="276"/>
      <c r="FMZ34" s="276"/>
      <c r="FNA34" s="276"/>
      <c r="FNB34" s="276"/>
      <c r="FNC34" s="276"/>
      <c r="FND34" s="276"/>
      <c r="FNE34" s="276"/>
      <c r="FNF34" s="276"/>
      <c r="FNG34" s="276"/>
      <c r="FNH34" s="276"/>
      <c r="FNI34" s="276"/>
      <c r="FNJ34" s="276"/>
      <c r="FNK34" s="276"/>
      <c r="FNL34" s="276"/>
      <c r="FNM34" s="276"/>
      <c r="FNN34" s="276"/>
      <c r="FNO34" s="276"/>
      <c r="FNP34" s="276"/>
      <c r="FNQ34" s="276"/>
      <c r="FNR34" s="276"/>
      <c r="FNS34" s="276"/>
      <c r="FNT34" s="276"/>
      <c r="FNU34" s="276"/>
      <c r="FNV34" s="276"/>
      <c r="FNW34" s="276"/>
      <c r="FNX34" s="276"/>
      <c r="FNY34" s="276"/>
      <c r="FNZ34" s="276"/>
      <c r="FOA34" s="276"/>
      <c r="FOB34" s="276"/>
      <c r="FOC34" s="276"/>
      <c r="FOD34" s="276"/>
      <c r="FOE34" s="276"/>
      <c r="FOF34" s="276"/>
      <c r="FOG34" s="276"/>
      <c r="FOH34" s="276"/>
      <c r="FOI34" s="276"/>
      <c r="FOJ34" s="276"/>
      <c r="FOK34" s="276"/>
      <c r="FOL34" s="276"/>
      <c r="FOM34" s="276"/>
      <c r="FON34" s="276"/>
      <c r="FOO34" s="276"/>
      <c r="FOP34" s="276"/>
      <c r="FOQ34" s="276"/>
      <c r="FOR34" s="276"/>
      <c r="FOS34" s="276"/>
      <c r="FOT34" s="276"/>
      <c r="FOU34" s="276"/>
      <c r="FOV34" s="276"/>
      <c r="FOW34" s="276"/>
      <c r="FOX34" s="276"/>
      <c r="FOY34" s="276"/>
      <c r="FOZ34" s="276"/>
      <c r="FPA34" s="276"/>
      <c r="FPB34" s="276"/>
      <c r="FPC34" s="276"/>
      <c r="FPD34" s="276"/>
      <c r="FPE34" s="276"/>
      <c r="FPF34" s="276"/>
      <c r="FPG34" s="276"/>
      <c r="FPH34" s="276"/>
      <c r="FPI34" s="276"/>
      <c r="FPJ34" s="276"/>
      <c r="FPK34" s="276"/>
      <c r="FPL34" s="276"/>
      <c r="FPM34" s="276"/>
      <c r="FPN34" s="276"/>
      <c r="FPO34" s="276"/>
      <c r="FPP34" s="276"/>
      <c r="FPQ34" s="276"/>
      <c r="FPR34" s="276"/>
      <c r="FPS34" s="276"/>
      <c r="FPT34" s="276"/>
      <c r="FPU34" s="276"/>
      <c r="FPV34" s="276"/>
      <c r="FPW34" s="276"/>
      <c r="FPX34" s="276"/>
      <c r="FPY34" s="276"/>
      <c r="FPZ34" s="276"/>
      <c r="FQA34" s="276"/>
      <c r="FQB34" s="276"/>
      <c r="FQC34" s="276"/>
      <c r="FQD34" s="276"/>
      <c r="FQE34" s="276"/>
      <c r="FQF34" s="276"/>
      <c r="FQG34" s="276"/>
      <c r="FQH34" s="276"/>
      <c r="FQI34" s="276"/>
      <c r="FQJ34" s="276"/>
      <c r="FQK34" s="276"/>
      <c r="FQL34" s="276"/>
      <c r="FQM34" s="276"/>
      <c r="FQN34" s="276"/>
      <c r="FQO34" s="276"/>
      <c r="FQP34" s="276"/>
      <c r="FQQ34" s="276"/>
      <c r="FQR34" s="276"/>
      <c r="FQS34" s="276"/>
      <c r="FQT34" s="276"/>
      <c r="FQU34" s="276"/>
      <c r="FQV34" s="276"/>
      <c r="FQW34" s="276"/>
      <c r="FQX34" s="276"/>
      <c r="FQY34" s="276"/>
      <c r="FQZ34" s="276"/>
      <c r="FRA34" s="276"/>
      <c r="FRB34" s="276"/>
      <c r="FRC34" s="276"/>
      <c r="FRD34" s="276"/>
      <c r="FRE34" s="276"/>
      <c r="FRF34" s="276"/>
      <c r="FRG34" s="276"/>
      <c r="FRH34" s="276"/>
      <c r="FRI34" s="276"/>
      <c r="FRJ34" s="276"/>
      <c r="FRK34" s="276"/>
      <c r="FRL34" s="276"/>
      <c r="FRM34" s="276"/>
      <c r="FRN34" s="276"/>
      <c r="FRO34" s="276"/>
      <c r="FRP34" s="276"/>
      <c r="FRQ34" s="276"/>
      <c r="FRR34" s="276"/>
      <c r="FRS34" s="276"/>
      <c r="FRT34" s="276"/>
      <c r="FRU34" s="276"/>
      <c r="FRV34" s="276"/>
      <c r="FRW34" s="276"/>
      <c r="FRX34" s="276"/>
      <c r="FRY34" s="276"/>
      <c r="FRZ34" s="276"/>
      <c r="FSA34" s="276"/>
      <c r="FSB34" s="276"/>
      <c r="FSC34" s="276"/>
      <c r="FSD34" s="276"/>
      <c r="FSE34" s="276"/>
      <c r="FSF34" s="276"/>
      <c r="FSG34" s="276"/>
      <c r="FSH34" s="276"/>
      <c r="FSI34" s="276"/>
      <c r="FSJ34" s="276"/>
      <c r="FSK34" s="276"/>
      <c r="FSL34" s="276"/>
      <c r="FSM34" s="276"/>
      <c r="FSN34" s="276"/>
      <c r="FSO34" s="276"/>
      <c r="FSP34" s="276"/>
      <c r="FSQ34" s="276"/>
      <c r="FSR34" s="276"/>
      <c r="FSS34" s="276"/>
      <c r="FST34" s="276"/>
      <c r="FSU34" s="276"/>
      <c r="FSV34" s="276"/>
      <c r="FSW34" s="276"/>
      <c r="FSX34" s="276"/>
      <c r="FSY34" s="276"/>
      <c r="FSZ34" s="276"/>
      <c r="FTA34" s="276"/>
      <c r="FTB34" s="276"/>
      <c r="FTC34" s="276"/>
      <c r="FTD34" s="276"/>
      <c r="FTE34" s="276"/>
      <c r="FTF34" s="276"/>
      <c r="FTG34" s="276"/>
      <c r="FTH34" s="276"/>
      <c r="FTI34" s="276"/>
      <c r="FTJ34" s="276"/>
      <c r="FTK34" s="276"/>
      <c r="FTL34" s="276"/>
      <c r="FTM34" s="276"/>
      <c r="FTN34" s="276"/>
      <c r="FTO34" s="276"/>
      <c r="FTP34" s="276"/>
      <c r="FTQ34" s="276"/>
      <c r="FTR34" s="276"/>
      <c r="FTS34" s="276"/>
      <c r="FTT34" s="276"/>
      <c r="FTU34" s="276"/>
      <c r="FTV34" s="276"/>
      <c r="FTW34" s="276"/>
      <c r="FTX34" s="276"/>
      <c r="FTY34" s="276"/>
      <c r="FTZ34" s="276"/>
      <c r="FUA34" s="276"/>
      <c r="FUB34" s="276"/>
      <c r="FUC34" s="276"/>
      <c r="FUD34" s="276"/>
      <c r="FUE34" s="276"/>
      <c r="FUF34" s="276"/>
      <c r="FUG34" s="276"/>
      <c r="FUH34" s="276"/>
      <c r="FUI34" s="276"/>
      <c r="FUJ34" s="276"/>
      <c r="FUK34" s="276"/>
      <c r="FUL34" s="276"/>
      <c r="FUM34" s="276"/>
      <c r="FUN34" s="276"/>
      <c r="FUO34" s="276"/>
      <c r="FUP34" s="276"/>
      <c r="FUQ34" s="276"/>
      <c r="FUR34" s="276"/>
      <c r="FUS34" s="276"/>
      <c r="FUT34" s="276"/>
      <c r="FUU34" s="276"/>
      <c r="FUV34" s="276"/>
      <c r="FUW34" s="276"/>
      <c r="FUX34" s="276"/>
      <c r="FUY34" s="276"/>
      <c r="FUZ34" s="276"/>
      <c r="FVA34" s="276"/>
      <c r="FVB34" s="276"/>
      <c r="FVC34" s="276"/>
      <c r="FVD34" s="276"/>
      <c r="FVE34" s="276"/>
      <c r="FVF34" s="276"/>
      <c r="FVG34" s="276"/>
      <c r="FVH34" s="276"/>
      <c r="FVI34" s="276"/>
      <c r="FVJ34" s="276"/>
      <c r="FVK34" s="276"/>
      <c r="FVL34" s="276"/>
      <c r="FVM34" s="276"/>
      <c r="FVN34" s="276"/>
      <c r="FVO34" s="276"/>
      <c r="FVP34" s="276"/>
      <c r="FVQ34" s="276"/>
      <c r="FVR34" s="276"/>
      <c r="FVS34" s="276"/>
      <c r="FVT34" s="276"/>
      <c r="FVU34" s="276"/>
      <c r="FVV34" s="276"/>
      <c r="FVW34" s="276"/>
      <c r="FVX34" s="276"/>
      <c r="FVY34" s="276"/>
      <c r="FVZ34" s="276"/>
      <c r="FWA34" s="276"/>
      <c r="FWB34" s="276"/>
      <c r="FWC34" s="276"/>
      <c r="FWD34" s="276"/>
      <c r="FWE34" s="276"/>
      <c r="FWF34" s="276"/>
      <c r="FWG34" s="276"/>
      <c r="FWH34" s="276"/>
      <c r="FWI34" s="276"/>
      <c r="FWJ34" s="276"/>
      <c r="FWK34" s="276"/>
      <c r="FWL34" s="276"/>
      <c r="FWM34" s="276"/>
      <c r="FWN34" s="276"/>
      <c r="FWO34" s="276"/>
      <c r="FWP34" s="276"/>
      <c r="FWQ34" s="276"/>
      <c r="FWR34" s="276"/>
      <c r="FWS34" s="276"/>
      <c r="FWT34" s="276"/>
      <c r="FWU34" s="276"/>
      <c r="FWV34" s="276"/>
      <c r="FWW34" s="276"/>
      <c r="FWX34" s="276"/>
      <c r="FWY34" s="276"/>
      <c r="FWZ34" s="276"/>
      <c r="FXA34" s="276"/>
      <c r="FXB34" s="276"/>
      <c r="FXC34" s="276"/>
      <c r="FXD34" s="276"/>
      <c r="FXE34" s="276"/>
      <c r="FXF34" s="276"/>
      <c r="FXG34" s="276"/>
      <c r="FXH34" s="276"/>
      <c r="FXI34" s="276"/>
      <c r="FXJ34" s="276"/>
      <c r="FXK34" s="276"/>
      <c r="FXL34" s="276"/>
      <c r="FXM34" s="276"/>
      <c r="FXN34" s="276"/>
      <c r="FXO34" s="276"/>
      <c r="FXP34" s="276"/>
      <c r="FXQ34" s="276"/>
      <c r="FXR34" s="276"/>
      <c r="FXS34" s="276"/>
      <c r="FXT34" s="276"/>
      <c r="FXU34" s="276"/>
      <c r="FXV34" s="276"/>
      <c r="FXW34" s="276"/>
      <c r="FXX34" s="276"/>
      <c r="FXY34" s="276"/>
      <c r="FXZ34" s="276"/>
      <c r="FYA34" s="276"/>
      <c r="FYB34" s="276"/>
      <c r="FYC34" s="276"/>
      <c r="FYD34" s="276"/>
      <c r="FYE34" s="276"/>
      <c r="FYF34" s="276"/>
      <c r="FYG34" s="276"/>
      <c r="FYH34" s="276"/>
      <c r="FYI34" s="276"/>
      <c r="FYJ34" s="276"/>
      <c r="FYK34" s="276"/>
      <c r="FYL34" s="276"/>
      <c r="FYM34" s="276"/>
      <c r="FYN34" s="276"/>
      <c r="FYO34" s="276"/>
      <c r="FYP34" s="276"/>
      <c r="FYQ34" s="276"/>
      <c r="FYR34" s="276"/>
      <c r="FYS34" s="276"/>
      <c r="FYT34" s="276"/>
      <c r="FYU34" s="276"/>
      <c r="FYV34" s="276"/>
      <c r="FYW34" s="276"/>
      <c r="FYX34" s="276"/>
      <c r="FYY34" s="276"/>
      <c r="FYZ34" s="276"/>
      <c r="FZA34" s="276"/>
      <c r="FZB34" s="276"/>
      <c r="FZC34" s="276"/>
      <c r="FZD34" s="276"/>
      <c r="FZE34" s="276"/>
      <c r="FZF34" s="276"/>
      <c r="FZG34" s="276"/>
      <c r="FZH34" s="276"/>
      <c r="FZI34" s="276"/>
      <c r="FZJ34" s="276"/>
      <c r="FZK34" s="276"/>
      <c r="FZL34" s="276"/>
      <c r="FZM34" s="276"/>
      <c r="FZN34" s="276"/>
      <c r="FZO34" s="276"/>
      <c r="FZP34" s="276"/>
      <c r="FZQ34" s="276"/>
      <c r="FZR34" s="276"/>
      <c r="FZS34" s="276"/>
      <c r="FZT34" s="276"/>
      <c r="FZU34" s="276"/>
      <c r="FZV34" s="276"/>
      <c r="FZW34" s="276"/>
      <c r="FZX34" s="276"/>
      <c r="FZY34" s="276"/>
      <c r="FZZ34" s="276"/>
      <c r="GAA34" s="276"/>
      <c r="GAB34" s="276"/>
      <c r="GAC34" s="276"/>
      <c r="GAD34" s="276"/>
      <c r="GAE34" s="276"/>
      <c r="GAF34" s="276"/>
      <c r="GAG34" s="276"/>
      <c r="GAH34" s="276"/>
      <c r="GAI34" s="276"/>
      <c r="GAJ34" s="276"/>
      <c r="GAK34" s="276"/>
      <c r="GAL34" s="276"/>
      <c r="GAM34" s="276"/>
      <c r="GAN34" s="276"/>
      <c r="GAO34" s="276"/>
      <c r="GAP34" s="276"/>
      <c r="GAQ34" s="276"/>
      <c r="GAR34" s="276"/>
      <c r="GAS34" s="276"/>
      <c r="GAT34" s="276"/>
      <c r="GAU34" s="276"/>
      <c r="GAV34" s="276"/>
      <c r="GAW34" s="276"/>
      <c r="GAX34" s="276"/>
      <c r="GAY34" s="276"/>
      <c r="GAZ34" s="276"/>
      <c r="GBA34" s="276"/>
      <c r="GBB34" s="276"/>
      <c r="GBC34" s="276"/>
      <c r="GBD34" s="276"/>
      <c r="GBE34" s="276"/>
      <c r="GBF34" s="276"/>
      <c r="GBG34" s="276"/>
      <c r="GBH34" s="276"/>
      <c r="GBI34" s="276"/>
      <c r="GBJ34" s="276"/>
      <c r="GBK34" s="276"/>
      <c r="GBL34" s="276"/>
      <c r="GBM34" s="276"/>
      <c r="GBN34" s="276"/>
      <c r="GBO34" s="276"/>
      <c r="GBP34" s="276"/>
      <c r="GBQ34" s="276"/>
      <c r="GBR34" s="276"/>
      <c r="GBS34" s="276"/>
      <c r="GBT34" s="276"/>
      <c r="GBU34" s="276"/>
      <c r="GBV34" s="276"/>
      <c r="GBW34" s="276"/>
      <c r="GBX34" s="276"/>
      <c r="GBY34" s="276"/>
      <c r="GBZ34" s="276"/>
      <c r="GCA34" s="276"/>
      <c r="GCB34" s="276"/>
      <c r="GCC34" s="276"/>
      <c r="GCD34" s="276"/>
      <c r="GCE34" s="276"/>
      <c r="GCF34" s="276"/>
      <c r="GCG34" s="276"/>
      <c r="GCH34" s="276"/>
      <c r="GCI34" s="276"/>
      <c r="GCJ34" s="276"/>
      <c r="GCK34" s="276"/>
      <c r="GCL34" s="276"/>
      <c r="GCM34" s="276"/>
      <c r="GCN34" s="276"/>
      <c r="GCO34" s="276"/>
      <c r="GCP34" s="276"/>
      <c r="GCQ34" s="276"/>
      <c r="GCR34" s="276"/>
      <c r="GCS34" s="276"/>
      <c r="GCT34" s="276"/>
      <c r="GCU34" s="276"/>
      <c r="GCV34" s="276"/>
      <c r="GCW34" s="276"/>
      <c r="GCX34" s="276"/>
      <c r="GCY34" s="276"/>
      <c r="GCZ34" s="276"/>
      <c r="GDA34" s="276"/>
      <c r="GDB34" s="276"/>
      <c r="GDC34" s="276"/>
      <c r="GDD34" s="276"/>
      <c r="GDE34" s="276"/>
      <c r="GDF34" s="276"/>
      <c r="GDG34" s="276"/>
      <c r="GDH34" s="276"/>
      <c r="GDI34" s="276"/>
      <c r="GDJ34" s="276"/>
      <c r="GDK34" s="276"/>
      <c r="GDL34" s="276"/>
      <c r="GDM34" s="276"/>
      <c r="GDN34" s="276"/>
      <c r="GDO34" s="276"/>
      <c r="GDP34" s="276"/>
      <c r="GDQ34" s="276"/>
      <c r="GDR34" s="276"/>
      <c r="GDS34" s="276"/>
      <c r="GDT34" s="276"/>
      <c r="GDU34" s="276"/>
      <c r="GDV34" s="276"/>
      <c r="GDW34" s="276"/>
      <c r="GDX34" s="276"/>
      <c r="GDY34" s="276"/>
      <c r="GDZ34" s="276"/>
      <c r="GEA34" s="276"/>
      <c r="GEB34" s="276"/>
      <c r="GEC34" s="276"/>
      <c r="GED34" s="276"/>
      <c r="GEE34" s="276"/>
      <c r="GEF34" s="276"/>
      <c r="GEG34" s="276"/>
      <c r="GEH34" s="276"/>
      <c r="GEI34" s="276"/>
      <c r="GEJ34" s="276"/>
      <c r="GEK34" s="276"/>
      <c r="GEL34" s="276"/>
      <c r="GEM34" s="276"/>
      <c r="GEN34" s="276"/>
      <c r="GEO34" s="276"/>
      <c r="GEP34" s="276"/>
      <c r="GEQ34" s="276"/>
      <c r="GER34" s="276"/>
      <c r="GES34" s="276"/>
      <c r="GET34" s="276"/>
      <c r="GEU34" s="276"/>
      <c r="GEV34" s="276"/>
      <c r="GEW34" s="276"/>
      <c r="GEX34" s="276"/>
      <c r="GEY34" s="276"/>
      <c r="GEZ34" s="276"/>
      <c r="GFA34" s="276"/>
      <c r="GFB34" s="276"/>
      <c r="GFC34" s="276"/>
      <c r="GFD34" s="276"/>
      <c r="GFE34" s="276"/>
      <c r="GFF34" s="276"/>
      <c r="GFG34" s="276"/>
      <c r="GFH34" s="276"/>
      <c r="GFI34" s="276"/>
      <c r="GFJ34" s="276"/>
      <c r="GFK34" s="276"/>
      <c r="GFL34" s="276"/>
      <c r="GFM34" s="276"/>
      <c r="GFN34" s="276"/>
      <c r="GFO34" s="276"/>
      <c r="GFP34" s="276"/>
      <c r="GFQ34" s="276"/>
      <c r="GFR34" s="276"/>
      <c r="GFS34" s="276"/>
      <c r="GFT34" s="276"/>
      <c r="GFU34" s="276"/>
      <c r="GFV34" s="276"/>
      <c r="GFW34" s="276"/>
      <c r="GFX34" s="276"/>
      <c r="GFY34" s="276"/>
      <c r="GFZ34" s="276"/>
      <c r="GGA34" s="276"/>
      <c r="GGB34" s="276"/>
      <c r="GGC34" s="276"/>
      <c r="GGD34" s="276"/>
      <c r="GGE34" s="276"/>
      <c r="GGF34" s="276"/>
      <c r="GGG34" s="276"/>
      <c r="GGH34" s="276"/>
      <c r="GGI34" s="276"/>
      <c r="GGJ34" s="276"/>
      <c r="GGK34" s="276"/>
      <c r="GGL34" s="276"/>
      <c r="GGM34" s="276"/>
      <c r="GGN34" s="276"/>
      <c r="GGO34" s="276"/>
      <c r="GGP34" s="276"/>
      <c r="GGQ34" s="276"/>
      <c r="GGR34" s="276"/>
      <c r="GGS34" s="276"/>
      <c r="GGT34" s="276"/>
      <c r="GGU34" s="276"/>
      <c r="GGV34" s="276"/>
      <c r="GGW34" s="276"/>
      <c r="GGX34" s="276"/>
      <c r="GGY34" s="276"/>
      <c r="GGZ34" s="276"/>
      <c r="GHA34" s="276"/>
      <c r="GHB34" s="276"/>
      <c r="GHC34" s="276"/>
      <c r="GHD34" s="276"/>
      <c r="GHE34" s="276"/>
      <c r="GHF34" s="276"/>
      <c r="GHG34" s="276"/>
      <c r="GHH34" s="276"/>
      <c r="GHI34" s="276"/>
      <c r="GHJ34" s="276"/>
      <c r="GHK34" s="276"/>
      <c r="GHL34" s="276"/>
      <c r="GHM34" s="276"/>
      <c r="GHN34" s="276"/>
      <c r="GHO34" s="276"/>
      <c r="GHP34" s="276"/>
      <c r="GHQ34" s="276"/>
      <c r="GHR34" s="276"/>
      <c r="GHS34" s="276"/>
      <c r="GHT34" s="276"/>
      <c r="GHU34" s="276"/>
      <c r="GHV34" s="276"/>
      <c r="GHW34" s="276"/>
      <c r="GHX34" s="276"/>
      <c r="GHY34" s="276"/>
      <c r="GHZ34" s="276"/>
      <c r="GIA34" s="276"/>
      <c r="GIB34" s="276"/>
      <c r="GIC34" s="276"/>
      <c r="GID34" s="276"/>
      <c r="GIE34" s="276"/>
      <c r="GIF34" s="276"/>
      <c r="GIG34" s="276"/>
      <c r="GIH34" s="276"/>
      <c r="GII34" s="276"/>
      <c r="GIJ34" s="276"/>
      <c r="GIK34" s="276"/>
      <c r="GIL34" s="276"/>
      <c r="GIM34" s="276"/>
      <c r="GIN34" s="276"/>
      <c r="GIO34" s="276"/>
      <c r="GIP34" s="276"/>
      <c r="GIQ34" s="276"/>
      <c r="GIR34" s="276"/>
      <c r="GIS34" s="276"/>
      <c r="GIT34" s="276"/>
      <c r="GIU34" s="276"/>
      <c r="GIV34" s="276"/>
      <c r="GIW34" s="276"/>
      <c r="GIX34" s="276"/>
      <c r="GIY34" s="276"/>
      <c r="GIZ34" s="276"/>
      <c r="GJA34" s="276"/>
      <c r="GJB34" s="276"/>
      <c r="GJC34" s="276"/>
      <c r="GJD34" s="276"/>
      <c r="GJE34" s="276"/>
      <c r="GJF34" s="276"/>
      <c r="GJG34" s="276"/>
      <c r="GJH34" s="276"/>
      <c r="GJI34" s="276"/>
      <c r="GJJ34" s="276"/>
      <c r="GJK34" s="276"/>
      <c r="GJL34" s="276"/>
      <c r="GJM34" s="276"/>
      <c r="GJN34" s="276"/>
      <c r="GJO34" s="276"/>
      <c r="GJP34" s="276"/>
      <c r="GJQ34" s="276"/>
      <c r="GJR34" s="276"/>
      <c r="GJS34" s="276"/>
      <c r="GJT34" s="276"/>
      <c r="GJU34" s="276"/>
      <c r="GJV34" s="276"/>
      <c r="GJW34" s="276"/>
      <c r="GJX34" s="276"/>
      <c r="GJY34" s="276"/>
      <c r="GJZ34" s="276"/>
      <c r="GKA34" s="276"/>
      <c r="GKB34" s="276"/>
      <c r="GKC34" s="276"/>
      <c r="GKD34" s="276"/>
      <c r="GKE34" s="276"/>
      <c r="GKF34" s="276"/>
      <c r="GKG34" s="276"/>
      <c r="GKH34" s="276"/>
      <c r="GKI34" s="276"/>
      <c r="GKJ34" s="276"/>
      <c r="GKK34" s="276"/>
      <c r="GKL34" s="276"/>
      <c r="GKM34" s="276"/>
      <c r="GKN34" s="276"/>
      <c r="GKO34" s="276"/>
      <c r="GKP34" s="276"/>
      <c r="GKQ34" s="276"/>
      <c r="GKR34" s="276"/>
      <c r="GKS34" s="276"/>
      <c r="GKT34" s="276"/>
      <c r="GKU34" s="276"/>
      <c r="GKV34" s="276"/>
      <c r="GKW34" s="276"/>
      <c r="GKX34" s="276"/>
      <c r="GKY34" s="276"/>
      <c r="GKZ34" s="276"/>
      <c r="GLA34" s="276"/>
      <c r="GLB34" s="276"/>
      <c r="GLC34" s="276"/>
      <c r="GLD34" s="276"/>
      <c r="GLE34" s="276"/>
      <c r="GLF34" s="276"/>
      <c r="GLG34" s="276"/>
      <c r="GLH34" s="276"/>
      <c r="GLI34" s="276"/>
      <c r="GLJ34" s="276"/>
      <c r="GLK34" s="276"/>
      <c r="GLL34" s="276"/>
      <c r="GLM34" s="276"/>
      <c r="GLN34" s="276"/>
      <c r="GLO34" s="276"/>
      <c r="GLP34" s="276"/>
      <c r="GLQ34" s="276"/>
      <c r="GLR34" s="276"/>
      <c r="GLS34" s="276"/>
      <c r="GLT34" s="276"/>
      <c r="GLU34" s="276"/>
      <c r="GLV34" s="276"/>
      <c r="GLW34" s="276"/>
      <c r="GLX34" s="276"/>
      <c r="GLY34" s="276"/>
      <c r="GLZ34" s="276"/>
      <c r="GMA34" s="276"/>
      <c r="GMB34" s="276"/>
      <c r="GMC34" s="276"/>
      <c r="GMD34" s="276"/>
      <c r="GME34" s="276"/>
      <c r="GMF34" s="276"/>
      <c r="GMG34" s="276"/>
      <c r="GMH34" s="276"/>
      <c r="GMI34" s="276"/>
      <c r="GMJ34" s="276"/>
      <c r="GMK34" s="276"/>
      <c r="GML34" s="276"/>
      <c r="GMM34" s="276"/>
      <c r="GMN34" s="276"/>
      <c r="GMO34" s="276"/>
      <c r="GMP34" s="276"/>
      <c r="GMQ34" s="276"/>
      <c r="GMR34" s="276"/>
      <c r="GMS34" s="276"/>
      <c r="GMT34" s="276"/>
      <c r="GMU34" s="276"/>
      <c r="GMV34" s="276"/>
      <c r="GMW34" s="276"/>
      <c r="GMX34" s="276"/>
      <c r="GMY34" s="276"/>
      <c r="GMZ34" s="276"/>
      <c r="GNA34" s="276"/>
      <c r="GNB34" s="276"/>
      <c r="GNC34" s="276"/>
      <c r="GND34" s="276"/>
      <c r="GNE34" s="276"/>
      <c r="GNF34" s="276"/>
      <c r="GNG34" s="276"/>
      <c r="GNH34" s="276"/>
      <c r="GNI34" s="276"/>
      <c r="GNJ34" s="276"/>
      <c r="GNK34" s="276"/>
      <c r="GNL34" s="276"/>
      <c r="GNM34" s="276"/>
      <c r="GNN34" s="276"/>
      <c r="GNO34" s="276"/>
      <c r="GNP34" s="276"/>
      <c r="GNQ34" s="276"/>
      <c r="GNR34" s="276"/>
      <c r="GNS34" s="276"/>
      <c r="GNT34" s="276"/>
      <c r="GNU34" s="276"/>
      <c r="GNV34" s="276"/>
      <c r="GNW34" s="276"/>
      <c r="GNX34" s="276"/>
      <c r="GNY34" s="276"/>
      <c r="GNZ34" s="276"/>
      <c r="GOA34" s="276"/>
      <c r="GOB34" s="276"/>
      <c r="GOC34" s="276"/>
      <c r="GOD34" s="276"/>
      <c r="GOE34" s="276"/>
      <c r="GOF34" s="276"/>
      <c r="GOG34" s="276"/>
      <c r="GOH34" s="276"/>
      <c r="GOI34" s="276"/>
      <c r="GOJ34" s="276"/>
      <c r="GOK34" s="276"/>
      <c r="GOL34" s="276"/>
      <c r="GOM34" s="276"/>
      <c r="GON34" s="276"/>
      <c r="GOO34" s="276"/>
      <c r="GOP34" s="276"/>
      <c r="GOQ34" s="276"/>
      <c r="GOR34" s="276"/>
      <c r="GOS34" s="276"/>
      <c r="GOT34" s="276"/>
      <c r="GOU34" s="276"/>
      <c r="GOV34" s="276"/>
      <c r="GOW34" s="276"/>
      <c r="GOX34" s="276"/>
      <c r="GOY34" s="276"/>
      <c r="GOZ34" s="276"/>
      <c r="GPA34" s="276"/>
      <c r="GPB34" s="276"/>
      <c r="GPC34" s="276"/>
      <c r="GPD34" s="276"/>
      <c r="GPE34" s="276"/>
      <c r="GPF34" s="276"/>
      <c r="GPG34" s="276"/>
      <c r="GPH34" s="276"/>
      <c r="GPI34" s="276"/>
      <c r="GPJ34" s="276"/>
      <c r="GPK34" s="276"/>
      <c r="GPL34" s="276"/>
      <c r="GPM34" s="276"/>
      <c r="GPN34" s="276"/>
      <c r="GPO34" s="276"/>
      <c r="GPP34" s="276"/>
      <c r="GPQ34" s="276"/>
      <c r="GPR34" s="276"/>
      <c r="GPS34" s="276"/>
      <c r="GPT34" s="276"/>
      <c r="GPU34" s="276"/>
      <c r="GPV34" s="276"/>
      <c r="GPW34" s="276"/>
      <c r="GPX34" s="276"/>
      <c r="GPY34" s="276"/>
      <c r="GPZ34" s="276"/>
      <c r="GQA34" s="276"/>
      <c r="GQB34" s="276"/>
      <c r="GQC34" s="276"/>
      <c r="GQD34" s="276"/>
      <c r="GQE34" s="276"/>
      <c r="GQF34" s="276"/>
      <c r="GQG34" s="276"/>
      <c r="GQH34" s="276"/>
      <c r="GQI34" s="276"/>
      <c r="GQJ34" s="276"/>
      <c r="GQK34" s="276"/>
      <c r="GQL34" s="276"/>
      <c r="GQM34" s="276"/>
      <c r="GQN34" s="276"/>
      <c r="GQO34" s="276"/>
      <c r="GQP34" s="276"/>
      <c r="GQQ34" s="276"/>
      <c r="GQR34" s="276"/>
      <c r="GQS34" s="276"/>
      <c r="GQT34" s="276"/>
      <c r="GQU34" s="276"/>
      <c r="GQV34" s="276"/>
      <c r="GQW34" s="276"/>
      <c r="GQX34" s="276"/>
      <c r="GQY34" s="276"/>
      <c r="GQZ34" s="276"/>
      <c r="GRA34" s="276"/>
      <c r="GRB34" s="276"/>
      <c r="GRC34" s="276"/>
      <c r="GRD34" s="276"/>
      <c r="GRE34" s="276"/>
      <c r="GRF34" s="276"/>
      <c r="GRG34" s="276"/>
      <c r="GRH34" s="276"/>
      <c r="GRI34" s="276"/>
      <c r="GRJ34" s="276"/>
      <c r="GRK34" s="276"/>
      <c r="GRL34" s="276"/>
      <c r="GRM34" s="276"/>
      <c r="GRN34" s="276"/>
      <c r="GRO34" s="276"/>
      <c r="GRP34" s="276"/>
      <c r="GRQ34" s="276"/>
      <c r="GRR34" s="276"/>
      <c r="GRS34" s="276"/>
      <c r="GRT34" s="276"/>
      <c r="GRU34" s="276"/>
      <c r="GRV34" s="276"/>
      <c r="GRW34" s="276"/>
      <c r="GRX34" s="276"/>
      <c r="GRY34" s="276"/>
      <c r="GRZ34" s="276"/>
      <c r="GSA34" s="276"/>
      <c r="GSB34" s="276"/>
      <c r="GSC34" s="276"/>
      <c r="GSD34" s="276"/>
      <c r="GSE34" s="276"/>
      <c r="GSF34" s="276"/>
      <c r="GSG34" s="276"/>
      <c r="GSH34" s="276"/>
      <c r="GSI34" s="276"/>
      <c r="GSJ34" s="276"/>
      <c r="GSK34" s="276"/>
      <c r="GSL34" s="276"/>
      <c r="GSM34" s="276"/>
      <c r="GSN34" s="276"/>
      <c r="GSO34" s="276"/>
      <c r="GSP34" s="276"/>
      <c r="GSQ34" s="276"/>
      <c r="GSR34" s="276"/>
      <c r="GSS34" s="276"/>
      <c r="GST34" s="276"/>
      <c r="GSU34" s="276"/>
      <c r="GSV34" s="276"/>
      <c r="GSW34" s="276"/>
      <c r="GSX34" s="276"/>
      <c r="GSY34" s="276"/>
      <c r="GSZ34" s="276"/>
      <c r="GTA34" s="276"/>
      <c r="GTB34" s="276"/>
      <c r="GTC34" s="276"/>
      <c r="GTD34" s="276"/>
      <c r="GTE34" s="276"/>
      <c r="GTF34" s="276"/>
      <c r="GTG34" s="276"/>
      <c r="GTH34" s="276"/>
      <c r="GTI34" s="276"/>
      <c r="GTJ34" s="276"/>
      <c r="GTK34" s="276"/>
      <c r="GTL34" s="276"/>
      <c r="GTM34" s="276"/>
      <c r="GTN34" s="276"/>
      <c r="GTO34" s="276"/>
      <c r="GTP34" s="276"/>
      <c r="GTQ34" s="276"/>
      <c r="GTR34" s="276"/>
      <c r="GTS34" s="276"/>
      <c r="GTT34" s="276"/>
      <c r="GTU34" s="276"/>
      <c r="GTV34" s="276"/>
      <c r="GTW34" s="276"/>
      <c r="GTX34" s="276"/>
      <c r="GTY34" s="276"/>
      <c r="GTZ34" s="276"/>
      <c r="GUA34" s="276"/>
      <c r="GUB34" s="276"/>
      <c r="GUC34" s="276"/>
      <c r="GUD34" s="276"/>
      <c r="GUE34" s="276"/>
      <c r="GUF34" s="276"/>
      <c r="GUG34" s="276"/>
      <c r="GUH34" s="276"/>
      <c r="GUI34" s="276"/>
      <c r="GUJ34" s="276"/>
      <c r="GUK34" s="276"/>
      <c r="GUL34" s="276"/>
      <c r="GUM34" s="276"/>
      <c r="GUN34" s="276"/>
      <c r="GUO34" s="276"/>
      <c r="GUP34" s="276"/>
      <c r="GUQ34" s="276"/>
      <c r="GUR34" s="276"/>
      <c r="GUS34" s="276"/>
      <c r="GUT34" s="276"/>
      <c r="GUU34" s="276"/>
      <c r="GUV34" s="276"/>
      <c r="GUW34" s="276"/>
      <c r="GUX34" s="276"/>
      <c r="GUY34" s="276"/>
      <c r="GUZ34" s="276"/>
      <c r="GVA34" s="276"/>
      <c r="GVB34" s="276"/>
      <c r="GVC34" s="276"/>
      <c r="GVD34" s="276"/>
      <c r="GVE34" s="276"/>
      <c r="GVF34" s="276"/>
      <c r="GVG34" s="276"/>
      <c r="GVH34" s="276"/>
      <c r="GVI34" s="276"/>
      <c r="GVJ34" s="276"/>
      <c r="GVK34" s="276"/>
      <c r="GVL34" s="276"/>
      <c r="GVM34" s="276"/>
      <c r="GVN34" s="276"/>
      <c r="GVO34" s="276"/>
      <c r="GVP34" s="276"/>
      <c r="GVQ34" s="276"/>
      <c r="GVR34" s="276"/>
      <c r="GVS34" s="276"/>
      <c r="GVT34" s="276"/>
      <c r="GVU34" s="276"/>
      <c r="GVV34" s="276"/>
      <c r="GVW34" s="276"/>
      <c r="GVX34" s="276"/>
      <c r="GVY34" s="276"/>
      <c r="GVZ34" s="276"/>
      <c r="GWA34" s="276"/>
      <c r="GWB34" s="276"/>
      <c r="GWC34" s="276"/>
      <c r="GWD34" s="276"/>
      <c r="GWE34" s="276"/>
      <c r="GWF34" s="276"/>
      <c r="GWG34" s="276"/>
      <c r="GWH34" s="276"/>
      <c r="GWI34" s="276"/>
      <c r="GWJ34" s="276"/>
      <c r="GWK34" s="276"/>
      <c r="GWL34" s="276"/>
      <c r="GWM34" s="276"/>
      <c r="GWN34" s="276"/>
      <c r="GWO34" s="276"/>
      <c r="GWP34" s="276"/>
      <c r="GWQ34" s="276"/>
      <c r="GWR34" s="276"/>
      <c r="GWS34" s="276"/>
      <c r="GWT34" s="276"/>
      <c r="GWU34" s="276"/>
      <c r="GWV34" s="276"/>
      <c r="GWW34" s="276"/>
      <c r="GWX34" s="276"/>
      <c r="GWY34" s="276"/>
      <c r="GWZ34" s="276"/>
      <c r="GXA34" s="276"/>
      <c r="GXB34" s="276"/>
      <c r="GXC34" s="276"/>
      <c r="GXD34" s="276"/>
      <c r="GXE34" s="276"/>
      <c r="GXF34" s="276"/>
      <c r="GXG34" s="276"/>
      <c r="GXH34" s="276"/>
      <c r="GXI34" s="276"/>
      <c r="GXJ34" s="276"/>
      <c r="GXK34" s="276"/>
      <c r="GXL34" s="276"/>
      <c r="GXM34" s="276"/>
      <c r="GXN34" s="276"/>
      <c r="GXO34" s="276"/>
      <c r="GXP34" s="276"/>
      <c r="GXQ34" s="276"/>
      <c r="GXR34" s="276"/>
      <c r="GXS34" s="276"/>
      <c r="GXT34" s="276"/>
      <c r="GXU34" s="276"/>
      <c r="GXV34" s="276"/>
      <c r="GXW34" s="276"/>
      <c r="GXX34" s="276"/>
      <c r="GXY34" s="276"/>
      <c r="GXZ34" s="276"/>
      <c r="GYA34" s="276"/>
      <c r="GYB34" s="276"/>
      <c r="GYC34" s="276"/>
      <c r="GYD34" s="276"/>
      <c r="GYE34" s="276"/>
      <c r="GYF34" s="276"/>
      <c r="GYG34" s="276"/>
      <c r="GYH34" s="276"/>
      <c r="GYI34" s="276"/>
      <c r="GYJ34" s="276"/>
      <c r="GYK34" s="276"/>
      <c r="GYL34" s="276"/>
      <c r="GYM34" s="276"/>
      <c r="GYN34" s="276"/>
      <c r="GYO34" s="276"/>
      <c r="GYP34" s="276"/>
      <c r="GYQ34" s="276"/>
      <c r="GYR34" s="276"/>
      <c r="GYS34" s="276"/>
      <c r="GYT34" s="276"/>
      <c r="GYU34" s="276"/>
      <c r="GYV34" s="276"/>
      <c r="GYW34" s="276"/>
      <c r="GYX34" s="276"/>
      <c r="GYY34" s="276"/>
      <c r="GYZ34" s="276"/>
      <c r="GZA34" s="276"/>
      <c r="GZB34" s="276"/>
      <c r="GZC34" s="276"/>
      <c r="GZD34" s="276"/>
      <c r="GZE34" s="276"/>
      <c r="GZF34" s="276"/>
      <c r="GZG34" s="276"/>
      <c r="GZH34" s="276"/>
      <c r="GZI34" s="276"/>
      <c r="GZJ34" s="276"/>
      <c r="GZK34" s="276"/>
      <c r="GZL34" s="276"/>
      <c r="GZM34" s="276"/>
      <c r="GZN34" s="276"/>
      <c r="GZO34" s="276"/>
      <c r="GZP34" s="276"/>
      <c r="GZQ34" s="276"/>
      <c r="GZR34" s="276"/>
      <c r="GZS34" s="276"/>
      <c r="GZT34" s="276"/>
      <c r="GZU34" s="276"/>
      <c r="GZV34" s="276"/>
      <c r="GZW34" s="276"/>
      <c r="GZX34" s="276"/>
      <c r="GZY34" s="276"/>
      <c r="GZZ34" s="276"/>
      <c r="HAA34" s="276"/>
      <c r="HAB34" s="276"/>
      <c r="HAC34" s="276"/>
      <c r="HAD34" s="276"/>
      <c r="HAE34" s="276"/>
      <c r="HAF34" s="276"/>
      <c r="HAG34" s="276"/>
      <c r="HAH34" s="276"/>
      <c r="HAI34" s="276"/>
      <c r="HAJ34" s="276"/>
      <c r="HAK34" s="276"/>
      <c r="HAL34" s="276"/>
      <c r="HAM34" s="276"/>
      <c r="HAN34" s="276"/>
      <c r="HAO34" s="276"/>
      <c r="HAP34" s="276"/>
      <c r="HAQ34" s="276"/>
      <c r="HAR34" s="276"/>
      <c r="HAS34" s="276"/>
      <c r="HAT34" s="276"/>
      <c r="HAU34" s="276"/>
      <c r="HAV34" s="276"/>
      <c r="HAW34" s="276"/>
      <c r="HAX34" s="276"/>
      <c r="HAY34" s="276"/>
      <c r="HAZ34" s="276"/>
      <c r="HBA34" s="276"/>
      <c r="HBB34" s="276"/>
      <c r="HBC34" s="276"/>
      <c r="HBD34" s="276"/>
      <c r="HBE34" s="276"/>
      <c r="HBF34" s="276"/>
      <c r="HBG34" s="276"/>
      <c r="HBH34" s="276"/>
      <c r="HBI34" s="276"/>
      <c r="HBJ34" s="276"/>
      <c r="HBK34" s="276"/>
      <c r="HBL34" s="276"/>
      <c r="HBM34" s="276"/>
      <c r="HBN34" s="276"/>
      <c r="HBO34" s="276"/>
      <c r="HBP34" s="276"/>
      <c r="HBQ34" s="276"/>
      <c r="HBR34" s="276"/>
      <c r="HBS34" s="276"/>
      <c r="HBT34" s="276"/>
      <c r="HBU34" s="276"/>
      <c r="HBV34" s="276"/>
      <c r="HBW34" s="276"/>
      <c r="HBX34" s="276"/>
      <c r="HBY34" s="276"/>
      <c r="HBZ34" s="276"/>
      <c r="HCA34" s="276"/>
      <c r="HCB34" s="276"/>
      <c r="HCC34" s="276"/>
      <c r="HCD34" s="276"/>
      <c r="HCE34" s="276"/>
      <c r="HCF34" s="276"/>
      <c r="HCG34" s="276"/>
      <c r="HCH34" s="276"/>
      <c r="HCI34" s="276"/>
      <c r="HCJ34" s="276"/>
      <c r="HCK34" s="276"/>
      <c r="HCL34" s="276"/>
      <c r="HCM34" s="276"/>
      <c r="HCN34" s="276"/>
      <c r="HCO34" s="276"/>
      <c r="HCP34" s="276"/>
      <c r="HCQ34" s="276"/>
      <c r="HCR34" s="276"/>
      <c r="HCS34" s="276"/>
      <c r="HCT34" s="276"/>
      <c r="HCU34" s="276"/>
      <c r="HCV34" s="276"/>
      <c r="HCW34" s="276"/>
      <c r="HCX34" s="276"/>
      <c r="HCY34" s="276"/>
      <c r="HCZ34" s="276"/>
      <c r="HDA34" s="276"/>
      <c r="HDB34" s="276"/>
      <c r="HDC34" s="276"/>
      <c r="HDD34" s="276"/>
      <c r="HDE34" s="276"/>
      <c r="HDF34" s="276"/>
      <c r="HDG34" s="276"/>
      <c r="HDH34" s="276"/>
      <c r="HDI34" s="276"/>
      <c r="HDJ34" s="276"/>
      <c r="HDK34" s="276"/>
      <c r="HDL34" s="276"/>
      <c r="HDM34" s="276"/>
      <c r="HDN34" s="276"/>
      <c r="HDO34" s="276"/>
      <c r="HDP34" s="276"/>
      <c r="HDQ34" s="276"/>
      <c r="HDR34" s="276"/>
      <c r="HDS34" s="276"/>
      <c r="HDT34" s="276"/>
      <c r="HDU34" s="276"/>
      <c r="HDV34" s="276"/>
      <c r="HDW34" s="276"/>
      <c r="HDX34" s="276"/>
      <c r="HDY34" s="276"/>
      <c r="HDZ34" s="276"/>
      <c r="HEA34" s="276"/>
      <c r="HEB34" s="276"/>
      <c r="HEC34" s="276"/>
      <c r="HED34" s="276"/>
      <c r="HEE34" s="276"/>
      <c r="HEF34" s="276"/>
      <c r="HEG34" s="276"/>
      <c r="HEH34" s="276"/>
      <c r="HEI34" s="276"/>
      <c r="HEJ34" s="276"/>
      <c r="HEK34" s="276"/>
      <c r="HEL34" s="276"/>
      <c r="HEM34" s="276"/>
      <c r="HEN34" s="276"/>
      <c r="HEO34" s="276"/>
      <c r="HEP34" s="276"/>
      <c r="HEQ34" s="276"/>
      <c r="HER34" s="276"/>
      <c r="HES34" s="276"/>
      <c r="HET34" s="276"/>
      <c r="HEU34" s="276"/>
      <c r="HEV34" s="276"/>
      <c r="HEW34" s="276"/>
      <c r="HEX34" s="276"/>
      <c r="HEY34" s="276"/>
      <c r="HEZ34" s="276"/>
      <c r="HFA34" s="276"/>
      <c r="HFB34" s="276"/>
      <c r="HFC34" s="276"/>
      <c r="HFD34" s="276"/>
      <c r="HFE34" s="276"/>
      <c r="HFF34" s="276"/>
      <c r="HFG34" s="276"/>
      <c r="HFH34" s="276"/>
      <c r="HFI34" s="276"/>
      <c r="HFJ34" s="276"/>
      <c r="HFK34" s="276"/>
      <c r="HFL34" s="276"/>
      <c r="HFM34" s="276"/>
      <c r="HFN34" s="276"/>
      <c r="HFO34" s="276"/>
      <c r="HFP34" s="276"/>
      <c r="HFQ34" s="276"/>
      <c r="HFR34" s="276"/>
      <c r="HFS34" s="276"/>
      <c r="HFT34" s="276"/>
      <c r="HFU34" s="276"/>
      <c r="HFV34" s="276"/>
      <c r="HFW34" s="276"/>
      <c r="HFX34" s="276"/>
      <c r="HFY34" s="276"/>
      <c r="HFZ34" s="276"/>
      <c r="HGA34" s="276"/>
      <c r="HGB34" s="276"/>
      <c r="HGC34" s="276"/>
      <c r="HGD34" s="276"/>
      <c r="HGE34" s="276"/>
      <c r="HGF34" s="276"/>
      <c r="HGG34" s="276"/>
      <c r="HGH34" s="276"/>
      <c r="HGI34" s="276"/>
      <c r="HGJ34" s="276"/>
      <c r="HGK34" s="276"/>
      <c r="HGL34" s="276"/>
      <c r="HGM34" s="276"/>
      <c r="HGN34" s="276"/>
      <c r="HGO34" s="276"/>
      <c r="HGP34" s="276"/>
      <c r="HGQ34" s="276"/>
      <c r="HGR34" s="276"/>
      <c r="HGS34" s="276"/>
      <c r="HGT34" s="276"/>
      <c r="HGU34" s="276"/>
      <c r="HGV34" s="276"/>
      <c r="HGW34" s="276"/>
      <c r="HGX34" s="276"/>
      <c r="HGY34" s="276"/>
      <c r="HGZ34" s="276"/>
      <c r="HHA34" s="276"/>
      <c r="HHB34" s="276"/>
      <c r="HHC34" s="276"/>
      <c r="HHD34" s="276"/>
      <c r="HHE34" s="276"/>
      <c r="HHF34" s="276"/>
      <c r="HHG34" s="276"/>
      <c r="HHH34" s="276"/>
      <c r="HHI34" s="276"/>
      <c r="HHJ34" s="276"/>
      <c r="HHK34" s="276"/>
      <c r="HHL34" s="276"/>
      <c r="HHM34" s="276"/>
      <c r="HHN34" s="276"/>
      <c r="HHO34" s="276"/>
      <c r="HHP34" s="276"/>
      <c r="HHQ34" s="276"/>
      <c r="HHR34" s="276"/>
      <c r="HHS34" s="276"/>
      <c r="HHT34" s="276"/>
      <c r="HHU34" s="276"/>
      <c r="HHV34" s="276"/>
      <c r="HHW34" s="276"/>
      <c r="HHX34" s="276"/>
      <c r="HHY34" s="276"/>
      <c r="HHZ34" s="276"/>
      <c r="HIA34" s="276"/>
      <c r="HIB34" s="276"/>
      <c r="HIC34" s="276"/>
      <c r="HID34" s="276"/>
      <c r="HIE34" s="276"/>
      <c r="HIF34" s="276"/>
      <c r="HIG34" s="276"/>
      <c r="HIH34" s="276"/>
      <c r="HII34" s="276"/>
      <c r="HIJ34" s="276"/>
      <c r="HIK34" s="276"/>
      <c r="HIL34" s="276"/>
      <c r="HIM34" s="276"/>
      <c r="HIN34" s="276"/>
      <c r="HIO34" s="276"/>
      <c r="HIP34" s="276"/>
      <c r="HIQ34" s="276"/>
      <c r="HIR34" s="276"/>
      <c r="HIS34" s="276"/>
      <c r="HIT34" s="276"/>
      <c r="HIU34" s="276"/>
      <c r="HIV34" s="276"/>
      <c r="HIW34" s="276"/>
      <c r="HIX34" s="276"/>
      <c r="HIY34" s="276"/>
      <c r="HIZ34" s="276"/>
      <c r="HJA34" s="276"/>
      <c r="HJB34" s="276"/>
      <c r="HJC34" s="276"/>
      <c r="HJD34" s="276"/>
      <c r="HJE34" s="276"/>
      <c r="HJF34" s="276"/>
      <c r="HJG34" s="276"/>
      <c r="HJH34" s="276"/>
      <c r="HJI34" s="276"/>
      <c r="HJJ34" s="276"/>
      <c r="HJK34" s="276"/>
      <c r="HJL34" s="276"/>
      <c r="HJM34" s="276"/>
      <c r="HJN34" s="276"/>
      <c r="HJO34" s="276"/>
      <c r="HJP34" s="276"/>
      <c r="HJQ34" s="276"/>
      <c r="HJR34" s="276"/>
      <c r="HJS34" s="276"/>
      <c r="HJT34" s="276"/>
      <c r="HJU34" s="276"/>
      <c r="HJV34" s="276"/>
      <c r="HJW34" s="276"/>
      <c r="HJX34" s="276"/>
      <c r="HJY34" s="276"/>
      <c r="HJZ34" s="276"/>
      <c r="HKA34" s="276"/>
      <c r="HKB34" s="276"/>
      <c r="HKC34" s="276"/>
      <c r="HKD34" s="276"/>
      <c r="HKE34" s="276"/>
      <c r="HKF34" s="276"/>
      <c r="HKG34" s="276"/>
      <c r="HKH34" s="276"/>
      <c r="HKI34" s="276"/>
      <c r="HKJ34" s="276"/>
      <c r="HKK34" s="276"/>
      <c r="HKL34" s="276"/>
      <c r="HKM34" s="276"/>
      <c r="HKN34" s="276"/>
      <c r="HKO34" s="276"/>
      <c r="HKP34" s="276"/>
      <c r="HKQ34" s="276"/>
      <c r="HKR34" s="276"/>
      <c r="HKS34" s="276"/>
      <c r="HKT34" s="276"/>
      <c r="HKU34" s="276"/>
      <c r="HKV34" s="276"/>
      <c r="HKW34" s="276"/>
      <c r="HKX34" s="276"/>
      <c r="HKY34" s="276"/>
      <c r="HKZ34" s="276"/>
      <c r="HLA34" s="276"/>
      <c r="HLB34" s="276"/>
      <c r="HLC34" s="276"/>
      <c r="HLD34" s="276"/>
      <c r="HLE34" s="276"/>
      <c r="HLF34" s="276"/>
      <c r="HLG34" s="276"/>
      <c r="HLH34" s="276"/>
      <c r="HLI34" s="276"/>
      <c r="HLJ34" s="276"/>
      <c r="HLK34" s="276"/>
      <c r="HLL34" s="276"/>
      <c r="HLM34" s="276"/>
      <c r="HLN34" s="276"/>
      <c r="HLO34" s="276"/>
      <c r="HLP34" s="276"/>
      <c r="HLQ34" s="276"/>
      <c r="HLR34" s="276"/>
      <c r="HLS34" s="276"/>
      <c r="HLT34" s="276"/>
      <c r="HLU34" s="276"/>
      <c r="HLV34" s="276"/>
      <c r="HLW34" s="276"/>
      <c r="HLX34" s="276"/>
      <c r="HLY34" s="276"/>
      <c r="HLZ34" s="276"/>
      <c r="HMA34" s="276"/>
      <c r="HMB34" s="276"/>
      <c r="HMC34" s="276"/>
      <c r="HMD34" s="276"/>
      <c r="HME34" s="276"/>
      <c r="HMF34" s="276"/>
      <c r="HMG34" s="276"/>
      <c r="HMH34" s="276"/>
      <c r="HMI34" s="276"/>
      <c r="HMJ34" s="276"/>
      <c r="HMK34" s="276"/>
      <c r="HML34" s="276"/>
      <c r="HMM34" s="276"/>
      <c r="HMN34" s="276"/>
      <c r="HMO34" s="276"/>
      <c r="HMP34" s="276"/>
      <c r="HMQ34" s="276"/>
      <c r="HMR34" s="276"/>
      <c r="HMS34" s="276"/>
      <c r="HMT34" s="276"/>
      <c r="HMU34" s="276"/>
      <c r="HMV34" s="276"/>
      <c r="HMW34" s="276"/>
      <c r="HMX34" s="276"/>
      <c r="HMY34" s="276"/>
      <c r="HMZ34" s="276"/>
      <c r="HNA34" s="276"/>
      <c r="HNB34" s="276"/>
      <c r="HNC34" s="276"/>
      <c r="HND34" s="276"/>
      <c r="HNE34" s="276"/>
      <c r="HNF34" s="276"/>
      <c r="HNG34" s="276"/>
      <c r="HNH34" s="276"/>
      <c r="HNI34" s="276"/>
      <c r="HNJ34" s="276"/>
      <c r="HNK34" s="276"/>
      <c r="HNL34" s="276"/>
      <c r="HNM34" s="276"/>
      <c r="HNN34" s="276"/>
      <c r="HNO34" s="276"/>
      <c r="HNP34" s="276"/>
      <c r="HNQ34" s="276"/>
      <c r="HNR34" s="276"/>
      <c r="HNS34" s="276"/>
      <c r="HNT34" s="276"/>
      <c r="HNU34" s="276"/>
      <c r="HNV34" s="276"/>
      <c r="HNW34" s="276"/>
      <c r="HNX34" s="276"/>
      <c r="HNY34" s="276"/>
      <c r="HNZ34" s="276"/>
      <c r="HOA34" s="276"/>
      <c r="HOB34" s="276"/>
      <c r="HOC34" s="276"/>
      <c r="HOD34" s="276"/>
      <c r="HOE34" s="276"/>
      <c r="HOF34" s="276"/>
      <c r="HOG34" s="276"/>
      <c r="HOH34" s="276"/>
      <c r="HOI34" s="276"/>
      <c r="HOJ34" s="276"/>
      <c r="HOK34" s="276"/>
      <c r="HOL34" s="276"/>
      <c r="HOM34" s="276"/>
      <c r="HON34" s="276"/>
      <c r="HOO34" s="276"/>
      <c r="HOP34" s="276"/>
      <c r="HOQ34" s="276"/>
      <c r="HOR34" s="276"/>
      <c r="HOS34" s="276"/>
      <c r="HOT34" s="276"/>
      <c r="HOU34" s="276"/>
      <c r="HOV34" s="276"/>
      <c r="HOW34" s="276"/>
      <c r="HOX34" s="276"/>
      <c r="HOY34" s="276"/>
      <c r="HOZ34" s="276"/>
      <c r="HPA34" s="276"/>
      <c r="HPB34" s="276"/>
      <c r="HPC34" s="276"/>
      <c r="HPD34" s="276"/>
      <c r="HPE34" s="276"/>
      <c r="HPF34" s="276"/>
      <c r="HPG34" s="276"/>
      <c r="HPH34" s="276"/>
      <c r="HPI34" s="276"/>
      <c r="HPJ34" s="276"/>
      <c r="HPK34" s="276"/>
      <c r="HPL34" s="276"/>
      <c r="HPM34" s="276"/>
      <c r="HPN34" s="276"/>
      <c r="HPO34" s="276"/>
      <c r="HPP34" s="276"/>
      <c r="HPQ34" s="276"/>
      <c r="HPR34" s="276"/>
      <c r="HPS34" s="276"/>
      <c r="HPT34" s="276"/>
      <c r="HPU34" s="276"/>
      <c r="HPV34" s="276"/>
      <c r="HPW34" s="276"/>
      <c r="HPX34" s="276"/>
      <c r="HPY34" s="276"/>
      <c r="HPZ34" s="276"/>
      <c r="HQA34" s="276"/>
      <c r="HQB34" s="276"/>
      <c r="HQC34" s="276"/>
      <c r="HQD34" s="276"/>
      <c r="HQE34" s="276"/>
      <c r="HQF34" s="276"/>
      <c r="HQG34" s="276"/>
      <c r="HQH34" s="276"/>
      <c r="HQI34" s="276"/>
      <c r="HQJ34" s="276"/>
      <c r="HQK34" s="276"/>
      <c r="HQL34" s="276"/>
      <c r="HQM34" s="276"/>
      <c r="HQN34" s="276"/>
      <c r="HQO34" s="276"/>
      <c r="HQP34" s="276"/>
      <c r="HQQ34" s="276"/>
      <c r="HQR34" s="276"/>
      <c r="HQS34" s="276"/>
      <c r="HQT34" s="276"/>
      <c r="HQU34" s="276"/>
      <c r="HQV34" s="276"/>
      <c r="HQW34" s="276"/>
      <c r="HQX34" s="276"/>
      <c r="HQY34" s="276"/>
      <c r="HQZ34" s="276"/>
      <c r="HRA34" s="276"/>
      <c r="HRB34" s="276"/>
      <c r="HRC34" s="276"/>
      <c r="HRD34" s="276"/>
      <c r="HRE34" s="276"/>
      <c r="HRF34" s="276"/>
      <c r="HRG34" s="276"/>
      <c r="HRH34" s="276"/>
      <c r="HRI34" s="276"/>
      <c r="HRJ34" s="276"/>
      <c r="HRK34" s="276"/>
      <c r="HRL34" s="276"/>
      <c r="HRM34" s="276"/>
      <c r="HRN34" s="276"/>
      <c r="HRO34" s="276"/>
      <c r="HRP34" s="276"/>
      <c r="HRQ34" s="276"/>
      <c r="HRR34" s="276"/>
      <c r="HRS34" s="276"/>
      <c r="HRT34" s="276"/>
      <c r="HRU34" s="276"/>
      <c r="HRV34" s="276"/>
      <c r="HRW34" s="276"/>
      <c r="HRX34" s="276"/>
      <c r="HRY34" s="276"/>
      <c r="HRZ34" s="276"/>
      <c r="HSA34" s="276"/>
      <c r="HSB34" s="276"/>
      <c r="HSC34" s="276"/>
      <c r="HSD34" s="276"/>
      <c r="HSE34" s="276"/>
      <c r="HSF34" s="276"/>
      <c r="HSG34" s="276"/>
      <c r="HSH34" s="276"/>
      <c r="HSI34" s="276"/>
      <c r="HSJ34" s="276"/>
      <c r="HSK34" s="276"/>
      <c r="HSL34" s="276"/>
      <c r="HSM34" s="276"/>
      <c r="HSN34" s="276"/>
      <c r="HSO34" s="276"/>
      <c r="HSP34" s="276"/>
      <c r="HSQ34" s="276"/>
      <c r="HSR34" s="276"/>
      <c r="HSS34" s="276"/>
      <c r="HST34" s="276"/>
      <c r="HSU34" s="276"/>
      <c r="HSV34" s="276"/>
      <c r="HSW34" s="276"/>
      <c r="HSX34" s="276"/>
      <c r="HSY34" s="276"/>
      <c r="HSZ34" s="276"/>
      <c r="HTA34" s="276"/>
      <c r="HTB34" s="276"/>
      <c r="HTC34" s="276"/>
      <c r="HTD34" s="276"/>
      <c r="HTE34" s="276"/>
      <c r="HTF34" s="276"/>
      <c r="HTG34" s="276"/>
      <c r="HTH34" s="276"/>
      <c r="HTI34" s="276"/>
      <c r="HTJ34" s="276"/>
      <c r="HTK34" s="276"/>
      <c r="HTL34" s="276"/>
      <c r="HTM34" s="276"/>
      <c r="HTN34" s="276"/>
      <c r="HTO34" s="276"/>
      <c r="HTP34" s="276"/>
      <c r="HTQ34" s="276"/>
      <c r="HTR34" s="276"/>
      <c r="HTS34" s="276"/>
      <c r="HTT34" s="276"/>
      <c r="HTU34" s="276"/>
      <c r="HTV34" s="276"/>
      <c r="HTW34" s="276"/>
      <c r="HTX34" s="276"/>
      <c r="HTY34" s="276"/>
      <c r="HTZ34" s="276"/>
      <c r="HUA34" s="276"/>
      <c r="HUB34" s="276"/>
      <c r="HUC34" s="276"/>
      <c r="HUD34" s="276"/>
      <c r="HUE34" s="276"/>
      <c r="HUF34" s="276"/>
      <c r="HUG34" s="276"/>
      <c r="HUH34" s="276"/>
      <c r="HUI34" s="276"/>
      <c r="HUJ34" s="276"/>
      <c r="HUK34" s="276"/>
      <c r="HUL34" s="276"/>
      <c r="HUM34" s="276"/>
      <c r="HUN34" s="276"/>
      <c r="HUO34" s="276"/>
      <c r="HUP34" s="276"/>
      <c r="HUQ34" s="276"/>
      <c r="HUR34" s="276"/>
      <c r="HUS34" s="276"/>
      <c r="HUT34" s="276"/>
      <c r="HUU34" s="276"/>
      <c r="HUV34" s="276"/>
      <c r="HUW34" s="276"/>
      <c r="HUX34" s="276"/>
      <c r="HUY34" s="276"/>
      <c r="HUZ34" s="276"/>
      <c r="HVA34" s="276"/>
      <c r="HVB34" s="276"/>
      <c r="HVC34" s="276"/>
      <c r="HVD34" s="276"/>
      <c r="HVE34" s="276"/>
      <c r="HVF34" s="276"/>
      <c r="HVG34" s="276"/>
      <c r="HVH34" s="276"/>
      <c r="HVI34" s="276"/>
      <c r="HVJ34" s="276"/>
      <c r="HVK34" s="276"/>
      <c r="HVL34" s="276"/>
      <c r="HVM34" s="276"/>
      <c r="HVN34" s="276"/>
      <c r="HVO34" s="276"/>
      <c r="HVP34" s="276"/>
      <c r="HVQ34" s="276"/>
      <c r="HVR34" s="276"/>
      <c r="HVS34" s="276"/>
      <c r="HVT34" s="276"/>
      <c r="HVU34" s="276"/>
      <c r="HVV34" s="276"/>
      <c r="HVW34" s="276"/>
      <c r="HVX34" s="276"/>
      <c r="HVY34" s="276"/>
      <c r="HVZ34" s="276"/>
      <c r="HWA34" s="276"/>
      <c r="HWB34" s="276"/>
      <c r="HWC34" s="276"/>
      <c r="HWD34" s="276"/>
      <c r="HWE34" s="276"/>
      <c r="HWF34" s="276"/>
      <c r="HWG34" s="276"/>
      <c r="HWH34" s="276"/>
      <c r="HWI34" s="276"/>
      <c r="HWJ34" s="276"/>
      <c r="HWK34" s="276"/>
      <c r="HWL34" s="276"/>
      <c r="HWM34" s="276"/>
      <c r="HWN34" s="276"/>
      <c r="HWO34" s="276"/>
      <c r="HWP34" s="276"/>
      <c r="HWQ34" s="276"/>
      <c r="HWR34" s="276"/>
      <c r="HWS34" s="276"/>
      <c r="HWT34" s="276"/>
      <c r="HWU34" s="276"/>
      <c r="HWV34" s="276"/>
      <c r="HWW34" s="276"/>
      <c r="HWX34" s="276"/>
      <c r="HWY34" s="276"/>
      <c r="HWZ34" s="276"/>
      <c r="HXA34" s="276"/>
      <c r="HXB34" s="276"/>
      <c r="HXC34" s="276"/>
      <c r="HXD34" s="276"/>
      <c r="HXE34" s="276"/>
      <c r="HXF34" s="276"/>
      <c r="HXG34" s="276"/>
      <c r="HXH34" s="276"/>
      <c r="HXI34" s="276"/>
      <c r="HXJ34" s="276"/>
      <c r="HXK34" s="276"/>
      <c r="HXL34" s="276"/>
      <c r="HXM34" s="276"/>
      <c r="HXN34" s="276"/>
      <c r="HXO34" s="276"/>
      <c r="HXP34" s="276"/>
      <c r="HXQ34" s="276"/>
      <c r="HXR34" s="276"/>
      <c r="HXS34" s="276"/>
      <c r="HXT34" s="276"/>
      <c r="HXU34" s="276"/>
      <c r="HXV34" s="276"/>
      <c r="HXW34" s="276"/>
      <c r="HXX34" s="276"/>
      <c r="HXY34" s="276"/>
      <c r="HXZ34" s="276"/>
      <c r="HYA34" s="276"/>
      <c r="HYB34" s="276"/>
      <c r="HYC34" s="276"/>
      <c r="HYD34" s="276"/>
      <c r="HYE34" s="276"/>
      <c r="HYF34" s="276"/>
      <c r="HYG34" s="276"/>
      <c r="HYH34" s="276"/>
      <c r="HYI34" s="276"/>
      <c r="HYJ34" s="276"/>
      <c r="HYK34" s="276"/>
      <c r="HYL34" s="276"/>
      <c r="HYM34" s="276"/>
      <c r="HYN34" s="276"/>
      <c r="HYO34" s="276"/>
      <c r="HYP34" s="276"/>
      <c r="HYQ34" s="276"/>
      <c r="HYR34" s="276"/>
      <c r="HYS34" s="276"/>
      <c r="HYT34" s="276"/>
      <c r="HYU34" s="276"/>
      <c r="HYV34" s="276"/>
      <c r="HYW34" s="276"/>
      <c r="HYX34" s="276"/>
      <c r="HYY34" s="276"/>
      <c r="HYZ34" s="276"/>
      <c r="HZA34" s="276"/>
      <c r="HZB34" s="276"/>
      <c r="HZC34" s="276"/>
      <c r="HZD34" s="276"/>
      <c r="HZE34" s="276"/>
      <c r="HZF34" s="276"/>
      <c r="HZG34" s="276"/>
      <c r="HZH34" s="276"/>
      <c r="HZI34" s="276"/>
      <c r="HZJ34" s="276"/>
      <c r="HZK34" s="276"/>
      <c r="HZL34" s="276"/>
      <c r="HZM34" s="276"/>
      <c r="HZN34" s="276"/>
      <c r="HZO34" s="276"/>
      <c r="HZP34" s="276"/>
      <c r="HZQ34" s="276"/>
      <c r="HZR34" s="276"/>
      <c r="HZS34" s="276"/>
      <c r="HZT34" s="276"/>
      <c r="HZU34" s="276"/>
      <c r="HZV34" s="276"/>
      <c r="HZW34" s="276"/>
      <c r="HZX34" s="276"/>
      <c r="HZY34" s="276"/>
      <c r="HZZ34" s="276"/>
      <c r="IAA34" s="276"/>
      <c r="IAB34" s="276"/>
      <c r="IAC34" s="276"/>
      <c r="IAD34" s="276"/>
      <c r="IAE34" s="276"/>
      <c r="IAF34" s="276"/>
      <c r="IAG34" s="276"/>
      <c r="IAH34" s="276"/>
      <c r="IAI34" s="276"/>
      <c r="IAJ34" s="276"/>
      <c r="IAK34" s="276"/>
      <c r="IAL34" s="276"/>
      <c r="IAM34" s="276"/>
      <c r="IAN34" s="276"/>
      <c r="IAO34" s="276"/>
      <c r="IAP34" s="276"/>
      <c r="IAQ34" s="276"/>
      <c r="IAR34" s="276"/>
      <c r="IAS34" s="276"/>
      <c r="IAT34" s="276"/>
      <c r="IAU34" s="276"/>
      <c r="IAV34" s="276"/>
      <c r="IAW34" s="276"/>
      <c r="IAX34" s="276"/>
      <c r="IAY34" s="276"/>
      <c r="IAZ34" s="276"/>
      <c r="IBA34" s="276"/>
      <c r="IBB34" s="276"/>
      <c r="IBC34" s="276"/>
      <c r="IBD34" s="276"/>
      <c r="IBE34" s="276"/>
      <c r="IBF34" s="276"/>
      <c r="IBG34" s="276"/>
      <c r="IBH34" s="276"/>
      <c r="IBI34" s="276"/>
      <c r="IBJ34" s="276"/>
      <c r="IBK34" s="276"/>
      <c r="IBL34" s="276"/>
      <c r="IBM34" s="276"/>
      <c r="IBN34" s="276"/>
      <c r="IBO34" s="276"/>
      <c r="IBP34" s="276"/>
      <c r="IBQ34" s="276"/>
      <c r="IBR34" s="276"/>
      <c r="IBS34" s="276"/>
      <c r="IBT34" s="276"/>
      <c r="IBU34" s="276"/>
      <c r="IBV34" s="276"/>
      <c r="IBW34" s="276"/>
      <c r="IBX34" s="276"/>
      <c r="IBY34" s="276"/>
      <c r="IBZ34" s="276"/>
      <c r="ICA34" s="276"/>
      <c r="ICB34" s="276"/>
      <c r="ICC34" s="276"/>
      <c r="ICD34" s="276"/>
      <c r="ICE34" s="276"/>
      <c r="ICF34" s="276"/>
      <c r="ICG34" s="276"/>
      <c r="ICH34" s="276"/>
      <c r="ICI34" s="276"/>
      <c r="ICJ34" s="276"/>
      <c r="ICK34" s="276"/>
      <c r="ICL34" s="276"/>
      <c r="ICM34" s="276"/>
      <c r="ICN34" s="276"/>
      <c r="ICO34" s="276"/>
      <c r="ICP34" s="276"/>
      <c r="ICQ34" s="276"/>
      <c r="ICR34" s="276"/>
      <c r="ICS34" s="276"/>
      <c r="ICT34" s="276"/>
      <c r="ICU34" s="276"/>
      <c r="ICV34" s="276"/>
      <c r="ICW34" s="276"/>
      <c r="ICX34" s="276"/>
      <c r="ICY34" s="276"/>
      <c r="ICZ34" s="276"/>
      <c r="IDA34" s="276"/>
      <c r="IDB34" s="276"/>
      <c r="IDC34" s="276"/>
      <c r="IDD34" s="276"/>
      <c r="IDE34" s="276"/>
      <c r="IDF34" s="276"/>
      <c r="IDG34" s="276"/>
      <c r="IDH34" s="276"/>
      <c r="IDI34" s="276"/>
      <c r="IDJ34" s="276"/>
      <c r="IDK34" s="276"/>
      <c r="IDL34" s="276"/>
      <c r="IDM34" s="276"/>
      <c r="IDN34" s="276"/>
      <c r="IDO34" s="276"/>
      <c r="IDP34" s="276"/>
      <c r="IDQ34" s="276"/>
      <c r="IDR34" s="276"/>
      <c r="IDS34" s="276"/>
      <c r="IDT34" s="276"/>
      <c r="IDU34" s="276"/>
      <c r="IDV34" s="276"/>
      <c r="IDW34" s="276"/>
      <c r="IDX34" s="276"/>
      <c r="IDY34" s="276"/>
      <c r="IDZ34" s="276"/>
      <c r="IEA34" s="276"/>
      <c r="IEB34" s="276"/>
      <c r="IEC34" s="276"/>
      <c r="IED34" s="276"/>
      <c r="IEE34" s="276"/>
      <c r="IEF34" s="276"/>
      <c r="IEG34" s="276"/>
      <c r="IEH34" s="276"/>
      <c r="IEI34" s="276"/>
      <c r="IEJ34" s="276"/>
      <c r="IEK34" s="276"/>
      <c r="IEL34" s="276"/>
      <c r="IEM34" s="276"/>
      <c r="IEN34" s="276"/>
      <c r="IEO34" s="276"/>
      <c r="IEP34" s="276"/>
      <c r="IEQ34" s="276"/>
      <c r="IER34" s="276"/>
      <c r="IES34" s="276"/>
      <c r="IET34" s="276"/>
      <c r="IEU34" s="276"/>
      <c r="IEV34" s="276"/>
      <c r="IEW34" s="276"/>
      <c r="IEX34" s="276"/>
      <c r="IEY34" s="276"/>
      <c r="IEZ34" s="276"/>
      <c r="IFA34" s="276"/>
      <c r="IFB34" s="276"/>
      <c r="IFC34" s="276"/>
      <c r="IFD34" s="276"/>
      <c r="IFE34" s="276"/>
      <c r="IFF34" s="276"/>
      <c r="IFG34" s="276"/>
      <c r="IFH34" s="276"/>
      <c r="IFI34" s="276"/>
      <c r="IFJ34" s="276"/>
      <c r="IFK34" s="276"/>
      <c r="IFL34" s="276"/>
      <c r="IFM34" s="276"/>
      <c r="IFN34" s="276"/>
      <c r="IFO34" s="276"/>
      <c r="IFP34" s="276"/>
      <c r="IFQ34" s="276"/>
      <c r="IFR34" s="276"/>
      <c r="IFS34" s="276"/>
      <c r="IFT34" s="276"/>
      <c r="IFU34" s="276"/>
      <c r="IFV34" s="276"/>
      <c r="IFW34" s="276"/>
      <c r="IFX34" s="276"/>
      <c r="IFY34" s="276"/>
      <c r="IFZ34" s="276"/>
      <c r="IGA34" s="276"/>
      <c r="IGB34" s="276"/>
      <c r="IGC34" s="276"/>
      <c r="IGD34" s="276"/>
      <c r="IGE34" s="276"/>
      <c r="IGF34" s="276"/>
      <c r="IGG34" s="276"/>
      <c r="IGH34" s="276"/>
      <c r="IGI34" s="276"/>
      <c r="IGJ34" s="276"/>
      <c r="IGK34" s="276"/>
      <c r="IGL34" s="276"/>
      <c r="IGM34" s="276"/>
      <c r="IGN34" s="276"/>
      <c r="IGO34" s="276"/>
      <c r="IGP34" s="276"/>
      <c r="IGQ34" s="276"/>
      <c r="IGR34" s="276"/>
      <c r="IGS34" s="276"/>
      <c r="IGT34" s="276"/>
      <c r="IGU34" s="276"/>
      <c r="IGV34" s="276"/>
      <c r="IGW34" s="276"/>
      <c r="IGX34" s="276"/>
      <c r="IGY34" s="276"/>
      <c r="IGZ34" s="276"/>
      <c r="IHA34" s="276"/>
      <c r="IHB34" s="276"/>
      <c r="IHC34" s="276"/>
      <c r="IHD34" s="276"/>
      <c r="IHE34" s="276"/>
      <c r="IHF34" s="276"/>
      <c r="IHG34" s="276"/>
      <c r="IHH34" s="276"/>
      <c r="IHI34" s="276"/>
      <c r="IHJ34" s="276"/>
      <c r="IHK34" s="276"/>
      <c r="IHL34" s="276"/>
      <c r="IHM34" s="276"/>
      <c r="IHN34" s="276"/>
      <c r="IHO34" s="276"/>
      <c r="IHP34" s="276"/>
      <c r="IHQ34" s="276"/>
      <c r="IHR34" s="276"/>
      <c r="IHS34" s="276"/>
      <c r="IHT34" s="276"/>
      <c r="IHU34" s="276"/>
      <c r="IHV34" s="276"/>
      <c r="IHW34" s="276"/>
      <c r="IHX34" s="276"/>
      <c r="IHY34" s="276"/>
      <c r="IHZ34" s="276"/>
      <c r="IIA34" s="276"/>
      <c r="IIB34" s="276"/>
      <c r="IIC34" s="276"/>
      <c r="IID34" s="276"/>
      <c r="IIE34" s="276"/>
      <c r="IIF34" s="276"/>
      <c r="IIG34" s="276"/>
      <c r="IIH34" s="276"/>
      <c r="III34" s="276"/>
      <c r="IIJ34" s="276"/>
      <c r="IIK34" s="276"/>
      <c r="IIL34" s="276"/>
      <c r="IIM34" s="276"/>
      <c r="IIN34" s="276"/>
      <c r="IIO34" s="276"/>
      <c r="IIP34" s="276"/>
      <c r="IIQ34" s="276"/>
      <c r="IIR34" s="276"/>
      <c r="IIS34" s="276"/>
      <c r="IIT34" s="276"/>
      <c r="IIU34" s="276"/>
      <c r="IIV34" s="276"/>
      <c r="IIW34" s="276"/>
      <c r="IIX34" s="276"/>
      <c r="IIY34" s="276"/>
      <c r="IIZ34" s="276"/>
      <c r="IJA34" s="276"/>
      <c r="IJB34" s="276"/>
      <c r="IJC34" s="276"/>
      <c r="IJD34" s="276"/>
      <c r="IJE34" s="276"/>
      <c r="IJF34" s="276"/>
      <c r="IJG34" s="276"/>
      <c r="IJH34" s="276"/>
      <c r="IJI34" s="276"/>
      <c r="IJJ34" s="276"/>
      <c r="IJK34" s="276"/>
      <c r="IJL34" s="276"/>
      <c r="IJM34" s="276"/>
      <c r="IJN34" s="276"/>
      <c r="IJO34" s="276"/>
      <c r="IJP34" s="276"/>
      <c r="IJQ34" s="276"/>
      <c r="IJR34" s="276"/>
      <c r="IJS34" s="276"/>
      <c r="IJT34" s="276"/>
      <c r="IJU34" s="276"/>
      <c r="IJV34" s="276"/>
      <c r="IJW34" s="276"/>
      <c r="IJX34" s="276"/>
      <c r="IJY34" s="276"/>
      <c r="IJZ34" s="276"/>
      <c r="IKA34" s="276"/>
      <c r="IKB34" s="276"/>
      <c r="IKC34" s="276"/>
      <c r="IKD34" s="276"/>
      <c r="IKE34" s="276"/>
      <c r="IKF34" s="276"/>
      <c r="IKG34" s="276"/>
      <c r="IKH34" s="276"/>
      <c r="IKI34" s="276"/>
      <c r="IKJ34" s="276"/>
      <c r="IKK34" s="276"/>
      <c r="IKL34" s="276"/>
      <c r="IKM34" s="276"/>
      <c r="IKN34" s="276"/>
      <c r="IKO34" s="276"/>
      <c r="IKP34" s="276"/>
      <c r="IKQ34" s="276"/>
      <c r="IKR34" s="276"/>
      <c r="IKS34" s="276"/>
      <c r="IKT34" s="276"/>
      <c r="IKU34" s="276"/>
      <c r="IKV34" s="276"/>
      <c r="IKW34" s="276"/>
      <c r="IKX34" s="276"/>
      <c r="IKY34" s="276"/>
      <c r="IKZ34" s="276"/>
      <c r="ILA34" s="276"/>
      <c r="ILB34" s="276"/>
      <c r="ILC34" s="276"/>
      <c r="ILD34" s="276"/>
      <c r="ILE34" s="276"/>
      <c r="ILF34" s="276"/>
      <c r="ILG34" s="276"/>
      <c r="ILH34" s="276"/>
      <c r="ILI34" s="276"/>
      <c r="ILJ34" s="276"/>
      <c r="ILK34" s="276"/>
      <c r="ILL34" s="276"/>
      <c r="ILM34" s="276"/>
      <c r="ILN34" s="276"/>
      <c r="ILO34" s="276"/>
      <c r="ILP34" s="276"/>
      <c r="ILQ34" s="276"/>
      <c r="ILR34" s="276"/>
      <c r="ILS34" s="276"/>
      <c r="ILT34" s="276"/>
      <c r="ILU34" s="276"/>
      <c r="ILV34" s="276"/>
      <c r="ILW34" s="276"/>
      <c r="ILX34" s="276"/>
      <c r="ILY34" s="276"/>
      <c r="ILZ34" s="276"/>
      <c r="IMA34" s="276"/>
      <c r="IMB34" s="276"/>
      <c r="IMC34" s="276"/>
      <c r="IMD34" s="276"/>
      <c r="IME34" s="276"/>
      <c r="IMF34" s="276"/>
      <c r="IMG34" s="276"/>
      <c r="IMH34" s="276"/>
      <c r="IMI34" s="276"/>
      <c r="IMJ34" s="276"/>
      <c r="IMK34" s="276"/>
      <c r="IML34" s="276"/>
      <c r="IMM34" s="276"/>
      <c r="IMN34" s="276"/>
      <c r="IMO34" s="276"/>
      <c r="IMP34" s="276"/>
      <c r="IMQ34" s="276"/>
      <c r="IMR34" s="276"/>
      <c r="IMS34" s="276"/>
      <c r="IMT34" s="276"/>
      <c r="IMU34" s="276"/>
      <c r="IMV34" s="276"/>
      <c r="IMW34" s="276"/>
      <c r="IMX34" s="276"/>
      <c r="IMY34" s="276"/>
      <c r="IMZ34" s="276"/>
      <c r="INA34" s="276"/>
      <c r="INB34" s="276"/>
      <c r="INC34" s="276"/>
      <c r="IND34" s="276"/>
      <c r="INE34" s="276"/>
      <c r="INF34" s="276"/>
      <c r="ING34" s="276"/>
      <c r="INH34" s="276"/>
      <c r="INI34" s="276"/>
      <c r="INJ34" s="276"/>
      <c r="INK34" s="276"/>
      <c r="INL34" s="276"/>
      <c r="INM34" s="276"/>
      <c r="INN34" s="276"/>
      <c r="INO34" s="276"/>
      <c r="INP34" s="276"/>
      <c r="INQ34" s="276"/>
      <c r="INR34" s="276"/>
      <c r="INS34" s="276"/>
      <c r="INT34" s="276"/>
      <c r="INU34" s="276"/>
      <c r="INV34" s="276"/>
      <c r="INW34" s="276"/>
      <c r="INX34" s="276"/>
      <c r="INY34" s="276"/>
      <c r="INZ34" s="276"/>
      <c r="IOA34" s="276"/>
      <c r="IOB34" s="276"/>
      <c r="IOC34" s="276"/>
      <c r="IOD34" s="276"/>
      <c r="IOE34" s="276"/>
      <c r="IOF34" s="276"/>
      <c r="IOG34" s="276"/>
      <c r="IOH34" s="276"/>
      <c r="IOI34" s="276"/>
      <c r="IOJ34" s="276"/>
      <c r="IOK34" s="276"/>
      <c r="IOL34" s="276"/>
      <c r="IOM34" s="276"/>
      <c r="ION34" s="276"/>
      <c r="IOO34" s="276"/>
      <c r="IOP34" s="276"/>
      <c r="IOQ34" s="276"/>
      <c r="IOR34" s="276"/>
      <c r="IOS34" s="276"/>
      <c r="IOT34" s="276"/>
      <c r="IOU34" s="276"/>
      <c r="IOV34" s="276"/>
      <c r="IOW34" s="276"/>
      <c r="IOX34" s="276"/>
      <c r="IOY34" s="276"/>
      <c r="IOZ34" s="276"/>
      <c r="IPA34" s="276"/>
      <c r="IPB34" s="276"/>
      <c r="IPC34" s="276"/>
      <c r="IPD34" s="276"/>
      <c r="IPE34" s="276"/>
      <c r="IPF34" s="276"/>
      <c r="IPG34" s="276"/>
      <c r="IPH34" s="276"/>
      <c r="IPI34" s="276"/>
      <c r="IPJ34" s="276"/>
      <c r="IPK34" s="276"/>
      <c r="IPL34" s="276"/>
      <c r="IPM34" s="276"/>
      <c r="IPN34" s="276"/>
      <c r="IPO34" s="276"/>
      <c r="IPP34" s="276"/>
      <c r="IPQ34" s="276"/>
      <c r="IPR34" s="276"/>
      <c r="IPS34" s="276"/>
      <c r="IPT34" s="276"/>
      <c r="IPU34" s="276"/>
      <c r="IPV34" s="276"/>
      <c r="IPW34" s="276"/>
      <c r="IPX34" s="276"/>
      <c r="IPY34" s="276"/>
      <c r="IPZ34" s="276"/>
      <c r="IQA34" s="276"/>
      <c r="IQB34" s="276"/>
      <c r="IQC34" s="276"/>
      <c r="IQD34" s="276"/>
      <c r="IQE34" s="276"/>
      <c r="IQF34" s="276"/>
      <c r="IQG34" s="276"/>
      <c r="IQH34" s="276"/>
      <c r="IQI34" s="276"/>
      <c r="IQJ34" s="276"/>
      <c r="IQK34" s="276"/>
      <c r="IQL34" s="276"/>
      <c r="IQM34" s="276"/>
      <c r="IQN34" s="276"/>
      <c r="IQO34" s="276"/>
      <c r="IQP34" s="276"/>
      <c r="IQQ34" s="276"/>
      <c r="IQR34" s="276"/>
      <c r="IQS34" s="276"/>
      <c r="IQT34" s="276"/>
      <c r="IQU34" s="276"/>
      <c r="IQV34" s="276"/>
      <c r="IQW34" s="276"/>
      <c r="IQX34" s="276"/>
      <c r="IQY34" s="276"/>
      <c r="IQZ34" s="276"/>
      <c r="IRA34" s="276"/>
      <c r="IRB34" s="276"/>
      <c r="IRC34" s="276"/>
      <c r="IRD34" s="276"/>
      <c r="IRE34" s="276"/>
      <c r="IRF34" s="276"/>
      <c r="IRG34" s="276"/>
      <c r="IRH34" s="276"/>
      <c r="IRI34" s="276"/>
      <c r="IRJ34" s="276"/>
      <c r="IRK34" s="276"/>
      <c r="IRL34" s="276"/>
      <c r="IRM34" s="276"/>
      <c r="IRN34" s="276"/>
      <c r="IRO34" s="276"/>
      <c r="IRP34" s="276"/>
      <c r="IRQ34" s="276"/>
      <c r="IRR34" s="276"/>
      <c r="IRS34" s="276"/>
      <c r="IRT34" s="276"/>
      <c r="IRU34" s="276"/>
      <c r="IRV34" s="276"/>
      <c r="IRW34" s="276"/>
      <c r="IRX34" s="276"/>
      <c r="IRY34" s="276"/>
      <c r="IRZ34" s="276"/>
      <c r="ISA34" s="276"/>
      <c r="ISB34" s="276"/>
      <c r="ISC34" s="276"/>
      <c r="ISD34" s="276"/>
      <c r="ISE34" s="276"/>
      <c r="ISF34" s="276"/>
      <c r="ISG34" s="276"/>
      <c r="ISH34" s="276"/>
      <c r="ISI34" s="276"/>
      <c r="ISJ34" s="276"/>
      <c r="ISK34" s="276"/>
      <c r="ISL34" s="276"/>
      <c r="ISM34" s="276"/>
      <c r="ISN34" s="276"/>
      <c r="ISO34" s="276"/>
      <c r="ISP34" s="276"/>
      <c r="ISQ34" s="276"/>
      <c r="ISR34" s="276"/>
      <c r="ISS34" s="276"/>
      <c r="IST34" s="276"/>
      <c r="ISU34" s="276"/>
      <c r="ISV34" s="276"/>
      <c r="ISW34" s="276"/>
      <c r="ISX34" s="276"/>
      <c r="ISY34" s="276"/>
      <c r="ISZ34" s="276"/>
      <c r="ITA34" s="276"/>
      <c r="ITB34" s="276"/>
      <c r="ITC34" s="276"/>
      <c r="ITD34" s="276"/>
      <c r="ITE34" s="276"/>
      <c r="ITF34" s="276"/>
      <c r="ITG34" s="276"/>
      <c r="ITH34" s="276"/>
      <c r="ITI34" s="276"/>
      <c r="ITJ34" s="276"/>
      <c r="ITK34" s="276"/>
      <c r="ITL34" s="276"/>
      <c r="ITM34" s="276"/>
      <c r="ITN34" s="276"/>
      <c r="ITO34" s="276"/>
      <c r="ITP34" s="276"/>
      <c r="ITQ34" s="276"/>
      <c r="ITR34" s="276"/>
      <c r="ITS34" s="276"/>
      <c r="ITT34" s="276"/>
      <c r="ITU34" s="276"/>
      <c r="ITV34" s="276"/>
      <c r="ITW34" s="276"/>
      <c r="ITX34" s="276"/>
      <c r="ITY34" s="276"/>
      <c r="ITZ34" s="276"/>
      <c r="IUA34" s="276"/>
      <c r="IUB34" s="276"/>
      <c r="IUC34" s="276"/>
      <c r="IUD34" s="276"/>
      <c r="IUE34" s="276"/>
      <c r="IUF34" s="276"/>
      <c r="IUG34" s="276"/>
      <c r="IUH34" s="276"/>
      <c r="IUI34" s="276"/>
      <c r="IUJ34" s="276"/>
      <c r="IUK34" s="276"/>
      <c r="IUL34" s="276"/>
      <c r="IUM34" s="276"/>
      <c r="IUN34" s="276"/>
      <c r="IUO34" s="276"/>
      <c r="IUP34" s="276"/>
      <c r="IUQ34" s="276"/>
      <c r="IUR34" s="276"/>
      <c r="IUS34" s="276"/>
      <c r="IUT34" s="276"/>
      <c r="IUU34" s="276"/>
      <c r="IUV34" s="276"/>
      <c r="IUW34" s="276"/>
      <c r="IUX34" s="276"/>
      <c r="IUY34" s="276"/>
      <c r="IUZ34" s="276"/>
      <c r="IVA34" s="276"/>
      <c r="IVB34" s="276"/>
      <c r="IVC34" s="276"/>
      <c r="IVD34" s="276"/>
      <c r="IVE34" s="276"/>
      <c r="IVF34" s="276"/>
      <c r="IVG34" s="276"/>
      <c r="IVH34" s="276"/>
      <c r="IVI34" s="276"/>
      <c r="IVJ34" s="276"/>
      <c r="IVK34" s="276"/>
      <c r="IVL34" s="276"/>
      <c r="IVM34" s="276"/>
      <c r="IVN34" s="276"/>
      <c r="IVO34" s="276"/>
      <c r="IVP34" s="276"/>
      <c r="IVQ34" s="276"/>
      <c r="IVR34" s="276"/>
      <c r="IVS34" s="276"/>
      <c r="IVT34" s="276"/>
      <c r="IVU34" s="276"/>
      <c r="IVV34" s="276"/>
      <c r="IVW34" s="276"/>
      <c r="IVX34" s="276"/>
      <c r="IVY34" s="276"/>
      <c r="IVZ34" s="276"/>
      <c r="IWA34" s="276"/>
      <c r="IWB34" s="276"/>
      <c r="IWC34" s="276"/>
      <c r="IWD34" s="276"/>
      <c r="IWE34" s="276"/>
      <c r="IWF34" s="276"/>
      <c r="IWG34" s="276"/>
      <c r="IWH34" s="276"/>
      <c r="IWI34" s="276"/>
      <c r="IWJ34" s="276"/>
      <c r="IWK34" s="276"/>
      <c r="IWL34" s="276"/>
      <c r="IWM34" s="276"/>
      <c r="IWN34" s="276"/>
      <c r="IWO34" s="276"/>
      <c r="IWP34" s="276"/>
      <c r="IWQ34" s="276"/>
      <c r="IWR34" s="276"/>
      <c r="IWS34" s="276"/>
      <c r="IWT34" s="276"/>
      <c r="IWU34" s="276"/>
      <c r="IWV34" s="276"/>
      <c r="IWW34" s="276"/>
      <c r="IWX34" s="276"/>
      <c r="IWY34" s="276"/>
      <c r="IWZ34" s="276"/>
      <c r="IXA34" s="276"/>
      <c r="IXB34" s="276"/>
      <c r="IXC34" s="276"/>
      <c r="IXD34" s="276"/>
      <c r="IXE34" s="276"/>
      <c r="IXF34" s="276"/>
      <c r="IXG34" s="276"/>
      <c r="IXH34" s="276"/>
      <c r="IXI34" s="276"/>
      <c r="IXJ34" s="276"/>
      <c r="IXK34" s="276"/>
      <c r="IXL34" s="276"/>
      <c r="IXM34" s="276"/>
      <c r="IXN34" s="276"/>
      <c r="IXO34" s="276"/>
      <c r="IXP34" s="276"/>
      <c r="IXQ34" s="276"/>
      <c r="IXR34" s="276"/>
      <c r="IXS34" s="276"/>
      <c r="IXT34" s="276"/>
      <c r="IXU34" s="276"/>
      <c r="IXV34" s="276"/>
      <c r="IXW34" s="276"/>
      <c r="IXX34" s="276"/>
      <c r="IXY34" s="276"/>
      <c r="IXZ34" s="276"/>
      <c r="IYA34" s="276"/>
      <c r="IYB34" s="276"/>
      <c r="IYC34" s="276"/>
      <c r="IYD34" s="276"/>
      <c r="IYE34" s="276"/>
      <c r="IYF34" s="276"/>
      <c r="IYG34" s="276"/>
      <c r="IYH34" s="276"/>
      <c r="IYI34" s="276"/>
      <c r="IYJ34" s="276"/>
      <c r="IYK34" s="276"/>
      <c r="IYL34" s="276"/>
      <c r="IYM34" s="276"/>
      <c r="IYN34" s="276"/>
      <c r="IYO34" s="276"/>
      <c r="IYP34" s="276"/>
      <c r="IYQ34" s="276"/>
      <c r="IYR34" s="276"/>
      <c r="IYS34" s="276"/>
      <c r="IYT34" s="276"/>
      <c r="IYU34" s="276"/>
      <c r="IYV34" s="276"/>
      <c r="IYW34" s="276"/>
      <c r="IYX34" s="276"/>
      <c r="IYY34" s="276"/>
      <c r="IYZ34" s="276"/>
      <c r="IZA34" s="276"/>
      <c r="IZB34" s="276"/>
      <c r="IZC34" s="276"/>
      <c r="IZD34" s="276"/>
      <c r="IZE34" s="276"/>
      <c r="IZF34" s="276"/>
      <c r="IZG34" s="276"/>
      <c r="IZH34" s="276"/>
      <c r="IZI34" s="276"/>
      <c r="IZJ34" s="276"/>
      <c r="IZK34" s="276"/>
      <c r="IZL34" s="276"/>
      <c r="IZM34" s="276"/>
      <c r="IZN34" s="276"/>
      <c r="IZO34" s="276"/>
      <c r="IZP34" s="276"/>
      <c r="IZQ34" s="276"/>
      <c r="IZR34" s="276"/>
      <c r="IZS34" s="276"/>
      <c r="IZT34" s="276"/>
      <c r="IZU34" s="276"/>
      <c r="IZV34" s="276"/>
      <c r="IZW34" s="276"/>
      <c r="IZX34" s="276"/>
      <c r="IZY34" s="276"/>
      <c r="IZZ34" s="276"/>
      <c r="JAA34" s="276"/>
      <c r="JAB34" s="276"/>
      <c r="JAC34" s="276"/>
      <c r="JAD34" s="276"/>
      <c r="JAE34" s="276"/>
      <c r="JAF34" s="276"/>
      <c r="JAG34" s="276"/>
      <c r="JAH34" s="276"/>
      <c r="JAI34" s="276"/>
      <c r="JAJ34" s="276"/>
      <c r="JAK34" s="276"/>
      <c r="JAL34" s="276"/>
      <c r="JAM34" s="276"/>
      <c r="JAN34" s="276"/>
      <c r="JAO34" s="276"/>
      <c r="JAP34" s="276"/>
      <c r="JAQ34" s="276"/>
      <c r="JAR34" s="276"/>
      <c r="JAS34" s="276"/>
      <c r="JAT34" s="276"/>
      <c r="JAU34" s="276"/>
      <c r="JAV34" s="276"/>
      <c r="JAW34" s="276"/>
      <c r="JAX34" s="276"/>
      <c r="JAY34" s="276"/>
      <c r="JAZ34" s="276"/>
      <c r="JBA34" s="276"/>
      <c r="JBB34" s="276"/>
      <c r="JBC34" s="276"/>
      <c r="JBD34" s="276"/>
      <c r="JBE34" s="276"/>
      <c r="JBF34" s="276"/>
      <c r="JBG34" s="276"/>
      <c r="JBH34" s="276"/>
      <c r="JBI34" s="276"/>
      <c r="JBJ34" s="276"/>
      <c r="JBK34" s="276"/>
      <c r="JBL34" s="276"/>
      <c r="JBM34" s="276"/>
      <c r="JBN34" s="276"/>
      <c r="JBO34" s="276"/>
      <c r="JBP34" s="276"/>
      <c r="JBQ34" s="276"/>
      <c r="JBR34" s="276"/>
      <c r="JBS34" s="276"/>
      <c r="JBT34" s="276"/>
      <c r="JBU34" s="276"/>
      <c r="JBV34" s="276"/>
      <c r="JBW34" s="276"/>
      <c r="JBX34" s="276"/>
      <c r="JBY34" s="276"/>
      <c r="JBZ34" s="276"/>
      <c r="JCA34" s="276"/>
      <c r="JCB34" s="276"/>
      <c r="JCC34" s="276"/>
      <c r="JCD34" s="276"/>
      <c r="JCE34" s="276"/>
      <c r="JCF34" s="276"/>
      <c r="JCG34" s="276"/>
      <c r="JCH34" s="276"/>
      <c r="JCI34" s="276"/>
      <c r="JCJ34" s="276"/>
      <c r="JCK34" s="276"/>
      <c r="JCL34" s="276"/>
      <c r="JCM34" s="276"/>
      <c r="JCN34" s="276"/>
      <c r="JCO34" s="276"/>
      <c r="JCP34" s="276"/>
      <c r="JCQ34" s="276"/>
      <c r="JCR34" s="276"/>
      <c r="JCS34" s="276"/>
      <c r="JCT34" s="276"/>
      <c r="JCU34" s="276"/>
      <c r="JCV34" s="276"/>
      <c r="JCW34" s="276"/>
      <c r="JCX34" s="276"/>
      <c r="JCY34" s="276"/>
      <c r="JCZ34" s="276"/>
      <c r="JDA34" s="276"/>
      <c r="JDB34" s="276"/>
      <c r="JDC34" s="276"/>
      <c r="JDD34" s="276"/>
      <c r="JDE34" s="276"/>
      <c r="JDF34" s="276"/>
      <c r="JDG34" s="276"/>
      <c r="JDH34" s="276"/>
      <c r="JDI34" s="276"/>
      <c r="JDJ34" s="276"/>
      <c r="JDK34" s="276"/>
      <c r="JDL34" s="276"/>
      <c r="JDM34" s="276"/>
      <c r="JDN34" s="276"/>
      <c r="JDO34" s="276"/>
      <c r="JDP34" s="276"/>
      <c r="JDQ34" s="276"/>
      <c r="JDR34" s="276"/>
      <c r="JDS34" s="276"/>
      <c r="JDT34" s="276"/>
      <c r="JDU34" s="276"/>
      <c r="JDV34" s="276"/>
      <c r="JDW34" s="276"/>
      <c r="JDX34" s="276"/>
      <c r="JDY34" s="276"/>
      <c r="JDZ34" s="276"/>
      <c r="JEA34" s="276"/>
      <c r="JEB34" s="276"/>
      <c r="JEC34" s="276"/>
      <c r="JED34" s="276"/>
      <c r="JEE34" s="276"/>
      <c r="JEF34" s="276"/>
      <c r="JEG34" s="276"/>
      <c r="JEH34" s="276"/>
      <c r="JEI34" s="276"/>
      <c r="JEJ34" s="276"/>
      <c r="JEK34" s="276"/>
      <c r="JEL34" s="276"/>
      <c r="JEM34" s="276"/>
      <c r="JEN34" s="276"/>
      <c r="JEO34" s="276"/>
      <c r="JEP34" s="276"/>
      <c r="JEQ34" s="276"/>
      <c r="JER34" s="276"/>
      <c r="JES34" s="276"/>
      <c r="JET34" s="276"/>
      <c r="JEU34" s="276"/>
      <c r="JEV34" s="276"/>
      <c r="JEW34" s="276"/>
      <c r="JEX34" s="276"/>
      <c r="JEY34" s="276"/>
      <c r="JEZ34" s="276"/>
      <c r="JFA34" s="276"/>
      <c r="JFB34" s="276"/>
      <c r="JFC34" s="276"/>
      <c r="JFD34" s="276"/>
      <c r="JFE34" s="276"/>
      <c r="JFF34" s="276"/>
      <c r="JFG34" s="276"/>
      <c r="JFH34" s="276"/>
      <c r="JFI34" s="276"/>
      <c r="JFJ34" s="276"/>
      <c r="JFK34" s="276"/>
      <c r="JFL34" s="276"/>
      <c r="JFM34" s="276"/>
      <c r="JFN34" s="276"/>
      <c r="JFO34" s="276"/>
      <c r="JFP34" s="276"/>
      <c r="JFQ34" s="276"/>
      <c r="JFR34" s="276"/>
      <c r="JFS34" s="276"/>
      <c r="JFT34" s="276"/>
      <c r="JFU34" s="276"/>
      <c r="JFV34" s="276"/>
      <c r="JFW34" s="276"/>
      <c r="JFX34" s="276"/>
      <c r="JFY34" s="276"/>
      <c r="JFZ34" s="276"/>
      <c r="JGA34" s="276"/>
      <c r="JGB34" s="276"/>
      <c r="JGC34" s="276"/>
      <c r="JGD34" s="276"/>
      <c r="JGE34" s="276"/>
      <c r="JGF34" s="276"/>
      <c r="JGG34" s="276"/>
      <c r="JGH34" s="276"/>
      <c r="JGI34" s="276"/>
      <c r="JGJ34" s="276"/>
      <c r="JGK34" s="276"/>
      <c r="JGL34" s="276"/>
      <c r="JGM34" s="276"/>
      <c r="JGN34" s="276"/>
      <c r="JGO34" s="276"/>
      <c r="JGP34" s="276"/>
      <c r="JGQ34" s="276"/>
      <c r="JGR34" s="276"/>
      <c r="JGS34" s="276"/>
      <c r="JGT34" s="276"/>
      <c r="JGU34" s="276"/>
      <c r="JGV34" s="276"/>
      <c r="JGW34" s="276"/>
      <c r="JGX34" s="276"/>
      <c r="JGY34" s="276"/>
      <c r="JGZ34" s="276"/>
      <c r="JHA34" s="276"/>
      <c r="JHB34" s="276"/>
      <c r="JHC34" s="276"/>
      <c r="JHD34" s="276"/>
      <c r="JHE34" s="276"/>
      <c r="JHF34" s="276"/>
      <c r="JHG34" s="276"/>
      <c r="JHH34" s="276"/>
      <c r="JHI34" s="276"/>
      <c r="JHJ34" s="276"/>
      <c r="JHK34" s="276"/>
      <c r="JHL34" s="276"/>
      <c r="JHM34" s="276"/>
      <c r="JHN34" s="276"/>
      <c r="JHO34" s="276"/>
      <c r="JHP34" s="276"/>
      <c r="JHQ34" s="276"/>
      <c r="JHR34" s="276"/>
      <c r="JHS34" s="276"/>
      <c r="JHT34" s="276"/>
      <c r="JHU34" s="276"/>
      <c r="JHV34" s="276"/>
      <c r="JHW34" s="276"/>
      <c r="JHX34" s="276"/>
      <c r="JHY34" s="276"/>
      <c r="JHZ34" s="276"/>
      <c r="JIA34" s="276"/>
      <c r="JIB34" s="276"/>
      <c r="JIC34" s="276"/>
      <c r="JID34" s="276"/>
      <c r="JIE34" s="276"/>
      <c r="JIF34" s="276"/>
      <c r="JIG34" s="276"/>
      <c r="JIH34" s="276"/>
      <c r="JII34" s="276"/>
      <c r="JIJ34" s="276"/>
      <c r="JIK34" s="276"/>
      <c r="JIL34" s="276"/>
      <c r="JIM34" s="276"/>
      <c r="JIN34" s="276"/>
      <c r="JIO34" s="276"/>
      <c r="JIP34" s="276"/>
      <c r="JIQ34" s="276"/>
      <c r="JIR34" s="276"/>
      <c r="JIS34" s="276"/>
      <c r="JIT34" s="276"/>
      <c r="JIU34" s="276"/>
      <c r="JIV34" s="276"/>
      <c r="JIW34" s="276"/>
      <c r="JIX34" s="276"/>
      <c r="JIY34" s="276"/>
      <c r="JIZ34" s="276"/>
      <c r="JJA34" s="276"/>
      <c r="JJB34" s="276"/>
      <c r="JJC34" s="276"/>
      <c r="JJD34" s="276"/>
      <c r="JJE34" s="276"/>
      <c r="JJF34" s="276"/>
      <c r="JJG34" s="276"/>
      <c r="JJH34" s="276"/>
      <c r="JJI34" s="276"/>
      <c r="JJJ34" s="276"/>
      <c r="JJK34" s="276"/>
      <c r="JJL34" s="276"/>
      <c r="JJM34" s="276"/>
      <c r="JJN34" s="276"/>
      <c r="JJO34" s="276"/>
      <c r="JJP34" s="276"/>
      <c r="JJQ34" s="276"/>
      <c r="JJR34" s="276"/>
      <c r="JJS34" s="276"/>
      <c r="JJT34" s="276"/>
      <c r="JJU34" s="276"/>
      <c r="JJV34" s="276"/>
      <c r="JJW34" s="276"/>
      <c r="JJX34" s="276"/>
      <c r="JJY34" s="276"/>
      <c r="JJZ34" s="276"/>
      <c r="JKA34" s="276"/>
      <c r="JKB34" s="276"/>
      <c r="JKC34" s="276"/>
      <c r="JKD34" s="276"/>
      <c r="JKE34" s="276"/>
      <c r="JKF34" s="276"/>
      <c r="JKG34" s="276"/>
      <c r="JKH34" s="276"/>
      <c r="JKI34" s="276"/>
      <c r="JKJ34" s="276"/>
      <c r="JKK34" s="276"/>
      <c r="JKL34" s="276"/>
      <c r="JKM34" s="276"/>
      <c r="JKN34" s="276"/>
      <c r="JKO34" s="276"/>
      <c r="JKP34" s="276"/>
      <c r="JKQ34" s="276"/>
      <c r="JKR34" s="276"/>
      <c r="JKS34" s="276"/>
      <c r="JKT34" s="276"/>
      <c r="JKU34" s="276"/>
      <c r="JKV34" s="276"/>
      <c r="JKW34" s="276"/>
      <c r="JKX34" s="276"/>
      <c r="JKY34" s="276"/>
      <c r="JKZ34" s="276"/>
      <c r="JLA34" s="276"/>
      <c r="JLB34" s="276"/>
      <c r="JLC34" s="276"/>
      <c r="JLD34" s="276"/>
      <c r="JLE34" s="276"/>
      <c r="JLF34" s="276"/>
      <c r="JLG34" s="276"/>
      <c r="JLH34" s="276"/>
      <c r="JLI34" s="276"/>
      <c r="JLJ34" s="276"/>
      <c r="JLK34" s="276"/>
      <c r="JLL34" s="276"/>
      <c r="JLM34" s="276"/>
      <c r="JLN34" s="276"/>
      <c r="JLO34" s="276"/>
      <c r="JLP34" s="276"/>
      <c r="JLQ34" s="276"/>
      <c r="JLR34" s="276"/>
      <c r="JLS34" s="276"/>
      <c r="JLT34" s="276"/>
      <c r="JLU34" s="276"/>
      <c r="JLV34" s="276"/>
      <c r="JLW34" s="276"/>
      <c r="JLX34" s="276"/>
      <c r="JLY34" s="276"/>
      <c r="JLZ34" s="276"/>
      <c r="JMA34" s="276"/>
      <c r="JMB34" s="276"/>
      <c r="JMC34" s="276"/>
      <c r="JMD34" s="276"/>
      <c r="JME34" s="276"/>
      <c r="JMF34" s="276"/>
      <c r="JMG34" s="276"/>
      <c r="JMH34" s="276"/>
      <c r="JMI34" s="276"/>
      <c r="JMJ34" s="276"/>
      <c r="JMK34" s="276"/>
      <c r="JML34" s="276"/>
      <c r="JMM34" s="276"/>
      <c r="JMN34" s="276"/>
      <c r="JMO34" s="276"/>
      <c r="JMP34" s="276"/>
      <c r="JMQ34" s="276"/>
      <c r="JMR34" s="276"/>
      <c r="JMS34" s="276"/>
      <c r="JMT34" s="276"/>
      <c r="JMU34" s="276"/>
      <c r="JMV34" s="276"/>
      <c r="JMW34" s="276"/>
      <c r="JMX34" s="276"/>
      <c r="JMY34" s="276"/>
      <c r="JMZ34" s="276"/>
      <c r="JNA34" s="276"/>
      <c r="JNB34" s="276"/>
      <c r="JNC34" s="276"/>
      <c r="JND34" s="276"/>
      <c r="JNE34" s="276"/>
      <c r="JNF34" s="276"/>
      <c r="JNG34" s="276"/>
      <c r="JNH34" s="276"/>
      <c r="JNI34" s="276"/>
      <c r="JNJ34" s="276"/>
      <c r="JNK34" s="276"/>
      <c r="JNL34" s="276"/>
      <c r="JNM34" s="276"/>
      <c r="JNN34" s="276"/>
      <c r="JNO34" s="276"/>
      <c r="JNP34" s="276"/>
      <c r="JNQ34" s="276"/>
      <c r="JNR34" s="276"/>
      <c r="JNS34" s="276"/>
      <c r="JNT34" s="276"/>
      <c r="JNU34" s="276"/>
      <c r="JNV34" s="276"/>
      <c r="JNW34" s="276"/>
      <c r="JNX34" s="276"/>
      <c r="JNY34" s="276"/>
      <c r="JNZ34" s="276"/>
      <c r="JOA34" s="276"/>
      <c r="JOB34" s="276"/>
      <c r="JOC34" s="276"/>
      <c r="JOD34" s="276"/>
      <c r="JOE34" s="276"/>
      <c r="JOF34" s="276"/>
      <c r="JOG34" s="276"/>
      <c r="JOH34" s="276"/>
      <c r="JOI34" s="276"/>
      <c r="JOJ34" s="276"/>
      <c r="JOK34" s="276"/>
      <c r="JOL34" s="276"/>
      <c r="JOM34" s="276"/>
      <c r="JON34" s="276"/>
      <c r="JOO34" s="276"/>
      <c r="JOP34" s="276"/>
      <c r="JOQ34" s="276"/>
      <c r="JOR34" s="276"/>
      <c r="JOS34" s="276"/>
      <c r="JOT34" s="276"/>
      <c r="JOU34" s="276"/>
      <c r="JOV34" s="276"/>
      <c r="JOW34" s="276"/>
      <c r="JOX34" s="276"/>
      <c r="JOY34" s="276"/>
      <c r="JOZ34" s="276"/>
      <c r="JPA34" s="276"/>
      <c r="JPB34" s="276"/>
      <c r="JPC34" s="276"/>
      <c r="JPD34" s="276"/>
      <c r="JPE34" s="276"/>
      <c r="JPF34" s="276"/>
      <c r="JPG34" s="276"/>
      <c r="JPH34" s="276"/>
      <c r="JPI34" s="276"/>
      <c r="JPJ34" s="276"/>
      <c r="JPK34" s="276"/>
      <c r="JPL34" s="276"/>
      <c r="JPM34" s="276"/>
      <c r="JPN34" s="276"/>
      <c r="JPO34" s="276"/>
      <c r="JPP34" s="276"/>
      <c r="JPQ34" s="276"/>
      <c r="JPR34" s="276"/>
      <c r="JPS34" s="276"/>
      <c r="JPT34" s="276"/>
      <c r="JPU34" s="276"/>
      <c r="JPV34" s="276"/>
      <c r="JPW34" s="276"/>
      <c r="JPX34" s="276"/>
      <c r="JPY34" s="276"/>
      <c r="JPZ34" s="276"/>
      <c r="JQA34" s="276"/>
      <c r="JQB34" s="276"/>
      <c r="JQC34" s="276"/>
      <c r="JQD34" s="276"/>
      <c r="JQE34" s="276"/>
      <c r="JQF34" s="276"/>
      <c r="JQG34" s="276"/>
      <c r="JQH34" s="276"/>
      <c r="JQI34" s="276"/>
      <c r="JQJ34" s="276"/>
      <c r="JQK34" s="276"/>
      <c r="JQL34" s="276"/>
      <c r="JQM34" s="276"/>
      <c r="JQN34" s="276"/>
      <c r="JQO34" s="276"/>
      <c r="JQP34" s="276"/>
      <c r="JQQ34" s="276"/>
      <c r="JQR34" s="276"/>
      <c r="JQS34" s="276"/>
      <c r="JQT34" s="276"/>
      <c r="JQU34" s="276"/>
      <c r="JQV34" s="276"/>
      <c r="JQW34" s="276"/>
      <c r="JQX34" s="276"/>
      <c r="JQY34" s="276"/>
      <c r="JQZ34" s="276"/>
      <c r="JRA34" s="276"/>
      <c r="JRB34" s="276"/>
      <c r="JRC34" s="276"/>
      <c r="JRD34" s="276"/>
      <c r="JRE34" s="276"/>
      <c r="JRF34" s="276"/>
      <c r="JRG34" s="276"/>
      <c r="JRH34" s="276"/>
      <c r="JRI34" s="276"/>
      <c r="JRJ34" s="276"/>
      <c r="JRK34" s="276"/>
      <c r="JRL34" s="276"/>
      <c r="JRM34" s="276"/>
      <c r="JRN34" s="276"/>
      <c r="JRO34" s="276"/>
      <c r="JRP34" s="276"/>
      <c r="JRQ34" s="276"/>
      <c r="JRR34" s="276"/>
      <c r="JRS34" s="276"/>
      <c r="JRT34" s="276"/>
      <c r="JRU34" s="276"/>
      <c r="JRV34" s="276"/>
      <c r="JRW34" s="276"/>
      <c r="JRX34" s="276"/>
      <c r="JRY34" s="276"/>
      <c r="JRZ34" s="276"/>
      <c r="JSA34" s="276"/>
      <c r="JSB34" s="276"/>
      <c r="JSC34" s="276"/>
      <c r="JSD34" s="276"/>
      <c r="JSE34" s="276"/>
      <c r="JSF34" s="276"/>
      <c r="JSG34" s="276"/>
      <c r="JSH34" s="276"/>
      <c r="JSI34" s="276"/>
      <c r="JSJ34" s="276"/>
      <c r="JSK34" s="276"/>
      <c r="JSL34" s="276"/>
      <c r="JSM34" s="276"/>
      <c r="JSN34" s="276"/>
      <c r="JSO34" s="276"/>
      <c r="JSP34" s="276"/>
      <c r="JSQ34" s="276"/>
      <c r="JSR34" s="276"/>
      <c r="JSS34" s="276"/>
      <c r="JST34" s="276"/>
      <c r="JSU34" s="276"/>
      <c r="JSV34" s="276"/>
      <c r="JSW34" s="276"/>
      <c r="JSX34" s="276"/>
      <c r="JSY34" s="276"/>
      <c r="JSZ34" s="276"/>
      <c r="JTA34" s="276"/>
      <c r="JTB34" s="276"/>
      <c r="JTC34" s="276"/>
      <c r="JTD34" s="276"/>
      <c r="JTE34" s="276"/>
      <c r="JTF34" s="276"/>
      <c r="JTG34" s="276"/>
      <c r="JTH34" s="276"/>
      <c r="JTI34" s="276"/>
      <c r="JTJ34" s="276"/>
      <c r="JTK34" s="276"/>
      <c r="JTL34" s="276"/>
      <c r="JTM34" s="276"/>
      <c r="JTN34" s="276"/>
      <c r="JTO34" s="276"/>
      <c r="JTP34" s="276"/>
      <c r="JTQ34" s="276"/>
      <c r="JTR34" s="276"/>
      <c r="JTS34" s="276"/>
      <c r="JTT34" s="276"/>
      <c r="JTU34" s="276"/>
      <c r="JTV34" s="276"/>
      <c r="JTW34" s="276"/>
      <c r="JTX34" s="276"/>
      <c r="JTY34" s="276"/>
      <c r="JTZ34" s="276"/>
      <c r="JUA34" s="276"/>
      <c r="JUB34" s="276"/>
      <c r="JUC34" s="276"/>
      <c r="JUD34" s="276"/>
      <c r="JUE34" s="276"/>
      <c r="JUF34" s="276"/>
      <c r="JUG34" s="276"/>
      <c r="JUH34" s="276"/>
      <c r="JUI34" s="276"/>
      <c r="JUJ34" s="276"/>
      <c r="JUK34" s="276"/>
      <c r="JUL34" s="276"/>
      <c r="JUM34" s="276"/>
      <c r="JUN34" s="276"/>
      <c r="JUO34" s="276"/>
      <c r="JUP34" s="276"/>
      <c r="JUQ34" s="276"/>
      <c r="JUR34" s="276"/>
      <c r="JUS34" s="276"/>
      <c r="JUT34" s="276"/>
      <c r="JUU34" s="276"/>
      <c r="JUV34" s="276"/>
      <c r="JUW34" s="276"/>
      <c r="JUX34" s="276"/>
      <c r="JUY34" s="276"/>
      <c r="JUZ34" s="276"/>
      <c r="JVA34" s="276"/>
      <c r="JVB34" s="276"/>
      <c r="JVC34" s="276"/>
      <c r="JVD34" s="276"/>
      <c r="JVE34" s="276"/>
      <c r="JVF34" s="276"/>
      <c r="JVG34" s="276"/>
      <c r="JVH34" s="276"/>
      <c r="JVI34" s="276"/>
      <c r="JVJ34" s="276"/>
      <c r="JVK34" s="276"/>
      <c r="JVL34" s="276"/>
      <c r="JVM34" s="276"/>
      <c r="JVN34" s="276"/>
      <c r="JVO34" s="276"/>
      <c r="JVP34" s="276"/>
      <c r="JVQ34" s="276"/>
      <c r="JVR34" s="276"/>
      <c r="JVS34" s="276"/>
      <c r="JVT34" s="276"/>
      <c r="JVU34" s="276"/>
      <c r="JVV34" s="276"/>
      <c r="JVW34" s="276"/>
      <c r="JVX34" s="276"/>
      <c r="JVY34" s="276"/>
      <c r="JVZ34" s="276"/>
      <c r="JWA34" s="276"/>
      <c r="JWB34" s="276"/>
      <c r="JWC34" s="276"/>
      <c r="JWD34" s="276"/>
      <c r="JWE34" s="276"/>
      <c r="JWF34" s="276"/>
      <c r="JWG34" s="276"/>
      <c r="JWH34" s="276"/>
      <c r="JWI34" s="276"/>
      <c r="JWJ34" s="276"/>
      <c r="JWK34" s="276"/>
      <c r="JWL34" s="276"/>
      <c r="JWM34" s="276"/>
      <c r="JWN34" s="276"/>
      <c r="JWO34" s="276"/>
      <c r="JWP34" s="276"/>
      <c r="JWQ34" s="276"/>
      <c r="JWR34" s="276"/>
      <c r="JWS34" s="276"/>
      <c r="JWT34" s="276"/>
      <c r="JWU34" s="276"/>
      <c r="JWV34" s="276"/>
      <c r="JWW34" s="276"/>
      <c r="JWX34" s="276"/>
      <c r="JWY34" s="276"/>
      <c r="JWZ34" s="276"/>
      <c r="JXA34" s="276"/>
      <c r="JXB34" s="276"/>
      <c r="JXC34" s="276"/>
      <c r="JXD34" s="276"/>
      <c r="JXE34" s="276"/>
      <c r="JXF34" s="276"/>
      <c r="JXG34" s="276"/>
      <c r="JXH34" s="276"/>
      <c r="JXI34" s="276"/>
      <c r="JXJ34" s="276"/>
      <c r="JXK34" s="276"/>
      <c r="JXL34" s="276"/>
      <c r="JXM34" s="276"/>
      <c r="JXN34" s="276"/>
      <c r="JXO34" s="276"/>
      <c r="JXP34" s="276"/>
      <c r="JXQ34" s="276"/>
      <c r="JXR34" s="276"/>
      <c r="JXS34" s="276"/>
      <c r="JXT34" s="276"/>
      <c r="JXU34" s="276"/>
      <c r="JXV34" s="276"/>
      <c r="JXW34" s="276"/>
      <c r="JXX34" s="276"/>
      <c r="JXY34" s="276"/>
      <c r="JXZ34" s="276"/>
      <c r="JYA34" s="276"/>
      <c r="JYB34" s="276"/>
      <c r="JYC34" s="276"/>
      <c r="JYD34" s="276"/>
      <c r="JYE34" s="276"/>
      <c r="JYF34" s="276"/>
      <c r="JYG34" s="276"/>
      <c r="JYH34" s="276"/>
      <c r="JYI34" s="276"/>
      <c r="JYJ34" s="276"/>
      <c r="JYK34" s="276"/>
      <c r="JYL34" s="276"/>
      <c r="JYM34" s="276"/>
      <c r="JYN34" s="276"/>
      <c r="JYO34" s="276"/>
      <c r="JYP34" s="276"/>
      <c r="JYQ34" s="276"/>
      <c r="JYR34" s="276"/>
      <c r="JYS34" s="276"/>
      <c r="JYT34" s="276"/>
      <c r="JYU34" s="276"/>
      <c r="JYV34" s="276"/>
      <c r="JYW34" s="276"/>
      <c r="JYX34" s="276"/>
      <c r="JYY34" s="276"/>
      <c r="JYZ34" s="276"/>
      <c r="JZA34" s="276"/>
      <c r="JZB34" s="276"/>
      <c r="JZC34" s="276"/>
      <c r="JZD34" s="276"/>
      <c r="JZE34" s="276"/>
      <c r="JZF34" s="276"/>
      <c r="JZG34" s="276"/>
      <c r="JZH34" s="276"/>
      <c r="JZI34" s="276"/>
      <c r="JZJ34" s="276"/>
      <c r="JZK34" s="276"/>
      <c r="JZL34" s="276"/>
      <c r="JZM34" s="276"/>
      <c r="JZN34" s="276"/>
      <c r="JZO34" s="276"/>
      <c r="JZP34" s="276"/>
      <c r="JZQ34" s="276"/>
      <c r="JZR34" s="276"/>
      <c r="JZS34" s="276"/>
      <c r="JZT34" s="276"/>
      <c r="JZU34" s="276"/>
      <c r="JZV34" s="276"/>
      <c r="JZW34" s="276"/>
      <c r="JZX34" s="276"/>
      <c r="JZY34" s="276"/>
      <c r="JZZ34" s="276"/>
      <c r="KAA34" s="276"/>
      <c r="KAB34" s="276"/>
      <c r="KAC34" s="276"/>
      <c r="KAD34" s="276"/>
      <c r="KAE34" s="276"/>
      <c r="KAF34" s="276"/>
      <c r="KAG34" s="276"/>
      <c r="KAH34" s="276"/>
      <c r="KAI34" s="276"/>
      <c r="KAJ34" s="276"/>
      <c r="KAK34" s="276"/>
      <c r="KAL34" s="276"/>
      <c r="KAM34" s="276"/>
      <c r="KAN34" s="276"/>
      <c r="KAO34" s="276"/>
      <c r="KAP34" s="276"/>
      <c r="KAQ34" s="276"/>
      <c r="KAR34" s="276"/>
      <c r="KAS34" s="276"/>
      <c r="KAT34" s="276"/>
      <c r="KAU34" s="276"/>
      <c r="KAV34" s="276"/>
      <c r="KAW34" s="276"/>
      <c r="KAX34" s="276"/>
      <c r="KAY34" s="276"/>
      <c r="KAZ34" s="276"/>
      <c r="KBA34" s="276"/>
      <c r="KBB34" s="276"/>
      <c r="KBC34" s="276"/>
      <c r="KBD34" s="276"/>
      <c r="KBE34" s="276"/>
      <c r="KBF34" s="276"/>
      <c r="KBG34" s="276"/>
      <c r="KBH34" s="276"/>
      <c r="KBI34" s="276"/>
      <c r="KBJ34" s="276"/>
      <c r="KBK34" s="276"/>
      <c r="KBL34" s="276"/>
      <c r="KBM34" s="276"/>
      <c r="KBN34" s="276"/>
      <c r="KBO34" s="276"/>
      <c r="KBP34" s="276"/>
      <c r="KBQ34" s="276"/>
      <c r="KBR34" s="276"/>
      <c r="KBS34" s="276"/>
      <c r="KBT34" s="276"/>
      <c r="KBU34" s="276"/>
      <c r="KBV34" s="276"/>
      <c r="KBW34" s="276"/>
      <c r="KBX34" s="276"/>
      <c r="KBY34" s="276"/>
      <c r="KBZ34" s="276"/>
      <c r="KCA34" s="276"/>
      <c r="KCB34" s="276"/>
      <c r="KCC34" s="276"/>
      <c r="KCD34" s="276"/>
      <c r="KCE34" s="276"/>
      <c r="KCF34" s="276"/>
      <c r="KCG34" s="276"/>
      <c r="KCH34" s="276"/>
      <c r="KCI34" s="276"/>
      <c r="KCJ34" s="276"/>
      <c r="KCK34" s="276"/>
      <c r="KCL34" s="276"/>
      <c r="KCM34" s="276"/>
      <c r="KCN34" s="276"/>
      <c r="KCO34" s="276"/>
      <c r="KCP34" s="276"/>
      <c r="KCQ34" s="276"/>
      <c r="KCR34" s="276"/>
      <c r="KCS34" s="276"/>
      <c r="KCT34" s="276"/>
      <c r="KCU34" s="276"/>
      <c r="KCV34" s="276"/>
      <c r="KCW34" s="276"/>
      <c r="KCX34" s="276"/>
      <c r="KCY34" s="276"/>
      <c r="KCZ34" s="276"/>
      <c r="KDA34" s="276"/>
      <c r="KDB34" s="276"/>
      <c r="KDC34" s="276"/>
      <c r="KDD34" s="276"/>
      <c r="KDE34" s="276"/>
      <c r="KDF34" s="276"/>
      <c r="KDG34" s="276"/>
      <c r="KDH34" s="276"/>
      <c r="KDI34" s="276"/>
      <c r="KDJ34" s="276"/>
      <c r="KDK34" s="276"/>
      <c r="KDL34" s="276"/>
      <c r="KDM34" s="276"/>
      <c r="KDN34" s="276"/>
      <c r="KDO34" s="276"/>
      <c r="KDP34" s="276"/>
      <c r="KDQ34" s="276"/>
      <c r="KDR34" s="276"/>
      <c r="KDS34" s="276"/>
      <c r="KDT34" s="276"/>
      <c r="KDU34" s="276"/>
      <c r="KDV34" s="276"/>
      <c r="KDW34" s="276"/>
      <c r="KDX34" s="276"/>
      <c r="KDY34" s="276"/>
      <c r="KDZ34" s="276"/>
      <c r="KEA34" s="276"/>
      <c r="KEB34" s="276"/>
      <c r="KEC34" s="276"/>
      <c r="KED34" s="276"/>
      <c r="KEE34" s="276"/>
      <c r="KEF34" s="276"/>
      <c r="KEG34" s="276"/>
      <c r="KEH34" s="276"/>
      <c r="KEI34" s="276"/>
      <c r="KEJ34" s="276"/>
      <c r="KEK34" s="276"/>
      <c r="KEL34" s="276"/>
      <c r="KEM34" s="276"/>
      <c r="KEN34" s="276"/>
      <c r="KEO34" s="276"/>
      <c r="KEP34" s="276"/>
      <c r="KEQ34" s="276"/>
      <c r="KER34" s="276"/>
      <c r="KES34" s="276"/>
      <c r="KET34" s="276"/>
      <c r="KEU34" s="276"/>
      <c r="KEV34" s="276"/>
      <c r="KEW34" s="276"/>
      <c r="KEX34" s="276"/>
      <c r="KEY34" s="276"/>
      <c r="KEZ34" s="276"/>
      <c r="KFA34" s="276"/>
      <c r="KFB34" s="276"/>
      <c r="KFC34" s="276"/>
      <c r="KFD34" s="276"/>
      <c r="KFE34" s="276"/>
      <c r="KFF34" s="276"/>
      <c r="KFG34" s="276"/>
      <c r="KFH34" s="276"/>
      <c r="KFI34" s="276"/>
      <c r="KFJ34" s="276"/>
      <c r="KFK34" s="276"/>
      <c r="KFL34" s="276"/>
      <c r="KFM34" s="276"/>
      <c r="KFN34" s="276"/>
      <c r="KFO34" s="276"/>
      <c r="KFP34" s="276"/>
      <c r="KFQ34" s="276"/>
      <c r="KFR34" s="276"/>
      <c r="KFS34" s="276"/>
      <c r="KFT34" s="276"/>
      <c r="KFU34" s="276"/>
      <c r="KFV34" s="276"/>
      <c r="KFW34" s="276"/>
      <c r="KFX34" s="276"/>
      <c r="KFY34" s="276"/>
      <c r="KFZ34" s="276"/>
      <c r="KGA34" s="276"/>
      <c r="KGB34" s="276"/>
      <c r="KGC34" s="276"/>
      <c r="KGD34" s="276"/>
      <c r="KGE34" s="276"/>
      <c r="KGF34" s="276"/>
      <c r="KGG34" s="276"/>
      <c r="KGH34" s="276"/>
      <c r="KGI34" s="276"/>
      <c r="KGJ34" s="276"/>
      <c r="KGK34" s="276"/>
      <c r="KGL34" s="276"/>
      <c r="KGM34" s="276"/>
      <c r="KGN34" s="276"/>
      <c r="KGO34" s="276"/>
      <c r="KGP34" s="276"/>
      <c r="KGQ34" s="276"/>
      <c r="KGR34" s="276"/>
      <c r="KGS34" s="276"/>
      <c r="KGT34" s="276"/>
      <c r="KGU34" s="276"/>
      <c r="KGV34" s="276"/>
      <c r="KGW34" s="276"/>
      <c r="KGX34" s="276"/>
      <c r="KGY34" s="276"/>
      <c r="KGZ34" s="276"/>
      <c r="KHA34" s="276"/>
      <c r="KHB34" s="276"/>
      <c r="KHC34" s="276"/>
      <c r="KHD34" s="276"/>
      <c r="KHE34" s="276"/>
      <c r="KHF34" s="276"/>
      <c r="KHG34" s="276"/>
      <c r="KHH34" s="276"/>
      <c r="KHI34" s="276"/>
      <c r="KHJ34" s="276"/>
      <c r="KHK34" s="276"/>
      <c r="KHL34" s="276"/>
      <c r="KHM34" s="276"/>
      <c r="KHN34" s="276"/>
      <c r="KHO34" s="276"/>
      <c r="KHP34" s="276"/>
      <c r="KHQ34" s="276"/>
      <c r="KHR34" s="276"/>
      <c r="KHS34" s="276"/>
      <c r="KHT34" s="276"/>
      <c r="KHU34" s="276"/>
      <c r="KHV34" s="276"/>
      <c r="KHW34" s="276"/>
      <c r="KHX34" s="276"/>
      <c r="KHY34" s="276"/>
      <c r="KHZ34" s="276"/>
      <c r="KIA34" s="276"/>
      <c r="KIB34" s="276"/>
      <c r="KIC34" s="276"/>
      <c r="KID34" s="276"/>
      <c r="KIE34" s="276"/>
      <c r="KIF34" s="276"/>
      <c r="KIG34" s="276"/>
      <c r="KIH34" s="276"/>
      <c r="KII34" s="276"/>
      <c r="KIJ34" s="276"/>
      <c r="KIK34" s="276"/>
      <c r="KIL34" s="276"/>
      <c r="KIM34" s="276"/>
      <c r="KIN34" s="276"/>
      <c r="KIO34" s="276"/>
      <c r="KIP34" s="276"/>
      <c r="KIQ34" s="276"/>
      <c r="KIR34" s="276"/>
      <c r="KIS34" s="276"/>
      <c r="KIT34" s="276"/>
      <c r="KIU34" s="276"/>
      <c r="KIV34" s="276"/>
      <c r="KIW34" s="276"/>
      <c r="KIX34" s="276"/>
      <c r="KIY34" s="276"/>
      <c r="KIZ34" s="276"/>
      <c r="KJA34" s="276"/>
      <c r="KJB34" s="276"/>
      <c r="KJC34" s="276"/>
      <c r="KJD34" s="276"/>
      <c r="KJE34" s="276"/>
      <c r="KJF34" s="276"/>
      <c r="KJG34" s="276"/>
      <c r="KJH34" s="276"/>
      <c r="KJI34" s="276"/>
      <c r="KJJ34" s="276"/>
      <c r="KJK34" s="276"/>
      <c r="KJL34" s="276"/>
      <c r="KJM34" s="276"/>
      <c r="KJN34" s="276"/>
      <c r="KJO34" s="276"/>
      <c r="KJP34" s="276"/>
      <c r="KJQ34" s="276"/>
      <c r="KJR34" s="276"/>
      <c r="KJS34" s="276"/>
      <c r="KJT34" s="276"/>
      <c r="KJU34" s="276"/>
      <c r="KJV34" s="276"/>
      <c r="KJW34" s="276"/>
      <c r="KJX34" s="276"/>
      <c r="KJY34" s="276"/>
      <c r="KJZ34" s="276"/>
      <c r="KKA34" s="276"/>
      <c r="KKB34" s="276"/>
      <c r="KKC34" s="276"/>
      <c r="KKD34" s="276"/>
      <c r="KKE34" s="276"/>
      <c r="KKF34" s="276"/>
      <c r="KKG34" s="276"/>
      <c r="KKH34" s="276"/>
      <c r="KKI34" s="276"/>
      <c r="KKJ34" s="276"/>
      <c r="KKK34" s="276"/>
      <c r="KKL34" s="276"/>
      <c r="KKM34" s="276"/>
      <c r="KKN34" s="276"/>
      <c r="KKO34" s="276"/>
      <c r="KKP34" s="276"/>
      <c r="KKQ34" s="276"/>
      <c r="KKR34" s="276"/>
      <c r="KKS34" s="276"/>
      <c r="KKT34" s="276"/>
      <c r="KKU34" s="276"/>
      <c r="KKV34" s="276"/>
      <c r="KKW34" s="276"/>
      <c r="KKX34" s="276"/>
      <c r="KKY34" s="276"/>
      <c r="KKZ34" s="276"/>
      <c r="KLA34" s="276"/>
      <c r="KLB34" s="276"/>
      <c r="KLC34" s="276"/>
      <c r="KLD34" s="276"/>
      <c r="KLE34" s="276"/>
      <c r="KLF34" s="276"/>
      <c r="KLG34" s="276"/>
      <c r="KLH34" s="276"/>
      <c r="KLI34" s="276"/>
      <c r="KLJ34" s="276"/>
      <c r="KLK34" s="276"/>
      <c r="KLL34" s="276"/>
      <c r="KLM34" s="276"/>
      <c r="KLN34" s="276"/>
      <c r="KLO34" s="276"/>
      <c r="KLP34" s="276"/>
      <c r="KLQ34" s="276"/>
      <c r="KLR34" s="276"/>
      <c r="KLS34" s="276"/>
      <c r="KLT34" s="276"/>
      <c r="KLU34" s="276"/>
      <c r="KLV34" s="276"/>
      <c r="KLW34" s="276"/>
      <c r="KLX34" s="276"/>
      <c r="KLY34" s="276"/>
      <c r="KLZ34" s="276"/>
      <c r="KMA34" s="276"/>
      <c r="KMB34" s="276"/>
      <c r="KMC34" s="276"/>
      <c r="KMD34" s="276"/>
      <c r="KME34" s="276"/>
      <c r="KMF34" s="276"/>
      <c r="KMG34" s="276"/>
      <c r="KMH34" s="276"/>
      <c r="KMI34" s="276"/>
      <c r="KMJ34" s="276"/>
      <c r="KMK34" s="276"/>
      <c r="KML34" s="276"/>
      <c r="KMM34" s="276"/>
      <c r="KMN34" s="276"/>
      <c r="KMO34" s="276"/>
      <c r="KMP34" s="276"/>
      <c r="KMQ34" s="276"/>
      <c r="KMR34" s="276"/>
      <c r="KMS34" s="276"/>
      <c r="KMT34" s="276"/>
      <c r="KMU34" s="276"/>
      <c r="KMV34" s="276"/>
      <c r="KMW34" s="276"/>
      <c r="KMX34" s="276"/>
      <c r="KMY34" s="276"/>
      <c r="KMZ34" s="276"/>
      <c r="KNA34" s="276"/>
      <c r="KNB34" s="276"/>
      <c r="KNC34" s="276"/>
      <c r="KND34" s="276"/>
      <c r="KNE34" s="276"/>
      <c r="KNF34" s="276"/>
      <c r="KNG34" s="276"/>
      <c r="KNH34" s="276"/>
      <c r="KNI34" s="276"/>
      <c r="KNJ34" s="276"/>
      <c r="KNK34" s="276"/>
      <c r="KNL34" s="276"/>
      <c r="KNM34" s="276"/>
      <c r="KNN34" s="276"/>
      <c r="KNO34" s="276"/>
      <c r="KNP34" s="276"/>
      <c r="KNQ34" s="276"/>
      <c r="KNR34" s="276"/>
      <c r="KNS34" s="276"/>
      <c r="KNT34" s="276"/>
      <c r="KNU34" s="276"/>
      <c r="KNV34" s="276"/>
      <c r="KNW34" s="276"/>
      <c r="KNX34" s="276"/>
      <c r="KNY34" s="276"/>
      <c r="KNZ34" s="276"/>
      <c r="KOA34" s="276"/>
      <c r="KOB34" s="276"/>
      <c r="KOC34" s="276"/>
      <c r="KOD34" s="276"/>
      <c r="KOE34" s="276"/>
      <c r="KOF34" s="276"/>
      <c r="KOG34" s="276"/>
      <c r="KOH34" s="276"/>
      <c r="KOI34" s="276"/>
      <c r="KOJ34" s="276"/>
      <c r="KOK34" s="276"/>
      <c r="KOL34" s="276"/>
      <c r="KOM34" s="276"/>
      <c r="KON34" s="276"/>
      <c r="KOO34" s="276"/>
      <c r="KOP34" s="276"/>
      <c r="KOQ34" s="276"/>
      <c r="KOR34" s="276"/>
      <c r="KOS34" s="276"/>
      <c r="KOT34" s="276"/>
      <c r="KOU34" s="276"/>
      <c r="KOV34" s="276"/>
      <c r="KOW34" s="276"/>
      <c r="KOX34" s="276"/>
      <c r="KOY34" s="276"/>
      <c r="KOZ34" s="276"/>
      <c r="KPA34" s="276"/>
      <c r="KPB34" s="276"/>
      <c r="KPC34" s="276"/>
      <c r="KPD34" s="276"/>
      <c r="KPE34" s="276"/>
      <c r="KPF34" s="276"/>
      <c r="KPG34" s="276"/>
      <c r="KPH34" s="276"/>
      <c r="KPI34" s="276"/>
      <c r="KPJ34" s="276"/>
      <c r="KPK34" s="276"/>
      <c r="KPL34" s="276"/>
      <c r="KPM34" s="276"/>
      <c r="KPN34" s="276"/>
      <c r="KPO34" s="276"/>
      <c r="KPP34" s="276"/>
      <c r="KPQ34" s="276"/>
      <c r="KPR34" s="276"/>
      <c r="KPS34" s="276"/>
      <c r="KPT34" s="276"/>
      <c r="KPU34" s="276"/>
      <c r="KPV34" s="276"/>
      <c r="KPW34" s="276"/>
      <c r="KPX34" s="276"/>
      <c r="KPY34" s="276"/>
      <c r="KPZ34" s="276"/>
      <c r="KQA34" s="276"/>
      <c r="KQB34" s="276"/>
      <c r="KQC34" s="276"/>
      <c r="KQD34" s="276"/>
      <c r="KQE34" s="276"/>
      <c r="KQF34" s="276"/>
      <c r="KQG34" s="276"/>
      <c r="KQH34" s="276"/>
      <c r="KQI34" s="276"/>
      <c r="KQJ34" s="276"/>
      <c r="KQK34" s="276"/>
      <c r="KQL34" s="276"/>
      <c r="KQM34" s="276"/>
      <c r="KQN34" s="276"/>
      <c r="KQO34" s="276"/>
      <c r="KQP34" s="276"/>
      <c r="KQQ34" s="276"/>
      <c r="KQR34" s="276"/>
      <c r="KQS34" s="276"/>
      <c r="KQT34" s="276"/>
      <c r="KQU34" s="276"/>
      <c r="KQV34" s="276"/>
      <c r="KQW34" s="276"/>
      <c r="KQX34" s="276"/>
      <c r="KQY34" s="276"/>
      <c r="KQZ34" s="276"/>
      <c r="KRA34" s="276"/>
      <c r="KRB34" s="276"/>
      <c r="KRC34" s="276"/>
      <c r="KRD34" s="276"/>
      <c r="KRE34" s="276"/>
      <c r="KRF34" s="276"/>
      <c r="KRG34" s="276"/>
      <c r="KRH34" s="276"/>
      <c r="KRI34" s="276"/>
      <c r="KRJ34" s="276"/>
      <c r="KRK34" s="276"/>
      <c r="KRL34" s="276"/>
      <c r="KRM34" s="276"/>
      <c r="KRN34" s="276"/>
      <c r="KRO34" s="276"/>
      <c r="KRP34" s="276"/>
      <c r="KRQ34" s="276"/>
      <c r="KRR34" s="276"/>
      <c r="KRS34" s="276"/>
      <c r="KRT34" s="276"/>
      <c r="KRU34" s="276"/>
      <c r="KRV34" s="276"/>
      <c r="KRW34" s="276"/>
      <c r="KRX34" s="276"/>
      <c r="KRY34" s="276"/>
      <c r="KRZ34" s="276"/>
      <c r="KSA34" s="276"/>
      <c r="KSB34" s="276"/>
      <c r="KSC34" s="276"/>
      <c r="KSD34" s="276"/>
      <c r="KSE34" s="276"/>
      <c r="KSF34" s="276"/>
      <c r="KSG34" s="276"/>
      <c r="KSH34" s="276"/>
      <c r="KSI34" s="276"/>
      <c r="KSJ34" s="276"/>
      <c r="KSK34" s="276"/>
      <c r="KSL34" s="276"/>
      <c r="KSM34" s="276"/>
      <c r="KSN34" s="276"/>
      <c r="KSO34" s="276"/>
      <c r="KSP34" s="276"/>
      <c r="KSQ34" s="276"/>
      <c r="KSR34" s="276"/>
      <c r="KSS34" s="276"/>
      <c r="KST34" s="276"/>
      <c r="KSU34" s="276"/>
      <c r="KSV34" s="276"/>
      <c r="KSW34" s="276"/>
      <c r="KSX34" s="276"/>
      <c r="KSY34" s="276"/>
      <c r="KSZ34" s="276"/>
      <c r="KTA34" s="276"/>
      <c r="KTB34" s="276"/>
      <c r="KTC34" s="276"/>
      <c r="KTD34" s="276"/>
      <c r="KTE34" s="276"/>
      <c r="KTF34" s="276"/>
      <c r="KTG34" s="276"/>
      <c r="KTH34" s="276"/>
      <c r="KTI34" s="276"/>
      <c r="KTJ34" s="276"/>
      <c r="KTK34" s="276"/>
      <c r="KTL34" s="276"/>
      <c r="KTM34" s="276"/>
      <c r="KTN34" s="276"/>
      <c r="KTO34" s="276"/>
      <c r="KTP34" s="276"/>
      <c r="KTQ34" s="276"/>
      <c r="KTR34" s="276"/>
      <c r="KTS34" s="276"/>
      <c r="KTT34" s="276"/>
      <c r="KTU34" s="276"/>
      <c r="KTV34" s="276"/>
      <c r="KTW34" s="276"/>
      <c r="KTX34" s="276"/>
      <c r="KTY34" s="276"/>
      <c r="KTZ34" s="276"/>
      <c r="KUA34" s="276"/>
      <c r="KUB34" s="276"/>
      <c r="KUC34" s="276"/>
      <c r="KUD34" s="276"/>
      <c r="KUE34" s="276"/>
      <c r="KUF34" s="276"/>
      <c r="KUG34" s="276"/>
      <c r="KUH34" s="276"/>
      <c r="KUI34" s="276"/>
      <c r="KUJ34" s="276"/>
      <c r="KUK34" s="276"/>
      <c r="KUL34" s="276"/>
      <c r="KUM34" s="276"/>
      <c r="KUN34" s="276"/>
      <c r="KUO34" s="276"/>
      <c r="KUP34" s="276"/>
      <c r="KUQ34" s="276"/>
      <c r="KUR34" s="276"/>
      <c r="KUS34" s="276"/>
      <c r="KUT34" s="276"/>
      <c r="KUU34" s="276"/>
      <c r="KUV34" s="276"/>
      <c r="KUW34" s="276"/>
      <c r="KUX34" s="276"/>
      <c r="KUY34" s="276"/>
      <c r="KUZ34" s="276"/>
      <c r="KVA34" s="276"/>
      <c r="KVB34" s="276"/>
      <c r="KVC34" s="276"/>
      <c r="KVD34" s="276"/>
      <c r="KVE34" s="276"/>
      <c r="KVF34" s="276"/>
      <c r="KVG34" s="276"/>
      <c r="KVH34" s="276"/>
      <c r="KVI34" s="276"/>
      <c r="KVJ34" s="276"/>
      <c r="KVK34" s="276"/>
      <c r="KVL34" s="276"/>
      <c r="KVM34" s="276"/>
      <c r="KVN34" s="276"/>
      <c r="KVO34" s="276"/>
      <c r="KVP34" s="276"/>
      <c r="KVQ34" s="276"/>
      <c r="KVR34" s="276"/>
      <c r="KVS34" s="276"/>
      <c r="KVT34" s="276"/>
      <c r="KVU34" s="276"/>
      <c r="KVV34" s="276"/>
      <c r="KVW34" s="276"/>
      <c r="KVX34" s="276"/>
      <c r="KVY34" s="276"/>
      <c r="KVZ34" s="276"/>
      <c r="KWA34" s="276"/>
      <c r="KWB34" s="276"/>
      <c r="KWC34" s="276"/>
      <c r="KWD34" s="276"/>
      <c r="KWE34" s="276"/>
      <c r="KWF34" s="276"/>
      <c r="KWG34" s="276"/>
      <c r="KWH34" s="276"/>
      <c r="KWI34" s="276"/>
      <c r="KWJ34" s="276"/>
      <c r="KWK34" s="276"/>
      <c r="KWL34" s="276"/>
      <c r="KWM34" s="276"/>
      <c r="KWN34" s="276"/>
      <c r="KWO34" s="276"/>
      <c r="KWP34" s="276"/>
      <c r="KWQ34" s="276"/>
      <c r="KWR34" s="276"/>
      <c r="KWS34" s="276"/>
      <c r="KWT34" s="276"/>
      <c r="KWU34" s="276"/>
      <c r="KWV34" s="276"/>
      <c r="KWW34" s="276"/>
      <c r="KWX34" s="276"/>
      <c r="KWY34" s="276"/>
      <c r="KWZ34" s="276"/>
      <c r="KXA34" s="276"/>
      <c r="KXB34" s="276"/>
      <c r="KXC34" s="276"/>
      <c r="KXD34" s="276"/>
      <c r="KXE34" s="276"/>
      <c r="KXF34" s="276"/>
      <c r="KXG34" s="276"/>
      <c r="KXH34" s="276"/>
      <c r="KXI34" s="276"/>
      <c r="KXJ34" s="276"/>
      <c r="KXK34" s="276"/>
      <c r="KXL34" s="276"/>
      <c r="KXM34" s="276"/>
      <c r="KXN34" s="276"/>
      <c r="KXO34" s="276"/>
      <c r="KXP34" s="276"/>
      <c r="KXQ34" s="276"/>
      <c r="KXR34" s="276"/>
      <c r="KXS34" s="276"/>
      <c r="KXT34" s="276"/>
      <c r="KXU34" s="276"/>
      <c r="KXV34" s="276"/>
      <c r="KXW34" s="276"/>
      <c r="KXX34" s="276"/>
      <c r="KXY34" s="276"/>
      <c r="KXZ34" s="276"/>
      <c r="KYA34" s="276"/>
      <c r="KYB34" s="276"/>
      <c r="KYC34" s="276"/>
      <c r="KYD34" s="276"/>
      <c r="KYE34" s="276"/>
      <c r="KYF34" s="276"/>
      <c r="KYG34" s="276"/>
      <c r="KYH34" s="276"/>
      <c r="KYI34" s="276"/>
      <c r="KYJ34" s="276"/>
      <c r="KYK34" s="276"/>
      <c r="KYL34" s="276"/>
      <c r="KYM34" s="276"/>
      <c r="KYN34" s="276"/>
      <c r="KYO34" s="276"/>
      <c r="KYP34" s="276"/>
      <c r="KYQ34" s="276"/>
      <c r="KYR34" s="276"/>
      <c r="KYS34" s="276"/>
      <c r="KYT34" s="276"/>
      <c r="KYU34" s="276"/>
      <c r="KYV34" s="276"/>
      <c r="KYW34" s="276"/>
      <c r="KYX34" s="276"/>
      <c r="KYY34" s="276"/>
      <c r="KYZ34" s="276"/>
      <c r="KZA34" s="276"/>
      <c r="KZB34" s="276"/>
      <c r="KZC34" s="276"/>
      <c r="KZD34" s="276"/>
      <c r="KZE34" s="276"/>
      <c r="KZF34" s="276"/>
      <c r="KZG34" s="276"/>
      <c r="KZH34" s="276"/>
      <c r="KZI34" s="276"/>
      <c r="KZJ34" s="276"/>
      <c r="KZK34" s="276"/>
      <c r="KZL34" s="276"/>
      <c r="KZM34" s="276"/>
      <c r="KZN34" s="276"/>
      <c r="KZO34" s="276"/>
      <c r="KZP34" s="276"/>
      <c r="KZQ34" s="276"/>
      <c r="KZR34" s="276"/>
      <c r="KZS34" s="276"/>
      <c r="KZT34" s="276"/>
      <c r="KZU34" s="276"/>
      <c r="KZV34" s="276"/>
      <c r="KZW34" s="276"/>
      <c r="KZX34" s="276"/>
      <c r="KZY34" s="276"/>
      <c r="KZZ34" s="276"/>
      <c r="LAA34" s="276"/>
      <c r="LAB34" s="276"/>
      <c r="LAC34" s="276"/>
      <c r="LAD34" s="276"/>
      <c r="LAE34" s="276"/>
      <c r="LAF34" s="276"/>
      <c r="LAG34" s="276"/>
      <c r="LAH34" s="276"/>
      <c r="LAI34" s="276"/>
      <c r="LAJ34" s="276"/>
      <c r="LAK34" s="276"/>
      <c r="LAL34" s="276"/>
      <c r="LAM34" s="276"/>
      <c r="LAN34" s="276"/>
      <c r="LAO34" s="276"/>
      <c r="LAP34" s="276"/>
      <c r="LAQ34" s="276"/>
      <c r="LAR34" s="276"/>
      <c r="LAS34" s="276"/>
      <c r="LAT34" s="276"/>
      <c r="LAU34" s="276"/>
      <c r="LAV34" s="276"/>
      <c r="LAW34" s="276"/>
      <c r="LAX34" s="276"/>
      <c r="LAY34" s="276"/>
      <c r="LAZ34" s="276"/>
      <c r="LBA34" s="276"/>
      <c r="LBB34" s="276"/>
      <c r="LBC34" s="276"/>
      <c r="LBD34" s="276"/>
      <c r="LBE34" s="276"/>
      <c r="LBF34" s="276"/>
      <c r="LBG34" s="276"/>
      <c r="LBH34" s="276"/>
      <c r="LBI34" s="276"/>
      <c r="LBJ34" s="276"/>
      <c r="LBK34" s="276"/>
      <c r="LBL34" s="276"/>
      <c r="LBM34" s="276"/>
      <c r="LBN34" s="276"/>
      <c r="LBO34" s="276"/>
      <c r="LBP34" s="276"/>
      <c r="LBQ34" s="276"/>
      <c r="LBR34" s="276"/>
      <c r="LBS34" s="276"/>
      <c r="LBT34" s="276"/>
      <c r="LBU34" s="276"/>
      <c r="LBV34" s="276"/>
      <c r="LBW34" s="276"/>
      <c r="LBX34" s="276"/>
      <c r="LBY34" s="276"/>
      <c r="LBZ34" s="276"/>
      <c r="LCA34" s="276"/>
      <c r="LCB34" s="276"/>
      <c r="LCC34" s="276"/>
      <c r="LCD34" s="276"/>
      <c r="LCE34" s="276"/>
      <c r="LCF34" s="276"/>
      <c r="LCG34" s="276"/>
      <c r="LCH34" s="276"/>
      <c r="LCI34" s="276"/>
      <c r="LCJ34" s="276"/>
      <c r="LCK34" s="276"/>
      <c r="LCL34" s="276"/>
      <c r="LCM34" s="276"/>
      <c r="LCN34" s="276"/>
      <c r="LCO34" s="276"/>
      <c r="LCP34" s="276"/>
      <c r="LCQ34" s="276"/>
      <c r="LCR34" s="276"/>
      <c r="LCS34" s="276"/>
      <c r="LCT34" s="276"/>
      <c r="LCU34" s="276"/>
      <c r="LCV34" s="276"/>
      <c r="LCW34" s="276"/>
      <c r="LCX34" s="276"/>
      <c r="LCY34" s="276"/>
      <c r="LCZ34" s="276"/>
      <c r="LDA34" s="276"/>
      <c r="LDB34" s="276"/>
      <c r="LDC34" s="276"/>
      <c r="LDD34" s="276"/>
      <c r="LDE34" s="276"/>
      <c r="LDF34" s="276"/>
      <c r="LDG34" s="276"/>
      <c r="LDH34" s="276"/>
      <c r="LDI34" s="276"/>
      <c r="LDJ34" s="276"/>
      <c r="LDK34" s="276"/>
      <c r="LDL34" s="276"/>
      <c r="LDM34" s="276"/>
      <c r="LDN34" s="276"/>
      <c r="LDO34" s="276"/>
      <c r="LDP34" s="276"/>
      <c r="LDQ34" s="276"/>
      <c r="LDR34" s="276"/>
      <c r="LDS34" s="276"/>
      <c r="LDT34" s="276"/>
      <c r="LDU34" s="276"/>
      <c r="LDV34" s="276"/>
      <c r="LDW34" s="276"/>
      <c r="LDX34" s="276"/>
      <c r="LDY34" s="276"/>
      <c r="LDZ34" s="276"/>
      <c r="LEA34" s="276"/>
      <c r="LEB34" s="276"/>
      <c r="LEC34" s="276"/>
      <c r="LED34" s="276"/>
      <c r="LEE34" s="276"/>
      <c r="LEF34" s="276"/>
      <c r="LEG34" s="276"/>
      <c r="LEH34" s="276"/>
      <c r="LEI34" s="276"/>
      <c r="LEJ34" s="276"/>
      <c r="LEK34" s="276"/>
      <c r="LEL34" s="276"/>
      <c r="LEM34" s="276"/>
      <c r="LEN34" s="276"/>
      <c r="LEO34" s="276"/>
      <c r="LEP34" s="276"/>
      <c r="LEQ34" s="276"/>
      <c r="LER34" s="276"/>
      <c r="LES34" s="276"/>
      <c r="LET34" s="276"/>
      <c r="LEU34" s="276"/>
      <c r="LEV34" s="276"/>
      <c r="LEW34" s="276"/>
      <c r="LEX34" s="276"/>
      <c r="LEY34" s="276"/>
      <c r="LEZ34" s="276"/>
      <c r="LFA34" s="276"/>
      <c r="LFB34" s="276"/>
      <c r="LFC34" s="276"/>
      <c r="LFD34" s="276"/>
      <c r="LFE34" s="276"/>
      <c r="LFF34" s="276"/>
      <c r="LFG34" s="276"/>
      <c r="LFH34" s="276"/>
      <c r="LFI34" s="276"/>
      <c r="LFJ34" s="276"/>
      <c r="LFK34" s="276"/>
      <c r="LFL34" s="276"/>
      <c r="LFM34" s="276"/>
      <c r="LFN34" s="276"/>
      <c r="LFO34" s="276"/>
      <c r="LFP34" s="276"/>
      <c r="LFQ34" s="276"/>
      <c r="LFR34" s="276"/>
      <c r="LFS34" s="276"/>
      <c r="LFT34" s="276"/>
      <c r="LFU34" s="276"/>
      <c r="LFV34" s="276"/>
      <c r="LFW34" s="276"/>
      <c r="LFX34" s="276"/>
      <c r="LFY34" s="276"/>
      <c r="LFZ34" s="276"/>
      <c r="LGA34" s="276"/>
      <c r="LGB34" s="276"/>
      <c r="LGC34" s="276"/>
      <c r="LGD34" s="276"/>
      <c r="LGE34" s="276"/>
      <c r="LGF34" s="276"/>
      <c r="LGG34" s="276"/>
      <c r="LGH34" s="276"/>
      <c r="LGI34" s="276"/>
      <c r="LGJ34" s="276"/>
      <c r="LGK34" s="276"/>
      <c r="LGL34" s="276"/>
      <c r="LGM34" s="276"/>
      <c r="LGN34" s="276"/>
      <c r="LGO34" s="276"/>
      <c r="LGP34" s="276"/>
      <c r="LGQ34" s="276"/>
      <c r="LGR34" s="276"/>
      <c r="LGS34" s="276"/>
      <c r="LGT34" s="276"/>
      <c r="LGU34" s="276"/>
      <c r="LGV34" s="276"/>
      <c r="LGW34" s="276"/>
      <c r="LGX34" s="276"/>
      <c r="LGY34" s="276"/>
      <c r="LGZ34" s="276"/>
      <c r="LHA34" s="276"/>
      <c r="LHB34" s="276"/>
      <c r="LHC34" s="276"/>
      <c r="LHD34" s="276"/>
      <c r="LHE34" s="276"/>
      <c r="LHF34" s="276"/>
      <c r="LHG34" s="276"/>
      <c r="LHH34" s="276"/>
      <c r="LHI34" s="276"/>
      <c r="LHJ34" s="276"/>
      <c r="LHK34" s="276"/>
      <c r="LHL34" s="276"/>
      <c r="LHM34" s="276"/>
      <c r="LHN34" s="276"/>
      <c r="LHO34" s="276"/>
      <c r="LHP34" s="276"/>
      <c r="LHQ34" s="276"/>
      <c r="LHR34" s="276"/>
      <c r="LHS34" s="276"/>
      <c r="LHT34" s="276"/>
      <c r="LHU34" s="276"/>
      <c r="LHV34" s="276"/>
      <c r="LHW34" s="276"/>
      <c r="LHX34" s="276"/>
      <c r="LHY34" s="276"/>
      <c r="LHZ34" s="276"/>
      <c r="LIA34" s="276"/>
      <c r="LIB34" s="276"/>
      <c r="LIC34" s="276"/>
      <c r="LID34" s="276"/>
      <c r="LIE34" s="276"/>
      <c r="LIF34" s="276"/>
      <c r="LIG34" s="276"/>
      <c r="LIH34" s="276"/>
      <c r="LII34" s="276"/>
      <c r="LIJ34" s="276"/>
      <c r="LIK34" s="276"/>
      <c r="LIL34" s="276"/>
      <c r="LIM34" s="276"/>
      <c r="LIN34" s="276"/>
      <c r="LIO34" s="276"/>
      <c r="LIP34" s="276"/>
      <c r="LIQ34" s="276"/>
      <c r="LIR34" s="276"/>
      <c r="LIS34" s="276"/>
      <c r="LIT34" s="276"/>
      <c r="LIU34" s="276"/>
      <c r="LIV34" s="276"/>
      <c r="LIW34" s="276"/>
      <c r="LIX34" s="276"/>
      <c r="LIY34" s="276"/>
      <c r="LIZ34" s="276"/>
      <c r="LJA34" s="276"/>
      <c r="LJB34" s="276"/>
      <c r="LJC34" s="276"/>
      <c r="LJD34" s="276"/>
      <c r="LJE34" s="276"/>
      <c r="LJF34" s="276"/>
      <c r="LJG34" s="276"/>
      <c r="LJH34" s="276"/>
      <c r="LJI34" s="276"/>
      <c r="LJJ34" s="276"/>
      <c r="LJK34" s="276"/>
      <c r="LJL34" s="276"/>
      <c r="LJM34" s="276"/>
      <c r="LJN34" s="276"/>
      <c r="LJO34" s="276"/>
      <c r="LJP34" s="276"/>
      <c r="LJQ34" s="276"/>
      <c r="LJR34" s="276"/>
      <c r="LJS34" s="276"/>
      <c r="LJT34" s="276"/>
      <c r="LJU34" s="276"/>
      <c r="LJV34" s="276"/>
      <c r="LJW34" s="276"/>
      <c r="LJX34" s="276"/>
      <c r="LJY34" s="276"/>
      <c r="LJZ34" s="276"/>
      <c r="LKA34" s="276"/>
      <c r="LKB34" s="276"/>
      <c r="LKC34" s="276"/>
      <c r="LKD34" s="276"/>
      <c r="LKE34" s="276"/>
      <c r="LKF34" s="276"/>
      <c r="LKG34" s="276"/>
      <c r="LKH34" s="276"/>
      <c r="LKI34" s="276"/>
      <c r="LKJ34" s="276"/>
      <c r="LKK34" s="276"/>
      <c r="LKL34" s="276"/>
      <c r="LKM34" s="276"/>
      <c r="LKN34" s="276"/>
      <c r="LKO34" s="276"/>
      <c r="LKP34" s="276"/>
      <c r="LKQ34" s="276"/>
      <c r="LKR34" s="276"/>
      <c r="LKS34" s="276"/>
      <c r="LKT34" s="276"/>
      <c r="LKU34" s="276"/>
      <c r="LKV34" s="276"/>
      <c r="LKW34" s="276"/>
      <c r="LKX34" s="276"/>
      <c r="LKY34" s="276"/>
      <c r="LKZ34" s="276"/>
      <c r="LLA34" s="276"/>
      <c r="LLB34" s="276"/>
      <c r="LLC34" s="276"/>
      <c r="LLD34" s="276"/>
      <c r="LLE34" s="276"/>
      <c r="LLF34" s="276"/>
      <c r="LLG34" s="276"/>
      <c r="LLH34" s="276"/>
      <c r="LLI34" s="276"/>
      <c r="LLJ34" s="276"/>
      <c r="LLK34" s="276"/>
      <c r="LLL34" s="276"/>
      <c r="LLM34" s="276"/>
      <c r="LLN34" s="276"/>
      <c r="LLO34" s="276"/>
      <c r="LLP34" s="276"/>
      <c r="LLQ34" s="276"/>
      <c r="LLR34" s="276"/>
      <c r="LLS34" s="276"/>
      <c r="LLT34" s="276"/>
      <c r="LLU34" s="276"/>
      <c r="LLV34" s="276"/>
      <c r="LLW34" s="276"/>
      <c r="LLX34" s="276"/>
      <c r="LLY34" s="276"/>
      <c r="LLZ34" s="276"/>
      <c r="LMA34" s="276"/>
      <c r="LMB34" s="276"/>
      <c r="LMC34" s="276"/>
      <c r="LMD34" s="276"/>
      <c r="LME34" s="276"/>
      <c r="LMF34" s="276"/>
      <c r="LMG34" s="276"/>
      <c r="LMH34" s="276"/>
      <c r="LMI34" s="276"/>
      <c r="LMJ34" s="276"/>
      <c r="LMK34" s="276"/>
      <c r="LML34" s="276"/>
      <c r="LMM34" s="276"/>
      <c r="LMN34" s="276"/>
      <c r="LMO34" s="276"/>
      <c r="LMP34" s="276"/>
      <c r="LMQ34" s="276"/>
      <c r="LMR34" s="276"/>
      <c r="LMS34" s="276"/>
      <c r="LMT34" s="276"/>
      <c r="LMU34" s="276"/>
      <c r="LMV34" s="276"/>
      <c r="LMW34" s="276"/>
      <c r="LMX34" s="276"/>
      <c r="LMY34" s="276"/>
      <c r="LMZ34" s="276"/>
      <c r="LNA34" s="276"/>
      <c r="LNB34" s="276"/>
      <c r="LNC34" s="276"/>
      <c r="LND34" s="276"/>
      <c r="LNE34" s="276"/>
      <c r="LNF34" s="276"/>
      <c r="LNG34" s="276"/>
      <c r="LNH34" s="276"/>
      <c r="LNI34" s="276"/>
      <c r="LNJ34" s="276"/>
      <c r="LNK34" s="276"/>
      <c r="LNL34" s="276"/>
      <c r="LNM34" s="276"/>
      <c r="LNN34" s="276"/>
      <c r="LNO34" s="276"/>
      <c r="LNP34" s="276"/>
      <c r="LNQ34" s="276"/>
      <c r="LNR34" s="276"/>
      <c r="LNS34" s="276"/>
      <c r="LNT34" s="276"/>
      <c r="LNU34" s="276"/>
      <c r="LNV34" s="276"/>
      <c r="LNW34" s="276"/>
      <c r="LNX34" s="276"/>
      <c r="LNY34" s="276"/>
      <c r="LNZ34" s="276"/>
      <c r="LOA34" s="276"/>
      <c r="LOB34" s="276"/>
      <c r="LOC34" s="276"/>
      <c r="LOD34" s="276"/>
      <c r="LOE34" s="276"/>
      <c r="LOF34" s="276"/>
      <c r="LOG34" s="276"/>
      <c r="LOH34" s="276"/>
      <c r="LOI34" s="276"/>
      <c r="LOJ34" s="276"/>
      <c r="LOK34" s="276"/>
      <c r="LOL34" s="276"/>
      <c r="LOM34" s="276"/>
      <c r="LON34" s="276"/>
      <c r="LOO34" s="276"/>
      <c r="LOP34" s="276"/>
      <c r="LOQ34" s="276"/>
      <c r="LOR34" s="276"/>
      <c r="LOS34" s="276"/>
      <c r="LOT34" s="276"/>
      <c r="LOU34" s="276"/>
      <c r="LOV34" s="276"/>
      <c r="LOW34" s="276"/>
      <c r="LOX34" s="276"/>
      <c r="LOY34" s="276"/>
      <c r="LOZ34" s="276"/>
      <c r="LPA34" s="276"/>
      <c r="LPB34" s="276"/>
      <c r="LPC34" s="276"/>
      <c r="LPD34" s="276"/>
      <c r="LPE34" s="276"/>
      <c r="LPF34" s="276"/>
      <c r="LPG34" s="276"/>
      <c r="LPH34" s="276"/>
      <c r="LPI34" s="276"/>
      <c r="LPJ34" s="276"/>
      <c r="LPK34" s="276"/>
      <c r="LPL34" s="276"/>
      <c r="LPM34" s="276"/>
      <c r="LPN34" s="276"/>
      <c r="LPO34" s="276"/>
      <c r="LPP34" s="276"/>
      <c r="LPQ34" s="276"/>
      <c r="LPR34" s="276"/>
      <c r="LPS34" s="276"/>
      <c r="LPT34" s="276"/>
      <c r="LPU34" s="276"/>
      <c r="LPV34" s="276"/>
      <c r="LPW34" s="276"/>
      <c r="LPX34" s="276"/>
      <c r="LPY34" s="276"/>
      <c r="LPZ34" s="276"/>
      <c r="LQA34" s="276"/>
      <c r="LQB34" s="276"/>
      <c r="LQC34" s="276"/>
      <c r="LQD34" s="276"/>
      <c r="LQE34" s="276"/>
      <c r="LQF34" s="276"/>
      <c r="LQG34" s="276"/>
      <c r="LQH34" s="276"/>
      <c r="LQI34" s="276"/>
      <c r="LQJ34" s="276"/>
      <c r="LQK34" s="276"/>
      <c r="LQL34" s="276"/>
      <c r="LQM34" s="276"/>
      <c r="LQN34" s="276"/>
      <c r="LQO34" s="276"/>
      <c r="LQP34" s="276"/>
      <c r="LQQ34" s="276"/>
      <c r="LQR34" s="276"/>
      <c r="LQS34" s="276"/>
      <c r="LQT34" s="276"/>
      <c r="LQU34" s="276"/>
      <c r="LQV34" s="276"/>
      <c r="LQW34" s="276"/>
      <c r="LQX34" s="276"/>
      <c r="LQY34" s="276"/>
      <c r="LQZ34" s="276"/>
      <c r="LRA34" s="276"/>
      <c r="LRB34" s="276"/>
      <c r="LRC34" s="276"/>
      <c r="LRD34" s="276"/>
      <c r="LRE34" s="276"/>
      <c r="LRF34" s="276"/>
      <c r="LRG34" s="276"/>
      <c r="LRH34" s="276"/>
      <c r="LRI34" s="276"/>
      <c r="LRJ34" s="276"/>
      <c r="LRK34" s="276"/>
      <c r="LRL34" s="276"/>
      <c r="LRM34" s="276"/>
      <c r="LRN34" s="276"/>
      <c r="LRO34" s="276"/>
      <c r="LRP34" s="276"/>
      <c r="LRQ34" s="276"/>
      <c r="LRR34" s="276"/>
      <c r="LRS34" s="276"/>
      <c r="LRT34" s="276"/>
      <c r="LRU34" s="276"/>
      <c r="LRV34" s="276"/>
      <c r="LRW34" s="276"/>
      <c r="LRX34" s="276"/>
      <c r="LRY34" s="276"/>
      <c r="LRZ34" s="276"/>
      <c r="LSA34" s="276"/>
      <c r="LSB34" s="276"/>
      <c r="LSC34" s="276"/>
      <c r="LSD34" s="276"/>
      <c r="LSE34" s="276"/>
      <c r="LSF34" s="276"/>
      <c r="LSG34" s="276"/>
      <c r="LSH34" s="276"/>
      <c r="LSI34" s="276"/>
      <c r="LSJ34" s="276"/>
      <c r="LSK34" s="276"/>
      <c r="LSL34" s="276"/>
      <c r="LSM34" s="276"/>
      <c r="LSN34" s="276"/>
      <c r="LSO34" s="276"/>
      <c r="LSP34" s="276"/>
      <c r="LSQ34" s="276"/>
      <c r="LSR34" s="276"/>
      <c r="LSS34" s="276"/>
      <c r="LST34" s="276"/>
      <c r="LSU34" s="276"/>
      <c r="LSV34" s="276"/>
      <c r="LSW34" s="276"/>
      <c r="LSX34" s="276"/>
      <c r="LSY34" s="276"/>
      <c r="LSZ34" s="276"/>
      <c r="LTA34" s="276"/>
      <c r="LTB34" s="276"/>
      <c r="LTC34" s="276"/>
      <c r="LTD34" s="276"/>
      <c r="LTE34" s="276"/>
      <c r="LTF34" s="276"/>
      <c r="LTG34" s="276"/>
      <c r="LTH34" s="276"/>
      <c r="LTI34" s="276"/>
      <c r="LTJ34" s="276"/>
      <c r="LTK34" s="276"/>
      <c r="LTL34" s="276"/>
      <c r="LTM34" s="276"/>
      <c r="LTN34" s="276"/>
      <c r="LTO34" s="276"/>
      <c r="LTP34" s="276"/>
      <c r="LTQ34" s="276"/>
      <c r="LTR34" s="276"/>
      <c r="LTS34" s="276"/>
      <c r="LTT34" s="276"/>
      <c r="LTU34" s="276"/>
      <c r="LTV34" s="276"/>
      <c r="LTW34" s="276"/>
      <c r="LTX34" s="276"/>
      <c r="LTY34" s="276"/>
      <c r="LTZ34" s="276"/>
      <c r="LUA34" s="276"/>
      <c r="LUB34" s="276"/>
      <c r="LUC34" s="276"/>
      <c r="LUD34" s="276"/>
      <c r="LUE34" s="276"/>
      <c r="LUF34" s="276"/>
      <c r="LUG34" s="276"/>
      <c r="LUH34" s="276"/>
      <c r="LUI34" s="276"/>
      <c r="LUJ34" s="276"/>
      <c r="LUK34" s="276"/>
      <c r="LUL34" s="276"/>
      <c r="LUM34" s="276"/>
      <c r="LUN34" s="276"/>
      <c r="LUO34" s="276"/>
      <c r="LUP34" s="276"/>
      <c r="LUQ34" s="276"/>
      <c r="LUR34" s="276"/>
      <c r="LUS34" s="276"/>
      <c r="LUT34" s="276"/>
      <c r="LUU34" s="276"/>
      <c r="LUV34" s="276"/>
      <c r="LUW34" s="276"/>
      <c r="LUX34" s="276"/>
      <c r="LUY34" s="276"/>
      <c r="LUZ34" s="276"/>
      <c r="LVA34" s="276"/>
      <c r="LVB34" s="276"/>
      <c r="LVC34" s="276"/>
      <c r="LVD34" s="276"/>
      <c r="LVE34" s="276"/>
      <c r="LVF34" s="276"/>
      <c r="LVG34" s="276"/>
      <c r="LVH34" s="276"/>
      <c r="LVI34" s="276"/>
      <c r="LVJ34" s="276"/>
      <c r="LVK34" s="276"/>
      <c r="LVL34" s="276"/>
      <c r="LVM34" s="276"/>
      <c r="LVN34" s="276"/>
      <c r="LVO34" s="276"/>
      <c r="LVP34" s="276"/>
      <c r="LVQ34" s="276"/>
      <c r="LVR34" s="276"/>
      <c r="LVS34" s="276"/>
      <c r="LVT34" s="276"/>
      <c r="LVU34" s="276"/>
      <c r="LVV34" s="276"/>
      <c r="LVW34" s="276"/>
      <c r="LVX34" s="276"/>
      <c r="LVY34" s="276"/>
      <c r="LVZ34" s="276"/>
      <c r="LWA34" s="276"/>
      <c r="LWB34" s="276"/>
      <c r="LWC34" s="276"/>
      <c r="LWD34" s="276"/>
      <c r="LWE34" s="276"/>
      <c r="LWF34" s="276"/>
      <c r="LWG34" s="276"/>
      <c r="LWH34" s="276"/>
      <c r="LWI34" s="276"/>
      <c r="LWJ34" s="276"/>
      <c r="LWK34" s="276"/>
      <c r="LWL34" s="276"/>
      <c r="LWM34" s="276"/>
      <c r="LWN34" s="276"/>
      <c r="LWO34" s="276"/>
      <c r="LWP34" s="276"/>
      <c r="LWQ34" s="276"/>
      <c r="LWR34" s="276"/>
      <c r="LWS34" s="276"/>
      <c r="LWT34" s="276"/>
      <c r="LWU34" s="276"/>
      <c r="LWV34" s="276"/>
      <c r="LWW34" s="276"/>
      <c r="LWX34" s="276"/>
      <c r="LWY34" s="276"/>
      <c r="LWZ34" s="276"/>
      <c r="LXA34" s="276"/>
      <c r="LXB34" s="276"/>
      <c r="LXC34" s="276"/>
      <c r="LXD34" s="276"/>
      <c r="LXE34" s="276"/>
      <c r="LXF34" s="276"/>
      <c r="LXG34" s="276"/>
      <c r="LXH34" s="276"/>
      <c r="LXI34" s="276"/>
      <c r="LXJ34" s="276"/>
      <c r="LXK34" s="276"/>
      <c r="LXL34" s="276"/>
      <c r="LXM34" s="276"/>
      <c r="LXN34" s="276"/>
      <c r="LXO34" s="276"/>
      <c r="LXP34" s="276"/>
      <c r="LXQ34" s="276"/>
      <c r="LXR34" s="276"/>
      <c r="LXS34" s="276"/>
      <c r="LXT34" s="276"/>
      <c r="LXU34" s="276"/>
      <c r="LXV34" s="276"/>
      <c r="LXW34" s="276"/>
      <c r="LXX34" s="276"/>
      <c r="LXY34" s="276"/>
      <c r="LXZ34" s="276"/>
      <c r="LYA34" s="276"/>
      <c r="LYB34" s="276"/>
      <c r="LYC34" s="276"/>
      <c r="LYD34" s="276"/>
      <c r="LYE34" s="276"/>
      <c r="LYF34" s="276"/>
      <c r="LYG34" s="276"/>
      <c r="LYH34" s="276"/>
      <c r="LYI34" s="276"/>
      <c r="LYJ34" s="276"/>
      <c r="LYK34" s="276"/>
      <c r="LYL34" s="276"/>
      <c r="LYM34" s="276"/>
      <c r="LYN34" s="276"/>
      <c r="LYO34" s="276"/>
      <c r="LYP34" s="276"/>
      <c r="LYQ34" s="276"/>
      <c r="LYR34" s="276"/>
      <c r="LYS34" s="276"/>
      <c r="LYT34" s="276"/>
      <c r="LYU34" s="276"/>
      <c r="LYV34" s="276"/>
      <c r="LYW34" s="276"/>
      <c r="LYX34" s="276"/>
      <c r="LYY34" s="276"/>
      <c r="LYZ34" s="276"/>
      <c r="LZA34" s="276"/>
      <c r="LZB34" s="276"/>
      <c r="LZC34" s="276"/>
      <c r="LZD34" s="276"/>
      <c r="LZE34" s="276"/>
      <c r="LZF34" s="276"/>
      <c r="LZG34" s="276"/>
      <c r="LZH34" s="276"/>
      <c r="LZI34" s="276"/>
      <c r="LZJ34" s="276"/>
      <c r="LZK34" s="276"/>
      <c r="LZL34" s="276"/>
      <c r="LZM34" s="276"/>
      <c r="LZN34" s="276"/>
      <c r="LZO34" s="276"/>
      <c r="LZP34" s="276"/>
      <c r="LZQ34" s="276"/>
      <c r="LZR34" s="276"/>
      <c r="LZS34" s="276"/>
      <c r="LZT34" s="276"/>
      <c r="LZU34" s="276"/>
      <c r="LZV34" s="276"/>
      <c r="LZW34" s="276"/>
      <c r="LZX34" s="276"/>
      <c r="LZY34" s="276"/>
      <c r="LZZ34" s="276"/>
      <c r="MAA34" s="276"/>
      <c r="MAB34" s="276"/>
      <c r="MAC34" s="276"/>
      <c r="MAD34" s="276"/>
      <c r="MAE34" s="276"/>
      <c r="MAF34" s="276"/>
      <c r="MAG34" s="276"/>
      <c r="MAH34" s="276"/>
      <c r="MAI34" s="276"/>
      <c r="MAJ34" s="276"/>
      <c r="MAK34" s="276"/>
      <c r="MAL34" s="276"/>
      <c r="MAM34" s="276"/>
      <c r="MAN34" s="276"/>
      <c r="MAO34" s="276"/>
      <c r="MAP34" s="276"/>
      <c r="MAQ34" s="276"/>
      <c r="MAR34" s="276"/>
      <c r="MAS34" s="276"/>
      <c r="MAT34" s="276"/>
      <c r="MAU34" s="276"/>
      <c r="MAV34" s="276"/>
      <c r="MAW34" s="276"/>
      <c r="MAX34" s="276"/>
      <c r="MAY34" s="276"/>
      <c r="MAZ34" s="276"/>
      <c r="MBA34" s="276"/>
      <c r="MBB34" s="276"/>
      <c r="MBC34" s="276"/>
      <c r="MBD34" s="276"/>
      <c r="MBE34" s="276"/>
      <c r="MBF34" s="276"/>
      <c r="MBG34" s="276"/>
      <c r="MBH34" s="276"/>
      <c r="MBI34" s="276"/>
      <c r="MBJ34" s="276"/>
      <c r="MBK34" s="276"/>
      <c r="MBL34" s="276"/>
      <c r="MBM34" s="276"/>
      <c r="MBN34" s="276"/>
      <c r="MBO34" s="276"/>
      <c r="MBP34" s="276"/>
      <c r="MBQ34" s="276"/>
      <c r="MBR34" s="276"/>
      <c r="MBS34" s="276"/>
      <c r="MBT34" s="276"/>
      <c r="MBU34" s="276"/>
      <c r="MBV34" s="276"/>
      <c r="MBW34" s="276"/>
      <c r="MBX34" s="276"/>
      <c r="MBY34" s="276"/>
      <c r="MBZ34" s="276"/>
      <c r="MCA34" s="276"/>
      <c r="MCB34" s="276"/>
      <c r="MCC34" s="276"/>
      <c r="MCD34" s="276"/>
      <c r="MCE34" s="276"/>
      <c r="MCF34" s="276"/>
      <c r="MCG34" s="276"/>
      <c r="MCH34" s="276"/>
      <c r="MCI34" s="276"/>
      <c r="MCJ34" s="276"/>
      <c r="MCK34" s="276"/>
      <c r="MCL34" s="276"/>
      <c r="MCM34" s="276"/>
      <c r="MCN34" s="276"/>
      <c r="MCO34" s="276"/>
      <c r="MCP34" s="276"/>
      <c r="MCQ34" s="276"/>
      <c r="MCR34" s="276"/>
      <c r="MCS34" s="276"/>
      <c r="MCT34" s="276"/>
      <c r="MCU34" s="276"/>
      <c r="MCV34" s="276"/>
      <c r="MCW34" s="276"/>
      <c r="MCX34" s="276"/>
      <c r="MCY34" s="276"/>
      <c r="MCZ34" s="276"/>
      <c r="MDA34" s="276"/>
      <c r="MDB34" s="276"/>
      <c r="MDC34" s="276"/>
      <c r="MDD34" s="276"/>
      <c r="MDE34" s="276"/>
      <c r="MDF34" s="276"/>
      <c r="MDG34" s="276"/>
      <c r="MDH34" s="276"/>
      <c r="MDI34" s="276"/>
      <c r="MDJ34" s="276"/>
      <c r="MDK34" s="276"/>
      <c r="MDL34" s="276"/>
      <c r="MDM34" s="276"/>
      <c r="MDN34" s="276"/>
      <c r="MDO34" s="276"/>
      <c r="MDP34" s="276"/>
      <c r="MDQ34" s="276"/>
      <c r="MDR34" s="276"/>
      <c r="MDS34" s="276"/>
      <c r="MDT34" s="276"/>
      <c r="MDU34" s="276"/>
      <c r="MDV34" s="276"/>
      <c r="MDW34" s="276"/>
      <c r="MDX34" s="276"/>
      <c r="MDY34" s="276"/>
      <c r="MDZ34" s="276"/>
      <c r="MEA34" s="276"/>
      <c r="MEB34" s="276"/>
      <c r="MEC34" s="276"/>
      <c r="MED34" s="276"/>
      <c r="MEE34" s="276"/>
      <c r="MEF34" s="276"/>
      <c r="MEG34" s="276"/>
      <c r="MEH34" s="276"/>
      <c r="MEI34" s="276"/>
      <c r="MEJ34" s="276"/>
      <c r="MEK34" s="276"/>
      <c r="MEL34" s="276"/>
      <c r="MEM34" s="276"/>
      <c r="MEN34" s="276"/>
      <c r="MEO34" s="276"/>
      <c r="MEP34" s="276"/>
      <c r="MEQ34" s="276"/>
      <c r="MER34" s="276"/>
      <c r="MES34" s="276"/>
      <c r="MET34" s="276"/>
      <c r="MEU34" s="276"/>
      <c r="MEV34" s="276"/>
      <c r="MEW34" s="276"/>
      <c r="MEX34" s="276"/>
      <c r="MEY34" s="276"/>
      <c r="MEZ34" s="276"/>
      <c r="MFA34" s="276"/>
      <c r="MFB34" s="276"/>
      <c r="MFC34" s="276"/>
      <c r="MFD34" s="276"/>
      <c r="MFE34" s="276"/>
      <c r="MFF34" s="276"/>
      <c r="MFG34" s="276"/>
      <c r="MFH34" s="276"/>
      <c r="MFI34" s="276"/>
      <c r="MFJ34" s="276"/>
      <c r="MFK34" s="276"/>
      <c r="MFL34" s="276"/>
      <c r="MFM34" s="276"/>
      <c r="MFN34" s="276"/>
      <c r="MFO34" s="276"/>
      <c r="MFP34" s="276"/>
      <c r="MFQ34" s="276"/>
      <c r="MFR34" s="276"/>
      <c r="MFS34" s="276"/>
      <c r="MFT34" s="276"/>
      <c r="MFU34" s="276"/>
      <c r="MFV34" s="276"/>
      <c r="MFW34" s="276"/>
      <c r="MFX34" s="276"/>
      <c r="MFY34" s="276"/>
      <c r="MFZ34" s="276"/>
      <c r="MGA34" s="276"/>
      <c r="MGB34" s="276"/>
      <c r="MGC34" s="276"/>
      <c r="MGD34" s="276"/>
      <c r="MGE34" s="276"/>
      <c r="MGF34" s="276"/>
      <c r="MGG34" s="276"/>
      <c r="MGH34" s="276"/>
      <c r="MGI34" s="276"/>
      <c r="MGJ34" s="276"/>
      <c r="MGK34" s="276"/>
      <c r="MGL34" s="276"/>
      <c r="MGM34" s="276"/>
      <c r="MGN34" s="276"/>
      <c r="MGO34" s="276"/>
      <c r="MGP34" s="276"/>
      <c r="MGQ34" s="276"/>
      <c r="MGR34" s="276"/>
      <c r="MGS34" s="276"/>
      <c r="MGT34" s="276"/>
      <c r="MGU34" s="276"/>
      <c r="MGV34" s="276"/>
      <c r="MGW34" s="276"/>
      <c r="MGX34" s="276"/>
      <c r="MGY34" s="276"/>
      <c r="MGZ34" s="276"/>
      <c r="MHA34" s="276"/>
      <c r="MHB34" s="276"/>
      <c r="MHC34" s="276"/>
      <c r="MHD34" s="276"/>
      <c r="MHE34" s="276"/>
      <c r="MHF34" s="276"/>
      <c r="MHG34" s="276"/>
      <c r="MHH34" s="276"/>
      <c r="MHI34" s="276"/>
      <c r="MHJ34" s="276"/>
      <c r="MHK34" s="276"/>
      <c r="MHL34" s="276"/>
      <c r="MHM34" s="276"/>
      <c r="MHN34" s="276"/>
      <c r="MHO34" s="276"/>
      <c r="MHP34" s="276"/>
      <c r="MHQ34" s="276"/>
      <c r="MHR34" s="276"/>
      <c r="MHS34" s="276"/>
      <c r="MHT34" s="276"/>
      <c r="MHU34" s="276"/>
      <c r="MHV34" s="276"/>
      <c r="MHW34" s="276"/>
      <c r="MHX34" s="276"/>
      <c r="MHY34" s="276"/>
      <c r="MHZ34" s="276"/>
      <c r="MIA34" s="276"/>
      <c r="MIB34" s="276"/>
      <c r="MIC34" s="276"/>
      <c r="MID34" s="276"/>
      <c r="MIE34" s="276"/>
      <c r="MIF34" s="276"/>
      <c r="MIG34" s="276"/>
      <c r="MIH34" s="276"/>
      <c r="MII34" s="276"/>
      <c r="MIJ34" s="276"/>
      <c r="MIK34" s="276"/>
      <c r="MIL34" s="276"/>
      <c r="MIM34" s="276"/>
      <c r="MIN34" s="276"/>
      <c r="MIO34" s="276"/>
      <c r="MIP34" s="276"/>
      <c r="MIQ34" s="276"/>
      <c r="MIR34" s="276"/>
      <c r="MIS34" s="276"/>
      <c r="MIT34" s="276"/>
      <c r="MIU34" s="276"/>
      <c r="MIV34" s="276"/>
      <c r="MIW34" s="276"/>
      <c r="MIX34" s="276"/>
      <c r="MIY34" s="276"/>
      <c r="MIZ34" s="276"/>
      <c r="MJA34" s="276"/>
      <c r="MJB34" s="276"/>
      <c r="MJC34" s="276"/>
      <c r="MJD34" s="276"/>
      <c r="MJE34" s="276"/>
      <c r="MJF34" s="276"/>
      <c r="MJG34" s="276"/>
      <c r="MJH34" s="276"/>
      <c r="MJI34" s="276"/>
      <c r="MJJ34" s="276"/>
      <c r="MJK34" s="276"/>
      <c r="MJL34" s="276"/>
      <c r="MJM34" s="276"/>
      <c r="MJN34" s="276"/>
      <c r="MJO34" s="276"/>
      <c r="MJP34" s="276"/>
      <c r="MJQ34" s="276"/>
      <c r="MJR34" s="276"/>
      <c r="MJS34" s="276"/>
      <c r="MJT34" s="276"/>
      <c r="MJU34" s="276"/>
      <c r="MJV34" s="276"/>
      <c r="MJW34" s="276"/>
      <c r="MJX34" s="276"/>
      <c r="MJY34" s="276"/>
      <c r="MJZ34" s="276"/>
      <c r="MKA34" s="276"/>
      <c r="MKB34" s="276"/>
      <c r="MKC34" s="276"/>
      <c r="MKD34" s="276"/>
      <c r="MKE34" s="276"/>
      <c r="MKF34" s="276"/>
      <c r="MKG34" s="276"/>
      <c r="MKH34" s="276"/>
      <c r="MKI34" s="276"/>
      <c r="MKJ34" s="276"/>
      <c r="MKK34" s="276"/>
      <c r="MKL34" s="276"/>
      <c r="MKM34" s="276"/>
      <c r="MKN34" s="276"/>
      <c r="MKO34" s="276"/>
      <c r="MKP34" s="276"/>
      <c r="MKQ34" s="276"/>
      <c r="MKR34" s="276"/>
      <c r="MKS34" s="276"/>
      <c r="MKT34" s="276"/>
      <c r="MKU34" s="276"/>
      <c r="MKV34" s="276"/>
      <c r="MKW34" s="276"/>
      <c r="MKX34" s="276"/>
      <c r="MKY34" s="276"/>
      <c r="MKZ34" s="276"/>
      <c r="MLA34" s="276"/>
      <c r="MLB34" s="276"/>
      <c r="MLC34" s="276"/>
      <c r="MLD34" s="276"/>
      <c r="MLE34" s="276"/>
      <c r="MLF34" s="276"/>
      <c r="MLG34" s="276"/>
      <c r="MLH34" s="276"/>
      <c r="MLI34" s="276"/>
      <c r="MLJ34" s="276"/>
      <c r="MLK34" s="276"/>
      <c r="MLL34" s="276"/>
      <c r="MLM34" s="276"/>
      <c r="MLN34" s="276"/>
      <c r="MLO34" s="276"/>
      <c r="MLP34" s="276"/>
      <c r="MLQ34" s="276"/>
      <c r="MLR34" s="276"/>
      <c r="MLS34" s="276"/>
      <c r="MLT34" s="276"/>
      <c r="MLU34" s="276"/>
      <c r="MLV34" s="276"/>
      <c r="MLW34" s="276"/>
      <c r="MLX34" s="276"/>
      <c r="MLY34" s="276"/>
      <c r="MLZ34" s="276"/>
      <c r="MMA34" s="276"/>
      <c r="MMB34" s="276"/>
      <c r="MMC34" s="276"/>
      <c r="MMD34" s="276"/>
      <c r="MME34" s="276"/>
      <c r="MMF34" s="276"/>
      <c r="MMG34" s="276"/>
      <c r="MMH34" s="276"/>
      <c r="MMI34" s="276"/>
      <c r="MMJ34" s="276"/>
      <c r="MMK34" s="276"/>
      <c r="MML34" s="276"/>
      <c r="MMM34" s="276"/>
      <c r="MMN34" s="276"/>
      <c r="MMO34" s="276"/>
      <c r="MMP34" s="276"/>
      <c r="MMQ34" s="276"/>
      <c r="MMR34" s="276"/>
      <c r="MMS34" s="276"/>
      <c r="MMT34" s="276"/>
      <c r="MMU34" s="276"/>
      <c r="MMV34" s="276"/>
      <c r="MMW34" s="276"/>
      <c r="MMX34" s="276"/>
      <c r="MMY34" s="276"/>
      <c r="MMZ34" s="276"/>
      <c r="MNA34" s="276"/>
      <c r="MNB34" s="276"/>
      <c r="MNC34" s="276"/>
      <c r="MND34" s="276"/>
      <c r="MNE34" s="276"/>
      <c r="MNF34" s="276"/>
      <c r="MNG34" s="276"/>
      <c r="MNH34" s="276"/>
      <c r="MNI34" s="276"/>
      <c r="MNJ34" s="276"/>
      <c r="MNK34" s="276"/>
      <c r="MNL34" s="276"/>
      <c r="MNM34" s="276"/>
      <c r="MNN34" s="276"/>
      <c r="MNO34" s="276"/>
      <c r="MNP34" s="276"/>
      <c r="MNQ34" s="276"/>
      <c r="MNR34" s="276"/>
      <c r="MNS34" s="276"/>
      <c r="MNT34" s="276"/>
      <c r="MNU34" s="276"/>
      <c r="MNV34" s="276"/>
      <c r="MNW34" s="276"/>
      <c r="MNX34" s="276"/>
      <c r="MNY34" s="276"/>
      <c r="MNZ34" s="276"/>
      <c r="MOA34" s="276"/>
      <c r="MOB34" s="276"/>
      <c r="MOC34" s="276"/>
      <c r="MOD34" s="276"/>
      <c r="MOE34" s="276"/>
      <c r="MOF34" s="276"/>
      <c r="MOG34" s="276"/>
      <c r="MOH34" s="276"/>
      <c r="MOI34" s="276"/>
      <c r="MOJ34" s="276"/>
      <c r="MOK34" s="276"/>
      <c r="MOL34" s="276"/>
      <c r="MOM34" s="276"/>
      <c r="MON34" s="276"/>
      <c r="MOO34" s="276"/>
      <c r="MOP34" s="276"/>
      <c r="MOQ34" s="276"/>
      <c r="MOR34" s="276"/>
      <c r="MOS34" s="276"/>
      <c r="MOT34" s="276"/>
      <c r="MOU34" s="276"/>
      <c r="MOV34" s="276"/>
      <c r="MOW34" s="276"/>
      <c r="MOX34" s="276"/>
      <c r="MOY34" s="276"/>
      <c r="MOZ34" s="276"/>
      <c r="MPA34" s="276"/>
      <c r="MPB34" s="276"/>
      <c r="MPC34" s="276"/>
      <c r="MPD34" s="276"/>
      <c r="MPE34" s="276"/>
      <c r="MPF34" s="276"/>
      <c r="MPG34" s="276"/>
      <c r="MPH34" s="276"/>
      <c r="MPI34" s="276"/>
      <c r="MPJ34" s="276"/>
      <c r="MPK34" s="276"/>
      <c r="MPL34" s="276"/>
      <c r="MPM34" s="276"/>
      <c r="MPN34" s="276"/>
      <c r="MPO34" s="276"/>
      <c r="MPP34" s="276"/>
      <c r="MPQ34" s="276"/>
      <c r="MPR34" s="276"/>
      <c r="MPS34" s="276"/>
      <c r="MPT34" s="276"/>
      <c r="MPU34" s="276"/>
      <c r="MPV34" s="276"/>
      <c r="MPW34" s="276"/>
      <c r="MPX34" s="276"/>
      <c r="MPY34" s="276"/>
      <c r="MPZ34" s="276"/>
      <c r="MQA34" s="276"/>
      <c r="MQB34" s="276"/>
      <c r="MQC34" s="276"/>
      <c r="MQD34" s="276"/>
      <c r="MQE34" s="276"/>
      <c r="MQF34" s="276"/>
      <c r="MQG34" s="276"/>
      <c r="MQH34" s="276"/>
      <c r="MQI34" s="276"/>
      <c r="MQJ34" s="276"/>
      <c r="MQK34" s="276"/>
      <c r="MQL34" s="276"/>
      <c r="MQM34" s="276"/>
      <c r="MQN34" s="276"/>
      <c r="MQO34" s="276"/>
      <c r="MQP34" s="276"/>
      <c r="MQQ34" s="276"/>
      <c r="MQR34" s="276"/>
      <c r="MQS34" s="276"/>
      <c r="MQT34" s="276"/>
      <c r="MQU34" s="276"/>
      <c r="MQV34" s="276"/>
      <c r="MQW34" s="276"/>
      <c r="MQX34" s="276"/>
      <c r="MQY34" s="276"/>
      <c r="MQZ34" s="276"/>
      <c r="MRA34" s="276"/>
      <c r="MRB34" s="276"/>
      <c r="MRC34" s="276"/>
      <c r="MRD34" s="276"/>
      <c r="MRE34" s="276"/>
      <c r="MRF34" s="276"/>
      <c r="MRG34" s="276"/>
      <c r="MRH34" s="276"/>
      <c r="MRI34" s="276"/>
      <c r="MRJ34" s="276"/>
      <c r="MRK34" s="276"/>
      <c r="MRL34" s="276"/>
      <c r="MRM34" s="276"/>
      <c r="MRN34" s="276"/>
      <c r="MRO34" s="276"/>
      <c r="MRP34" s="276"/>
      <c r="MRQ34" s="276"/>
      <c r="MRR34" s="276"/>
      <c r="MRS34" s="276"/>
      <c r="MRT34" s="276"/>
      <c r="MRU34" s="276"/>
      <c r="MRV34" s="276"/>
      <c r="MRW34" s="276"/>
      <c r="MRX34" s="276"/>
      <c r="MRY34" s="276"/>
      <c r="MRZ34" s="276"/>
      <c r="MSA34" s="276"/>
      <c r="MSB34" s="276"/>
      <c r="MSC34" s="276"/>
      <c r="MSD34" s="276"/>
      <c r="MSE34" s="276"/>
      <c r="MSF34" s="276"/>
      <c r="MSG34" s="276"/>
      <c r="MSH34" s="276"/>
      <c r="MSI34" s="276"/>
      <c r="MSJ34" s="276"/>
      <c r="MSK34" s="276"/>
      <c r="MSL34" s="276"/>
      <c r="MSM34" s="276"/>
      <c r="MSN34" s="276"/>
      <c r="MSO34" s="276"/>
      <c r="MSP34" s="276"/>
      <c r="MSQ34" s="276"/>
      <c r="MSR34" s="276"/>
      <c r="MSS34" s="276"/>
      <c r="MST34" s="276"/>
      <c r="MSU34" s="276"/>
      <c r="MSV34" s="276"/>
      <c r="MSW34" s="276"/>
      <c r="MSX34" s="276"/>
      <c r="MSY34" s="276"/>
      <c r="MSZ34" s="276"/>
      <c r="MTA34" s="276"/>
      <c r="MTB34" s="276"/>
      <c r="MTC34" s="276"/>
      <c r="MTD34" s="276"/>
      <c r="MTE34" s="276"/>
      <c r="MTF34" s="276"/>
      <c r="MTG34" s="276"/>
      <c r="MTH34" s="276"/>
      <c r="MTI34" s="276"/>
      <c r="MTJ34" s="276"/>
      <c r="MTK34" s="276"/>
      <c r="MTL34" s="276"/>
      <c r="MTM34" s="276"/>
      <c r="MTN34" s="276"/>
      <c r="MTO34" s="276"/>
      <c r="MTP34" s="276"/>
      <c r="MTQ34" s="276"/>
      <c r="MTR34" s="276"/>
      <c r="MTS34" s="276"/>
      <c r="MTT34" s="276"/>
      <c r="MTU34" s="276"/>
      <c r="MTV34" s="276"/>
      <c r="MTW34" s="276"/>
      <c r="MTX34" s="276"/>
      <c r="MTY34" s="276"/>
      <c r="MTZ34" s="276"/>
      <c r="MUA34" s="276"/>
      <c r="MUB34" s="276"/>
      <c r="MUC34" s="276"/>
      <c r="MUD34" s="276"/>
      <c r="MUE34" s="276"/>
      <c r="MUF34" s="276"/>
      <c r="MUG34" s="276"/>
      <c r="MUH34" s="276"/>
      <c r="MUI34" s="276"/>
      <c r="MUJ34" s="276"/>
      <c r="MUK34" s="276"/>
      <c r="MUL34" s="276"/>
      <c r="MUM34" s="276"/>
      <c r="MUN34" s="276"/>
      <c r="MUO34" s="276"/>
      <c r="MUP34" s="276"/>
      <c r="MUQ34" s="276"/>
      <c r="MUR34" s="276"/>
      <c r="MUS34" s="276"/>
      <c r="MUT34" s="276"/>
      <c r="MUU34" s="276"/>
      <c r="MUV34" s="276"/>
      <c r="MUW34" s="276"/>
      <c r="MUX34" s="276"/>
      <c r="MUY34" s="276"/>
      <c r="MUZ34" s="276"/>
      <c r="MVA34" s="276"/>
      <c r="MVB34" s="276"/>
      <c r="MVC34" s="276"/>
      <c r="MVD34" s="276"/>
      <c r="MVE34" s="276"/>
      <c r="MVF34" s="276"/>
      <c r="MVG34" s="276"/>
      <c r="MVH34" s="276"/>
      <c r="MVI34" s="276"/>
      <c r="MVJ34" s="276"/>
      <c r="MVK34" s="276"/>
      <c r="MVL34" s="276"/>
      <c r="MVM34" s="276"/>
      <c r="MVN34" s="276"/>
      <c r="MVO34" s="276"/>
      <c r="MVP34" s="276"/>
      <c r="MVQ34" s="276"/>
      <c r="MVR34" s="276"/>
      <c r="MVS34" s="276"/>
      <c r="MVT34" s="276"/>
      <c r="MVU34" s="276"/>
      <c r="MVV34" s="276"/>
      <c r="MVW34" s="276"/>
      <c r="MVX34" s="276"/>
      <c r="MVY34" s="276"/>
      <c r="MVZ34" s="276"/>
      <c r="MWA34" s="276"/>
      <c r="MWB34" s="276"/>
      <c r="MWC34" s="276"/>
      <c r="MWD34" s="276"/>
      <c r="MWE34" s="276"/>
      <c r="MWF34" s="276"/>
      <c r="MWG34" s="276"/>
      <c r="MWH34" s="276"/>
      <c r="MWI34" s="276"/>
      <c r="MWJ34" s="276"/>
      <c r="MWK34" s="276"/>
      <c r="MWL34" s="276"/>
      <c r="MWM34" s="276"/>
      <c r="MWN34" s="276"/>
      <c r="MWO34" s="276"/>
      <c r="MWP34" s="276"/>
      <c r="MWQ34" s="276"/>
      <c r="MWR34" s="276"/>
      <c r="MWS34" s="276"/>
      <c r="MWT34" s="276"/>
      <c r="MWU34" s="276"/>
      <c r="MWV34" s="276"/>
      <c r="MWW34" s="276"/>
      <c r="MWX34" s="276"/>
      <c r="MWY34" s="276"/>
      <c r="MWZ34" s="276"/>
      <c r="MXA34" s="276"/>
      <c r="MXB34" s="276"/>
      <c r="MXC34" s="276"/>
      <c r="MXD34" s="276"/>
      <c r="MXE34" s="276"/>
      <c r="MXF34" s="276"/>
      <c r="MXG34" s="276"/>
      <c r="MXH34" s="276"/>
      <c r="MXI34" s="276"/>
      <c r="MXJ34" s="276"/>
      <c r="MXK34" s="276"/>
      <c r="MXL34" s="276"/>
      <c r="MXM34" s="276"/>
      <c r="MXN34" s="276"/>
      <c r="MXO34" s="276"/>
      <c r="MXP34" s="276"/>
      <c r="MXQ34" s="276"/>
      <c r="MXR34" s="276"/>
      <c r="MXS34" s="276"/>
      <c r="MXT34" s="276"/>
      <c r="MXU34" s="276"/>
      <c r="MXV34" s="276"/>
      <c r="MXW34" s="276"/>
      <c r="MXX34" s="276"/>
      <c r="MXY34" s="276"/>
      <c r="MXZ34" s="276"/>
      <c r="MYA34" s="276"/>
      <c r="MYB34" s="276"/>
      <c r="MYC34" s="276"/>
      <c r="MYD34" s="276"/>
      <c r="MYE34" s="276"/>
      <c r="MYF34" s="276"/>
      <c r="MYG34" s="276"/>
      <c r="MYH34" s="276"/>
      <c r="MYI34" s="276"/>
      <c r="MYJ34" s="276"/>
      <c r="MYK34" s="276"/>
      <c r="MYL34" s="276"/>
      <c r="MYM34" s="276"/>
      <c r="MYN34" s="276"/>
      <c r="MYO34" s="276"/>
      <c r="MYP34" s="276"/>
      <c r="MYQ34" s="276"/>
      <c r="MYR34" s="276"/>
      <c r="MYS34" s="276"/>
      <c r="MYT34" s="276"/>
      <c r="MYU34" s="276"/>
      <c r="MYV34" s="276"/>
      <c r="MYW34" s="276"/>
      <c r="MYX34" s="276"/>
      <c r="MYY34" s="276"/>
      <c r="MYZ34" s="276"/>
      <c r="MZA34" s="276"/>
      <c r="MZB34" s="276"/>
      <c r="MZC34" s="276"/>
      <c r="MZD34" s="276"/>
      <c r="MZE34" s="276"/>
      <c r="MZF34" s="276"/>
      <c r="MZG34" s="276"/>
      <c r="MZH34" s="276"/>
      <c r="MZI34" s="276"/>
      <c r="MZJ34" s="276"/>
      <c r="MZK34" s="276"/>
      <c r="MZL34" s="276"/>
      <c r="MZM34" s="276"/>
      <c r="MZN34" s="276"/>
      <c r="MZO34" s="276"/>
      <c r="MZP34" s="276"/>
      <c r="MZQ34" s="276"/>
      <c r="MZR34" s="276"/>
      <c r="MZS34" s="276"/>
      <c r="MZT34" s="276"/>
      <c r="MZU34" s="276"/>
      <c r="MZV34" s="276"/>
      <c r="MZW34" s="276"/>
      <c r="MZX34" s="276"/>
      <c r="MZY34" s="276"/>
      <c r="MZZ34" s="276"/>
      <c r="NAA34" s="276"/>
      <c r="NAB34" s="276"/>
      <c r="NAC34" s="276"/>
      <c r="NAD34" s="276"/>
      <c r="NAE34" s="276"/>
      <c r="NAF34" s="276"/>
      <c r="NAG34" s="276"/>
      <c r="NAH34" s="276"/>
      <c r="NAI34" s="276"/>
      <c r="NAJ34" s="276"/>
      <c r="NAK34" s="276"/>
      <c r="NAL34" s="276"/>
      <c r="NAM34" s="276"/>
      <c r="NAN34" s="276"/>
      <c r="NAO34" s="276"/>
      <c r="NAP34" s="276"/>
      <c r="NAQ34" s="276"/>
      <c r="NAR34" s="276"/>
      <c r="NAS34" s="276"/>
      <c r="NAT34" s="276"/>
      <c r="NAU34" s="276"/>
      <c r="NAV34" s="276"/>
      <c r="NAW34" s="276"/>
      <c r="NAX34" s="276"/>
      <c r="NAY34" s="276"/>
      <c r="NAZ34" s="276"/>
      <c r="NBA34" s="276"/>
      <c r="NBB34" s="276"/>
      <c r="NBC34" s="276"/>
      <c r="NBD34" s="276"/>
      <c r="NBE34" s="276"/>
      <c r="NBF34" s="276"/>
      <c r="NBG34" s="276"/>
      <c r="NBH34" s="276"/>
      <c r="NBI34" s="276"/>
      <c r="NBJ34" s="276"/>
      <c r="NBK34" s="276"/>
      <c r="NBL34" s="276"/>
      <c r="NBM34" s="276"/>
      <c r="NBN34" s="276"/>
      <c r="NBO34" s="276"/>
      <c r="NBP34" s="276"/>
      <c r="NBQ34" s="276"/>
      <c r="NBR34" s="276"/>
      <c r="NBS34" s="276"/>
      <c r="NBT34" s="276"/>
      <c r="NBU34" s="276"/>
      <c r="NBV34" s="276"/>
      <c r="NBW34" s="276"/>
      <c r="NBX34" s="276"/>
      <c r="NBY34" s="276"/>
      <c r="NBZ34" s="276"/>
      <c r="NCA34" s="276"/>
      <c r="NCB34" s="276"/>
      <c r="NCC34" s="276"/>
      <c r="NCD34" s="276"/>
      <c r="NCE34" s="276"/>
      <c r="NCF34" s="276"/>
      <c r="NCG34" s="276"/>
      <c r="NCH34" s="276"/>
      <c r="NCI34" s="276"/>
      <c r="NCJ34" s="276"/>
      <c r="NCK34" s="276"/>
      <c r="NCL34" s="276"/>
      <c r="NCM34" s="276"/>
      <c r="NCN34" s="276"/>
      <c r="NCO34" s="276"/>
      <c r="NCP34" s="276"/>
      <c r="NCQ34" s="276"/>
      <c r="NCR34" s="276"/>
      <c r="NCS34" s="276"/>
      <c r="NCT34" s="276"/>
      <c r="NCU34" s="276"/>
      <c r="NCV34" s="276"/>
      <c r="NCW34" s="276"/>
      <c r="NCX34" s="276"/>
      <c r="NCY34" s="276"/>
      <c r="NCZ34" s="276"/>
      <c r="NDA34" s="276"/>
      <c r="NDB34" s="276"/>
      <c r="NDC34" s="276"/>
      <c r="NDD34" s="276"/>
      <c r="NDE34" s="276"/>
      <c r="NDF34" s="276"/>
      <c r="NDG34" s="276"/>
      <c r="NDH34" s="276"/>
      <c r="NDI34" s="276"/>
      <c r="NDJ34" s="276"/>
      <c r="NDK34" s="276"/>
      <c r="NDL34" s="276"/>
      <c r="NDM34" s="276"/>
      <c r="NDN34" s="276"/>
      <c r="NDO34" s="276"/>
      <c r="NDP34" s="276"/>
      <c r="NDQ34" s="276"/>
      <c r="NDR34" s="276"/>
      <c r="NDS34" s="276"/>
      <c r="NDT34" s="276"/>
      <c r="NDU34" s="276"/>
      <c r="NDV34" s="276"/>
      <c r="NDW34" s="276"/>
      <c r="NDX34" s="276"/>
      <c r="NDY34" s="276"/>
      <c r="NDZ34" s="276"/>
      <c r="NEA34" s="276"/>
      <c r="NEB34" s="276"/>
      <c r="NEC34" s="276"/>
      <c r="NED34" s="276"/>
      <c r="NEE34" s="276"/>
      <c r="NEF34" s="276"/>
      <c r="NEG34" s="276"/>
      <c r="NEH34" s="276"/>
      <c r="NEI34" s="276"/>
      <c r="NEJ34" s="276"/>
      <c r="NEK34" s="276"/>
      <c r="NEL34" s="276"/>
      <c r="NEM34" s="276"/>
      <c r="NEN34" s="276"/>
      <c r="NEO34" s="276"/>
      <c r="NEP34" s="276"/>
      <c r="NEQ34" s="276"/>
      <c r="NER34" s="276"/>
      <c r="NES34" s="276"/>
      <c r="NET34" s="276"/>
      <c r="NEU34" s="276"/>
      <c r="NEV34" s="276"/>
      <c r="NEW34" s="276"/>
      <c r="NEX34" s="276"/>
      <c r="NEY34" s="276"/>
      <c r="NEZ34" s="276"/>
      <c r="NFA34" s="276"/>
      <c r="NFB34" s="276"/>
      <c r="NFC34" s="276"/>
      <c r="NFD34" s="276"/>
      <c r="NFE34" s="276"/>
      <c r="NFF34" s="276"/>
      <c r="NFG34" s="276"/>
      <c r="NFH34" s="276"/>
      <c r="NFI34" s="276"/>
      <c r="NFJ34" s="276"/>
      <c r="NFK34" s="276"/>
      <c r="NFL34" s="276"/>
      <c r="NFM34" s="276"/>
      <c r="NFN34" s="276"/>
      <c r="NFO34" s="276"/>
      <c r="NFP34" s="276"/>
      <c r="NFQ34" s="276"/>
      <c r="NFR34" s="276"/>
      <c r="NFS34" s="276"/>
      <c r="NFT34" s="276"/>
      <c r="NFU34" s="276"/>
      <c r="NFV34" s="276"/>
      <c r="NFW34" s="276"/>
      <c r="NFX34" s="276"/>
      <c r="NFY34" s="276"/>
      <c r="NFZ34" s="276"/>
      <c r="NGA34" s="276"/>
      <c r="NGB34" s="276"/>
      <c r="NGC34" s="276"/>
      <c r="NGD34" s="276"/>
      <c r="NGE34" s="276"/>
      <c r="NGF34" s="276"/>
      <c r="NGG34" s="276"/>
      <c r="NGH34" s="276"/>
      <c r="NGI34" s="276"/>
      <c r="NGJ34" s="276"/>
      <c r="NGK34" s="276"/>
      <c r="NGL34" s="276"/>
      <c r="NGM34" s="276"/>
      <c r="NGN34" s="276"/>
      <c r="NGO34" s="276"/>
      <c r="NGP34" s="276"/>
      <c r="NGQ34" s="276"/>
      <c r="NGR34" s="276"/>
      <c r="NGS34" s="276"/>
      <c r="NGT34" s="276"/>
      <c r="NGU34" s="276"/>
      <c r="NGV34" s="276"/>
      <c r="NGW34" s="276"/>
      <c r="NGX34" s="276"/>
      <c r="NGY34" s="276"/>
      <c r="NGZ34" s="276"/>
      <c r="NHA34" s="276"/>
      <c r="NHB34" s="276"/>
      <c r="NHC34" s="276"/>
      <c r="NHD34" s="276"/>
      <c r="NHE34" s="276"/>
      <c r="NHF34" s="276"/>
      <c r="NHG34" s="276"/>
      <c r="NHH34" s="276"/>
      <c r="NHI34" s="276"/>
      <c r="NHJ34" s="276"/>
      <c r="NHK34" s="276"/>
      <c r="NHL34" s="276"/>
      <c r="NHM34" s="276"/>
      <c r="NHN34" s="276"/>
      <c r="NHO34" s="276"/>
      <c r="NHP34" s="276"/>
      <c r="NHQ34" s="276"/>
      <c r="NHR34" s="276"/>
      <c r="NHS34" s="276"/>
      <c r="NHT34" s="276"/>
      <c r="NHU34" s="276"/>
      <c r="NHV34" s="276"/>
      <c r="NHW34" s="276"/>
      <c r="NHX34" s="276"/>
      <c r="NHY34" s="276"/>
      <c r="NHZ34" s="276"/>
      <c r="NIA34" s="276"/>
      <c r="NIB34" s="276"/>
      <c r="NIC34" s="276"/>
      <c r="NID34" s="276"/>
      <c r="NIE34" s="276"/>
      <c r="NIF34" s="276"/>
      <c r="NIG34" s="276"/>
      <c r="NIH34" s="276"/>
      <c r="NII34" s="276"/>
      <c r="NIJ34" s="276"/>
      <c r="NIK34" s="276"/>
      <c r="NIL34" s="276"/>
      <c r="NIM34" s="276"/>
      <c r="NIN34" s="276"/>
      <c r="NIO34" s="276"/>
      <c r="NIP34" s="276"/>
      <c r="NIQ34" s="276"/>
      <c r="NIR34" s="276"/>
      <c r="NIS34" s="276"/>
      <c r="NIT34" s="276"/>
      <c r="NIU34" s="276"/>
      <c r="NIV34" s="276"/>
      <c r="NIW34" s="276"/>
      <c r="NIX34" s="276"/>
      <c r="NIY34" s="276"/>
      <c r="NIZ34" s="276"/>
      <c r="NJA34" s="276"/>
      <c r="NJB34" s="276"/>
      <c r="NJC34" s="276"/>
      <c r="NJD34" s="276"/>
      <c r="NJE34" s="276"/>
      <c r="NJF34" s="276"/>
      <c r="NJG34" s="276"/>
      <c r="NJH34" s="276"/>
      <c r="NJI34" s="276"/>
      <c r="NJJ34" s="276"/>
      <c r="NJK34" s="276"/>
      <c r="NJL34" s="276"/>
      <c r="NJM34" s="276"/>
      <c r="NJN34" s="276"/>
      <c r="NJO34" s="276"/>
      <c r="NJP34" s="276"/>
      <c r="NJQ34" s="276"/>
      <c r="NJR34" s="276"/>
      <c r="NJS34" s="276"/>
      <c r="NJT34" s="276"/>
      <c r="NJU34" s="276"/>
      <c r="NJV34" s="276"/>
      <c r="NJW34" s="276"/>
      <c r="NJX34" s="276"/>
      <c r="NJY34" s="276"/>
      <c r="NJZ34" s="276"/>
      <c r="NKA34" s="276"/>
      <c r="NKB34" s="276"/>
      <c r="NKC34" s="276"/>
      <c r="NKD34" s="276"/>
      <c r="NKE34" s="276"/>
      <c r="NKF34" s="276"/>
      <c r="NKG34" s="276"/>
      <c r="NKH34" s="276"/>
      <c r="NKI34" s="276"/>
      <c r="NKJ34" s="276"/>
      <c r="NKK34" s="276"/>
      <c r="NKL34" s="276"/>
      <c r="NKM34" s="276"/>
      <c r="NKN34" s="276"/>
      <c r="NKO34" s="276"/>
      <c r="NKP34" s="276"/>
      <c r="NKQ34" s="276"/>
      <c r="NKR34" s="276"/>
      <c r="NKS34" s="276"/>
      <c r="NKT34" s="276"/>
      <c r="NKU34" s="276"/>
      <c r="NKV34" s="276"/>
      <c r="NKW34" s="276"/>
      <c r="NKX34" s="276"/>
      <c r="NKY34" s="276"/>
      <c r="NKZ34" s="276"/>
      <c r="NLA34" s="276"/>
      <c r="NLB34" s="276"/>
      <c r="NLC34" s="276"/>
      <c r="NLD34" s="276"/>
      <c r="NLE34" s="276"/>
      <c r="NLF34" s="276"/>
      <c r="NLG34" s="276"/>
      <c r="NLH34" s="276"/>
      <c r="NLI34" s="276"/>
      <c r="NLJ34" s="276"/>
      <c r="NLK34" s="276"/>
      <c r="NLL34" s="276"/>
      <c r="NLM34" s="276"/>
      <c r="NLN34" s="276"/>
      <c r="NLO34" s="276"/>
      <c r="NLP34" s="276"/>
      <c r="NLQ34" s="276"/>
      <c r="NLR34" s="276"/>
      <c r="NLS34" s="276"/>
      <c r="NLT34" s="276"/>
      <c r="NLU34" s="276"/>
      <c r="NLV34" s="276"/>
      <c r="NLW34" s="276"/>
      <c r="NLX34" s="276"/>
      <c r="NLY34" s="276"/>
      <c r="NLZ34" s="276"/>
      <c r="NMA34" s="276"/>
      <c r="NMB34" s="276"/>
      <c r="NMC34" s="276"/>
      <c r="NMD34" s="276"/>
      <c r="NME34" s="276"/>
      <c r="NMF34" s="276"/>
      <c r="NMG34" s="276"/>
      <c r="NMH34" s="276"/>
      <c r="NMI34" s="276"/>
      <c r="NMJ34" s="276"/>
      <c r="NMK34" s="276"/>
      <c r="NML34" s="276"/>
      <c r="NMM34" s="276"/>
      <c r="NMN34" s="276"/>
      <c r="NMO34" s="276"/>
      <c r="NMP34" s="276"/>
      <c r="NMQ34" s="276"/>
      <c r="NMR34" s="276"/>
      <c r="NMS34" s="276"/>
      <c r="NMT34" s="276"/>
      <c r="NMU34" s="276"/>
      <c r="NMV34" s="276"/>
      <c r="NMW34" s="276"/>
      <c r="NMX34" s="276"/>
      <c r="NMY34" s="276"/>
      <c r="NMZ34" s="276"/>
      <c r="NNA34" s="276"/>
      <c r="NNB34" s="276"/>
      <c r="NNC34" s="276"/>
      <c r="NND34" s="276"/>
      <c r="NNE34" s="276"/>
      <c r="NNF34" s="276"/>
      <c r="NNG34" s="276"/>
      <c r="NNH34" s="276"/>
      <c r="NNI34" s="276"/>
      <c r="NNJ34" s="276"/>
      <c r="NNK34" s="276"/>
      <c r="NNL34" s="276"/>
      <c r="NNM34" s="276"/>
      <c r="NNN34" s="276"/>
      <c r="NNO34" s="276"/>
      <c r="NNP34" s="276"/>
      <c r="NNQ34" s="276"/>
      <c r="NNR34" s="276"/>
      <c r="NNS34" s="276"/>
      <c r="NNT34" s="276"/>
      <c r="NNU34" s="276"/>
      <c r="NNV34" s="276"/>
      <c r="NNW34" s="276"/>
      <c r="NNX34" s="276"/>
      <c r="NNY34" s="276"/>
      <c r="NNZ34" s="276"/>
      <c r="NOA34" s="276"/>
      <c r="NOB34" s="276"/>
      <c r="NOC34" s="276"/>
      <c r="NOD34" s="276"/>
      <c r="NOE34" s="276"/>
      <c r="NOF34" s="276"/>
      <c r="NOG34" s="276"/>
      <c r="NOH34" s="276"/>
      <c r="NOI34" s="276"/>
      <c r="NOJ34" s="276"/>
      <c r="NOK34" s="276"/>
      <c r="NOL34" s="276"/>
      <c r="NOM34" s="276"/>
      <c r="NON34" s="276"/>
      <c r="NOO34" s="276"/>
      <c r="NOP34" s="276"/>
      <c r="NOQ34" s="276"/>
      <c r="NOR34" s="276"/>
      <c r="NOS34" s="276"/>
      <c r="NOT34" s="276"/>
      <c r="NOU34" s="276"/>
      <c r="NOV34" s="276"/>
      <c r="NOW34" s="276"/>
      <c r="NOX34" s="276"/>
      <c r="NOY34" s="276"/>
      <c r="NOZ34" s="276"/>
      <c r="NPA34" s="276"/>
      <c r="NPB34" s="276"/>
      <c r="NPC34" s="276"/>
      <c r="NPD34" s="276"/>
      <c r="NPE34" s="276"/>
      <c r="NPF34" s="276"/>
      <c r="NPG34" s="276"/>
      <c r="NPH34" s="276"/>
      <c r="NPI34" s="276"/>
      <c r="NPJ34" s="276"/>
      <c r="NPK34" s="276"/>
      <c r="NPL34" s="276"/>
      <c r="NPM34" s="276"/>
      <c r="NPN34" s="276"/>
      <c r="NPO34" s="276"/>
      <c r="NPP34" s="276"/>
      <c r="NPQ34" s="276"/>
      <c r="NPR34" s="276"/>
      <c r="NPS34" s="276"/>
      <c r="NPT34" s="276"/>
      <c r="NPU34" s="276"/>
      <c r="NPV34" s="276"/>
      <c r="NPW34" s="276"/>
      <c r="NPX34" s="276"/>
      <c r="NPY34" s="276"/>
      <c r="NPZ34" s="276"/>
      <c r="NQA34" s="276"/>
      <c r="NQB34" s="276"/>
      <c r="NQC34" s="276"/>
      <c r="NQD34" s="276"/>
      <c r="NQE34" s="276"/>
      <c r="NQF34" s="276"/>
      <c r="NQG34" s="276"/>
      <c r="NQH34" s="276"/>
      <c r="NQI34" s="276"/>
      <c r="NQJ34" s="276"/>
      <c r="NQK34" s="276"/>
      <c r="NQL34" s="276"/>
      <c r="NQM34" s="276"/>
      <c r="NQN34" s="276"/>
      <c r="NQO34" s="276"/>
      <c r="NQP34" s="276"/>
      <c r="NQQ34" s="276"/>
      <c r="NQR34" s="276"/>
      <c r="NQS34" s="276"/>
      <c r="NQT34" s="276"/>
      <c r="NQU34" s="276"/>
      <c r="NQV34" s="276"/>
      <c r="NQW34" s="276"/>
      <c r="NQX34" s="276"/>
      <c r="NQY34" s="276"/>
      <c r="NQZ34" s="276"/>
      <c r="NRA34" s="276"/>
      <c r="NRB34" s="276"/>
      <c r="NRC34" s="276"/>
      <c r="NRD34" s="276"/>
      <c r="NRE34" s="276"/>
      <c r="NRF34" s="276"/>
      <c r="NRG34" s="276"/>
      <c r="NRH34" s="276"/>
      <c r="NRI34" s="276"/>
      <c r="NRJ34" s="276"/>
      <c r="NRK34" s="276"/>
      <c r="NRL34" s="276"/>
      <c r="NRM34" s="276"/>
      <c r="NRN34" s="276"/>
      <c r="NRO34" s="276"/>
      <c r="NRP34" s="276"/>
      <c r="NRQ34" s="276"/>
      <c r="NRR34" s="276"/>
      <c r="NRS34" s="276"/>
      <c r="NRT34" s="276"/>
      <c r="NRU34" s="276"/>
      <c r="NRV34" s="276"/>
      <c r="NRW34" s="276"/>
      <c r="NRX34" s="276"/>
      <c r="NRY34" s="276"/>
      <c r="NRZ34" s="276"/>
      <c r="NSA34" s="276"/>
      <c r="NSB34" s="276"/>
      <c r="NSC34" s="276"/>
      <c r="NSD34" s="276"/>
      <c r="NSE34" s="276"/>
      <c r="NSF34" s="276"/>
      <c r="NSG34" s="276"/>
      <c r="NSH34" s="276"/>
      <c r="NSI34" s="276"/>
      <c r="NSJ34" s="276"/>
      <c r="NSK34" s="276"/>
      <c r="NSL34" s="276"/>
      <c r="NSM34" s="276"/>
      <c r="NSN34" s="276"/>
      <c r="NSO34" s="276"/>
      <c r="NSP34" s="276"/>
      <c r="NSQ34" s="276"/>
      <c r="NSR34" s="276"/>
      <c r="NSS34" s="276"/>
      <c r="NST34" s="276"/>
      <c r="NSU34" s="276"/>
      <c r="NSV34" s="276"/>
      <c r="NSW34" s="276"/>
      <c r="NSX34" s="276"/>
      <c r="NSY34" s="276"/>
      <c r="NSZ34" s="276"/>
      <c r="NTA34" s="276"/>
      <c r="NTB34" s="276"/>
      <c r="NTC34" s="276"/>
      <c r="NTD34" s="276"/>
      <c r="NTE34" s="276"/>
      <c r="NTF34" s="276"/>
      <c r="NTG34" s="276"/>
      <c r="NTH34" s="276"/>
      <c r="NTI34" s="276"/>
      <c r="NTJ34" s="276"/>
      <c r="NTK34" s="276"/>
      <c r="NTL34" s="276"/>
      <c r="NTM34" s="276"/>
      <c r="NTN34" s="276"/>
      <c r="NTO34" s="276"/>
      <c r="NTP34" s="276"/>
      <c r="NTQ34" s="276"/>
      <c r="NTR34" s="276"/>
      <c r="NTS34" s="276"/>
      <c r="NTT34" s="276"/>
      <c r="NTU34" s="276"/>
      <c r="NTV34" s="276"/>
      <c r="NTW34" s="276"/>
      <c r="NTX34" s="276"/>
      <c r="NTY34" s="276"/>
      <c r="NTZ34" s="276"/>
      <c r="NUA34" s="276"/>
      <c r="NUB34" s="276"/>
      <c r="NUC34" s="276"/>
      <c r="NUD34" s="276"/>
      <c r="NUE34" s="276"/>
      <c r="NUF34" s="276"/>
      <c r="NUG34" s="276"/>
      <c r="NUH34" s="276"/>
      <c r="NUI34" s="276"/>
      <c r="NUJ34" s="276"/>
      <c r="NUK34" s="276"/>
      <c r="NUL34" s="276"/>
      <c r="NUM34" s="276"/>
      <c r="NUN34" s="276"/>
      <c r="NUO34" s="276"/>
      <c r="NUP34" s="276"/>
      <c r="NUQ34" s="276"/>
      <c r="NUR34" s="276"/>
      <c r="NUS34" s="276"/>
      <c r="NUT34" s="276"/>
      <c r="NUU34" s="276"/>
      <c r="NUV34" s="276"/>
      <c r="NUW34" s="276"/>
      <c r="NUX34" s="276"/>
      <c r="NUY34" s="276"/>
      <c r="NUZ34" s="276"/>
      <c r="NVA34" s="276"/>
      <c r="NVB34" s="276"/>
      <c r="NVC34" s="276"/>
      <c r="NVD34" s="276"/>
      <c r="NVE34" s="276"/>
      <c r="NVF34" s="276"/>
      <c r="NVG34" s="276"/>
      <c r="NVH34" s="276"/>
      <c r="NVI34" s="276"/>
      <c r="NVJ34" s="276"/>
      <c r="NVK34" s="276"/>
      <c r="NVL34" s="276"/>
      <c r="NVM34" s="276"/>
      <c r="NVN34" s="276"/>
      <c r="NVO34" s="276"/>
      <c r="NVP34" s="276"/>
      <c r="NVQ34" s="276"/>
      <c r="NVR34" s="276"/>
      <c r="NVS34" s="276"/>
      <c r="NVT34" s="276"/>
      <c r="NVU34" s="276"/>
      <c r="NVV34" s="276"/>
      <c r="NVW34" s="276"/>
      <c r="NVX34" s="276"/>
      <c r="NVY34" s="276"/>
      <c r="NVZ34" s="276"/>
      <c r="NWA34" s="276"/>
      <c r="NWB34" s="276"/>
      <c r="NWC34" s="276"/>
      <c r="NWD34" s="276"/>
      <c r="NWE34" s="276"/>
      <c r="NWF34" s="276"/>
      <c r="NWG34" s="276"/>
      <c r="NWH34" s="276"/>
      <c r="NWI34" s="276"/>
      <c r="NWJ34" s="276"/>
      <c r="NWK34" s="276"/>
      <c r="NWL34" s="276"/>
      <c r="NWM34" s="276"/>
      <c r="NWN34" s="276"/>
      <c r="NWO34" s="276"/>
      <c r="NWP34" s="276"/>
      <c r="NWQ34" s="276"/>
      <c r="NWR34" s="276"/>
      <c r="NWS34" s="276"/>
      <c r="NWT34" s="276"/>
      <c r="NWU34" s="276"/>
      <c r="NWV34" s="276"/>
      <c r="NWW34" s="276"/>
      <c r="NWX34" s="276"/>
      <c r="NWY34" s="276"/>
      <c r="NWZ34" s="276"/>
      <c r="NXA34" s="276"/>
      <c r="NXB34" s="276"/>
      <c r="NXC34" s="276"/>
      <c r="NXD34" s="276"/>
      <c r="NXE34" s="276"/>
      <c r="NXF34" s="276"/>
      <c r="NXG34" s="276"/>
      <c r="NXH34" s="276"/>
      <c r="NXI34" s="276"/>
      <c r="NXJ34" s="276"/>
      <c r="NXK34" s="276"/>
      <c r="NXL34" s="276"/>
      <c r="NXM34" s="276"/>
      <c r="NXN34" s="276"/>
      <c r="NXO34" s="276"/>
      <c r="NXP34" s="276"/>
      <c r="NXQ34" s="276"/>
      <c r="NXR34" s="276"/>
      <c r="NXS34" s="276"/>
      <c r="NXT34" s="276"/>
      <c r="NXU34" s="276"/>
      <c r="NXV34" s="276"/>
      <c r="NXW34" s="276"/>
      <c r="NXX34" s="276"/>
      <c r="NXY34" s="276"/>
      <c r="NXZ34" s="276"/>
      <c r="NYA34" s="276"/>
      <c r="NYB34" s="276"/>
      <c r="NYC34" s="276"/>
      <c r="NYD34" s="276"/>
      <c r="NYE34" s="276"/>
      <c r="NYF34" s="276"/>
      <c r="NYG34" s="276"/>
      <c r="NYH34" s="276"/>
      <c r="NYI34" s="276"/>
      <c r="NYJ34" s="276"/>
      <c r="NYK34" s="276"/>
      <c r="NYL34" s="276"/>
      <c r="NYM34" s="276"/>
      <c r="NYN34" s="276"/>
      <c r="NYO34" s="276"/>
      <c r="NYP34" s="276"/>
      <c r="NYQ34" s="276"/>
      <c r="NYR34" s="276"/>
      <c r="NYS34" s="276"/>
      <c r="NYT34" s="276"/>
      <c r="NYU34" s="276"/>
      <c r="NYV34" s="276"/>
      <c r="NYW34" s="276"/>
      <c r="NYX34" s="276"/>
      <c r="NYY34" s="276"/>
      <c r="NYZ34" s="276"/>
      <c r="NZA34" s="276"/>
      <c r="NZB34" s="276"/>
      <c r="NZC34" s="276"/>
      <c r="NZD34" s="276"/>
      <c r="NZE34" s="276"/>
      <c r="NZF34" s="276"/>
      <c r="NZG34" s="276"/>
      <c r="NZH34" s="276"/>
      <c r="NZI34" s="276"/>
      <c r="NZJ34" s="276"/>
      <c r="NZK34" s="276"/>
      <c r="NZL34" s="276"/>
      <c r="NZM34" s="276"/>
      <c r="NZN34" s="276"/>
      <c r="NZO34" s="276"/>
      <c r="NZP34" s="276"/>
      <c r="NZQ34" s="276"/>
      <c r="NZR34" s="276"/>
      <c r="NZS34" s="276"/>
      <c r="NZT34" s="276"/>
      <c r="NZU34" s="276"/>
      <c r="NZV34" s="276"/>
      <c r="NZW34" s="276"/>
      <c r="NZX34" s="276"/>
      <c r="NZY34" s="276"/>
      <c r="NZZ34" s="276"/>
      <c r="OAA34" s="276"/>
      <c r="OAB34" s="276"/>
      <c r="OAC34" s="276"/>
      <c r="OAD34" s="276"/>
      <c r="OAE34" s="276"/>
      <c r="OAF34" s="276"/>
      <c r="OAG34" s="276"/>
      <c r="OAH34" s="276"/>
      <c r="OAI34" s="276"/>
      <c r="OAJ34" s="276"/>
      <c r="OAK34" s="276"/>
      <c r="OAL34" s="276"/>
      <c r="OAM34" s="276"/>
      <c r="OAN34" s="276"/>
      <c r="OAO34" s="276"/>
      <c r="OAP34" s="276"/>
      <c r="OAQ34" s="276"/>
      <c r="OAR34" s="276"/>
      <c r="OAS34" s="276"/>
      <c r="OAT34" s="276"/>
      <c r="OAU34" s="276"/>
      <c r="OAV34" s="276"/>
      <c r="OAW34" s="276"/>
      <c r="OAX34" s="276"/>
      <c r="OAY34" s="276"/>
      <c r="OAZ34" s="276"/>
      <c r="OBA34" s="276"/>
      <c r="OBB34" s="276"/>
      <c r="OBC34" s="276"/>
      <c r="OBD34" s="276"/>
      <c r="OBE34" s="276"/>
      <c r="OBF34" s="276"/>
      <c r="OBG34" s="276"/>
      <c r="OBH34" s="276"/>
      <c r="OBI34" s="276"/>
      <c r="OBJ34" s="276"/>
      <c r="OBK34" s="276"/>
      <c r="OBL34" s="276"/>
      <c r="OBM34" s="276"/>
      <c r="OBN34" s="276"/>
      <c r="OBO34" s="276"/>
      <c r="OBP34" s="276"/>
      <c r="OBQ34" s="276"/>
      <c r="OBR34" s="276"/>
      <c r="OBS34" s="276"/>
      <c r="OBT34" s="276"/>
      <c r="OBU34" s="276"/>
      <c r="OBV34" s="276"/>
      <c r="OBW34" s="276"/>
      <c r="OBX34" s="276"/>
      <c r="OBY34" s="276"/>
      <c r="OBZ34" s="276"/>
      <c r="OCA34" s="276"/>
      <c r="OCB34" s="276"/>
      <c r="OCC34" s="276"/>
      <c r="OCD34" s="276"/>
      <c r="OCE34" s="276"/>
      <c r="OCF34" s="276"/>
      <c r="OCG34" s="276"/>
      <c r="OCH34" s="276"/>
      <c r="OCI34" s="276"/>
      <c r="OCJ34" s="276"/>
      <c r="OCK34" s="276"/>
      <c r="OCL34" s="276"/>
      <c r="OCM34" s="276"/>
      <c r="OCN34" s="276"/>
      <c r="OCO34" s="276"/>
      <c r="OCP34" s="276"/>
      <c r="OCQ34" s="276"/>
      <c r="OCR34" s="276"/>
      <c r="OCS34" s="276"/>
      <c r="OCT34" s="276"/>
      <c r="OCU34" s="276"/>
      <c r="OCV34" s="276"/>
      <c r="OCW34" s="276"/>
      <c r="OCX34" s="276"/>
      <c r="OCY34" s="276"/>
      <c r="OCZ34" s="276"/>
      <c r="ODA34" s="276"/>
      <c r="ODB34" s="276"/>
      <c r="ODC34" s="276"/>
      <c r="ODD34" s="276"/>
      <c r="ODE34" s="276"/>
      <c r="ODF34" s="276"/>
      <c r="ODG34" s="276"/>
      <c r="ODH34" s="276"/>
      <c r="ODI34" s="276"/>
      <c r="ODJ34" s="276"/>
      <c r="ODK34" s="276"/>
      <c r="ODL34" s="276"/>
      <c r="ODM34" s="276"/>
      <c r="ODN34" s="276"/>
      <c r="ODO34" s="276"/>
      <c r="ODP34" s="276"/>
      <c r="ODQ34" s="276"/>
      <c r="ODR34" s="276"/>
      <c r="ODS34" s="276"/>
      <c r="ODT34" s="276"/>
      <c r="ODU34" s="276"/>
      <c r="ODV34" s="276"/>
      <c r="ODW34" s="276"/>
      <c r="ODX34" s="276"/>
      <c r="ODY34" s="276"/>
      <c r="ODZ34" s="276"/>
      <c r="OEA34" s="276"/>
      <c r="OEB34" s="276"/>
      <c r="OEC34" s="276"/>
      <c r="OED34" s="276"/>
      <c r="OEE34" s="276"/>
      <c r="OEF34" s="276"/>
      <c r="OEG34" s="276"/>
      <c r="OEH34" s="276"/>
      <c r="OEI34" s="276"/>
      <c r="OEJ34" s="276"/>
      <c r="OEK34" s="276"/>
      <c r="OEL34" s="276"/>
      <c r="OEM34" s="276"/>
      <c r="OEN34" s="276"/>
      <c r="OEO34" s="276"/>
      <c r="OEP34" s="276"/>
      <c r="OEQ34" s="276"/>
      <c r="OER34" s="276"/>
      <c r="OES34" s="276"/>
      <c r="OET34" s="276"/>
      <c r="OEU34" s="276"/>
      <c r="OEV34" s="276"/>
      <c r="OEW34" s="276"/>
      <c r="OEX34" s="276"/>
      <c r="OEY34" s="276"/>
      <c r="OEZ34" s="276"/>
      <c r="OFA34" s="276"/>
      <c r="OFB34" s="276"/>
      <c r="OFC34" s="276"/>
      <c r="OFD34" s="276"/>
      <c r="OFE34" s="276"/>
      <c r="OFF34" s="276"/>
      <c r="OFG34" s="276"/>
      <c r="OFH34" s="276"/>
      <c r="OFI34" s="276"/>
      <c r="OFJ34" s="276"/>
      <c r="OFK34" s="276"/>
      <c r="OFL34" s="276"/>
      <c r="OFM34" s="276"/>
      <c r="OFN34" s="276"/>
      <c r="OFO34" s="276"/>
      <c r="OFP34" s="276"/>
      <c r="OFQ34" s="276"/>
      <c r="OFR34" s="276"/>
      <c r="OFS34" s="276"/>
      <c r="OFT34" s="276"/>
      <c r="OFU34" s="276"/>
      <c r="OFV34" s="276"/>
      <c r="OFW34" s="276"/>
      <c r="OFX34" s="276"/>
      <c r="OFY34" s="276"/>
      <c r="OFZ34" s="276"/>
      <c r="OGA34" s="276"/>
      <c r="OGB34" s="276"/>
      <c r="OGC34" s="276"/>
      <c r="OGD34" s="276"/>
      <c r="OGE34" s="276"/>
      <c r="OGF34" s="276"/>
      <c r="OGG34" s="276"/>
      <c r="OGH34" s="276"/>
      <c r="OGI34" s="276"/>
      <c r="OGJ34" s="276"/>
      <c r="OGK34" s="276"/>
      <c r="OGL34" s="276"/>
      <c r="OGM34" s="276"/>
      <c r="OGN34" s="276"/>
      <c r="OGO34" s="276"/>
      <c r="OGP34" s="276"/>
      <c r="OGQ34" s="276"/>
      <c r="OGR34" s="276"/>
      <c r="OGS34" s="276"/>
      <c r="OGT34" s="276"/>
      <c r="OGU34" s="276"/>
      <c r="OGV34" s="276"/>
      <c r="OGW34" s="276"/>
      <c r="OGX34" s="276"/>
      <c r="OGY34" s="276"/>
      <c r="OGZ34" s="276"/>
      <c r="OHA34" s="276"/>
      <c r="OHB34" s="276"/>
      <c r="OHC34" s="276"/>
      <c r="OHD34" s="276"/>
      <c r="OHE34" s="276"/>
      <c r="OHF34" s="276"/>
      <c r="OHG34" s="276"/>
      <c r="OHH34" s="276"/>
      <c r="OHI34" s="276"/>
      <c r="OHJ34" s="276"/>
      <c r="OHK34" s="276"/>
      <c r="OHL34" s="276"/>
      <c r="OHM34" s="276"/>
      <c r="OHN34" s="276"/>
      <c r="OHO34" s="276"/>
      <c r="OHP34" s="276"/>
      <c r="OHQ34" s="276"/>
      <c r="OHR34" s="276"/>
      <c r="OHS34" s="276"/>
      <c r="OHT34" s="276"/>
      <c r="OHU34" s="276"/>
      <c r="OHV34" s="276"/>
      <c r="OHW34" s="276"/>
      <c r="OHX34" s="276"/>
      <c r="OHY34" s="276"/>
      <c r="OHZ34" s="276"/>
      <c r="OIA34" s="276"/>
      <c r="OIB34" s="276"/>
      <c r="OIC34" s="276"/>
      <c r="OID34" s="276"/>
      <c r="OIE34" s="276"/>
      <c r="OIF34" s="276"/>
      <c r="OIG34" s="276"/>
      <c r="OIH34" s="276"/>
      <c r="OII34" s="276"/>
      <c r="OIJ34" s="276"/>
      <c r="OIK34" s="276"/>
      <c r="OIL34" s="276"/>
      <c r="OIM34" s="276"/>
      <c r="OIN34" s="276"/>
      <c r="OIO34" s="276"/>
      <c r="OIP34" s="276"/>
      <c r="OIQ34" s="276"/>
      <c r="OIR34" s="276"/>
      <c r="OIS34" s="276"/>
      <c r="OIT34" s="276"/>
      <c r="OIU34" s="276"/>
      <c r="OIV34" s="276"/>
      <c r="OIW34" s="276"/>
      <c r="OIX34" s="276"/>
      <c r="OIY34" s="276"/>
      <c r="OIZ34" s="276"/>
      <c r="OJA34" s="276"/>
      <c r="OJB34" s="276"/>
      <c r="OJC34" s="276"/>
      <c r="OJD34" s="276"/>
      <c r="OJE34" s="276"/>
      <c r="OJF34" s="276"/>
      <c r="OJG34" s="276"/>
      <c r="OJH34" s="276"/>
      <c r="OJI34" s="276"/>
      <c r="OJJ34" s="276"/>
      <c r="OJK34" s="276"/>
      <c r="OJL34" s="276"/>
      <c r="OJM34" s="276"/>
      <c r="OJN34" s="276"/>
      <c r="OJO34" s="276"/>
      <c r="OJP34" s="276"/>
      <c r="OJQ34" s="276"/>
      <c r="OJR34" s="276"/>
      <c r="OJS34" s="276"/>
      <c r="OJT34" s="276"/>
      <c r="OJU34" s="276"/>
      <c r="OJV34" s="276"/>
      <c r="OJW34" s="276"/>
      <c r="OJX34" s="276"/>
      <c r="OJY34" s="276"/>
      <c r="OJZ34" s="276"/>
      <c r="OKA34" s="276"/>
      <c r="OKB34" s="276"/>
      <c r="OKC34" s="276"/>
      <c r="OKD34" s="276"/>
      <c r="OKE34" s="276"/>
      <c r="OKF34" s="276"/>
      <c r="OKG34" s="276"/>
      <c r="OKH34" s="276"/>
      <c r="OKI34" s="276"/>
      <c r="OKJ34" s="276"/>
      <c r="OKK34" s="276"/>
      <c r="OKL34" s="276"/>
      <c r="OKM34" s="276"/>
      <c r="OKN34" s="276"/>
      <c r="OKO34" s="276"/>
      <c r="OKP34" s="276"/>
      <c r="OKQ34" s="276"/>
      <c r="OKR34" s="276"/>
      <c r="OKS34" s="276"/>
      <c r="OKT34" s="276"/>
      <c r="OKU34" s="276"/>
      <c r="OKV34" s="276"/>
      <c r="OKW34" s="276"/>
      <c r="OKX34" s="276"/>
      <c r="OKY34" s="276"/>
      <c r="OKZ34" s="276"/>
      <c r="OLA34" s="276"/>
      <c r="OLB34" s="276"/>
      <c r="OLC34" s="276"/>
      <c r="OLD34" s="276"/>
      <c r="OLE34" s="276"/>
      <c r="OLF34" s="276"/>
      <c r="OLG34" s="276"/>
      <c r="OLH34" s="276"/>
      <c r="OLI34" s="276"/>
      <c r="OLJ34" s="276"/>
      <c r="OLK34" s="276"/>
      <c r="OLL34" s="276"/>
      <c r="OLM34" s="276"/>
      <c r="OLN34" s="276"/>
      <c r="OLO34" s="276"/>
      <c r="OLP34" s="276"/>
      <c r="OLQ34" s="276"/>
      <c r="OLR34" s="276"/>
      <c r="OLS34" s="276"/>
      <c r="OLT34" s="276"/>
      <c r="OLU34" s="276"/>
      <c r="OLV34" s="276"/>
      <c r="OLW34" s="276"/>
      <c r="OLX34" s="276"/>
      <c r="OLY34" s="276"/>
      <c r="OLZ34" s="276"/>
      <c r="OMA34" s="276"/>
      <c r="OMB34" s="276"/>
      <c r="OMC34" s="276"/>
      <c r="OMD34" s="276"/>
      <c r="OME34" s="276"/>
      <c r="OMF34" s="276"/>
      <c r="OMG34" s="276"/>
      <c r="OMH34" s="276"/>
      <c r="OMI34" s="276"/>
      <c r="OMJ34" s="276"/>
      <c r="OMK34" s="276"/>
      <c r="OML34" s="276"/>
      <c r="OMM34" s="276"/>
      <c r="OMN34" s="276"/>
      <c r="OMO34" s="276"/>
      <c r="OMP34" s="276"/>
      <c r="OMQ34" s="276"/>
      <c r="OMR34" s="276"/>
      <c r="OMS34" s="276"/>
      <c r="OMT34" s="276"/>
      <c r="OMU34" s="276"/>
      <c r="OMV34" s="276"/>
      <c r="OMW34" s="276"/>
      <c r="OMX34" s="276"/>
      <c r="OMY34" s="276"/>
      <c r="OMZ34" s="276"/>
      <c r="ONA34" s="276"/>
      <c r="ONB34" s="276"/>
      <c r="ONC34" s="276"/>
      <c r="OND34" s="276"/>
      <c r="ONE34" s="276"/>
      <c r="ONF34" s="276"/>
      <c r="ONG34" s="276"/>
      <c r="ONH34" s="276"/>
      <c r="ONI34" s="276"/>
      <c r="ONJ34" s="276"/>
      <c r="ONK34" s="276"/>
      <c r="ONL34" s="276"/>
      <c r="ONM34" s="276"/>
      <c r="ONN34" s="276"/>
      <c r="ONO34" s="276"/>
      <c r="ONP34" s="276"/>
      <c r="ONQ34" s="276"/>
      <c r="ONR34" s="276"/>
      <c r="ONS34" s="276"/>
      <c r="ONT34" s="276"/>
      <c r="ONU34" s="276"/>
      <c r="ONV34" s="276"/>
      <c r="ONW34" s="276"/>
      <c r="ONX34" s="276"/>
      <c r="ONY34" s="276"/>
      <c r="ONZ34" s="276"/>
      <c r="OOA34" s="276"/>
      <c r="OOB34" s="276"/>
      <c r="OOC34" s="276"/>
      <c r="OOD34" s="276"/>
      <c r="OOE34" s="276"/>
      <c r="OOF34" s="276"/>
      <c r="OOG34" s="276"/>
      <c r="OOH34" s="276"/>
      <c r="OOI34" s="276"/>
      <c r="OOJ34" s="276"/>
      <c r="OOK34" s="276"/>
      <c r="OOL34" s="276"/>
      <c r="OOM34" s="276"/>
      <c r="OON34" s="276"/>
      <c r="OOO34" s="276"/>
      <c r="OOP34" s="276"/>
      <c r="OOQ34" s="276"/>
      <c r="OOR34" s="276"/>
      <c r="OOS34" s="276"/>
      <c r="OOT34" s="276"/>
      <c r="OOU34" s="276"/>
      <c r="OOV34" s="276"/>
      <c r="OOW34" s="276"/>
      <c r="OOX34" s="276"/>
      <c r="OOY34" s="276"/>
      <c r="OOZ34" s="276"/>
      <c r="OPA34" s="276"/>
      <c r="OPB34" s="276"/>
      <c r="OPC34" s="276"/>
      <c r="OPD34" s="276"/>
      <c r="OPE34" s="276"/>
      <c r="OPF34" s="276"/>
      <c r="OPG34" s="276"/>
      <c r="OPH34" s="276"/>
      <c r="OPI34" s="276"/>
      <c r="OPJ34" s="276"/>
      <c r="OPK34" s="276"/>
      <c r="OPL34" s="276"/>
      <c r="OPM34" s="276"/>
      <c r="OPN34" s="276"/>
      <c r="OPO34" s="276"/>
      <c r="OPP34" s="276"/>
      <c r="OPQ34" s="276"/>
      <c r="OPR34" s="276"/>
      <c r="OPS34" s="276"/>
      <c r="OPT34" s="276"/>
      <c r="OPU34" s="276"/>
      <c r="OPV34" s="276"/>
      <c r="OPW34" s="276"/>
      <c r="OPX34" s="276"/>
      <c r="OPY34" s="276"/>
      <c r="OPZ34" s="276"/>
      <c r="OQA34" s="276"/>
      <c r="OQB34" s="276"/>
      <c r="OQC34" s="276"/>
      <c r="OQD34" s="276"/>
      <c r="OQE34" s="276"/>
      <c r="OQF34" s="276"/>
      <c r="OQG34" s="276"/>
      <c r="OQH34" s="276"/>
      <c r="OQI34" s="276"/>
      <c r="OQJ34" s="276"/>
      <c r="OQK34" s="276"/>
      <c r="OQL34" s="276"/>
      <c r="OQM34" s="276"/>
      <c r="OQN34" s="276"/>
      <c r="OQO34" s="276"/>
      <c r="OQP34" s="276"/>
      <c r="OQQ34" s="276"/>
      <c r="OQR34" s="276"/>
      <c r="OQS34" s="276"/>
      <c r="OQT34" s="276"/>
      <c r="OQU34" s="276"/>
      <c r="OQV34" s="276"/>
      <c r="OQW34" s="276"/>
      <c r="OQX34" s="276"/>
      <c r="OQY34" s="276"/>
      <c r="OQZ34" s="276"/>
      <c r="ORA34" s="276"/>
      <c r="ORB34" s="276"/>
      <c r="ORC34" s="276"/>
      <c r="ORD34" s="276"/>
      <c r="ORE34" s="276"/>
      <c r="ORF34" s="276"/>
      <c r="ORG34" s="276"/>
      <c r="ORH34" s="276"/>
      <c r="ORI34" s="276"/>
      <c r="ORJ34" s="276"/>
      <c r="ORK34" s="276"/>
      <c r="ORL34" s="276"/>
      <c r="ORM34" s="276"/>
      <c r="ORN34" s="276"/>
      <c r="ORO34" s="276"/>
      <c r="ORP34" s="276"/>
      <c r="ORQ34" s="276"/>
      <c r="ORR34" s="276"/>
      <c r="ORS34" s="276"/>
      <c r="ORT34" s="276"/>
      <c r="ORU34" s="276"/>
      <c r="ORV34" s="276"/>
      <c r="ORW34" s="276"/>
      <c r="ORX34" s="276"/>
      <c r="ORY34" s="276"/>
      <c r="ORZ34" s="276"/>
      <c r="OSA34" s="276"/>
      <c r="OSB34" s="276"/>
      <c r="OSC34" s="276"/>
      <c r="OSD34" s="276"/>
      <c r="OSE34" s="276"/>
      <c r="OSF34" s="276"/>
      <c r="OSG34" s="276"/>
      <c r="OSH34" s="276"/>
      <c r="OSI34" s="276"/>
      <c r="OSJ34" s="276"/>
      <c r="OSK34" s="276"/>
      <c r="OSL34" s="276"/>
      <c r="OSM34" s="276"/>
      <c r="OSN34" s="276"/>
      <c r="OSO34" s="276"/>
      <c r="OSP34" s="276"/>
      <c r="OSQ34" s="276"/>
      <c r="OSR34" s="276"/>
      <c r="OSS34" s="276"/>
      <c r="OST34" s="276"/>
      <c r="OSU34" s="276"/>
      <c r="OSV34" s="276"/>
      <c r="OSW34" s="276"/>
      <c r="OSX34" s="276"/>
      <c r="OSY34" s="276"/>
      <c r="OSZ34" s="276"/>
      <c r="OTA34" s="276"/>
      <c r="OTB34" s="276"/>
      <c r="OTC34" s="276"/>
      <c r="OTD34" s="276"/>
      <c r="OTE34" s="276"/>
      <c r="OTF34" s="276"/>
      <c r="OTG34" s="276"/>
      <c r="OTH34" s="276"/>
      <c r="OTI34" s="276"/>
      <c r="OTJ34" s="276"/>
      <c r="OTK34" s="276"/>
      <c r="OTL34" s="276"/>
      <c r="OTM34" s="276"/>
      <c r="OTN34" s="276"/>
      <c r="OTO34" s="276"/>
      <c r="OTP34" s="276"/>
      <c r="OTQ34" s="276"/>
      <c r="OTR34" s="276"/>
      <c r="OTS34" s="276"/>
      <c r="OTT34" s="276"/>
      <c r="OTU34" s="276"/>
      <c r="OTV34" s="276"/>
      <c r="OTW34" s="276"/>
      <c r="OTX34" s="276"/>
      <c r="OTY34" s="276"/>
      <c r="OTZ34" s="276"/>
      <c r="OUA34" s="276"/>
      <c r="OUB34" s="276"/>
      <c r="OUC34" s="276"/>
      <c r="OUD34" s="276"/>
      <c r="OUE34" s="276"/>
      <c r="OUF34" s="276"/>
      <c r="OUG34" s="276"/>
      <c r="OUH34" s="276"/>
      <c r="OUI34" s="276"/>
      <c r="OUJ34" s="276"/>
      <c r="OUK34" s="276"/>
      <c r="OUL34" s="276"/>
      <c r="OUM34" s="276"/>
      <c r="OUN34" s="276"/>
      <c r="OUO34" s="276"/>
      <c r="OUP34" s="276"/>
      <c r="OUQ34" s="276"/>
      <c r="OUR34" s="276"/>
      <c r="OUS34" s="276"/>
      <c r="OUT34" s="276"/>
      <c r="OUU34" s="276"/>
      <c r="OUV34" s="276"/>
      <c r="OUW34" s="276"/>
      <c r="OUX34" s="276"/>
      <c r="OUY34" s="276"/>
      <c r="OUZ34" s="276"/>
      <c r="OVA34" s="276"/>
      <c r="OVB34" s="276"/>
      <c r="OVC34" s="276"/>
      <c r="OVD34" s="276"/>
      <c r="OVE34" s="276"/>
      <c r="OVF34" s="276"/>
      <c r="OVG34" s="276"/>
      <c r="OVH34" s="276"/>
      <c r="OVI34" s="276"/>
      <c r="OVJ34" s="276"/>
      <c r="OVK34" s="276"/>
      <c r="OVL34" s="276"/>
      <c r="OVM34" s="276"/>
      <c r="OVN34" s="276"/>
      <c r="OVO34" s="276"/>
      <c r="OVP34" s="276"/>
      <c r="OVQ34" s="276"/>
      <c r="OVR34" s="276"/>
      <c r="OVS34" s="276"/>
      <c r="OVT34" s="276"/>
      <c r="OVU34" s="276"/>
      <c r="OVV34" s="276"/>
      <c r="OVW34" s="276"/>
      <c r="OVX34" s="276"/>
      <c r="OVY34" s="276"/>
      <c r="OVZ34" s="276"/>
      <c r="OWA34" s="276"/>
      <c r="OWB34" s="276"/>
      <c r="OWC34" s="276"/>
      <c r="OWD34" s="276"/>
      <c r="OWE34" s="276"/>
      <c r="OWF34" s="276"/>
      <c r="OWG34" s="276"/>
      <c r="OWH34" s="276"/>
      <c r="OWI34" s="276"/>
      <c r="OWJ34" s="276"/>
      <c r="OWK34" s="276"/>
      <c r="OWL34" s="276"/>
      <c r="OWM34" s="276"/>
      <c r="OWN34" s="276"/>
      <c r="OWO34" s="276"/>
      <c r="OWP34" s="276"/>
      <c r="OWQ34" s="276"/>
      <c r="OWR34" s="276"/>
      <c r="OWS34" s="276"/>
      <c r="OWT34" s="276"/>
      <c r="OWU34" s="276"/>
      <c r="OWV34" s="276"/>
      <c r="OWW34" s="276"/>
      <c r="OWX34" s="276"/>
      <c r="OWY34" s="276"/>
      <c r="OWZ34" s="276"/>
      <c r="OXA34" s="276"/>
      <c r="OXB34" s="276"/>
      <c r="OXC34" s="276"/>
      <c r="OXD34" s="276"/>
      <c r="OXE34" s="276"/>
      <c r="OXF34" s="276"/>
      <c r="OXG34" s="276"/>
      <c r="OXH34" s="276"/>
      <c r="OXI34" s="276"/>
      <c r="OXJ34" s="276"/>
      <c r="OXK34" s="276"/>
      <c r="OXL34" s="276"/>
      <c r="OXM34" s="276"/>
      <c r="OXN34" s="276"/>
      <c r="OXO34" s="276"/>
      <c r="OXP34" s="276"/>
      <c r="OXQ34" s="276"/>
      <c r="OXR34" s="276"/>
      <c r="OXS34" s="276"/>
      <c r="OXT34" s="276"/>
      <c r="OXU34" s="276"/>
      <c r="OXV34" s="276"/>
      <c r="OXW34" s="276"/>
      <c r="OXX34" s="276"/>
      <c r="OXY34" s="276"/>
      <c r="OXZ34" s="276"/>
      <c r="OYA34" s="276"/>
      <c r="OYB34" s="276"/>
      <c r="OYC34" s="276"/>
      <c r="OYD34" s="276"/>
      <c r="OYE34" s="276"/>
      <c r="OYF34" s="276"/>
      <c r="OYG34" s="276"/>
      <c r="OYH34" s="276"/>
      <c r="OYI34" s="276"/>
      <c r="OYJ34" s="276"/>
      <c r="OYK34" s="276"/>
      <c r="OYL34" s="276"/>
      <c r="OYM34" s="276"/>
      <c r="OYN34" s="276"/>
      <c r="OYO34" s="276"/>
      <c r="OYP34" s="276"/>
      <c r="OYQ34" s="276"/>
      <c r="OYR34" s="276"/>
      <c r="OYS34" s="276"/>
      <c r="OYT34" s="276"/>
      <c r="OYU34" s="276"/>
      <c r="OYV34" s="276"/>
      <c r="OYW34" s="276"/>
      <c r="OYX34" s="276"/>
      <c r="OYY34" s="276"/>
      <c r="OYZ34" s="276"/>
      <c r="OZA34" s="276"/>
      <c r="OZB34" s="276"/>
      <c r="OZC34" s="276"/>
      <c r="OZD34" s="276"/>
      <c r="OZE34" s="276"/>
      <c r="OZF34" s="276"/>
      <c r="OZG34" s="276"/>
      <c r="OZH34" s="276"/>
      <c r="OZI34" s="276"/>
      <c r="OZJ34" s="276"/>
      <c r="OZK34" s="276"/>
      <c r="OZL34" s="276"/>
      <c r="OZM34" s="276"/>
      <c r="OZN34" s="276"/>
      <c r="OZO34" s="276"/>
      <c r="OZP34" s="276"/>
      <c r="OZQ34" s="276"/>
      <c r="OZR34" s="276"/>
      <c r="OZS34" s="276"/>
      <c r="OZT34" s="276"/>
      <c r="OZU34" s="276"/>
      <c r="OZV34" s="276"/>
      <c r="OZW34" s="276"/>
      <c r="OZX34" s="276"/>
      <c r="OZY34" s="276"/>
      <c r="OZZ34" s="276"/>
      <c r="PAA34" s="276"/>
      <c r="PAB34" s="276"/>
      <c r="PAC34" s="276"/>
      <c r="PAD34" s="276"/>
      <c r="PAE34" s="276"/>
      <c r="PAF34" s="276"/>
      <c r="PAG34" s="276"/>
      <c r="PAH34" s="276"/>
      <c r="PAI34" s="276"/>
      <c r="PAJ34" s="276"/>
      <c r="PAK34" s="276"/>
      <c r="PAL34" s="276"/>
      <c r="PAM34" s="276"/>
      <c r="PAN34" s="276"/>
      <c r="PAO34" s="276"/>
      <c r="PAP34" s="276"/>
      <c r="PAQ34" s="276"/>
      <c r="PAR34" s="276"/>
      <c r="PAS34" s="276"/>
      <c r="PAT34" s="276"/>
      <c r="PAU34" s="276"/>
      <c r="PAV34" s="276"/>
      <c r="PAW34" s="276"/>
      <c r="PAX34" s="276"/>
      <c r="PAY34" s="276"/>
      <c r="PAZ34" s="276"/>
      <c r="PBA34" s="276"/>
      <c r="PBB34" s="276"/>
      <c r="PBC34" s="276"/>
      <c r="PBD34" s="276"/>
      <c r="PBE34" s="276"/>
      <c r="PBF34" s="276"/>
      <c r="PBG34" s="276"/>
      <c r="PBH34" s="276"/>
      <c r="PBI34" s="276"/>
      <c r="PBJ34" s="276"/>
      <c r="PBK34" s="276"/>
      <c r="PBL34" s="276"/>
      <c r="PBM34" s="276"/>
      <c r="PBN34" s="276"/>
      <c r="PBO34" s="276"/>
      <c r="PBP34" s="276"/>
      <c r="PBQ34" s="276"/>
      <c r="PBR34" s="276"/>
      <c r="PBS34" s="276"/>
      <c r="PBT34" s="276"/>
      <c r="PBU34" s="276"/>
      <c r="PBV34" s="276"/>
      <c r="PBW34" s="276"/>
      <c r="PBX34" s="276"/>
      <c r="PBY34" s="276"/>
      <c r="PBZ34" s="276"/>
      <c r="PCA34" s="276"/>
      <c r="PCB34" s="276"/>
      <c r="PCC34" s="276"/>
      <c r="PCD34" s="276"/>
      <c r="PCE34" s="276"/>
      <c r="PCF34" s="276"/>
      <c r="PCG34" s="276"/>
      <c r="PCH34" s="276"/>
      <c r="PCI34" s="276"/>
      <c r="PCJ34" s="276"/>
      <c r="PCK34" s="276"/>
      <c r="PCL34" s="276"/>
      <c r="PCM34" s="276"/>
      <c r="PCN34" s="276"/>
      <c r="PCO34" s="276"/>
      <c r="PCP34" s="276"/>
      <c r="PCQ34" s="276"/>
      <c r="PCR34" s="276"/>
      <c r="PCS34" s="276"/>
      <c r="PCT34" s="276"/>
      <c r="PCU34" s="276"/>
      <c r="PCV34" s="276"/>
      <c r="PCW34" s="276"/>
      <c r="PCX34" s="276"/>
      <c r="PCY34" s="276"/>
      <c r="PCZ34" s="276"/>
      <c r="PDA34" s="276"/>
      <c r="PDB34" s="276"/>
      <c r="PDC34" s="276"/>
      <c r="PDD34" s="276"/>
      <c r="PDE34" s="276"/>
      <c r="PDF34" s="276"/>
      <c r="PDG34" s="276"/>
      <c r="PDH34" s="276"/>
      <c r="PDI34" s="276"/>
      <c r="PDJ34" s="276"/>
      <c r="PDK34" s="276"/>
      <c r="PDL34" s="276"/>
      <c r="PDM34" s="276"/>
      <c r="PDN34" s="276"/>
      <c r="PDO34" s="276"/>
      <c r="PDP34" s="276"/>
      <c r="PDQ34" s="276"/>
      <c r="PDR34" s="276"/>
      <c r="PDS34" s="276"/>
      <c r="PDT34" s="276"/>
      <c r="PDU34" s="276"/>
      <c r="PDV34" s="276"/>
      <c r="PDW34" s="276"/>
      <c r="PDX34" s="276"/>
      <c r="PDY34" s="276"/>
      <c r="PDZ34" s="276"/>
      <c r="PEA34" s="276"/>
      <c r="PEB34" s="276"/>
      <c r="PEC34" s="276"/>
      <c r="PED34" s="276"/>
      <c r="PEE34" s="276"/>
      <c r="PEF34" s="276"/>
      <c r="PEG34" s="276"/>
      <c r="PEH34" s="276"/>
      <c r="PEI34" s="276"/>
      <c r="PEJ34" s="276"/>
      <c r="PEK34" s="276"/>
      <c r="PEL34" s="276"/>
      <c r="PEM34" s="276"/>
      <c r="PEN34" s="276"/>
      <c r="PEO34" s="276"/>
      <c r="PEP34" s="276"/>
      <c r="PEQ34" s="276"/>
      <c r="PER34" s="276"/>
      <c r="PES34" s="276"/>
      <c r="PET34" s="276"/>
      <c r="PEU34" s="276"/>
      <c r="PEV34" s="276"/>
      <c r="PEW34" s="276"/>
      <c r="PEX34" s="276"/>
      <c r="PEY34" s="276"/>
      <c r="PEZ34" s="276"/>
      <c r="PFA34" s="276"/>
      <c r="PFB34" s="276"/>
      <c r="PFC34" s="276"/>
      <c r="PFD34" s="276"/>
      <c r="PFE34" s="276"/>
      <c r="PFF34" s="276"/>
      <c r="PFG34" s="276"/>
      <c r="PFH34" s="276"/>
      <c r="PFI34" s="276"/>
      <c r="PFJ34" s="276"/>
      <c r="PFK34" s="276"/>
      <c r="PFL34" s="276"/>
      <c r="PFM34" s="276"/>
      <c r="PFN34" s="276"/>
      <c r="PFO34" s="276"/>
      <c r="PFP34" s="276"/>
      <c r="PFQ34" s="276"/>
      <c r="PFR34" s="276"/>
      <c r="PFS34" s="276"/>
      <c r="PFT34" s="276"/>
      <c r="PFU34" s="276"/>
      <c r="PFV34" s="276"/>
      <c r="PFW34" s="276"/>
      <c r="PFX34" s="276"/>
      <c r="PFY34" s="276"/>
      <c r="PFZ34" s="276"/>
      <c r="PGA34" s="276"/>
      <c r="PGB34" s="276"/>
      <c r="PGC34" s="276"/>
      <c r="PGD34" s="276"/>
      <c r="PGE34" s="276"/>
      <c r="PGF34" s="276"/>
      <c r="PGG34" s="276"/>
      <c r="PGH34" s="276"/>
      <c r="PGI34" s="276"/>
      <c r="PGJ34" s="276"/>
      <c r="PGK34" s="276"/>
      <c r="PGL34" s="276"/>
      <c r="PGM34" s="276"/>
      <c r="PGN34" s="276"/>
      <c r="PGO34" s="276"/>
      <c r="PGP34" s="276"/>
      <c r="PGQ34" s="276"/>
      <c r="PGR34" s="276"/>
      <c r="PGS34" s="276"/>
      <c r="PGT34" s="276"/>
      <c r="PGU34" s="276"/>
      <c r="PGV34" s="276"/>
      <c r="PGW34" s="276"/>
      <c r="PGX34" s="276"/>
      <c r="PGY34" s="276"/>
      <c r="PGZ34" s="276"/>
      <c r="PHA34" s="276"/>
      <c r="PHB34" s="276"/>
      <c r="PHC34" s="276"/>
      <c r="PHD34" s="276"/>
      <c r="PHE34" s="276"/>
      <c r="PHF34" s="276"/>
      <c r="PHG34" s="276"/>
      <c r="PHH34" s="276"/>
      <c r="PHI34" s="276"/>
      <c r="PHJ34" s="276"/>
      <c r="PHK34" s="276"/>
      <c r="PHL34" s="276"/>
      <c r="PHM34" s="276"/>
      <c r="PHN34" s="276"/>
      <c r="PHO34" s="276"/>
      <c r="PHP34" s="276"/>
      <c r="PHQ34" s="276"/>
      <c r="PHR34" s="276"/>
      <c r="PHS34" s="276"/>
      <c r="PHT34" s="276"/>
      <c r="PHU34" s="276"/>
      <c r="PHV34" s="276"/>
      <c r="PHW34" s="276"/>
      <c r="PHX34" s="276"/>
      <c r="PHY34" s="276"/>
      <c r="PHZ34" s="276"/>
      <c r="PIA34" s="276"/>
      <c r="PIB34" s="276"/>
      <c r="PIC34" s="276"/>
      <c r="PID34" s="276"/>
      <c r="PIE34" s="276"/>
      <c r="PIF34" s="276"/>
      <c r="PIG34" s="276"/>
      <c r="PIH34" s="276"/>
      <c r="PII34" s="276"/>
      <c r="PIJ34" s="276"/>
      <c r="PIK34" s="276"/>
      <c r="PIL34" s="276"/>
      <c r="PIM34" s="276"/>
      <c r="PIN34" s="276"/>
      <c r="PIO34" s="276"/>
      <c r="PIP34" s="276"/>
      <c r="PIQ34" s="276"/>
      <c r="PIR34" s="276"/>
      <c r="PIS34" s="276"/>
      <c r="PIT34" s="276"/>
      <c r="PIU34" s="276"/>
      <c r="PIV34" s="276"/>
      <c r="PIW34" s="276"/>
      <c r="PIX34" s="276"/>
      <c r="PIY34" s="276"/>
      <c r="PIZ34" s="276"/>
      <c r="PJA34" s="276"/>
      <c r="PJB34" s="276"/>
      <c r="PJC34" s="276"/>
      <c r="PJD34" s="276"/>
      <c r="PJE34" s="276"/>
      <c r="PJF34" s="276"/>
      <c r="PJG34" s="276"/>
      <c r="PJH34" s="276"/>
      <c r="PJI34" s="276"/>
      <c r="PJJ34" s="276"/>
      <c r="PJK34" s="276"/>
      <c r="PJL34" s="276"/>
      <c r="PJM34" s="276"/>
      <c r="PJN34" s="276"/>
      <c r="PJO34" s="276"/>
      <c r="PJP34" s="276"/>
      <c r="PJQ34" s="276"/>
      <c r="PJR34" s="276"/>
      <c r="PJS34" s="276"/>
      <c r="PJT34" s="276"/>
      <c r="PJU34" s="276"/>
      <c r="PJV34" s="276"/>
      <c r="PJW34" s="276"/>
      <c r="PJX34" s="276"/>
      <c r="PJY34" s="276"/>
      <c r="PJZ34" s="276"/>
      <c r="PKA34" s="276"/>
      <c r="PKB34" s="276"/>
      <c r="PKC34" s="276"/>
      <c r="PKD34" s="276"/>
      <c r="PKE34" s="276"/>
      <c r="PKF34" s="276"/>
      <c r="PKG34" s="276"/>
      <c r="PKH34" s="276"/>
      <c r="PKI34" s="276"/>
      <c r="PKJ34" s="276"/>
      <c r="PKK34" s="276"/>
      <c r="PKL34" s="276"/>
      <c r="PKM34" s="276"/>
      <c r="PKN34" s="276"/>
      <c r="PKO34" s="276"/>
      <c r="PKP34" s="276"/>
      <c r="PKQ34" s="276"/>
      <c r="PKR34" s="276"/>
      <c r="PKS34" s="276"/>
      <c r="PKT34" s="276"/>
      <c r="PKU34" s="276"/>
      <c r="PKV34" s="276"/>
      <c r="PKW34" s="276"/>
      <c r="PKX34" s="276"/>
      <c r="PKY34" s="276"/>
      <c r="PKZ34" s="276"/>
      <c r="PLA34" s="276"/>
      <c r="PLB34" s="276"/>
      <c r="PLC34" s="276"/>
      <c r="PLD34" s="276"/>
      <c r="PLE34" s="276"/>
      <c r="PLF34" s="276"/>
      <c r="PLG34" s="276"/>
      <c r="PLH34" s="276"/>
      <c r="PLI34" s="276"/>
      <c r="PLJ34" s="276"/>
      <c r="PLK34" s="276"/>
      <c r="PLL34" s="276"/>
      <c r="PLM34" s="276"/>
      <c r="PLN34" s="276"/>
      <c r="PLO34" s="276"/>
      <c r="PLP34" s="276"/>
      <c r="PLQ34" s="276"/>
      <c r="PLR34" s="276"/>
      <c r="PLS34" s="276"/>
      <c r="PLT34" s="276"/>
      <c r="PLU34" s="276"/>
      <c r="PLV34" s="276"/>
      <c r="PLW34" s="276"/>
      <c r="PLX34" s="276"/>
      <c r="PLY34" s="276"/>
      <c r="PLZ34" s="276"/>
      <c r="PMA34" s="276"/>
      <c r="PMB34" s="276"/>
      <c r="PMC34" s="276"/>
      <c r="PMD34" s="276"/>
      <c r="PME34" s="276"/>
      <c r="PMF34" s="276"/>
      <c r="PMG34" s="276"/>
      <c r="PMH34" s="276"/>
      <c r="PMI34" s="276"/>
      <c r="PMJ34" s="276"/>
      <c r="PMK34" s="276"/>
      <c r="PML34" s="276"/>
      <c r="PMM34" s="276"/>
      <c r="PMN34" s="276"/>
      <c r="PMO34" s="276"/>
      <c r="PMP34" s="276"/>
      <c r="PMQ34" s="276"/>
      <c r="PMR34" s="276"/>
      <c r="PMS34" s="276"/>
      <c r="PMT34" s="276"/>
      <c r="PMU34" s="276"/>
      <c r="PMV34" s="276"/>
      <c r="PMW34" s="276"/>
      <c r="PMX34" s="276"/>
      <c r="PMY34" s="276"/>
      <c r="PMZ34" s="276"/>
      <c r="PNA34" s="276"/>
      <c r="PNB34" s="276"/>
      <c r="PNC34" s="276"/>
      <c r="PND34" s="276"/>
      <c r="PNE34" s="276"/>
      <c r="PNF34" s="276"/>
      <c r="PNG34" s="276"/>
      <c r="PNH34" s="276"/>
      <c r="PNI34" s="276"/>
      <c r="PNJ34" s="276"/>
      <c r="PNK34" s="276"/>
      <c r="PNL34" s="276"/>
      <c r="PNM34" s="276"/>
      <c r="PNN34" s="276"/>
      <c r="PNO34" s="276"/>
      <c r="PNP34" s="276"/>
      <c r="PNQ34" s="276"/>
      <c r="PNR34" s="276"/>
      <c r="PNS34" s="276"/>
      <c r="PNT34" s="276"/>
      <c r="PNU34" s="276"/>
      <c r="PNV34" s="276"/>
      <c r="PNW34" s="276"/>
      <c r="PNX34" s="276"/>
      <c r="PNY34" s="276"/>
      <c r="PNZ34" s="276"/>
      <c r="POA34" s="276"/>
      <c r="POB34" s="276"/>
      <c r="POC34" s="276"/>
      <c r="POD34" s="276"/>
      <c r="POE34" s="276"/>
      <c r="POF34" s="276"/>
      <c r="POG34" s="276"/>
      <c r="POH34" s="276"/>
      <c r="POI34" s="276"/>
      <c r="POJ34" s="276"/>
      <c r="POK34" s="276"/>
      <c r="POL34" s="276"/>
      <c r="POM34" s="276"/>
      <c r="PON34" s="276"/>
      <c r="POO34" s="276"/>
      <c r="POP34" s="276"/>
      <c r="POQ34" s="276"/>
      <c r="POR34" s="276"/>
      <c r="POS34" s="276"/>
      <c r="POT34" s="276"/>
      <c r="POU34" s="276"/>
      <c r="POV34" s="276"/>
      <c r="POW34" s="276"/>
      <c r="POX34" s="276"/>
      <c r="POY34" s="276"/>
      <c r="POZ34" s="276"/>
      <c r="PPA34" s="276"/>
      <c r="PPB34" s="276"/>
      <c r="PPC34" s="276"/>
      <c r="PPD34" s="276"/>
      <c r="PPE34" s="276"/>
      <c r="PPF34" s="276"/>
      <c r="PPG34" s="276"/>
      <c r="PPH34" s="276"/>
      <c r="PPI34" s="276"/>
      <c r="PPJ34" s="276"/>
      <c r="PPK34" s="276"/>
      <c r="PPL34" s="276"/>
      <c r="PPM34" s="276"/>
      <c r="PPN34" s="276"/>
      <c r="PPO34" s="276"/>
      <c r="PPP34" s="276"/>
      <c r="PPQ34" s="276"/>
      <c r="PPR34" s="276"/>
      <c r="PPS34" s="276"/>
      <c r="PPT34" s="276"/>
      <c r="PPU34" s="276"/>
      <c r="PPV34" s="276"/>
      <c r="PPW34" s="276"/>
      <c r="PPX34" s="276"/>
      <c r="PPY34" s="276"/>
      <c r="PPZ34" s="276"/>
      <c r="PQA34" s="276"/>
      <c r="PQB34" s="276"/>
      <c r="PQC34" s="276"/>
      <c r="PQD34" s="276"/>
      <c r="PQE34" s="276"/>
      <c r="PQF34" s="276"/>
      <c r="PQG34" s="276"/>
      <c r="PQH34" s="276"/>
      <c r="PQI34" s="276"/>
      <c r="PQJ34" s="276"/>
      <c r="PQK34" s="276"/>
      <c r="PQL34" s="276"/>
      <c r="PQM34" s="276"/>
      <c r="PQN34" s="276"/>
      <c r="PQO34" s="276"/>
      <c r="PQP34" s="276"/>
      <c r="PQQ34" s="276"/>
      <c r="PQR34" s="276"/>
      <c r="PQS34" s="276"/>
      <c r="PQT34" s="276"/>
      <c r="PQU34" s="276"/>
      <c r="PQV34" s="276"/>
      <c r="PQW34" s="276"/>
      <c r="PQX34" s="276"/>
      <c r="PQY34" s="276"/>
      <c r="PQZ34" s="276"/>
      <c r="PRA34" s="276"/>
      <c r="PRB34" s="276"/>
      <c r="PRC34" s="276"/>
      <c r="PRD34" s="276"/>
      <c r="PRE34" s="276"/>
      <c r="PRF34" s="276"/>
      <c r="PRG34" s="276"/>
      <c r="PRH34" s="276"/>
      <c r="PRI34" s="276"/>
      <c r="PRJ34" s="276"/>
      <c r="PRK34" s="276"/>
      <c r="PRL34" s="276"/>
      <c r="PRM34" s="276"/>
      <c r="PRN34" s="276"/>
      <c r="PRO34" s="276"/>
      <c r="PRP34" s="276"/>
      <c r="PRQ34" s="276"/>
      <c r="PRR34" s="276"/>
      <c r="PRS34" s="276"/>
      <c r="PRT34" s="276"/>
      <c r="PRU34" s="276"/>
      <c r="PRV34" s="276"/>
      <c r="PRW34" s="276"/>
      <c r="PRX34" s="276"/>
      <c r="PRY34" s="276"/>
      <c r="PRZ34" s="276"/>
      <c r="PSA34" s="276"/>
      <c r="PSB34" s="276"/>
      <c r="PSC34" s="276"/>
      <c r="PSD34" s="276"/>
      <c r="PSE34" s="276"/>
      <c r="PSF34" s="276"/>
      <c r="PSG34" s="276"/>
      <c r="PSH34" s="276"/>
      <c r="PSI34" s="276"/>
      <c r="PSJ34" s="276"/>
      <c r="PSK34" s="276"/>
      <c r="PSL34" s="276"/>
      <c r="PSM34" s="276"/>
      <c r="PSN34" s="276"/>
      <c r="PSO34" s="276"/>
      <c r="PSP34" s="276"/>
      <c r="PSQ34" s="276"/>
      <c r="PSR34" s="276"/>
      <c r="PSS34" s="276"/>
      <c r="PST34" s="276"/>
      <c r="PSU34" s="276"/>
      <c r="PSV34" s="276"/>
      <c r="PSW34" s="276"/>
      <c r="PSX34" s="276"/>
      <c r="PSY34" s="276"/>
      <c r="PSZ34" s="276"/>
      <c r="PTA34" s="276"/>
      <c r="PTB34" s="276"/>
      <c r="PTC34" s="276"/>
      <c r="PTD34" s="276"/>
      <c r="PTE34" s="276"/>
      <c r="PTF34" s="276"/>
      <c r="PTG34" s="276"/>
      <c r="PTH34" s="276"/>
      <c r="PTI34" s="276"/>
      <c r="PTJ34" s="276"/>
      <c r="PTK34" s="276"/>
      <c r="PTL34" s="276"/>
      <c r="PTM34" s="276"/>
      <c r="PTN34" s="276"/>
      <c r="PTO34" s="276"/>
      <c r="PTP34" s="276"/>
      <c r="PTQ34" s="276"/>
      <c r="PTR34" s="276"/>
      <c r="PTS34" s="276"/>
      <c r="PTT34" s="276"/>
      <c r="PTU34" s="276"/>
      <c r="PTV34" s="276"/>
      <c r="PTW34" s="276"/>
      <c r="PTX34" s="276"/>
      <c r="PTY34" s="276"/>
      <c r="PTZ34" s="276"/>
      <c r="PUA34" s="276"/>
      <c r="PUB34" s="276"/>
      <c r="PUC34" s="276"/>
      <c r="PUD34" s="276"/>
      <c r="PUE34" s="276"/>
      <c r="PUF34" s="276"/>
      <c r="PUG34" s="276"/>
      <c r="PUH34" s="276"/>
      <c r="PUI34" s="276"/>
      <c r="PUJ34" s="276"/>
      <c r="PUK34" s="276"/>
      <c r="PUL34" s="276"/>
      <c r="PUM34" s="276"/>
      <c r="PUN34" s="276"/>
      <c r="PUO34" s="276"/>
      <c r="PUP34" s="276"/>
      <c r="PUQ34" s="276"/>
      <c r="PUR34" s="276"/>
      <c r="PUS34" s="276"/>
      <c r="PUT34" s="276"/>
      <c r="PUU34" s="276"/>
      <c r="PUV34" s="276"/>
      <c r="PUW34" s="276"/>
      <c r="PUX34" s="276"/>
      <c r="PUY34" s="276"/>
      <c r="PUZ34" s="276"/>
      <c r="PVA34" s="276"/>
      <c r="PVB34" s="276"/>
      <c r="PVC34" s="276"/>
      <c r="PVD34" s="276"/>
      <c r="PVE34" s="276"/>
      <c r="PVF34" s="276"/>
      <c r="PVG34" s="276"/>
      <c r="PVH34" s="276"/>
      <c r="PVI34" s="276"/>
      <c r="PVJ34" s="276"/>
      <c r="PVK34" s="276"/>
      <c r="PVL34" s="276"/>
      <c r="PVM34" s="276"/>
      <c r="PVN34" s="276"/>
      <c r="PVO34" s="276"/>
      <c r="PVP34" s="276"/>
      <c r="PVQ34" s="276"/>
      <c r="PVR34" s="276"/>
      <c r="PVS34" s="276"/>
      <c r="PVT34" s="276"/>
      <c r="PVU34" s="276"/>
      <c r="PVV34" s="276"/>
      <c r="PVW34" s="276"/>
      <c r="PVX34" s="276"/>
      <c r="PVY34" s="276"/>
      <c r="PVZ34" s="276"/>
      <c r="PWA34" s="276"/>
      <c r="PWB34" s="276"/>
      <c r="PWC34" s="276"/>
      <c r="PWD34" s="276"/>
      <c r="PWE34" s="276"/>
      <c r="PWF34" s="276"/>
      <c r="PWG34" s="276"/>
      <c r="PWH34" s="276"/>
      <c r="PWI34" s="276"/>
      <c r="PWJ34" s="276"/>
      <c r="PWK34" s="276"/>
      <c r="PWL34" s="276"/>
      <c r="PWM34" s="276"/>
      <c r="PWN34" s="276"/>
      <c r="PWO34" s="276"/>
      <c r="PWP34" s="276"/>
      <c r="PWQ34" s="276"/>
      <c r="PWR34" s="276"/>
      <c r="PWS34" s="276"/>
      <c r="PWT34" s="276"/>
      <c r="PWU34" s="276"/>
      <c r="PWV34" s="276"/>
      <c r="PWW34" s="276"/>
      <c r="PWX34" s="276"/>
      <c r="PWY34" s="276"/>
      <c r="PWZ34" s="276"/>
      <c r="PXA34" s="276"/>
      <c r="PXB34" s="276"/>
      <c r="PXC34" s="276"/>
      <c r="PXD34" s="276"/>
      <c r="PXE34" s="276"/>
      <c r="PXF34" s="276"/>
      <c r="PXG34" s="276"/>
      <c r="PXH34" s="276"/>
      <c r="PXI34" s="276"/>
      <c r="PXJ34" s="276"/>
      <c r="PXK34" s="276"/>
      <c r="PXL34" s="276"/>
      <c r="PXM34" s="276"/>
      <c r="PXN34" s="276"/>
      <c r="PXO34" s="276"/>
      <c r="PXP34" s="276"/>
      <c r="PXQ34" s="276"/>
      <c r="PXR34" s="276"/>
      <c r="PXS34" s="276"/>
      <c r="PXT34" s="276"/>
      <c r="PXU34" s="276"/>
      <c r="PXV34" s="276"/>
      <c r="PXW34" s="276"/>
      <c r="PXX34" s="276"/>
      <c r="PXY34" s="276"/>
      <c r="PXZ34" s="276"/>
      <c r="PYA34" s="276"/>
      <c r="PYB34" s="276"/>
      <c r="PYC34" s="276"/>
      <c r="PYD34" s="276"/>
      <c r="PYE34" s="276"/>
      <c r="PYF34" s="276"/>
      <c r="PYG34" s="276"/>
      <c r="PYH34" s="276"/>
      <c r="PYI34" s="276"/>
      <c r="PYJ34" s="276"/>
      <c r="PYK34" s="276"/>
      <c r="PYL34" s="276"/>
      <c r="PYM34" s="276"/>
      <c r="PYN34" s="276"/>
      <c r="PYO34" s="276"/>
      <c r="PYP34" s="276"/>
      <c r="PYQ34" s="276"/>
      <c r="PYR34" s="276"/>
      <c r="PYS34" s="276"/>
      <c r="PYT34" s="276"/>
      <c r="PYU34" s="276"/>
      <c r="PYV34" s="276"/>
      <c r="PYW34" s="276"/>
      <c r="PYX34" s="276"/>
      <c r="PYY34" s="276"/>
      <c r="PYZ34" s="276"/>
      <c r="PZA34" s="276"/>
      <c r="PZB34" s="276"/>
      <c r="PZC34" s="276"/>
      <c r="PZD34" s="276"/>
      <c r="PZE34" s="276"/>
      <c r="PZF34" s="276"/>
      <c r="PZG34" s="276"/>
      <c r="PZH34" s="276"/>
      <c r="PZI34" s="276"/>
      <c r="PZJ34" s="276"/>
      <c r="PZK34" s="276"/>
      <c r="PZL34" s="276"/>
      <c r="PZM34" s="276"/>
      <c r="PZN34" s="276"/>
      <c r="PZO34" s="276"/>
      <c r="PZP34" s="276"/>
      <c r="PZQ34" s="276"/>
      <c r="PZR34" s="276"/>
      <c r="PZS34" s="276"/>
      <c r="PZT34" s="276"/>
      <c r="PZU34" s="276"/>
      <c r="PZV34" s="276"/>
      <c r="PZW34" s="276"/>
      <c r="PZX34" s="276"/>
      <c r="PZY34" s="276"/>
      <c r="PZZ34" s="276"/>
      <c r="QAA34" s="276"/>
      <c r="QAB34" s="276"/>
      <c r="QAC34" s="276"/>
      <c r="QAD34" s="276"/>
      <c r="QAE34" s="276"/>
      <c r="QAF34" s="276"/>
      <c r="QAG34" s="276"/>
      <c r="QAH34" s="276"/>
      <c r="QAI34" s="276"/>
      <c r="QAJ34" s="276"/>
      <c r="QAK34" s="276"/>
      <c r="QAL34" s="276"/>
      <c r="QAM34" s="276"/>
      <c r="QAN34" s="276"/>
      <c r="QAO34" s="276"/>
      <c r="QAP34" s="276"/>
      <c r="QAQ34" s="276"/>
      <c r="QAR34" s="276"/>
      <c r="QAS34" s="276"/>
      <c r="QAT34" s="276"/>
      <c r="QAU34" s="276"/>
      <c r="QAV34" s="276"/>
      <c r="QAW34" s="276"/>
      <c r="QAX34" s="276"/>
      <c r="QAY34" s="276"/>
      <c r="QAZ34" s="276"/>
      <c r="QBA34" s="276"/>
      <c r="QBB34" s="276"/>
      <c r="QBC34" s="276"/>
      <c r="QBD34" s="276"/>
      <c r="QBE34" s="276"/>
      <c r="QBF34" s="276"/>
      <c r="QBG34" s="276"/>
      <c r="QBH34" s="276"/>
      <c r="QBI34" s="276"/>
      <c r="QBJ34" s="276"/>
      <c r="QBK34" s="276"/>
      <c r="QBL34" s="276"/>
      <c r="QBM34" s="276"/>
      <c r="QBN34" s="276"/>
      <c r="QBO34" s="276"/>
      <c r="QBP34" s="276"/>
      <c r="QBQ34" s="276"/>
      <c r="QBR34" s="276"/>
      <c r="QBS34" s="276"/>
      <c r="QBT34" s="276"/>
      <c r="QBU34" s="276"/>
      <c r="QBV34" s="276"/>
      <c r="QBW34" s="276"/>
      <c r="QBX34" s="276"/>
      <c r="QBY34" s="276"/>
      <c r="QBZ34" s="276"/>
      <c r="QCA34" s="276"/>
      <c r="QCB34" s="276"/>
      <c r="QCC34" s="276"/>
      <c r="QCD34" s="276"/>
      <c r="QCE34" s="276"/>
      <c r="QCF34" s="276"/>
      <c r="QCG34" s="276"/>
      <c r="QCH34" s="276"/>
      <c r="QCI34" s="276"/>
      <c r="QCJ34" s="276"/>
      <c r="QCK34" s="276"/>
      <c r="QCL34" s="276"/>
      <c r="QCM34" s="276"/>
      <c r="QCN34" s="276"/>
      <c r="QCO34" s="276"/>
      <c r="QCP34" s="276"/>
      <c r="QCQ34" s="276"/>
      <c r="QCR34" s="276"/>
      <c r="QCS34" s="276"/>
      <c r="QCT34" s="276"/>
      <c r="QCU34" s="276"/>
      <c r="QCV34" s="276"/>
      <c r="QCW34" s="276"/>
      <c r="QCX34" s="276"/>
      <c r="QCY34" s="276"/>
      <c r="QCZ34" s="276"/>
      <c r="QDA34" s="276"/>
      <c r="QDB34" s="276"/>
      <c r="QDC34" s="276"/>
      <c r="QDD34" s="276"/>
      <c r="QDE34" s="276"/>
      <c r="QDF34" s="276"/>
      <c r="QDG34" s="276"/>
      <c r="QDH34" s="276"/>
      <c r="QDI34" s="276"/>
      <c r="QDJ34" s="276"/>
      <c r="QDK34" s="276"/>
      <c r="QDL34" s="276"/>
      <c r="QDM34" s="276"/>
      <c r="QDN34" s="276"/>
      <c r="QDO34" s="276"/>
      <c r="QDP34" s="276"/>
      <c r="QDQ34" s="276"/>
      <c r="QDR34" s="276"/>
      <c r="QDS34" s="276"/>
      <c r="QDT34" s="276"/>
      <c r="QDU34" s="276"/>
      <c r="QDV34" s="276"/>
      <c r="QDW34" s="276"/>
      <c r="QDX34" s="276"/>
      <c r="QDY34" s="276"/>
      <c r="QDZ34" s="276"/>
      <c r="QEA34" s="276"/>
      <c r="QEB34" s="276"/>
      <c r="QEC34" s="276"/>
      <c r="QED34" s="276"/>
      <c r="QEE34" s="276"/>
      <c r="QEF34" s="276"/>
      <c r="QEG34" s="276"/>
      <c r="QEH34" s="276"/>
      <c r="QEI34" s="276"/>
      <c r="QEJ34" s="276"/>
      <c r="QEK34" s="276"/>
      <c r="QEL34" s="276"/>
      <c r="QEM34" s="276"/>
      <c r="QEN34" s="276"/>
      <c r="QEO34" s="276"/>
      <c r="QEP34" s="276"/>
      <c r="QEQ34" s="276"/>
      <c r="QER34" s="276"/>
      <c r="QES34" s="276"/>
      <c r="QET34" s="276"/>
      <c r="QEU34" s="276"/>
      <c r="QEV34" s="276"/>
      <c r="QEW34" s="276"/>
      <c r="QEX34" s="276"/>
      <c r="QEY34" s="276"/>
      <c r="QEZ34" s="276"/>
      <c r="QFA34" s="276"/>
      <c r="QFB34" s="276"/>
      <c r="QFC34" s="276"/>
      <c r="QFD34" s="276"/>
      <c r="QFE34" s="276"/>
      <c r="QFF34" s="276"/>
      <c r="QFG34" s="276"/>
      <c r="QFH34" s="276"/>
      <c r="QFI34" s="276"/>
      <c r="QFJ34" s="276"/>
      <c r="QFK34" s="276"/>
      <c r="QFL34" s="276"/>
      <c r="QFM34" s="276"/>
      <c r="QFN34" s="276"/>
      <c r="QFO34" s="276"/>
      <c r="QFP34" s="276"/>
      <c r="QFQ34" s="276"/>
      <c r="QFR34" s="276"/>
      <c r="QFS34" s="276"/>
      <c r="QFT34" s="276"/>
      <c r="QFU34" s="276"/>
      <c r="QFV34" s="276"/>
      <c r="QFW34" s="276"/>
      <c r="QFX34" s="276"/>
      <c r="QFY34" s="276"/>
      <c r="QFZ34" s="276"/>
      <c r="QGA34" s="276"/>
      <c r="QGB34" s="276"/>
      <c r="QGC34" s="276"/>
      <c r="QGD34" s="276"/>
      <c r="QGE34" s="276"/>
      <c r="QGF34" s="276"/>
      <c r="QGG34" s="276"/>
      <c r="QGH34" s="276"/>
      <c r="QGI34" s="276"/>
      <c r="QGJ34" s="276"/>
      <c r="QGK34" s="276"/>
      <c r="QGL34" s="276"/>
      <c r="QGM34" s="276"/>
      <c r="QGN34" s="276"/>
      <c r="QGO34" s="276"/>
      <c r="QGP34" s="276"/>
      <c r="QGQ34" s="276"/>
      <c r="QGR34" s="276"/>
      <c r="QGS34" s="276"/>
      <c r="QGT34" s="276"/>
      <c r="QGU34" s="276"/>
      <c r="QGV34" s="276"/>
      <c r="QGW34" s="276"/>
      <c r="QGX34" s="276"/>
      <c r="QGY34" s="276"/>
      <c r="QGZ34" s="276"/>
      <c r="QHA34" s="276"/>
      <c r="QHB34" s="276"/>
      <c r="QHC34" s="276"/>
      <c r="QHD34" s="276"/>
      <c r="QHE34" s="276"/>
      <c r="QHF34" s="276"/>
      <c r="QHG34" s="276"/>
      <c r="QHH34" s="276"/>
      <c r="QHI34" s="276"/>
      <c r="QHJ34" s="276"/>
      <c r="QHK34" s="276"/>
      <c r="QHL34" s="276"/>
      <c r="QHM34" s="276"/>
      <c r="QHN34" s="276"/>
      <c r="QHO34" s="276"/>
      <c r="QHP34" s="276"/>
      <c r="QHQ34" s="276"/>
      <c r="QHR34" s="276"/>
      <c r="QHS34" s="276"/>
      <c r="QHT34" s="276"/>
      <c r="QHU34" s="276"/>
      <c r="QHV34" s="276"/>
      <c r="QHW34" s="276"/>
      <c r="QHX34" s="276"/>
      <c r="QHY34" s="276"/>
      <c r="QHZ34" s="276"/>
      <c r="QIA34" s="276"/>
      <c r="QIB34" s="276"/>
      <c r="QIC34" s="276"/>
      <c r="QID34" s="276"/>
      <c r="QIE34" s="276"/>
      <c r="QIF34" s="276"/>
      <c r="QIG34" s="276"/>
      <c r="QIH34" s="276"/>
      <c r="QII34" s="276"/>
      <c r="QIJ34" s="276"/>
      <c r="QIK34" s="276"/>
      <c r="QIL34" s="276"/>
      <c r="QIM34" s="276"/>
      <c r="QIN34" s="276"/>
      <c r="QIO34" s="276"/>
      <c r="QIP34" s="276"/>
      <c r="QIQ34" s="276"/>
      <c r="QIR34" s="276"/>
      <c r="QIS34" s="276"/>
      <c r="QIT34" s="276"/>
      <c r="QIU34" s="276"/>
      <c r="QIV34" s="276"/>
      <c r="QIW34" s="276"/>
      <c r="QIX34" s="276"/>
      <c r="QIY34" s="276"/>
      <c r="QIZ34" s="276"/>
      <c r="QJA34" s="276"/>
      <c r="QJB34" s="276"/>
      <c r="QJC34" s="276"/>
      <c r="QJD34" s="276"/>
      <c r="QJE34" s="276"/>
      <c r="QJF34" s="276"/>
      <c r="QJG34" s="276"/>
      <c r="QJH34" s="276"/>
      <c r="QJI34" s="276"/>
      <c r="QJJ34" s="276"/>
      <c r="QJK34" s="276"/>
      <c r="QJL34" s="276"/>
      <c r="QJM34" s="276"/>
      <c r="QJN34" s="276"/>
      <c r="QJO34" s="276"/>
      <c r="QJP34" s="276"/>
      <c r="QJQ34" s="276"/>
      <c r="QJR34" s="276"/>
      <c r="QJS34" s="276"/>
      <c r="QJT34" s="276"/>
      <c r="QJU34" s="276"/>
      <c r="QJV34" s="276"/>
      <c r="QJW34" s="276"/>
      <c r="QJX34" s="276"/>
      <c r="QJY34" s="276"/>
      <c r="QJZ34" s="276"/>
      <c r="QKA34" s="276"/>
      <c r="QKB34" s="276"/>
      <c r="QKC34" s="276"/>
      <c r="QKD34" s="276"/>
      <c r="QKE34" s="276"/>
      <c r="QKF34" s="276"/>
      <c r="QKG34" s="276"/>
      <c r="QKH34" s="276"/>
      <c r="QKI34" s="276"/>
      <c r="QKJ34" s="276"/>
      <c r="QKK34" s="276"/>
      <c r="QKL34" s="276"/>
      <c r="QKM34" s="276"/>
      <c r="QKN34" s="276"/>
      <c r="QKO34" s="276"/>
      <c r="QKP34" s="276"/>
      <c r="QKQ34" s="276"/>
      <c r="QKR34" s="276"/>
      <c r="QKS34" s="276"/>
      <c r="QKT34" s="276"/>
      <c r="QKU34" s="276"/>
      <c r="QKV34" s="276"/>
      <c r="QKW34" s="276"/>
      <c r="QKX34" s="276"/>
      <c r="QKY34" s="276"/>
      <c r="QKZ34" s="276"/>
      <c r="QLA34" s="276"/>
      <c r="QLB34" s="276"/>
      <c r="QLC34" s="276"/>
      <c r="QLD34" s="276"/>
      <c r="QLE34" s="276"/>
      <c r="QLF34" s="276"/>
      <c r="QLG34" s="276"/>
      <c r="QLH34" s="276"/>
      <c r="QLI34" s="276"/>
      <c r="QLJ34" s="276"/>
      <c r="QLK34" s="276"/>
      <c r="QLL34" s="276"/>
      <c r="QLM34" s="276"/>
      <c r="QLN34" s="276"/>
      <c r="QLO34" s="276"/>
      <c r="QLP34" s="276"/>
      <c r="QLQ34" s="276"/>
      <c r="QLR34" s="276"/>
      <c r="QLS34" s="276"/>
      <c r="QLT34" s="276"/>
      <c r="QLU34" s="276"/>
      <c r="QLV34" s="276"/>
      <c r="QLW34" s="276"/>
      <c r="QLX34" s="276"/>
      <c r="QLY34" s="276"/>
      <c r="QLZ34" s="276"/>
      <c r="QMA34" s="276"/>
      <c r="QMB34" s="276"/>
      <c r="QMC34" s="276"/>
      <c r="QMD34" s="276"/>
      <c r="QME34" s="276"/>
      <c r="QMF34" s="276"/>
      <c r="QMG34" s="276"/>
      <c r="QMH34" s="276"/>
      <c r="QMI34" s="276"/>
      <c r="QMJ34" s="276"/>
      <c r="QMK34" s="276"/>
      <c r="QML34" s="276"/>
      <c r="QMM34" s="276"/>
      <c r="QMN34" s="276"/>
      <c r="QMO34" s="276"/>
      <c r="QMP34" s="276"/>
      <c r="QMQ34" s="276"/>
      <c r="QMR34" s="276"/>
      <c r="QMS34" s="276"/>
      <c r="QMT34" s="276"/>
      <c r="QMU34" s="276"/>
      <c r="QMV34" s="276"/>
      <c r="QMW34" s="276"/>
      <c r="QMX34" s="276"/>
      <c r="QMY34" s="276"/>
      <c r="QMZ34" s="276"/>
      <c r="QNA34" s="276"/>
      <c r="QNB34" s="276"/>
      <c r="QNC34" s="276"/>
      <c r="QND34" s="276"/>
      <c r="QNE34" s="276"/>
      <c r="QNF34" s="276"/>
      <c r="QNG34" s="276"/>
      <c r="QNH34" s="276"/>
      <c r="QNI34" s="276"/>
      <c r="QNJ34" s="276"/>
      <c r="QNK34" s="276"/>
      <c r="QNL34" s="276"/>
      <c r="QNM34" s="276"/>
      <c r="QNN34" s="276"/>
      <c r="QNO34" s="276"/>
      <c r="QNP34" s="276"/>
      <c r="QNQ34" s="276"/>
      <c r="QNR34" s="276"/>
      <c r="QNS34" s="276"/>
      <c r="QNT34" s="276"/>
      <c r="QNU34" s="276"/>
      <c r="QNV34" s="276"/>
      <c r="QNW34" s="276"/>
      <c r="QNX34" s="276"/>
      <c r="QNY34" s="276"/>
      <c r="QNZ34" s="276"/>
      <c r="QOA34" s="276"/>
      <c r="QOB34" s="276"/>
      <c r="QOC34" s="276"/>
      <c r="QOD34" s="276"/>
      <c r="QOE34" s="276"/>
      <c r="QOF34" s="276"/>
      <c r="QOG34" s="276"/>
      <c r="QOH34" s="276"/>
      <c r="QOI34" s="276"/>
      <c r="QOJ34" s="276"/>
      <c r="QOK34" s="276"/>
      <c r="QOL34" s="276"/>
      <c r="QOM34" s="276"/>
      <c r="QON34" s="276"/>
      <c r="QOO34" s="276"/>
      <c r="QOP34" s="276"/>
      <c r="QOQ34" s="276"/>
      <c r="QOR34" s="276"/>
      <c r="QOS34" s="276"/>
      <c r="QOT34" s="276"/>
      <c r="QOU34" s="276"/>
      <c r="QOV34" s="276"/>
      <c r="QOW34" s="276"/>
      <c r="QOX34" s="276"/>
      <c r="QOY34" s="276"/>
      <c r="QOZ34" s="276"/>
      <c r="QPA34" s="276"/>
      <c r="QPB34" s="276"/>
      <c r="QPC34" s="276"/>
      <c r="QPD34" s="276"/>
      <c r="QPE34" s="276"/>
      <c r="QPF34" s="276"/>
      <c r="QPG34" s="276"/>
      <c r="QPH34" s="276"/>
      <c r="QPI34" s="276"/>
      <c r="QPJ34" s="276"/>
      <c r="QPK34" s="276"/>
      <c r="QPL34" s="276"/>
      <c r="QPM34" s="276"/>
      <c r="QPN34" s="276"/>
      <c r="QPO34" s="276"/>
      <c r="QPP34" s="276"/>
      <c r="QPQ34" s="276"/>
      <c r="QPR34" s="276"/>
      <c r="QPS34" s="276"/>
      <c r="QPT34" s="276"/>
      <c r="QPU34" s="276"/>
      <c r="QPV34" s="276"/>
      <c r="QPW34" s="276"/>
      <c r="QPX34" s="276"/>
      <c r="QPY34" s="276"/>
      <c r="QPZ34" s="276"/>
      <c r="QQA34" s="276"/>
      <c r="QQB34" s="276"/>
      <c r="QQC34" s="276"/>
      <c r="QQD34" s="276"/>
      <c r="QQE34" s="276"/>
      <c r="QQF34" s="276"/>
      <c r="QQG34" s="276"/>
      <c r="QQH34" s="276"/>
      <c r="QQI34" s="276"/>
      <c r="QQJ34" s="276"/>
      <c r="QQK34" s="276"/>
      <c r="QQL34" s="276"/>
      <c r="QQM34" s="276"/>
      <c r="QQN34" s="276"/>
      <c r="QQO34" s="276"/>
      <c r="QQP34" s="276"/>
      <c r="QQQ34" s="276"/>
      <c r="QQR34" s="276"/>
      <c r="QQS34" s="276"/>
      <c r="QQT34" s="276"/>
      <c r="QQU34" s="276"/>
      <c r="QQV34" s="276"/>
      <c r="QQW34" s="276"/>
      <c r="QQX34" s="276"/>
      <c r="QQY34" s="276"/>
      <c r="QQZ34" s="276"/>
      <c r="QRA34" s="276"/>
      <c r="QRB34" s="276"/>
      <c r="QRC34" s="276"/>
      <c r="QRD34" s="276"/>
      <c r="QRE34" s="276"/>
      <c r="QRF34" s="276"/>
      <c r="QRG34" s="276"/>
      <c r="QRH34" s="276"/>
      <c r="QRI34" s="276"/>
      <c r="QRJ34" s="276"/>
      <c r="QRK34" s="276"/>
      <c r="QRL34" s="276"/>
      <c r="QRM34" s="276"/>
      <c r="QRN34" s="276"/>
      <c r="QRO34" s="276"/>
      <c r="QRP34" s="276"/>
      <c r="QRQ34" s="276"/>
      <c r="QRR34" s="276"/>
      <c r="QRS34" s="276"/>
      <c r="QRT34" s="276"/>
      <c r="QRU34" s="276"/>
      <c r="QRV34" s="276"/>
      <c r="QRW34" s="276"/>
      <c r="QRX34" s="276"/>
      <c r="QRY34" s="276"/>
      <c r="QRZ34" s="276"/>
      <c r="QSA34" s="276"/>
      <c r="QSB34" s="276"/>
      <c r="QSC34" s="276"/>
      <c r="QSD34" s="276"/>
      <c r="QSE34" s="276"/>
      <c r="QSF34" s="276"/>
      <c r="QSG34" s="276"/>
      <c r="QSH34" s="276"/>
      <c r="QSI34" s="276"/>
      <c r="QSJ34" s="276"/>
      <c r="QSK34" s="276"/>
      <c r="QSL34" s="276"/>
      <c r="QSM34" s="276"/>
      <c r="QSN34" s="276"/>
      <c r="QSO34" s="276"/>
      <c r="QSP34" s="276"/>
      <c r="QSQ34" s="276"/>
      <c r="QSR34" s="276"/>
      <c r="QSS34" s="276"/>
      <c r="QST34" s="276"/>
      <c r="QSU34" s="276"/>
      <c r="QSV34" s="276"/>
      <c r="QSW34" s="276"/>
      <c r="QSX34" s="276"/>
      <c r="QSY34" s="276"/>
      <c r="QSZ34" s="276"/>
      <c r="QTA34" s="276"/>
      <c r="QTB34" s="276"/>
      <c r="QTC34" s="276"/>
      <c r="QTD34" s="276"/>
      <c r="QTE34" s="276"/>
      <c r="QTF34" s="276"/>
      <c r="QTG34" s="276"/>
      <c r="QTH34" s="276"/>
      <c r="QTI34" s="276"/>
      <c r="QTJ34" s="276"/>
      <c r="QTK34" s="276"/>
      <c r="QTL34" s="276"/>
      <c r="QTM34" s="276"/>
      <c r="QTN34" s="276"/>
      <c r="QTO34" s="276"/>
      <c r="QTP34" s="276"/>
      <c r="QTQ34" s="276"/>
      <c r="QTR34" s="276"/>
      <c r="QTS34" s="276"/>
      <c r="QTT34" s="276"/>
      <c r="QTU34" s="276"/>
      <c r="QTV34" s="276"/>
      <c r="QTW34" s="276"/>
      <c r="QTX34" s="276"/>
      <c r="QTY34" s="276"/>
      <c r="QTZ34" s="276"/>
      <c r="QUA34" s="276"/>
      <c r="QUB34" s="276"/>
      <c r="QUC34" s="276"/>
      <c r="QUD34" s="276"/>
      <c r="QUE34" s="276"/>
      <c r="QUF34" s="276"/>
      <c r="QUG34" s="276"/>
      <c r="QUH34" s="276"/>
      <c r="QUI34" s="276"/>
      <c r="QUJ34" s="276"/>
      <c r="QUK34" s="276"/>
      <c r="QUL34" s="276"/>
      <c r="QUM34" s="276"/>
      <c r="QUN34" s="276"/>
      <c r="QUO34" s="276"/>
      <c r="QUP34" s="276"/>
      <c r="QUQ34" s="276"/>
      <c r="QUR34" s="276"/>
      <c r="QUS34" s="276"/>
      <c r="QUT34" s="276"/>
      <c r="QUU34" s="276"/>
      <c r="QUV34" s="276"/>
      <c r="QUW34" s="276"/>
      <c r="QUX34" s="276"/>
      <c r="QUY34" s="276"/>
      <c r="QUZ34" s="276"/>
      <c r="QVA34" s="276"/>
      <c r="QVB34" s="276"/>
      <c r="QVC34" s="276"/>
      <c r="QVD34" s="276"/>
      <c r="QVE34" s="276"/>
      <c r="QVF34" s="276"/>
      <c r="QVG34" s="276"/>
      <c r="QVH34" s="276"/>
      <c r="QVI34" s="276"/>
      <c r="QVJ34" s="276"/>
      <c r="QVK34" s="276"/>
      <c r="QVL34" s="276"/>
      <c r="QVM34" s="276"/>
      <c r="QVN34" s="276"/>
      <c r="QVO34" s="276"/>
      <c r="QVP34" s="276"/>
      <c r="QVQ34" s="276"/>
      <c r="QVR34" s="276"/>
      <c r="QVS34" s="276"/>
      <c r="QVT34" s="276"/>
      <c r="QVU34" s="276"/>
      <c r="QVV34" s="276"/>
      <c r="QVW34" s="276"/>
      <c r="QVX34" s="276"/>
      <c r="QVY34" s="276"/>
      <c r="QVZ34" s="276"/>
      <c r="QWA34" s="276"/>
      <c r="QWB34" s="276"/>
      <c r="QWC34" s="276"/>
      <c r="QWD34" s="276"/>
      <c r="QWE34" s="276"/>
      <c r="QWF34" s="276"/>
      <c r="QWG34" s="276"/>
      <c r="QWH34" s="276"/>
      <c r="QWI34" s="276"/>
      <c r="QWJ34" s="276"/>
      <c r="QWK34" s="276"/>
      <c r="QWL34" s="276"/>
      <c r="QWM34" s="276"/>
      <c r="QWN34" s="276"/>
      <c r="QWO34" s="276"/>
      <c r="QWP34" s="276"/>
      <c r="QWQ34" s="276"/>
      <c r="QWR34" s="276"/>
      <c r="QWS34" s="276"/>
      <c r="QWT34" s="276"/>
      <c r="QWU34" s="276"/>
      <c r="QWV34" s="276"/>
      <c r="QWW34" s="276"/>
      <c r="QWX34" s="276"/>
      <c r="QWY34" s="276"/>
      <c r="QWZ34" s="276"/>
      <c r="QXA34" s="276"/>
      <c r="QXB34" s="276"/>
      <c r="QXC34" s="276"/>
      <c r="QXD34" s="276"/>
      <c r="QXE34" s="276"/>
      <c r="QXF34" s="276"/>
      <c r="QXG34" s="276"/>
      <c r="QXH34" s="276"/>
      <c r="QXI34" s="276"/>
      <c r="QXJ34" s="276"/>
      <c r="QXK34" s="276"/>
      <c r="QXL34" s="276"/>
      <c r="QXM34" s="276"/>
      <c r="QXN34" s="276"/>
      <c r="QXO34" s="276"/>
      <c r="QXP34" s="276"/>
      <c r="QXQ34" s="276"/>
      <c r="QXR34" s="276"/>
      <c r="QXS34" s="276"/>
      <c r="QXT34" s="276"/>
      <c r="QXU34" s="276"/>
      <c r="QXV34" s="276"/>
      <c r="QXW34" s="276"/>
      <c r="QXX34" s="276"/>
      <c r="QXY34" s="276"/>
      <c r="QXZ34" s="276"/>
      <c r="QYA34" s="276"/>
      <c r="QYB34" s="276"/>
      <c r="QYC34" s="276"/>
      <c r="QYD34" s="276"/>
      <c r="QYE34" s="276"/>
      <c r="QYF34" s="276"/>
      <c r="QYG34" s="276"/>
      <c r="QYH34" s="276"/>
      <c r="QYI34" s="276"/>
      <c r="QYJ34" s="276"/>
      <c r="QYK34" s="276"/>
      <c r="QYL34" s="276"/>
      <c r="QYM34" s="276"/>
      <c r="QYN34" s="276"/>
      <c r="QYO34" s="276"/>
      <c r="QYP34" s="276"/>
      <c r="QYQ34" s="276"/>
      <c r="QYR34" s="276"/>
      <c r="QYS34" s="276"/>
      <c r="QYT34" s="276"/>
      <c r="QYU34" s="276"/>
      <c r="QYV34" s="276"/>
      <c r="QYW34" s="276"/>
      <c r="QYX34" s="276"/>
      <c r="QYY34" s="276"/>
      <c r="QYZ34" s="276"/>
      <c r="QZA34" s="276"/>
      <c r="QZB34" s="276"/>
      <c r="QZC34" s="276"/>
      <c r="QZD34" s="276"/>
      <c r="QZE34" s="276"/>
      <c r="QZF34" s="276"/>
      <c r="QZG34" s="276"/>
      <c r="QZH34" s="276"/>
      <c r="QZI34" s="276"/>
      <c r="QZJ34" s="276"/>
      <c r="QZK34" s="276"/>
      <c r="QZL34" s="276"/>
      <c r="QZM34" s="276"/>
      <c r="QZN34" s="276"/>
      <c r="QZO34" s="276"/>
      <c r="QZP34" s="276"/>
      <c r="QZQ34" s="276"/>
      <c r="QZR34" s="276"/>
      <c r="QZS34" s="276"/>
      <c r="QZT34" s="276"/>
      <c r="QZU34" s="276"/>
      <c r="QZV34" s="276"/>
      <c r="QZW34" s="276"/>
      <c r="QZX34" s="276"/>
      <c r="QZY34" s="276"/>
      <c r="QZZ34" s="276"/>
      <c r="RAA34" s="276"/>
      <c r="RAB34" s="276"/>
      <c r="RAC34" s="276"/>
      <c r="RAD34" s="276"/>
      <c r="RAE34" s="276"/>
      <c r="RAF34" s="276"/>
      <c r="RAG34" s="276"/>
      <c r="RAH34" s="276"/>
      <c r="RAI34" s="276"/>
      <c r="RAJ34" s="276"/>
      <c r="RAK34" s="276"/>
      <c r="RAL34" s="276"/>
      <c r="RAM34" s="276"/>
      <c r="RAN34" s="276"/>
      <c r="RAO34" s="276"/>
      <c r="RAP34" s="276"/>
      <c r="RAQ34" s="276"/>
      <c r="RAR34" s="276"/>
      <c r="RAS34" s="276"/>
      <c r="RAT34" s="276"/>
      <c r="RAU34" s="276"/>
      <c r="RAV34" s="276"/>
      <c r="RAW34" s="276"/>
      <c r="RAX34" s="276"/>
      <c r="RAY34" s="276"/>
      <c r="RAZ34" s="276"/>
      <c r="RBA34" s="276"/>
      <c r="RBB34" s="276"/>
      <c r="RBC34" s="276"/>
      <c r="RBD34" s="276"/>
      <c r="RBE34" s="276"/>
      <c r="RBF34" s="276"/>
      <c r="RBG34" s="276"/>
      <c r="RBH34" s="276"/>
      <c r="RBI34" s="276"/>
      <c r="RBJ34" s="276"/>
      <c r="RBK34" s="276"/>
      <c r="RBL34" s="276"/>
      <c r="RBM34" s="276"/>
      <c r="RBN34" s="276"/>
      <c r="RBO34" s="276"/>
      <c r="RBP34" s="276"/>
      <c r="RBQ34" s="276"/>
      <c r="RBR34" s="276"/>
      <c r="RBS34" s="276"/>
      <c r="RBT34" s="276"/>
      <c r="RBU34" s="276"/>
      <c r="RBV34" s="276"/>
      <c r="RBW34" s="276"/>
      <c r="RBX34" s="276"/>
      <c r="RBY34" s="276"/>
      <c r="RBZ34" s="276"/>
      <c r="RCA34" s="276"/>
      <c r="RCB34" s="276"/>
      <c r="RCC34" s="276"/>
      <c r="RCD34" s="276"/>
      <c r="RCE34" s="276"/>
      <c r="RCF34" s="276"/>
      <c r="RCG34" s="276"/>
      <c r="RCH34" s="276"/>
      <c r="RCI34" s="276"/>
      <c r="RCJ34" s="276"/>
      <c r="RCK34" s="276"/>
      <c r="RCL34" s="276"/>
      <c r="RCM34" s="276"/>
      <c r="RCN34" s="276"/>
      <c r="RCO34" s="276"/>
      <c r="RCP34" s="276"/>
      <c r="RCQ34" s="276"/>
      <c r="RCR34" s="276"/>
      <c r="RCS34" s="276"/>
      <c r="RCT34" s="276"/>
      <c r="RCU34" s="276"/>
      <c r="RCV34" s="276"/>
      <c r="RCW34" s="276"/>
      <c r="RCX34" s="276"/>
      <c r="RCY34" s="276"/>
      <c r="RCZ34" s="276"/>
      <c r="RDA34" s="276"/>
      <c r="RDB34" s="276"/>
      <c r="RDC34" s="276"/>
      <c r="RDD34" s="276"/>
      <c r="RDE34" s="276"/>
      <c r="RDF34" s="276"/>
      <c r="RDG34" s="276"/>
      <c r="RDH34" s="276"/>
      <c r="RDI34" s="276"/>
      <c r="RDJ34" s="276"/>
      <c r="RDK34" s="276"/>
      <c r="RDL34" s="276"/>
      <c r="RDM34" s="276"/>
      <c r="RDN34" s="276"/>
      <c r="RDO34" s="276"/>
      <c r="RDP34" s="276"/>
      <c r="RDQ34" s="276"/>
      <c r="RDR34" s="276"/>
      <c r="RDS34" s="276"/>
      <c r="RDT34" s="276"/>
      <c r="RDU34" s="276"/>
      <c r="RDV34" s="276"/>
      <c r="RDW34" s="276"/>
      <c r="RDX34" s="276"/>
      <c r="RDY34" s="276"/>
      <c r="RDZ34" s="276"/>
      <c r="REA34" s="276"/>
      <c r="REB34" s="276"/>
      <c r="REC34" s="276"/>
      <c r="RED34" s="276"/>
      <c r="REE34" s="276"/>
      <c r="REF34" s="276"/>
      <c r="REG34" s="276"/>
      <c r="REH34" s="276"/>
      <c r="REI34" s="276"/>
      <c r="REJ34" s="276"/>
      <c r="REK34" s="276"/>
      <c r="REL34" s="276"/>
      <c r="REM34" s="276"/>
      <c r="REN34" s="276"/>
      <c r="REO34" s="276"/>
      <c r="REP34" s="276"/>
      <c r="REQ34" s="276"/>
      <c r="RER34" s="276"/>
      <c r="RES34" s="276"/>
      <c r="RET34" s="276"/>
      <c r="REU34" s="276"/>
      <c r="REV34" s="276"/>
      <c r="REW34" s="276"/>
      <c r="REX34" s="276"/>
      <c r="REY34" s="276"/>
      <c r="REZ34" s="276"/>
      <c r="RFA34" s="276"/>
      <c r="RFB34" s="276"/>
      <c r="RFC34" s="276"/>
      <c r="RFD34" s="276"/>
      <c r="RFE34" s="276"/>
      <c r="RFF34" s="276"/>
      <c r="RFG34" s="276"/>
      <c r="RFH34" s="276"/>
      <c r="RFI34" s="276"/>
      <c r="RFJ34" s="276"/>
      <c r="RFK34" s="276"/>
      <c r="RFL34" s="276"/>
      <c r="RFM34" s="276"/>
      <c r="RFN34" s="276"/>
      <c r="RFO34" s="276"/>
      <c r="RFP34" s="276"/>
      <c r="RFQ34" s="276"/>
      <c r="RFR34" s="276"/>
      <c r="RFS34" s="276"/>
      <c r="RFT34" s="276"/>
      <c r="RFU34" s="276"/>
      <c r="RFV34" s="276"/>
      <c r="RFW34" s="276"/>
      <c r="RFX34" s="276"/>
      <c r="RFY34" s="276"/>
      <c r="RFZ34" s="276"/>
      <c r="RGA34" s="276"/>
      <c r="RGB34" s="276"/>
      <c r="RGC34" s="276"/>
      <c r="RGD34" s="276"/>
      <c r="RGE34" s="276"/>
      <c r="RGF34" s="276"/>
      <c r="RGG34" s="276"/>
      <c r="RGH34" s="276"/>
      <c r="RGI34" s="276"/>
      <c r="RGJ34" s="276"/>
      <c r="RGK34" s="276"/>
      <c r="RGL34" s="276"/>
      <c r="RGM34" s="276"/>
      <c r="RGN34" s="276"/>
      <c r="RGO34" s="276"/>
      <c r="RGP34" s="276"/>
      <c r="RGQ34" s="276"/>
      <c r="RGR34" s="276"/>
      <c r="RGS34" s="276"/>
      <c r="RGT34" s="276"/>
      <c r="RGU34" s="276"/>
      <c r="RGV34" s="276"/>
      <c r="RGW34" s="276"/>
      <c r="RGX34" s="276"/>
      <c r="RGY34" s="276"/>
      <c r="RGZ34" s="276"/>
      <c r="RHA34" s="276"/>
      <c r="RHB34" s="276"/>
      <c r="RHC34" s="276"/>
      <c r="RHD34" s="276"/>
      <c r="RHE34" s="276"/>
      <c r="RHF34" s="276"/>
      <c r="RHG34" s="276"/>
      <c r="RHH34" s="276"/>
      <c r="RHI34" s="276"/>
      <c r="RHJ34" s="276"/>
      <c r="RHK34" s="276"/>
      <c r="RHL34" s="276"/>
      <c r="RHM34" s="276"/>
      <c r="RHN34" s="276"/>
      <c r="RHO34" s="276"/>
      <c r="RHP34" s="276"/>
      <c r="RHQ34" s="276"/>
      <c r="RHR34" s="276"/>
      <c r="RHS34" s="276"/>
      <c r="RHT34" s="276"/>
      <c r="RHU34" s="276"/>
      <c r="RHV34" s="276"/>
      <c r="RHW34" s="276"/>
      <c r="RHX34" s="276"/>
      <c r="RHY34" s="276"/>
      <c r="RHZ34" s="276"/>
      <c r="RIA34" s="276"/>
      <c r="RIB34" s="276"/>
      <c r="RIC34" s="276"/>
      <c r="RID34" s="276"/>
      <c r="RIE34" s="276"/>
      <c r="RIF34" s="276"/>
      <c r="RIG34" s="276"/>
      <c r="RIH34" s="276"/>
      <c r="RII34" s="276"/>
      <c r="RIJ34" s="276"/>
      <c r="RIK34" s="276"/>
      <c r="RIL34" s="276"/>
      <c r="RIM34" s="276"/>
      <c r="RIN34" s="276"/>
      <c r="RIO34" s="276"/>
      <c r="RIP34" s="276"/>
      <c r="RIQ34" s="276"/>
      <c r="RIR34" s="276"/>
      <c r="RIS34" s="276"/>
      <c r="RIT34" s="276"/>
      <c r="RIU34" s="276"/>
      <c r="RIV34" s="276"/>
      <c r="RIW34" s="276"/>
      <c r="RIX34" s="276"/>
      <c r="RIY34" s="276"/>
      <c r="RIZ34" s="276"/>
      <c r="RJA34" s="276"/>
      <c r="RJB34" s="276"/>
      <c r="RJC34" s="276"/>
      <c r="RJD34" s="276"/>
      <c r="RJE34" s="276"/>
      <c r="RJF34" s="276"/>
      <c r="RJG34" s="276"/>
      <c r="RJH34" s="276"/>
      <c r="RJI34" s="276"/>
      <c r="RJJ34" s="276"/>
      <c r="RJK34" s="276"/>
      <c r="RJL34" s="276"/>
      <c r="RJM34" s="276"/>
      <c r="RJN34" s="276"/>
      <c r="RJO34" s="276"/>
      <c r="RJP34" s="276"/>
      <c r="RJQ34" s="276"/>
      <c r="RJR34" s="276"/>
      <c r="RJS34" s="276"/>
      <c r="RJT34" s="276"/>
      <c r="RJU34" s="276"/>
      <c r="RJV34" s="276"/>
      <c r="RJW34" s="276"/>
      <c r="RJX34" s="276"/>
      <c r="RJY34" s="276"/>
      <c r="RJZ34" s="276"/>
      <c r="RKA34" s="276"/>
      <c r="RKB34" s="276"/>
      <c r="RKC34" s="276"/>
      <c r="RKD34" s="276"/>
      <c r="RKE34" s="276"/>
      <c r="RKF34" s="276"/>
      <c r="RKG34" s="276"/>
      <c r="RKH34" s="276"/>
      <c r="RKI34" s="276"/>
      <c r="RKJ34" s="276"/>
      <c r="RKK34" s="276"/>
      <c r="RKL34" s="276"/>
      <c r="RKM34" s="276"/>
      <c r="RKN34" s="276"/>
      <c r="RKO34" s="276"/>
      <c r="RKP34" s="276"/>
      <c r="RKQ34" s="276"/>
      <c r="RKR34" s="276"/>
      <c r="RKS34" s="276"/>
      <c r="RKT34" s="276"/>
      <c r="RKU34" s="276"/>
      <c r="RKV34" s="276"/>
      <c r="RKW34" s="276"/>
      <c r="RKX34" s="276"/>
      <c r="RKY34" s="276"/>
      <c r="RKZ34" s="276"/>
      <c r="RLA34" s="276"/>
      <c r="RLB34" s="276"/>
      <c r="RLC34" s="276"/>
      <c r="RLD34" s="276"/>
      <c r="RLE34" s="276"/>
      <c r="RLF34" s="276"/>
      <c r="RLG34" s="276"/>
      <c r="RLH34" s="276"/>
      <c r="RLI34" s="276"/>
      <c r="RLJ34" s="276"/>
      <c r="RLK34" s="276"/>
      <c r="RLL34" s="276"/>
      <c r="RLM34" s="276"/>
      <c r="RLN34" s="276"/>
      <c r="RLO34" s="276"/>
      <c r="RLP34" s="276"/>
      <c r="RLQ34" s="276"/>
      <c r="RLR34" s="276"/>
      <c r="RLS34" s="276"/>
      <c r="RLT34" s="276"/>
      <c r="RLU34" s="276"/>
      <c r="RLV34" s="276"/>
      <c r="RLW34" s="276"/>
      <c r="RLX34" s="276"/>
      <c r="RLY34" s="276"/>
      <c r="RLZ34" s="276"/>
      <c r="RMA34" s="276"/>
      <c r="RMB34" s="276"/>
      <c r="RMC34" s="276"/>
      <c r="RMD34" s="276"/>
      <c r="RME34" s="276"/>
      <c r="RMF34" s="276"/>
      <c r="RMG34" s="276"/>
      <c r="RMH34" s="276"/>
      <c r="RMI34" s="276"/>
      <c r="RMJ34" s="276"/>
      <c r="RMK34" s="276"/>
      <c r="RML34" s="276"/>
      <c r="RMM34" s="276"/>
      <c r="RMN34" s="276"/>
      <c r="RMO34" s="276"/>
      <c r="RMP34" s="276"/>
      <c r="RMQ34" s="276"/>
      <c r="RMR34" s="276"/>
      <c r="RMS34" s="276"/>
      <c r="RMT34" s="276"/>
      <c r="RMU34" s="276"/>
      <c r="RMV34" s="276"/>
      <c r="RMW34" s="276"/>
      <c r="RMX34" s="276"/>
      <c r="RMY34" s="276"/>
      <c r="RMZ34" s="276"/>
      <c r="RNA34" s="276"/>
      <c r="RNB34" s="276"/>
      <c r="RNC34" s="276"/>
      <c r="RND34" s="276"/>
      <c r="RNE34" s="276"/>
      <c r="RNF34" s="276"/>
      <c r="RNG34" s="276"/>
      <c r="RNH34" s="276"/>
      <c r="RNI34" s="276"/>
      <c r="RNJ34" s="276"/>
      <c r="RNK34" s="276"/>
      <c r="RNL34" s="276"/>
      <c r="RNM34" s="276"/>
      <c r="RNN34" s="276"/>
      <c r="RNO34" s="276"/>
      <c r="RNP34" s="276"/>
      <c r="RNQ34" s="276"/>
      <c r="RNR34" s="276"/>
      <c r="RNS34" s="276"/>
      <c r="RNT34" s="276"/>
      <c r="RNU34" s="276"/>
      <c r="RNV34" s="276"/>
      <c r="RNW34" s="276"/>
      <c r="RNX34" s="276"/>
      <c r="RNY34" s="276"/>
      <c r="RNZ34" s="276"/>
      <c r="ROA34" s="276"/>
      <c r="ROB34" s="276"/>
      <c r="ROC34" s="276"/>
      <c r="ROD34" s="276"/>
      <c r="ROE34" s="276"/>
      <c r="ROF34" s="276"/>
      <c r="ROG34" s="276"/>
      <c r="ROH34" s="276"/>
      <c r="ROI34" s="276"/>
      <c r="ROJ34" s="276"/>
      <c r="ROK34" s="276"/>
      <c r="ROL34" s="276"/>
      <c r="ROM34" s="276"/>
      <c r="RON34" s="276"/>
      <c r="ROO34" s="276"/>
      <c r="ROP34" s="276"/>
      <c r="ROQ34" s="276"/>
      <c r="ROR34" s="276"/>
      <c r="ROS34" s="276"/>
      <c r="ROT34" s="276"/>
      <c r="ROU34" s="276"/>
      <c r="ROV34" s="276"/>
      <c r="ROW34" s="276"/>
      <c r="ROX34" s="276"/>
      <c r="ROY34" s="276"/>
      <c r="ROZ34" s="276"/>
      <c r="RPA34" s="276"/>
      <c r="RPB34" s="276"/>
      <c r="RPC34" s="276"/>
      <c r="RPD34" s="276"/>
      <c r="RPE34" s="276"/>
      <c r="RPF34" s="276"/>
      <c r="RPG34" s="276"/>
      <c r="RPH34" s="276"/>
      <c r="RPI34" s="276"/>
      <c r="RPJ34" s="276"/>
      <c r="RPK34" s="276"/>
      <c r="RPL34" s="276"/>
      <c r="RPM34" s="276"/>
      <c r="RPN34" s="276"/>
      <c r="RPO34" s="276"/>
      <c r="RPP34" s="276"/>
      <c r="RPQ34" s="276"/>
      <c r="RPR34" s="276"/>
      <c r="RPS34" s="276"/>
      <c r="RPT34" s="276"/>
      <c r="RPU34" s="276"/>
      <c r="RPV34" s="276"/>
      <c r="RPW34" s="276"/>
      <c r="RPX34" s="276"/>
      <c r="RPY34" s="276"/>
      <c r="RPZ34" s="276"/>
      <c r="RQA34" s="276"/>
      <c r="RQB34" s="276"/>
      <c r="RQC34" s="276"/>
      <c r="RQD34" s="276"/>
      <c r="RQE34" s="276"/>
      <c r="RQF34" s="276"/>
      <c r="RQG34" s="276"/>
      <c r="RQH34" s="276"/>
      <c r="RQI34" s="276"/>
      <c r="RQJ34" s="276"/>
      <c r="RQK34" s="276"/>
      <c r="RQL34" s="276"/>
      <c r="RQM34" s="276"/>
      <c r="RQN34" s="276"/>
      <c r="RQO34" s="276"/>
      <c r="RQP34" s="276"/>
      <c r="RQQ34" s="276"/>
      <c r="RQR34" s="276"/>
      <c r="RQS34" s="276"/>
      <c r="RQT34" s="276"/>
      <c r="RQU34" s="276"/>
      <c r="RQV34" s="276"/>
      <c r="RQW34" s="276"/>
      <c r="RQX34" s="276"/>
      <c r="RQY34" s="276"/>
      <c r="RQZ34" s="276"/>
      <c r="RRA34" s="276"/>
      <c r="RRB34" s="276"/>
      <c r="RRC34" s="276"/>
      <c r="RRD34" s="276"/>
      <c r="RRE34" s="276"/>
      <c r="RRF34" s="276"/>
      <c r="RRG34" s="276"/>
      <c r="RRH34" s="276"/>
      <c r="RRI34" s="276"/>
      <c r="RRJ34" s="276"/>
      <c r="RRK34" s="276"/>
      <c r="RRL34" s="276"/>
      <c r="RRM34" s="276"/>
      <c r="RRN34" s="276"/>
      <c r="RRO34" s="276"/>
      <c r="RRP34" s="276"/>
      <c r="RRQ34" s="276"/>
      <c r="RRR34" s="276"/>
      <c r="RRS34" s="276"/>
      <c r="RRT34" s="276"/>
      <c r="RRU34" s="276"/>
      <c r="RRV34" s="276"/>
      <c r="RRW34" s="276"/>
      <c r="RRX34" s="276"/>
      <c r="RRY34" s="276"/>
      <c r="RRZ34" s="276"/>
      <c r="RSA34" s="276"/>
      <c r="RSB34" s="276"/>
      <c r="RSC34" s="276"/>
      <c r="RSD34" s="276"/>
      <c r="RSE34" s="276"/>
      <c r="RSF34" s="276"/>
      <c r="RSG34" s="276"/>
      <c r="RSH34" s="276"/>
      <c r="RSI34" s="276"/>
      <c r="RSJ34" s="276"/>
      <c r="RSK34" s="276"/>
      <c r="RSL34" s="276"/>
      <c r="RSM34" s="276"/>
      <c r="RSN34" s="276"/>
      <c r="RSO34" s="276"/>
      <c r="RSP34" s="276"/>
      <c r="RSQ34" s="276"/>
      <c r="RSR34" s="276"/>
      <c r="RSS34" s="276"/>
      <c r="RST34" s="276"/>
      <c r="RSU34" s="276"/>
      <c r="RSV34" s="276"/>
      <c r="RSW34" s="276"/>
      <c r="RSX34" s="276"/>
      <c r="RSY34" s="276"/>
      <c r="RSZ34" s="276"/>
      <c r="RTA34" s="276"/>
      <c r="RTB34" s="276"/>
      <c r="RTC34" s="276"/>
      <c r="RTD34" s="276"/>
      <c r="RTE34" s="276"/>
      <c r="RTF34" s="276"/>
      <c r="RTG34" s="276"/>
      <c r="RTH34" s="276"/>
      <c r="RTI34" s="276"/>
      <c r="RTJ34" s="276"/>
      <c r="RTK34" s="276"/>
      <c r="RTL34" s="276"/>
      <c r="RTM34" s="276"/>
      <c r="RTN34" s="276"/>
      <c r="RTO34" s="276"/>
      <c r="RTP34" s="276"/>
      <c r="RTQ34" s="276"/>
      <c r="RTR34" s="276"/>
      <c r="RTS34" s="276"/>
      <c r="RTT34" s="276"/>
      <c r="RTU34" s="276"/>
      <c r="RTV34" s="276"/>
      <c r="RTW34" s="276"/>
      <c r="RTX34" s="276"/>
      <c r="RTY34" s="276"/>
      <c r="RTZ34" s="276"/>
      <c r="RUA34" s="276"/>
      <c r="RUB34" s="276"/>
      <c r="RUC34" s="276"/>
      <c r="RUD34" s="276"/>
      <c r="RUE34" s="276"/>
      <c r="RUF34" s="276"/>
      <c r="RUG34" s="276"/>
      <c r="RUH34" s="276"/>
      <c r="RUI34" s="276"/>
      <c r="RUJ34" s="276"/>
      <c r="RUK34" s="276"/>
      <c r="RUL34" s="276"/>
      <c r="RUM34" s="276"/>
      <c r="RUN34" s="276"/>
      <c r="RUO34" s="276"/>
      <c r="RUP34" s="276"/>
      <c r="RUQ34" s="276"/>
      <c r="RUR34" s="276"/>
      <c r="RUS34" s="276"/>
      <c r="RUT34" s="276"/>
      <c r="RUU34" s="276"/>
      <c r="RUV34" s="276"/>
      <c r="RUW34" s="276"/>
      <c r="RUX34" s="276"/>
      <c r="RUY34" s="276"/>
      <c r="RUZ34" s="276"/>
      <c r="RVA34" s="276"/>
      <c r="RVB34" s="276"/>
      <c r="RVC34" s="276"/>
      <c r="RVD34" s="276"/>
      <c r="RVE34" s="276"/>
      <c r="RVF34" s="276"/>
      <c r="RVG34" s="276"/>
      <c r="RVH34" s="276"/>
      <c r="RVI34" s="276"/>
      <c r="RVJ34" s="276"/>
      <c r="RVK34" s="276"/>
      <c r="RVL34" s="276"/>
      <c r="RVM34" s="276"/>
      <c r="RVN34" s="276"/>
      <c r="RVO34" s="276"/>
      <c r="RVP34" s="276"/>
      <c r="RVQ34" s="276"/>
      <c r="RVR34" s="276"/>
      <c r="RVS34" s="276"/>
      <c r="RVT34" s="276"/>
      <c r="RVU34" s="276"/>
      <c r="RVV34" s="276"/>
      <c r="RVW34" s="276"/>
      <c r="RVX34" s="276"/>
      <c r="RVY34" s="276"/>
      <c r="RVZ34" s="276"/>
      <c r="RWA34" s="276"/>
      <c r="RWB34" s="276"/>
      <c r="RWC34" s="276"/>
      <c r="RWD34" s="276"/>
      <c r="RWE34" s="276"/>
      <c r="RWF34" s="276"/>
      <c r="RWG34" s="276"/>
      <c r="RWH34" s="276"/>
      <c r="RWI34" s="276"/>
      <c r="RWJ34" s="276"/>
      <c r="RWK34" s="276"/>
      <c r="RWL34" s="276"/>
      <c r="RWM34" s="276"/>
      <c r="RWN34" s="276"/>
      <c r="RWO34" s="276"/>
      <c r="RWP34" s="276"/>
      <c r="RWQ34" s="276"/>
      <c r="RWR34" s="276"/>
      <c r="RWS34" s="276"/>
      <c r="RWT34" s="276"/>
      <c r="RWU34" s="276"/>
      <c r="RWV34" s="276"/>
      <c r="RWW34" s="276"/>
      <c r="RWX34" s="276"/>
      <c r="RWY34" s="276"/>
      <c r="RWZ34" s="276"/>
      <c r="RXA34" s="276"/>
      <c r="RXB34" s="276"/>
      <c r="RXC34" s="276"/>
      <c r="RXD34" s="276"/>
      <c r="RXE34" s="276"/>
      <c r="RXF34" s="276"/>
      <c r="RXG34" s="276"/>
      <c r="RXH34" s="276"/>
      <c r="RXI34" s="276"/>
      <c r="RXJ34" s="276"/>
      <c r="RXK34" s="276"/>
      <c r="RXL34" s="276"/>
      <c r="RXM34" s="276"/>
      <c r="RXN34" s="276"/>
      <c r="RXO34" s="276"/>
      <c r="RXP34" s="276"/>
      <c r="RXQ34" s="276"/>
      <c r="RXR34" s="276"/>
      <c r="RXS34" s="276"/>
      <c r="RXT34" s="276"/>
      <c r="RXU34" s="276"/>
      <c r="RXV34" s="276"/>
      <c r="RXW34" s="276"/>
      <c r="RXX34" s="276"/>
      <c r="RXY34" s="276"/>
      <c r="RXZ34" s="276"/>
      <c r="RYA34" s="276"/>
      <c r="RYB34" s="276"/>
      <c r="RYC34" s="276"/>
      <c r="RYD34" s="276"/>
      <c r="RYE34" s="276"/>
      <c r="RYF34" s="276"/>
      <c r="RYG34" s="276"/>
      <c r="RYH34" s="276"/>
      <c r="RYI34" s="276"/>
      <c r="RYJ34" s="276"/>
      <c r="RYK34" s="276"/>
      <c r="RYL34" s="276"/>
      <c r="RYM34" s="276"/>
      <c r="RYN34" s="276"/>
      <c r="RYO34" s="276"/>
      <c r="RYP34" s="276"/>
      <c r="RYQ34" s="276"/>
      <c r="RYR34" s="276"/>
      <c r="RYS34" s="276"/>
      <c r="RYT34" s="276"/>
      <c r="RYU34" s="276"/>
      <c r="RYV34" s="276"/>
      <c r="RYW34" s="276"/>
      <c r="RYX34" s="276"/>
      <c r="RYY34" s="276"/>
      <c r="RYZ34" s="276"/>
      <c r="RZA34" s="276"/>
      <c r="RZB34" s="276"/>
      <c r="RZC34" s="276"/>
      <c r="RZD34" s="276"/>
      <c r="RZE34" s="276"/>
      <c r="RZF34" s="276"/>
      <c r="RZG34" s="276"/>
      <c r="RZH34" s="276"/>
      <c r="RZI34" s="276"/>
      <c r="RZJ34" s="276"/>
      <c r="RZK34" s="276"/>
      <c r="RZL34" s="276"/>
      <c r="RZM34" s="276"/>
      <c r="RZN34" s="276"/>
      <c r="RZO34" s="276"/>
      <c r="RZP34" s="276"/>
      <c r="RZQ34" s="276"/>
      <c r="RZR34" s="276"/>
      <c r="RZS34" s="276"/>
      <c r="RZT34" s="276"/>
      <c r="RZU34" s="276"/>
      <c r="RZV34" s="276"/>
      <c r="RZW34" s="276"/>
      <c r="RZX34" s="276"/>
      <c r="RZY34" s="276"/>
      <c r="RZZ34" s="276"/>
      <c r="SAA34" s="276"/>
      <c r="SAB34" s="276"/>
      <c r="SAC34" s="276"/>
      <c r="SAD34" s="276"/>
      <c r="SAE34" s="276"/>
      <c r="SAF34" s="276"/>
      <c r="SAG34" s="276"/>
      <c r="SAH34" s="276"/>
      <c r="SAI34" s="276"/>
      <c r="SAJ34" s="276"/>
      <c r="SAK34" s="276"/>
      <c r="SAL34" s="276"/>
      <c r="SAM34" s="276"/>
      <c r="SAN34" s="276"/>
      <c r="SAO34" s="276"/>
      <c r="SAP34" s="276"/>
      <c r="SAQ34" s="276"/>
      <c r="SAR34" s="276"/>
      <c r="SAS34" s="276"/>
      <c r="SAT34" s="276"/>
      <c r="SAU34" s="276"/>
      <c r="SAV34" s="276"/>
      <c r="SAW34" s="276"/>
      <c r="SAX34" s="276"/>
      <c r="SAY34" s="276"/>
      <c r="SAZ34" s="276"/>
      <c r="SBA34" s="276"/>
      <c r="SBB34" s="276"/>
      <c r="SBC34" s="276"/>
      <c r="SBD34" s="276"/>
      <c r="SBE34" s="276"/>
      <c r="SBF34" s="276"/>
      <c r="SBG34" s="276"/>
      <c r="SBH34" s="276"/>
      <c r="SBI34" s="276"/>
      <c r="SBJ34" s="276"/>
      <c r="SBK34" s="276"/>
      <c r="SBL34" s="276"/>
      <c r="SBM34" s="276"/>
      <c r="SBN34" s="276"/>
      <c r="SBO34" s="276"/>
      <c r="SBP34" s="276"/>
      <c r="SBQ34" s="276"/>
      <c r="SBR34" s="276"/>
      <c r="SBS34" s="276"/>
      <c r="SBT34" s="276"/>
      <c r="SBU34" s="276"/>
      <c r="SBV34" s="276"/>
      <c r="SBW34" s="276"/>
      <c r="SBX34" s="276"/>
      <c r="SBY34" s="276"/>
      <c r="SBZ34" s="276"/>
      <c r="SCA34" s="276"/>
      <c r="SCB34" s="276"/>
      <c r="SCC34" s="276"/>
      <c r="SCD34" s="276"/>
      <c r="SCE34" s="276"/>
      <c r="SCF34" s="276"/>
      <c r="SCG34" s="276"/>
      <c r="SCH34" s="276"/>
      <c r="SCI34" s="276"/>
      <c r="SCJ34" s="276"/>
      <c r="SCK34" s="276"/>
      <c r="SCL34" s="276"/>
      <c r="SCM34" s="276"/>
      <c r="SCN34" s="276"/>
      <c r="SCO34" s="276"/>
      <c r="SCP34" s="276"/>
      <c r="SCQ34" s="276"/>
      <c r="SCR34" s="276"/>
      <c r="SCS34" s="276"/>
      <c r="SCT34" s="276"/>
      <c r="SCU34" s="276"/>
      <c r="SCV34" s="276"/>
      <c r="SCW34" s="276"/>
      <c r="SCX34" s="276"/>
      <c r="SCY34" s="276"/>
      <c r="SCZ34" s="276"/>
      <c r="SDA34" s="276"/>
      <c r="SDB34" s="276"/>
      <c r="SDC34" s="276"/>
      <c r="SDD34" s="276"/>
      <c r="SDE34" s="276"/>
      <c r="SDF34" s="276"/>
      <c r="SDG34" s="276"/>
      <c r="SDH34" s="276"/>
      <c r="SDI34" s="276"/>
      <c r="SDJ34" s="276"/>
      <c r="SDK34" s="276"/>
      <c r="SDL34" s="276"/>
      <c r="SDM34" s="276"/>
      <c r="SDN34" s="276"/>
      <c r="SDO34" s="276"/>
      <c r="SDP34" s="276"/>
      <c r="SDQ34" s="276"/>
      <c r="SDR34" s="276"/>
      <c r="SDS34" s="276"/>
      <c r="SDT34" s="276"/>
      <c r="SDU34" s="276"/>
      <c r="SDV34" s="276"/>
      <c r="SDW34" s="276"/>
      <c r="SDX34" s="276"/>
      <c r="SDY34" s="276"/>
      <c r="SDZ34" s="276"/>
      <c r="SEA34" s="276"/>
      <c r="SEB34" s="276"/>
      <c r="SEC34" s="276"/>
      <c r="SED34" s="276"/>
      <c r="SEE34" s="276"/>
      <c r="SEF34" s="276"/>
      <c r="SEG34" s="276"/>
      <c r="SEH34" s="276"/>
      <c r="SEI34" s="276"/>
      <c r="SEJ34" s="276"/>
      <c r="SEK34" s="276"/>
      <c r="SEL34" s="276"/>
      <c r="SEM34" s="276"/>
      <c r="SEN34" s="276"/>
      <c r="SEO34" s="276"/>
      <c r="SEP34" s="276"/>
      <c r="SEQ34" s="276"/>
      <c r="SER34" s="276"/>
      <c r="SES34" s="276"/>
      <c r="SET34" s="276"/>
      <c r="SEU34" s="276"/>
      <c r="SEV34" s="276"/>
      <c r="SEW34" s="276"/>
      <c r="SEX34" s="276"/>
      <c r="SEY34" s="276"/>
      <c r="SEZ34" s="276"/>
      <c r="SFA34" s="276"/>
      <c r="SFB34" s="276"/>
      <c r="SFC34" s="276"/>
      <c r="SFD34" s="276"/>
      <c r="SFE34" s="276"/>
      <c r="SFF34" s="276"/>
      <c r="SFG34" s="276"/>
      <c r="SFH34" s="276"/>
      <c r="SFI34" s="276"/>
      <c r="SFJ34" s="276"/>
      <c r="SFK34" s="276"/>
      <c r="SFL34" s="276"/>
      <c r="SFM34" s="276"/>
      <c r="SFN34" s="276"/>
      <c r="SFO34" s="276"/>
      <c r="SFP34" s="276"/>
      <c r="SFQ34" s="276"/>
      <c r="SFR34" s="276"/>
      <c r="SFS34" s="276"/>
      <c r="SFT34" s="276"/>
      <c r="SFU34" s="276"/>
      <c r="SFV34" s="276"/>
      <c r="SFW34" s="276"/>
      <c r="SFX34" s="276"/>
      <c r="SFY34" s="276"/>
      <c r="SFZ34" s="276"/>
      <c r="SGA34" s="276"/>
      <c r="SGB34" s="276"/>
      <c r="SGC34" s="276"/>
      <c r="SGD34" s="276"/>
      <c r="SGE34" s="276"/>
      <c r="SGF34" s="276"/>
      <c r="SGG34" s="276"/>
      <c r="SGH34" s="276"/>
      <c r="SGI34" s="276"/>
      <c r="SGJ34" s="276"/>
      <c r="SGK34" s="276"/>
      <c r="SGL34" s="276"/>
      <c r="SGM34" s="276"/>
      <c r="SGN34" s="276"/>
      <c r="SGO34" s="276"/>
      <c r="SGP34" s="276"/>
      <c r="SGQ34" s="276"/>
      <c r="SGR34" s="276"/>
      <c r="SGS34" s="276"/>
      <c r="SGT34" s="276"/>
      <c r="SGU34" s="276"/>
      <c r="SGV34" s="276"/>
      <c r="SGW34" s="276"/>
      <c r="SGX34" s="276"/>
      <c r="SGY34" s="276"/>
      <c r="SGZ34" s="276"/>
      <c r="SHA34" s="276"/>
      <c r="SHB34" s="276"/>
      <c r="SHC34" s="276"/>
      <c r="SHD34" s="276"/>
      <c r="SHE34" s="276"/>
      <c r="SHF34" s="276"/>
      <c r="SHG34" s="276"/>
      <c r="SHH34" s="276"/>
      <c r="SHI34" s="276"/>
      <c r="SHJ34" s="276"/>
      <c r="SHK34" s="276"/>
      <c r="SHL34" s="276"/>
      <c r="SHM34" s="276"/>
      <c r="SHN34" s="276"/>
      <c r="SHO34" s="276"/>
      <c r="SHP34" s="276"/>
      <c r="SHQ34" s="276"/>
      <c r="SHR34" s="276"/>
      <c r="SHS34" s="276"/>
      <c r="SHT34" s="276"/>
      <c r="SHU34" s="276"/>
      <c r="SHV34" s="276"/>
      <c r="SHW34" s="276"/>
      <c r="SHX34" s="276"/>
      <c r="SHY34" s="276"/>
      <c r="SHZ34" s="276"/>
      <c r="SIA34" s="276"/>
      <c r="SIB34" s="276"/>
      <c r="SIC34" s="276"/>
      <c r="SID34" s="276"/>
      <c r="SIE34" s="276"/>
      <c r="SIF34" s="276"/>
      <c r="SIG34" s="276"/>
      <c r="SIH34" s="276"/>
      <c r="SII34" s="276"/>
      <c r="SIJ34" s="276"/>
      <c r="SIK34" s="276"/>
      <c r="SIL34" s="276"/>
      <c r="SIM34" s="276"/>
      <c r="SIN34" s="276"/>
      <c r="SIO34" s="276"/>
      <c r="SIP34" s="276"/>
      <c r="SIQ34" s="276"/>
      <c r="SIR34" s="276"/>
      <c r="SIS34" s="276"/>
      <c r="SIT34" s="276"/>
      <c r="SIU34" s="276"/>
      <c r="SIV34" s="276"/>
      <c r="SIW34" s="276"/>
      <c r="SIX34" s="276"/>
      <c r="SIY34" s="276"/>
      <c r="SIZ34" s="276"/>
      <c r="SJA34" s="276"/>
      <c r="SJB34" s="276"/>
      <c r="SJC34" s="276"/>
      <c r="SJD34" s="276"/>
      <c r="SJE34" s="276"/>
      <c r="SJF34" s="276"/>
      <c r="SJG34" s="276"/>
      <c r="SJH34" s="276"/>
      <c r="SJI34" s="276"/>
      <c r="SJJ34" s="276"/>
      <c r="SJK34" s="276"/>
      <c r="SJL34" s="276"/>
      <c r="SJM34" s="276"/>
      <c r="SJN34" s="276"/>
      <c r="SJO34" s="276"/>
      <c r="SJP34" s="276"/>
      <c r="SJQ34" s="276"/>
      <c r="SJR34" s="276"/>
      <c r="SJS34" s="276"/>
      <c r="SJT34" s="276"/>
      <c r="SJU34" s="276"/>
      <c r="SJV34" s="276"/>
      <c r="SJW34" s="276"/>
      <c r="SJX34" s="276"/>
      <c r="SJY34" s="276"/>
      <c r="SJZ34" s="276"/>
      <c r="SKA34" s="276"/>
      <c r="SKB34" s="276"/>
      <c r="SKC34" s="276"/>
      <c r="SKD34" s="276"/>
      <c r="SKE34" s="276"/>
      <c r="SKF34" s="276"/>
      <c r="SKG34" s="276"/>
      <c r="SKH34" s="276"/>
      <c r="SKI34" s="276"/>
      <c r="SKJ34" s="276"/>
      <c r="SKK34" s="276"/>
      <c r="SKL34" s="276"/>
      <c r="SKM34" s="276"/>
      <c r="SKN34" s="276"/>
      <c r="SKO34" s="276"/>
      <c r="SKP34" s="276"/>
      <c r="SKQ34" s="276"/>
      <c r="SKR34" s="276"/>
      <c r="SKS34" s="276"/>
      <c r="SKT34" s="276"/>
      <c r="SKU34" s="276"/>
      <c r="SKV34" s="276"/>
      <c r="SKW34" s="276"/>
      <c r="SKX34" s="276"/>
      <c r="SKY34" s="276"/>
      <c r="SKZ34" s="276"/>
      <c r="SLA34" s="276"/>
      <c r="SLB34" s="276"/>
      <c r="SLC34" s="276"/>
      <c r="SLD34" s="276"/>
      <c r="SLE34" s="276"/>
      <c r="SLF34" s="276"/>
      <c r="SLG34" s="276"/>
      <c r="SLH34" s="276"/>
      <c r="SLI34" s="276"/>
      <c r="SLJ34" s="276"/>
      <c r="SLK34" s="276"/>
      <c r="SLL34" s="276"/>
      <c r="SLM34" s="276"/>
      <c r="SLN34" s="276"/>
      <c r="SLO34" s="276"/>
      <c r="SLP34" s="276"/>
      <c r="SLQ34" s="276"/>
      <c r="SLR34" s="276"/>
      <c r="SLS34" s="276"/>
      <c r="SLT34" s="276"/>
      <c r="SLU34" s="276"/>
      <c r="SLV34" s="276"/>
      <c r="SLW34" s="276"/>
      <c r="SLX34" s="276"/>
      <c r="SLY34" s="276"/>
      <c r="SLZ34" s="276"/>
      <c r="SMA34" s="276"/>
      <c r="SMB34" s="276"/>
      <c r="SMC34" s="276"/>
      <c r="SMD34" s="276"/>
      <c r="SME34" s="276"/>
      <c r="SMF34" s="276"/>
      <c r="SMG34" s="276"/>
      <c r="SMH34" s="276"/>
      <c r="SMI34" s="276"/>
      <c r="SMJ34" s="276"/>
      <c r="SMK34" s="276"/>
      <c r="SML34" s="276"/>
      <c r="SMM34" s="276"/>
      <c r="SMN34" s="276"/>
      <c r="SMO34" s="276"/>
      <c r="SMP34" s="276"/>
      <c r="SMQ34" s="276"/>
      <c r="SMR34" s="276"/>
      <c r="SMS34" s="276"/>
      <c r="SMT34" s="276"/>
      <c r="SMU34" s="276"/>
      <c r="SMV34" s="276"/>
      <c r="SMW34" s="276"/>
      <c r="SMX34" s="276"/>
      <c r="SMY34" s="276"/>
      <c r="SMZ34" s="276"/>
      <c r="SNA34" s="276"/>
      <c r="SNB34" s="276"/>
      <c r="SNC34" s="276"/>
      <c r="SND34" s="276"/>
      <c r="SNE34" s="276"/>
      <c r="SNF34" s="276"/>
      <c r="SNG34" s="276"/>
      <c r="SNH34" s="276"/>
      <c r="SNI34" s="276"/>
      <c r="SNJ34" s="276"/>
      <c r="SNK34" s="276"/>
      <c r="SNL34" s="276"/>
      <c r="SNM34" s="276"/>
      <c r="SNN34" s="276"/>
      <c r="SNO34" s="276"/>
      <c r="SNP34" s="276"/>
      <c r="SNQ34" s="276"/>
      <c r="SNR34" s="276"/>
      <c r="SNS34" s="276"/>
      <c r="SNT34" s="276"/>
      <c r="SNU34" s="276"/>
      <c r="SNV34" s="276"/>
      <c r="SNW34" s="276"/>
      <c r="SNX34" s="276"/>
      <c r="SNY34" s="276"/>
      <c r="SNZ34" s="276"/>
      <c r="SOA34" s="276"/>
      <c r="SOB34" s="276"/>
      <c r="SOC34" s="276"/>
      <c r="SOD34" s="276"/>
      <c r="SOE34" s="276"/>
      <c r="SOF34" s="276"/>
      <c r="SOG34" s="276"/>
      <c r="SOH34" s="276"/>
      <c r="SOI34" s="276"/>
      <c r="SOJ34" s="276"/>
      <c r="SOK34" s="276"/>
      <c r="SOL34" s="276"/>
      <c r="SOM34" s="276"/>
      <c r="SON34" s="276"/>
      <c r="SOO34" s="276"/>
      <c r="SOP34" s="276"/>
      <c r="SOQ34" s="276"/>
      <c r="SOR34" s="276"/>
      <c r="SOS34" s="276"/>
      <c r="SOT34" s="276"/>
      <c r="SOU34" s="276"/>
      <c r="SOV34" s="276"/>
      <c r="SOW34" s="276"/>
      <c r="SOX34" s="276"/>
      <c r="SOY34" s="276"/>
      <c r="SOZ34" s="276"/>
      <c r="SPA34" s="276"/>
      <c r="SPB34" s="276"/>
      <c r="SPC34" s="276"/>
      <c r="SPD34" s="276"/>
      <c r="SPE34" s="276"/>
      <c r="SPF34" s="276"/>
      <c r="SPG34" s="276"/>
      <c r="SPH34" s="276"/>
      <c r="SPI34" s="276"/>
      <c r="SPJ34" s="276"/>
      <c r="SPK34" s="276"/>
      <c r="SPL34" s="276"/>
      <c r="SPM34" s="276"/>
      <c r="SPN34" s="276"/>
      <c r="SPO34" s="276"/>
      <c r="SPP34" s="276"/>
      <c r="SPQ34" s="276"/>
      <c r="SPR34" s="276"/>
      <c r="SPS34" s="276"/>
      <c r="SPT34" s="276"/>
      <c r="SPU34" s="276"/>
      <c r="SPV34" s="276"/>
      <c r="SPW34" s="276"/>
      <c r="SPX34" s="276"/>
      <c r="SPY34" s="276"/>
      <c r="SPZ34" s="276"/>
      <c r="SQA34" s="276"/>
      <c r="SQB34" s="276"/>
      <c r="SQC34" s="276"/>
      <c r="SQD34" s="276"/>
      <c r="SQE34" s="276"/>
      <c r="SQF34" s="276"/>
      <c r="SQG34" s="276"/>
      <c r="SQH34" s="276"/>
      <c r="SQI34" s="276"/>
      <c r="SQJ34" s="276"/>
      <c r="SQK34" s="276"/>
      <c r="SQL34" s="276"/>
      <c r="SQM34" s="276"/>
      <c r="SQN34" s="276"/>
      <c r="SQO34" s="276"/>
      <c r="SQP34" s="276"/>
      <c r="SQQ34" s="276"/>
      <c r="SQR34" s="276"/>
      <c r="SQS34" s="276"/>
      <c r="SQT34" s="276"/>
      <c r="SQU34" s="276"/>
      <c r="SQV34" s="276"/>
      <c r="SQW34" s="276"/>
      <c r="SQX34" s="276"/>
      <c r="SQY34" s="276"/>
      <c r="SQZ34" s="276"/>
      <c r="SRA34" s="276"/>
      <c r="SRB34" s="276"/>
      <c r="SRC34" s="276"/>
      <c r="SRD34" s="276"/>
      <c r="SRE34" s="276"/>
      <c r="SRF34" s="276"/>
      <c r="SRG34" s="276"/>
      <c r="SRH34" s="276"/>
      <c r="SRI34" s="276"/>
      <c r="SRJ34" s="276"/>
      <c r="SRK34" s="276"/>
      <c r="SRL34" s="276"/>
      <c r="SRM34" s="276"/>
      <c r="SRN34" s="276"/>
      <c r="SRO34" s="276"/>
      <c r="SRP34" s="276"/>
      <c r="SRQ34" s="276"/>
      <c r="SRR34" s="276"/>
      <c r="SRS34" s="276"/>
      <c r="SRT34" s="276"/>
      <c r="SRU34" s="276"/>
      <c r="SRV34" s="276"/>
      <c r="SRW34" s="276"/>
      <c r="SRX34" s="276"/>
      <c r="SRY34" s="276"/>
      <c r="SRZ34" s="276"/>
      <c r="SSA34" s="276"/>
      <c r="SSB34" s="276"/>
      <c r="SSC34" s="276"/>
      <c r="SSD34" s="276"/>
      <c r="SSE34" s="276"/>
      <c r="SSF34" s="276"/>
      <c r="SSG34" s="276"/>
      <c r="SSH34" s="276"/>
      <c r="SSI34" s="276"/>
      <c r="SSJ34" s="276"/>
      <c r="SSK34" s="276"/>
      <c r="SSL34" s="276"/>
      <c r="SSM34" s="276"/>
      <c r="SSN34" s="276"/>
      <c r="SSO34" s="276"/>
      <c r="SSP34" s="276"/>
      <c r="SSQ34" s="276"/>
      <c r="SSR34" s="276"/>
      <c r="SSS34" s="276"/>
      <c r="SST34" s="276"/>
      <c r="SSU34" s="276"/>
      <c r="SSV34" s="276"/>
      <c r="SSW34" s="276"/>
      <c r="SSX34" s="276"/>
      <c r="SSY34" s="276"/>
      <c r="SSZ34" s="276"/>
      <c r="STA34" s="276"/>
      <c r="STB34" s="276"/>
      <c r="STC34" s="276"/>
      <c r="STD34" s="276"/>
      <c r="STE34" s="276"/>
      <c r="STF34" s="276"/>
      <c r="STG34" s="276"/>
      <c r="STH34" s="276"/>
      <c r="STI34" s="276"/>
      <c r="STJ34" s="276"/>
      <c r="STK34" s="276"/>
      <c r="STL34" s="276"/>
      <c r="STM34" s="276"/>
      <c r="STN34" s="276"/>
      <c r="STO34" s="276"/>
      <c r="STP34" s="276"/>
      <c r="STQ34" s="276"/>
      <c r="STR34" s="276"/>
      <c r="STS34" s="276"/>
      <c r="STT34" s="276"/>
      <c r="STU34" s="276"/>
      <c r="STV34" s="276"/>
      <c r="STW34" s="276"/>
      <c r="STX34" s="276"/>
      <c r="STY34" s="276"/>
      <c r="STZ34" s="276"/>
      <c r="SUA34" s="276"/>
      <c r="SUB34" s="276"/>
      <c r="SUC34" s="276"/>
      <c r="SUD34" s="276"/>
      <c r="SUE34" s="276"/>
      <c r="SUF34" s="276"/>
      <c r="SUG34" s="276"/>
      <c r="SUH34" s="276"/>
      <c r="SUI34" s="276"/>
      <c r="SUJ34" s="276"/>
      <c r="SUK34" s="276"/>
      <c r="SUL34" s="276"/>
      <c r="SUM34" s="276"/>
      <c r="SUN34" s="276"/>
      <c r="SUO34" s="276"/>
      <c r="SUP34" s="276"/>
      <c r="SUQ34" s="276"/>
      <c r="SUR34" s="276"/>
      <c r="SUS34" s="276"/>
      <c r="SUT34" s="276"/>
      <c r="SUU34" s="276"/>
      <c r="SUV34" s="276"/>
      <c r="SUW34" s="276"/>
      <c r="SUX34" s="276"/>
      <c r="SUY34" s="276"/>
      <c r="SUZ34" s="276"/>
      <c r="SVA34" s="276"/>
      <c r="SVB34" s="276"/>
      <c r="SVC34" s="276"/>
      <c r="SVD34" s="276"/>
      <c r="SVE34" s="276"/>
      <c r="SVF34" s="276"/>
      <c r="SVG34" s="276"/>
      <c r="SVH34" s="276"/>
      <c r="SVI34" s="276"/>
      <c r="SVJ34" s="276"/>
      <c r="SVK34" s="276"/>
      <c r="SVL34" s="276"/>
      <c r="SVM34" s="276"/>
      <c r="SVN34" s="276"/>
      <c r="SVO34" s="276"/>
      <c r="SVP34" s="276"/>
      <c r="SVQ34" s="276"/>
      <c r="SVR34" s="276"/>
      <c r="SVS34" s="276"/>
      <c r="SVT34" s="276"/>
      <c r="SVU34" s="276"/>
      <c r="SVV34" s="276"/>
      <c r="SVW34" s="276"/>
      <c r="SVX34" s="276"/>
      <c r="SVY34" s="276"/>
      <c r="SVZ34" s="276"/>
      <c r="SWA34" s="276"/>
      <c r="SWB34" s="276"/>
      <c r="SWC34" s="276"/>
      <c r="SWD34" s="276"/>
      <c r="SWE34" s="276"/>
      <c r="SWF34" s="276"/>
      <c r="SWG34" s="276"/>
      <c r="SWH34" s="276"/>
      <c r="SWI34" s="276"/>
      <c r="SWJ34" s="276"/>
      <c r="SWK34" s="276"/>
      <c r="SWL34" s="276"/>
      <c r="SWM34" s="276"/>
      <c r="SWN34" s="276"/>
      <c r="SWO34" s="276"/>
      <c r="SWP34" s="276"/>
      <c r="SWQ34" s="276"/>
      <c r="SWR34" s="276"/>
      <c r="SWS34" s="276"/>
      <c r="SWT34" s="276"/>
      <c r="SWU34" s="276"/>
      <c r="SWV34" s="276"/>
      <c r="SWW34" s="276"/>
      <c r="SWX34" s="276"/>
      <c r="SWY34" s="276"/>
      <c r="SWZ34" s="276"/>
      <c r="SXA34" s="276"/>
      <c r="SXB34" s="276"/>
      <c r="SXC34" s="276"/>
      <c r="SXD34" s="276"/>
      <c r="SXE34" s="276"/>
      <c r="SXF34" s="276"/>
      <c r="SXG34" s="276"/>
      <c r="SXH34" s="276"/>
      <c r="SXI34" s="276"/>
      <c r="SXJ34" s="276"/>
      <c r="SXK34" s="276"/>
      <c r="SXL34" s="276"/>
      <c r="SXM34" s="276"/>
      <c r="SXN34" s="276"/>
      <c r="SXO34" s="276"/>
      <c r="SXP34" s="276"/>
      <c r="SXQ34" s="276"/>
      <c r="SXR34" s="276"/>
      <c r="SXS34" s="276"/>
      <c r="SXT34" s="276"/>
      <c r="SXU34" s="276"/>
      <c r="SXV34" s="276"/>
      <c r="SXW34" s="276"/>
      <c r="SXX34" s="276"/>
      <c r="SXY34" s="276"/>
      <c r="SXZ34" s="276"/>
      <c r="SYA34" s="276"/>
      <c r="SYB34" s="276"/>
      <c r="SYC34" s="276"/>
      <c r="SYD34" s="276"/>
      <c r="SYE34" s="276"/>
      <c r="SYF34" s="276"/>
      <c r="SYG34" s="276"/>
      <c r="SYH34" s="276"/>
      <c r="SYI34" s="276"/>
      <c r="SYJ34" s="276"/>
      <c r="SYK34" s="276"/>
      <c r="SYL34" s="276"/>
      <c r="SYM34" s="276"/>
      <c r="SYN34" s="276"/>
      <c r="SYO34" s="276"/>
      <c r="SYP34" s="276"/>
      <c r="SYQ34" s="276"/>
      <c r="SYR34" s="276"/>
      <c r="SYS34" s="276"/>
      <c r="SYT34" s="276"/>
      <c r="SYU34" s="276"/>
      <c r="SYV34" s="276"/>
      <c r="SYW34" s="276"/>
      <c r="SYX34" s="276"/>
      <c r="SYY34" s="276"/>
      <c r="SYZ34" s="276"/>
      <c r="SZA34" s="276"/>
      <c r="SZB34" s="276"/>
      <c r="SZC34" s="276"/>
      <c r="SZD34" s="276"/>
      <c r="SZE34" s="276"/>
      <c r="SZF34" s="276"/>
      <c r="SZG34" s="276"/>
      <c r="SZH34" s="276"/>
      <c r="SZI34" s="276"/>
      <c r="SZJ34" s="276"/>
      <c r="SZK34" s="276"/>
      <c r="SZL34" s="276"/>
      <c r="SZM34" s="276"/>
      <c r="SZN34" s="276"/>
      <c r="SZO34" s="276"/>
      <c r="SZP34" s="276"/>
      <c r="SZQ34" s="276"/>
      <c r="SZR34" s="276"/>
      <c r="SZS34" s="276"/>
      <c r="SZT34" s="276"/>
      <c r="SZU34" s="276"/>
      <c r="SZV34" s="276"/>
      <c r="SZW34" s="276"/>
      <c r="SZX34" s="276"/>
      <c r="SZY34" s="276"/>
      <c r="SZZ34" s="276"/>
      <c r="TAA34" s="276"/>
      <c r="TAB34" s="276"/>
      <c r="TAC34" s="276"/>
      <c r="TAD34" s="276"/>
      <c r="TAE34" s="276"/>
      <c r="TAF34" s="276"/>
      <c r="TAG34" s="276"/>
      <c r="TAH34" s="276"/>
      <c r="TAI34" s="276"/>
      <c r="TAJ34" s="276"/>
      <c r="TAK34" s="276"/>
      <c r="TAL34" s="276"/>
      <c r="TAM34" s="276"/>
      <c r="TAN34" s="276"/>
      <c r="TAO34" s="276"/>
      <c r="TAP34" s="276"/>
      <c r="TAQ34" s="276"/>
      <c r="TAR34" s="276"/>
      <c r="TAS34" s="276"/>
      <c r="TAT34" s="276"/>
      <c r="TAU34" s="276"/>
      <c r="TAV34" s="276"/>
      <c r="TAW34" s="276"/>
      <c r="TAX34" s="276"/>
      <c r="TAY34" s="276"/>
      <c r="TAZ34" s="276"/>
      <c r="TBA34" s="276"/>
      <c r="TBB34" s="276"/>
      <c r="TBC34" s="276"/>
      <c r="TBD34" s="276"/>
      <c r="TBE34" s="276"/>
      <c r="TBF34" s="276"/>
      <c r="TBG34" s="276"/>
      <c r="TBH34" s="276"/>
      <c r="TBI34" s="276"/>
      <c r="TBJ34" s="276"/>
      <c r="TBK34" s="276"/>
      <c r="TBL34" s="276"/>
      <c r="TBM34" s="276"/>
      <c r="TBN34" s="276"/>
      <c r="TBO34" s="276"/>
      <c r="TBP34" s="276"/>
      <c r="TBQ34" s="276"/>
      <c r="TBR34" s="276"/>
      <c r="TBS34" s="276"/>
      <c r="TBT34" s="276"/>
      <c r="TBU34" s="276"/>
      <c r="TBV34" s="276"/>
      <c r="TBW34" s="276"/>
      <c r="TBX34" s="276"/>
      <c r="TBY34" s="276"/>
      <c r="TBZ34" s="276"/>
      <c r="TCA34" s="276"/>
      <c r="TCB34" s="276"/>
      <c r="TCC34" s="276"/>
      <c r="TCD34" s="276"/>
      <c r="TCE34" s="276"/>
      <c r="TCF34" s="276"/>
      <c r="TCG34" s="276"/>
      <c r="TCH34" s="276"/>
      <c r="TCI34" s="276"/>
      <c r="TCJ34" s="276"/>
      <c r="TCK34" s="276"/>
      <c r="TCL34" s="276"/>
      <c r="TCM34" s="276"/>
      <c r="TCN34" s="276"/>
      <c r="TCO34" s="276"/>
      <c r="TCP34" s="276"/>
      <c r="TCQ34" s="276"/>
      <c r="TCR34" s="276"/>
      <c r="TCS34" s="276"/>
      <c r="TCT34" s="276"/>
      <c r="TCU34" s="276"/>
      <c r="TCV34" s="276"/>
      <c r="TCW34" s="276"/>
      <c r="TCX34" s="276"/>
      <c r="TCY34" s="276"/>
      <c r="TCZ34" s="276"/>
      <c r="TDA34" s="276"/>
      <c r="TDB34" s="276"/>
      <c r="TDC34" s="276"/>
      <c r="TDD34" s="276"/>
      <c r="TDE34" s="276"/>
      <c r="TDF34" s="276"/>
      <c r="TDG34" s="276"/>
      <c r="TDH34" s="276"/>
      <c r="TDI34" s="276"/>
      <c r="TDJ34" s="276"/>
      <c r="TDK34" s="276"/>
      <c r="TDL34" s="276"/>
      <c r="TDM34" s="276"/>
      <c r="TDN34" s="276"/>
      <c r="TDO34" s="276"/>
      <c r="TDP34" s="276"/>
      <c r="TDQ34" s="276"/>
      <c r="TDR34" s="276"/>
      <c r="TDS34" s="276"/>
      <c r="TDT34" s="276"/>
      <c r="TDU34" s="276"/>
      <c r="TDV34" s="276"/>
      <c r="TDW34" s="276"/>
      <c r="TDX34" s="276"/>
      <c r="TDY34" s="276"/>
      <c r="TDZ34" s="276"/>
      <c r="TEA34" s="276"/>
      <c r="TEB34" s="276"/>
      <c r="TEC34" s="276"/>
      <c r="TED34" s="276"/>
      <c r="TEE34" s="276"/>
      <c r="TEF34" s="276"/>
      <c r="TEG34" s="276"/>
      <c r="TEH34" s="276"/>
      <c r="TEI34" s="276"/>
      <c r="TEJ34" s="276"/>
      <c r="TEK34" s="276"/>
      <c r="TEL34" s="276"/>
      <c r="TEM34" s="276"/>
      <c r="TEN34" s="276"/>
      <c r="TEO34" s="276"/>
      <c r="TEP34" s="276"/>
      <c r="TEQ34" s="276"/>
      <c r="TER34" s="276"/>
      <c r="TES34" s="276"/>
      <c r="TET34" s="276"/>
      <c r="TEU34" s="276"/>
      <c r="TEV34" s="276"/>
      <c r="TEW34" s="276"/>
      <c r="TEX34" s="276"/>
      <c r="TEY34" s="276"/>
      <c r="TEZ34" s="276"/>
      <c r="TFA34" s="276"/>
      <c r="TFB34" s="276"/>
      <c r="TFC34" s="276"/>
      <c r="TFD34" s="276"/>
      <c r="TFE34" s="276"/>
      <c r="TFF34" s="276"/>
      <c r="TFG34" s="276"/>
      <c r="TFH34" s="276"/>
      <c r="TFI34" s="276"/>
      <c r="TFJ34" s="276"/>
      <c r="TFK34" s="276"/>
      <c r="TFL34" s="276"/>
      <c r="TFM34" s="276"/>
      <c r="TFN34" s="276"/>
      <c r="TFO34" s="276"/>
      <c r="TFP34" s="276"/>
      <c r="TFQ34" s="276"/>
      <c r="TFR34" s="276"/>
      <c r="TFS34" s="276"/>
      <c r="TFT34" s="276"/>
      <c r="TFU34" s="276"/>
      <c r="TFV34" s="276"/>
      <c r="TFW34" s="276"/>
      <c r="TFX34" s="276"/>
      <c r="TFY34" s="276"/>
      <c r="TFZ34" s="276"/>
      <c r="TGA34" s="276"/>
      <c r="TGB34" s="276"/>
      <c r="TGC34" s="276"/>
      <c r="TGD34" s="276"/>
      <c r="TGE34" s="276"/>
      <c r="TGF34" s="276"/>
      <c r="TGG34" s="276"/>
      <c r="TGH34" s="276"/>
      <c r="TGI34" s="276"/>
      <c r="TGJ34" s="276"/>
      <c r="TGK34" s="276"/>
      <c r="TGL34" s="276"/>
      <c r="TGM34" s="276"/>
      <c r="TGN34" s="276"/>
      <c r="TGO34" s="276"/>
      <c r="TGP34" s="276"/>
      <c r="TGQ34" s="276"/>
      <c r="TGR34" s="276"/>
      <c r="TGS34" s="276"/>
      <c r="TGT34" s="276"/>
      <c r="TGU34" s="276"/>
      <c r="TGV34" s="276"/>
      <c r="TGW34" s="276"/>
      <c r="TGX34" s="276"/>
      <c r="TGY34" s="276"/>
      <c r="TGZ34" s="276"/>
      <c r="THA34" s="276"/>
      <c r="THB34" s="276"/>
      <c r="THC34" s="276"/>
      <c r="THD34" s="276"/>
      <c r="THE34" s="276"/>
      <c r="THF34" s="276"/>
      <c r="THG34" s="276"/>
      <c r="THH34" s="276"/>
      <c r="THI34" s="276"/>
      <c r="THJ34" s="276"/>
      <c r="THK34" s="276"/>
      <c r="THL34" s="276"/>
      <c r="THM34" s="276"/>
      <c r="THN34" s="276"/>
      <c r="THO34" s="276"/>
      <c r="THP34" s="276"/>
      <c r="THQ34" s="276"/>
      <c r="THR34" s="276"/>
      <c r="THS34" s="276"/>
      <c r="THT34" s="276"/>
      <c r="THU34" s="276"/>
      <c r="THV34" s="276"/>
      <c r="THW34" s="276"/>
      <c r="THX34" s="276"/>
      <c r="THY34" s="276"/>
      <c r="THZ34" s="276"/>
      <c r="TIA34" s="276"/>
      <c r="TIB34" s="276"/>
      <c r="TIC34" s="276"/>
      <c r="TID34" s="276"/>
      <c r="TIE34" s="276"/>
      <c r="TIF34" s="276"/>
      <c r="TIG34" s="276"/>
      <c r="TIH34" s="276"/>
      <c r="TII34" s="276"/>
      <c r="TIJ34" s="276"/>
      <c r="TIK34" s="276"/>
      <c r="TIL34" s="276"/>
      <c r="TIM34" s="276"/>
      <c r="TIN34" s="276"/>
      <c r="TIO34" s="276"/>
      <c r="TIP34" s="276"/>
      <c r="TIQ34" s="276"/>
      <c r="TIR34" s="276"/>
      <c r="TIS34" s="276"/>
      <c r="TIT34" s="276"/>
      <c r="TIU34" s="276"/>
      <c r="TIV34" s="276"/>
      <c r="TIW34" s="276"/>
      <c r="TIX34" s="276"/>
      <c r="TIY34" s="276"/>
      <c r="TIZ34" s="276"/>
      <c r="TJA34" s="276"/>
      <c r="TJB34" s="276"/>
      <c r="TJC34" s="276"/>
      <c r="TJD34" s="276"/>
      <c r="TJE34" s="276"/>
      <c r="TJF34" s="276"/>
      <c r="TJG34" s="276"/>
      <c r="TJH34" s="276"/>
      <c r="TJI34" s="276"/>
      <c r="TJJ34" s="276"/>
      <c r="TJK34" s="276"/>
      <c r="TJL34" s="276"/>
      <c r="TJM34" s="276"/>
      <c r="TJN34" s="276"/>
      <c r="TJO34" s="276"/>
      <c r="TJP34" s="276"/>
      <c r="TJQ34" s="276"/>
      <c r="TJR34" s="276"/>
      <c r="TJS34" s="276"/>
      <c r="TJT34" s="276"/>
      <c r="TJU34" s="276"/>
      <c r="TJV34" s="276"/>
      <c r="TJW34" s="276"/>
      <c r="TJX34" s="276"/>
      <c r="TJY34" s="276"/>
      <c r="TJZ34" s="276"/>
      <c r="TKA34" s="276"/>
      <c r="TKB34" s="276"/>
      <c r="TKC34" s="276"/>
      <c r="TKD34" s="276"/>
      <c r="TKE34" s="276"/>
      <c r="TKF34" s="276"/>
      <c r="TKG34" s="276"/>
      <c r="TKH34" s="276"/>
      <c r="TKI34" s="276"/>
      <c r="TKJ34" s="276"/>
      <c r="TKK34" s="276"/>
      <c r="TKL34" s="276"/>
      <c r="TKM34" s="276"/>
      <c r="TKN34" s="276"/>
      <c r="TKO34" s="276"/>
      <c r="TKP34" s="276"/>
      <c r="TKQ34" s="276"/>
      <c r="TKR34" s="276"/>
      <c r="TKS34" s="276"/>
      <c r="TKT34" s="276"/>
      <c r="TKU34" s="276"/>
      <c r="TKV34" s="276"/>
      <c r="TKW34" s="276"/>
      <c r="TKX34" s="276"/>
      <c r="TKY34" s="276"/>
      <c r="TKZ34" s="276"/>
      <c r="TLA34" s="276"/>
      <c r="TLB34" s="276"/>
      <c r="TLC34" s="276"/>
      <c r="TLD34" s="276"/>
      <c r="TLE34" s="276"/>
      <c r="TLF34" s="276"/>
      <c r="TLG34" s="276"/>
      <c r="TLH34" s="276"/>
      <c r="TLI34" s="276"/>
      <c r="TLJ34" s="276"/>
      <c r="TLK34" s="276"/>
      <c r="TLL34" s="276"/>
      <c r="TLM34" s="276"/>
      <c r="TLN34" s="276"/>
      <c r="TLO34" s="276"/>
      <c r="TLP34" s="276"/>
      <c r="TLQ34" s="276"/>
      <c r="TLR34" s="276"/>
      <c r="TLS34" s="276"/>
      <c r="TLT34" s="276"/>
      <c r="TLU34" s="276"/>
      <c r="TLV34" s="276"/>
      <c r="TLW34" s="276"/>
      <c r="TLX34" s="276"/>
      <c r="TLY34" s="276"/>
      <c r="TLZ34" s="276"/>
      <c r="TMA34" s="276"/>
      <c r="TMB34" s="276"/>
      <c r="TMC34" s="276"/>
      <c r="TMD34" s="276"/>
      <c r="TME34" s="276"/>
      <c r="TMF34" s="276"/>
      <c r="TMG34" s="276"/>
      <c r="TMH34" s="276"/>
      <c r="TMI34" s="276"/>
      <c r="TMJ34" s="276"/>
      <c r="TMK34" s="276"/>
      <c r="TML34" s="276"/>
      <c r="TMM34" s="276"/>
      <c r="TMN34" s="276"/>
      <c r="TMO34" s="276"/>
      <c r="TMP34" s="276"/>
      <c r="TMQ34" s="276"/>
      <c r="TMR34" s="276"/>
      <c r="TMS34" s="276"/>
      <c r="TMT34" s="276"/>
      <c r="TMU34" s="276"/>
      <c r="TMV34" s="276"/>
      <c r="TMW34" s="276"/>
      <c r="TMX34" s="276"/>
      <c r="TMY34" s="276"/>
      <c r="TMZ34" s="276"/>
      <c r="TNA34" s="276"/>
      <c r="TNB34" s="276"/>
      <c r="TNC34" s="276"/>
      <c r="TND34" s="276"/>
      <c r="TNE34" s="276"/>
      <c r="TNF34" s="276"/>
      <c r="TNG34" s="276"/>
      <c r="TNH34" s="276"/>
      <c r="TNI34" s="276"/>
      <c r="TNJ34" s="276"/>
      <c r="TNK34" s="276"/>
      <c r="TNL34" s="276"/>
      <c r="TNM34" s="276"/>
      <c r="TNN34" s="276"/>
      <c r="TNO34" s="276"/>
      <c r="TNP34" s="276"/>
      <c r="TNQ34" s="276"/>
      <c r="TNR34" s="276"/>
      <c r="TNS34" s="276"/>
      <c r="TNT34" s="276"/>
      <c r="TNU34" s="276"/>
      <c r="TNV34" s="276"/>
      <c r="TNW34" s="276"/>
      <c r="TNX34" s="276"/>
      <c r="TNY34" s="276"/>
      <c r="TNZ34" s="276"/>
      <c r="TOA34" s="276"/>
      <c r="TOB34" s="276"/>
      <c r="TOC34" s="276"/>
      <c r="TOD34" s="276"/>
      <c r="TOE34" s="276"/>
      <c r="TOF34" s="276"/>
      <c r="TOG34" s="276"/>
      <c r="TOH34" s="276"/>
      <c r="TOI34" s="276"/>
      <c r="TOJ34" s="276"/>
      <c r="TOK34" s="276"/>
      <c r="TOL34" s="276"/>
      <c r="TOM34" s="276"/>
      <c r="TON34" s="276"/>
      <c r="TOO34" s="276"/>
      <c r="TOP34" s="276"/>
      <c r="TOQ34" s="276"/>
      <c r="TOR34" s="276"/>
      <c r="TOS34" s="276"/>
      <c r="TOT34" s="276"/>
      <c r="TOU34" s="276"/>
      <c r="TOV34" s="276"/>
      <c r="TOW34" s="276"/>
      <c r="TOX34" s="276"/>
      <c r="TOY34" s="276"/>
      <c r="TOZ34" s="276"/>
      <c r="TPA34" s="276"/>
      <c r="TPB34" s="276"/>
      <c r="TPC34" s="276"/>
      <c r="TPD34" s="276"/>
      <c r="TPE34" s="276"/>
      <c r="TPF34" s="276"/>
      <c r="TPG34" s="276"/>
      <c r="TPH34" s="276"/>
      <c r="TPI34" s="276"/>
      <c r="TPJ34" s="276"/>
      <c r="TPK34" s="276"/>
      <c r="TPL34" s="276"/>
      <c r="TPM34" s="276"/>
      <c r="TPN34" s="276"/>
      <c r="TPO34" s="276"/>
      <c r="TPP34" s="276"/>
      <c r="TPQ34" s="276"/>
      <c r="TPR34" s="276"/>
      <c r="TPS34" s="276"/>
      <c r="TPT34" s="276"/>
      <c r="TPU34" s="276"/>
      <c r="TPV34" s="276"/>
      <c r="TPW34" s="276"/>
      <c r="TPX34" s="276"/>
      <c r="TPY34" s="276"/>
      <c r="TPZ34" s="276"/>
      <c r="TQA34" s="276"/>
      <c r="TQB34" s="276"/>
      <c r="TQC34" s="276"/>
      <c r="TQD34" s="276"/>
      <c r="TQE34" s="276"/>
      <c r="TQF34" s="276"/>
      <c r="TQG34" s="276"/>
      <c r="TQH34" s="276"/>
      <c r="TQI34" s="276"/>
      <c r="TQJ34" s="276"/>
      <c r="TQK34" s="276"/>
      <c r="TQL34" s="276"/>
      <c r="TQM34" s="276"/>
      <c r="TQN34" s="276"/>
      <c r="TQO34" s="276"/>
      <c r="TQP34" s="276"/>
      <c r="TQQ34" s="276"/>
      <c r="TQR34" s="276"/>
      <c r="TQS34" s="276"/>
      <c r="TQT34" s="276"/>
      <c r="TQU34" s="276"/>
      <c r="TQV34" s="276"/>
      <c r="TQW34" s="276"/>
      <c r="TQX34" s="276"/>
      <c r="TQY34" s="276"/>
      <c r="TQZ34" s="276"/>
      <c r="TRA34" s="276"/>
      <c r="TRB34" s="276"/>
      <c r="TRC34" s="276"/>
      <c r="TRD34" s="276"/>
      <c r="TRE34" s="276"/>
      <c r="TRF34" s="276"/>
      <c r="TRG34" s="276"/>
      <c r="TRH34" s="276"/>
      <c r="TRI34" s="276"/>
      <c r="TRJ34" s="276"/>
      <c r="TRK34" s="276"/>
      <c r="TRL34" s="276"/>
      <c r="TRM34" s="276"/>
      <c r="TRN34" s="276"/>
      <c r="TRO34" s="276"/>
      <c r="TRP34" s="276"/>
      <c r="TRQ34" s="276"/>
      <c r="TRR34" s="276"/>
      <c r="TRS34" s="276"/>
      <c r="TRT34" s="276"/>
      <c r="TRU34" s="276"/>
      <c r="TRV34" s="276"/>
      <c r="TRW34" s="276"/>
      <c r="TRX34" s="276"/>
      <c r="TRY34" s="276"/>
      <c r="TRZ34" s="276"/>
      <c r="TSA34" s="276"/>
      <c r="TSB34" s="276"/>
      <c r="TSC34" s="276"/>
      <c r="TSD34" s="276"/>
      <c r="TSE34" s="276"/>
      <c r="TSF34" s="276"/>
      <c r="TSG34" s="276"/>
      <c r="TSH34" s="276"/>
      <c r="TSI34" s="276"/>
      <c r="TSJ34" s="276"/>
      <c r="TSK34" s="276"/>
      <c r="TSL34" s="276"/>
      <c r="TSM34" s="276"/>
      <c r="TSN34" s="276"/>
      <c r="TSO34" s="276"/>
      <c r="TSP34" s="276"/>
      <c r="TSQ34" s="276"/>
      <c r="TSR34" s="276"/>
      <c r="TSS34" s="276"/>
      <c r="TST34" s="276"/>
      <c r="TSU34" s="276"/>
      <c r="TSV34" s="276"/>
      <c r="TSW34" s="276"/>
      <c r="TSX34" s="276"/>
      <c r="TSY34" s="276"/>
      <c r="TSZ34" s="276"/>
      <c r="TTA34" s="276"/>
      <c r="TTB34" s="276"/>
      <c r="TTC34" s="276"/>
      <c r="TTD34" s="276"/>
      <c r="TTE34" s="276"/>
      <c r="TTF34" s="276"/>
      <c r="TTG34" s="276"/>
      <c r="TTH34" s="276"/>
      <c r="TTI34" s="276"/>
      <c r="TTJ34" s="276"/>
      <c r="TTK34" s="276"/>
      <c r="TTL34" s="276"/>
      <c r="TTM34" s="276"/>
      <c r="TTN34" s="276"/>
      <c r="TTO34" s="276"/>
      <c r="TTP34" s="276"/>
      <c r="TTQ34" s="276"/>
      <c r="TTR34" s="276"/>
      <c r="TTS34" s="276"/>
      <c r="TTT34" s="276"/>
      <c r="TTU34" s="276"/>
      <c r="TTV34" s="276"/>
      <c r="TTW34" s="276"/>
      <c r="TTX34" s="276"/>
      <c r="TTY34" s="276"/>
      <c r="TTZ34" s="276"/>
      <c r="TUA34" s="276"/>
      <c r="TUB34" s="276"/>
      <c r="TUC34" s="276"/>
      <c r="TUD34" s="276"/>
      <c r="TUE34" s="276"/>
      <c r="TUF34" s="276"/>
      <c r="TUG34" s="276"/>
      <c r="TUH34" s="276"/>
      <c r="TUI34" s="276"/>
      <c r="TUJ34" s="276"/>
      <c r="TUK34" s="276"/>
      <c r="TUL34" s="276"/>
      <c r="TUM34" s="276"/>
      <c r="TUN34" s="276"/>
      <c r="TUO34" s="276"/>
      <c r="TUP34" s="276"/>
      <c r="TUQ34" s="276"/>
      <c r="TUR34" s="276"/>
      <c r="TUS34" s="276"/>
      <c r="TUT34" s="276"/>
      <c r="TUU34" s="276"/>
      <c r="TUV34" s="276"/>
      <c r="TUW34" s="276"/>
      <c r="TUX34" s="276"/>
      <c r="TUY34" s="276"/>
      <c r="TUZ34" s="276"/>
      <c r="TVA34" s="276"/>
      <c r="TVB34" s="276"/>
      <c r="TVC34" s="276"/>
      <c r="TVD34" s="276"/>
      <c r="TVE34" s="276"/>
      <c r="TVF34" s="276"/>
      <c r="TVG34" s="276"/>
      <c r="TVH34" s="276"/>
      <c r="TVI34" s="276"/>
      <c r="TVJ34" s="276"/>
      <c r="TVK34" s="276"/>
      <c r="TVL34" s="276"/>
      <c r="TVM34" s="276"/>
      <c r="TVN34" s="276"/>
      <c r="TVO34" s="276"/>
      <c r="TVP34" s="276"/>
      <c r="TVQ34" s="276"/>
      <c r="TVR34" s="276"/>
      <c r="TVS34" s="276"/>
      <c r="TVT34" s="276"/>
      <c r="TVU34" s="276"/>
      <c r="TVV34" s="276"/>
      <c r="TVW34" s="276"/>
      <c r="TVX34" s="276"/>
      <c r="TVY34" s="276"/>
      <c r="TVZ34" s="276"/>
      <c r="TWA34" s="276"/>
      <c r="TWB34" s="276"/>
      <c r="TWC34" s="276"/>
      <c r="TWD34" s="276"/>
      <c r="TWE34" s="276"/>
      <c r="TWF34" s="276"/>
      <c r="TWG34" s="276"/>
      <c r="TWH34" s="276"/>
      <c r="TWI34" s="276"/>
      <c r="TWJ34" s="276"/>
      <c r="TWK34" s="276"/>
      <c r="TWL34" s="276"/>
      <c r="TWM34" s="276"/>
      <c r="TWN34" s="276"/>
      <c r="TWO34" s="276"/>
      <c r="TWP34" s="276"/>
      <c r="TWQ34" s="276"/>
      <c r="TWR34" s="276"/>
      <c r="TWS34" s="276"/>
      <c r="TWT34" s="276"/>
      <c r="TWU34" s="276"/>
      <c r="TWV34" s="276"/>
      <c r="TWW34" s="276"/>
      <c r="TWX34" s="276"/>
      <c r="TWY34" s="276"/>
      <c r="TWZ34" s="276"/>
      <c r="TXA34" s="276"/>
      <c r="TXB34" s="276"/>
      <c r="TXC34" s="276"/>
      <c r="TXD34" s="276"/>
      <c r="TXE34" s="276"/>
      <c r="TXF34" s="276"/>
      <c r="TXG34" s="276"/>
      <c r="TXH34" s="276"/>
      <c r="TXI34" s="276"/>
      <c r="TXJ34" s="276"/>
      <c r="TXK34" s="276"/>
      <c r="TXL34" s="276"/>
      <c r="TXM34" s="276"/>
      <c r="TXN34" s="276"/>
      <c r="TXO34" s="276"/>
      <c r="TXP34" s="276"/>
      <c r="TXQ34" s="276"/>
      <c r="TXR34" s="276"/>
      <c r="TXS34" s="276"/>
      <c r="TXT34" s="276"/>
      <c r="TXU34" s="276"/>
      <c r="TXV34" s="276"/>
      <c r="TXW34" s="276"/>
      <c r="TXX34" s="276"/>
      <c r="TXY34" s="276"/>
      <c r="TXZ34" s="276"/>
      <c r="TYA34" s="276"/>
      <c r="TYB34" s="276"/>
      <c r="TYC34" s="276"/>
      <c r="TYD34" s="276"/>
      <c r="TYE34" s="276"/>
      <c r="TYF34" s="276"/>
      <c r="TYG34" s="276"/>
      <c r="TYH34" s="276"/>
      <c r="TYI34" s="276"/>
      <c r="TYJ34" s="276"/>
      <c r="TYK34" s="276"/>
      <c r="TYL34" s="276"/>
      <c r="TYM34" s="276"/>
      <c r="TYN34" s="276"/>
      <c r="TYO34" s="276"/>
      <c r="TYP34" s="276"/>
      <c r="TYQ34" s="276"/>
      <c r="TYR34" s="276"/>
      <c r="TYS34" s="276"/>
      <c r="TYT34" s="276"/>
      <c r="TYU34" s="276"/>
      <c r="TYV34" s="276"/>
      <c r="TYW34" s="276"/>
      <c r="TYX34" s="276"/>
      <c r="TYY34" s="276"/>
      <c r="TYZ34" s="276"/>
      <c r="TZA34" s="276"/>
      <c r="TZB34" s="276"/>
      <c r="TZC34" s="276"/>
      <c r="TZD34" s="276"/>
      <c r="TZE34" s="276"/>
      <c r="TZF34" s="276"/>
      <c r="TZG34" s="276"/>
      <c r="TZH34" s="276"/>
      <c r="TZI34" s="276"/>
      <c r="TZJ34" s="276"/>
      <c r="TZK34" s="276"/>
      <c r="TZL34" s="276"/>
      <c r="TZM34" s="276"/>
      <c r="TZN34" s="276"/>
      <c r="TZO34" s="276"/>
      <c r="TZP34" s="276"/>
      <c r="TZQ34" s="276"/>
      <c r="TZR34" s="276"/>
      <c r="TZS34" s="276"/>
      <c r="TZT34" s="276"/>
      <c r="TZU34" s="276"/>
      <c r="TZV34" s="276"/>
      <c r="TZW34" s="276"/>
      <c r="TZX34" s="276"/>
      <c r="TZY34" s="276"/>
      <c r="TZZ34" s="276"/>
      <c r="UAA34" s="276"/>
      <c r="UAB34" s="276"/>
      <c r="UAC34" s="276"/>
      <c r="UAD34" s="276"/>
      <c r="UAE34" s="276"/>
      <c r="UAF34" s="276"/>
      <c r="UAG34" s="276"/>
      <c r="UAH34" s="276"/>
      <c r="UAI34" s="276"/>
      <c r="UAJ34" s="276"/>
      <c r="UAK34" s="276"/>
      <c r="UAL34" s="276"/>
      <c r="UAM34" s="276"/>
      <c r="UAN34" s="276"/>
      <c r="UAO34" s="276"/>
      <c r="UAP34" s="276"/>
      <c r="UAQ34" s="276"/>
      <c r="UAR34" s="276"/>
      <c r="UAS34" s="276"/>
      <c r="UAT34" s="276"/>
      <c r="UAU34" s="276"/>
      <c r="UAV34" s="276"/>
      <c r="UAW34" s="276"/>
      <c r="UAX34" s="276"/>
      <c r="UAY34" s="276"/>
      <c r="UAZ34" s="276"/>
      <c r="UBA34" s="276"/>
      <c r="UBB34" s="276"/>
      <c r="UBC34" s="276"/>
      <c r="UBD34" s="276"/>
      <c r="UBE34" s="276"/>
      <c r="UBF34" s="276"/>
      <c r="UBG34" s="276"/>
      <c r="UBH34" s="276"/>
      <c r="UBI34" s="276"/>
      <c r="UBJ34" s="276"/>
      <c r="UBK34" s="276"/>
      <c r="UBL34" s="276"/>
      <c r="UBM34" s="276"/>
      <c r="UBN34" s="276"/>
      <c r="UBO34" s="276"/>
      <c r="UBP34" s="276"/>
      <c r="UBQ34" s="276"/>
      <c r="UBR34" s="276"/>
      <c r="UBS34" s="276"/>
      <c r="UBT34" s="276"/>
      <c r="UBU34" s="276"/>
      <c r="UBV34" s="276"/>
      <c r="UBW34" s="276"/>
      <c r="UBX34" s="276"/>
      <c r="UBY34" s="276"/>
      <c r="UBZ34" s="276"/>
      <c r="UCA34" s="276"/>
      <c r="UCB34" s="276"/>
      <c r="UCC34" s="276"/>
      <c r="UCD34" s="276"/>
      <c r="UCE34" s="276"/>
      <c r="UCF34" s="276"/>
      <c r="UCG34" s="276"/>
      <c r="UCH34" s="276"/>
      <c r="UCI34" s="276"/>
      <c r="UCJ34" s="276"/>
      <c r="UCK34" s="276"/>
      <c r="UCL34" s="276"/>
      <c r="UCM34" s="276"/>
      <c r="UCN34" s="276"/>
      <c r="UCO34" s="276"/>
      <c r="UCP34" s="276"/>
      <c r="UCQ34" s="276"/>
      <c r="UCR34" s="276"/>
      <c r="UCS34" s="276"/>
      <c r="UCT34" s="276"/>
      <c r="UCU34" s="276"/>
      <c r="UCV34" s="276"/>
      <c r="UCW34" s="276"/>
      <c r="UCX34" s="276"/>
      <c r="UCY34" s="276"/>
      <c r="UCZ34" s="276"/>
      <c r="UDA34" s="276"/>
      <c r="UDB34" s="276"/>
      <c r="UDC34" s="276"/>
      <c r="UDD34" s="276"/>
      <c r="UDE34" s="276"/>
      <c r="UDF34" s="276"/>
      <c r="UDG34" s="276"/>
      <c r="UDH34" s="276"/>
      <c r="UDI34" s="276"/>
      <c r="UDJ34" s="276"/>
      <c r="UDK34" s="276"/>
      <c r="UDL34" s="276"/>
      <c r="UDM34" s="276"/>
      <c r="UDN34" s="276"/>
      <c r="UDO34" s="276"/>
      <c r="UDP34" s="276"/>
      <c r="UDQ34" s="276"/>
      <c r="UDR34" s="276"/>
      <c r="UDS34" s="276"/>
      <c r="UDT34" s="276"/>
      <c r="UDU34" s="276"/>
      <c r="UDV34" s="276"/>
      <c r="UDW34" s="276"/>
      <c r="UDX34" s="276"/>
      <c r="UDY34" s="276"/>
      <c r="UDZ34" s="276"/>
      <c r="UEA34" s="276"/>
      <c r="UEB34" s="276"/>
      <c r="UEC34" s="276"/>
      <c r="UED34" s="276"/>
      <c r="UEE34" s="276"/>
      <c r="UEF34" s="276"/>
      <c r="UEG34" s="276"/>
      <c r="UEH34" s="276"/>
      <c r="UEI34" s="276"/>
      <c r="UEJ34" s="276"/>
      <c r="UEK34" s="276"/>
      <c r="UEL34" s="276"/>
      <c r="UEM34" s="276"/>
      <c r="UEN34" s="276"/>
      <c r="UEO34" s="276"/>
      <c r="UEP34" s="276"/>
      <c r="UEQ34" s="276"/>
      <c r="UER34" s="276"/>
      <c r="UES34" s="276"/>
      <c r="UET34" s="276"/>
      <c r="UEU34" s="276"/>
      <c r="UEV34" s="276"/>
      <c r="UEW34" s="276"/>
      <c r="UEX34" s="276"/>
      <c r="UEY34" s="276"/>
      <c r="UEZ34" s="276"/>
      <c r="UFA34" s="276"/>
      <c r="UFB34" s="276"/>
      <c r="UFC34" s="276"/>
      <c r="UFD34" s="276"/>
      <c r="UFE34" s="276"/>
      <c r="UFF34" s="276"/>
      <c r="UFG34" s="276"/>
      <c r="UFH34" s="276"/>
      <c r="UFI34" s="276"/>
      <c r="UFJ34" s="276"/>
      <c r="UFK34" s="276"/>
      <c r="UFL34" s="276"/>
      <c r="UFM34" s="276"/>
      <c r="UFN34" s="276"/>
      <c r="UFO34" s="276"/>
      <c r="UFP34" s="276"/>
      <c r="UFQ34" s="276"/>
      <c r="UFR34" s="276"/>
      <c r="UFS34" s="276"/>
      <c r="UFT34" s="276"/>
      <c r="UFU34" s="276"/>
      <c r="UFV34" s="276"/>
      <c r="UFW34" s="276"/>
      <c r="UFX34" s="276"/>
      <c r="UFY34" s="276"/>
      <c r="UFZ34" s="276"/>
      <c r="UGA34" s="276"/>
      <c r="UGB34" s="276"/>
      <c r="UGC34" s="276"/>
      <c r="UGD34" s="276"/>
      <c r="UGE34" s="276"/>
      <c r="UGF34" s="276"/>
      <c r="UGG34" s="276"/>
      <c r="UGH34" s="276"/>
      <c r="UGI34" s="276"/>
      <c r="UGJ34" s="276"/>
      <c r="UGK34" s="276"/>
      <c r="UGL34" s="276"/>
      <c r="UGM34" s="276"/>
      <c r="UGN34" s="276"/>
      <c r="UGO34" s="276"/>
      <c r="UGP34" s="276"/>
      <c r="UGQ34" s="276"/>
      <c r="UGR34" s="276"/>
      <c r="UGS34" s="276"/>
      <c r="UGT34" s="276"/>
      <c r="UGU34" s="276"/>
      <c r="UGV34" s="276"/>
      <c r="UGW34" s="276"/>
      <c r="UGX34" s="276"/>
      <c r="UGY34" s="276"/>
      <c r="UGZ34" s="276"/>
      <c r="UHA34" s="276"/>
      <c r="UHB34" s="276"/>
      <c r="UHC34" s="276"/>
      <c r="UHD34" s="276"/>
      <c r="UHE34" s="276"/>
      <c r="UHF34" s="276"/>
      <c r="UHG34" s="276"/>
      <c r="UHH34" s="276"/>
      <c r="UHI34" s="276"/>
      <c r="UHJ34" s="276"/>
      <c r="UHK34" s="276"/>
      <c r="UHL34" s="276"/>
      <c r="UHM34" s="276"/>
      <c r="UHN34" s="276"/>
      <c r="UHO34" s="276"/>
      <c r="UHP34" s="276"/>
      <c r="UHQ34" s="276"/>
      <c r="UHR34" s="276"/>
      <c r="UHS34" s="276"/>
      <c r="UHT34" s="276"/>
      <c r="UHU34" s="276"/>
      <c r="UHV34" s="276"/>
      <c r="UHW34" s="276"/>
      <c r="UHX34" s="276"/>
      <c r="UHY34" s="276"/>
      <c r="UHZ34" s="276"/>
      <c r="UIA34" s="276"/>
      <c r="UIB34" s="276"/>
      <c r="UIC34" s="276"/>
      <c r="UID34" s="276"/>
      <c r="UIE34" s="276"/>
      <c r="UIF34" s="276"/>
      <c r="UIG34" s="276"/>
      <c r="UIH34" s="276"/>
      <c r="UII34" s="276"/>
      <c r="UIJ34" s="276"/>
      <c r="UIK34" s="276"/>
      <c r="UIL34" s="276"/>
      <c r="UIM34" s="276"/>
      <c r="UIN34" s="276"/>
      <c r="UIO34" s="276"/>
      <c r="UIP34" s="276"/>
      <c r="UIQ34" s="276"/>
      <c r="UIR34" s="276"/>
      <c r="UIS34" s="276"/>
      <c r="UIT34" s="276"/>
      <c r="UIU34" s="276"/>
      <c r="UIV34" s="276"/>
      <c r="UIW34" s="276"/>
      <c r="UIX34" s="276"/>
      <c r="UIY34" s="276"/>
      <c r="UIZ34" s="276"/>
      <c r="UJA34" s="276"/>
      <c r="UJB34" s="276"/>
      <c r="UJC34" s="276"/>
      <c r="UJD34" s="276"/>
      <c r="UJE34" s="276"/>
      <c r="UJF34" s="276"/>
      <c r="UJG34" s="276"/>
      <c r="UJH34" s="276"/>
      <c r="UJI34" s="276"/>
      <c r="UJJ34" s="276"/>
      <c r="UJK34" s="276"/>
      <c r="UJL34" s="276"/>
      <c r="UJM34" s="276"/>
      <c r="UJN34" s="276"/>
      <c r="UJO34" s="276"/>
      <c r="UJP34" s="276"/>
      <c r="UJQ34" s="276"/>
      <c r="UJR34" s="276"/>
      <c r="UJS34" s="276"/>
      <c r="UJT34" s="276"/>
      <c r="UJU34" s="276"/>
      <c r="UJV34" s="276"/>
      <c r="UJW34" s="276"/>
      <c r="UJX34" s="276"/>
      <c r="UJY34" s="276"/>
      <c r="UJZ34" s="276"/>
      <c r="UKA34" s="276"/>
      <c r="UKB34" s="276"/>
      <c r="UKC34" s="276"/>
      <c r="UKD34" s="276"/>
      <c r="UKE34" s="276"/>
      <c r="UKF34" s="276"/>
      <c r="UKG34" s="276"/>
      <c r="UKH34" s="276"/>
      <c r="UKI34" s="276"/>
      <c r="UKJ34" s="276"/>
      <c r="UKK34" s="276"/>
      <c r="UKL34" s="276"/>
      <c r="UKM34" s="276"/>
      <c r="UKN34" s="276"/>
      <c r="UKO34" s="276"/>
      <c r="UKP34" s="276"/>
      <c r="UKQ34" s="276"/>
      <c r="UKR34" s="276"/>
      <c r="UKS34" s="276"/>
      <c r="UKT34" s="276"/>
      <c r="UKU34" s="276"/>
      <c r="UKV34" s="276"/>
      <c r="UKW34" s="276"/>
      <c r="UKX34" s="276"/>
      <c r="UKY34" s="276"/>
      <c r="UKZ34" s="276"/>
      <c r="ULA34" s="276"/>
      <c r="ULB34" s="276"/>
      <c r="ULC34" s="276"/>
      <c r="ULD34" s="276"/>
      <c r="ULE34" s="276"/>
      <c r="ULF34" s="276"/>
      <c r="ULG34" s="276"/>
      <c r="ULH34" s="276"/>
      <c r="ULI34" s="276"/>
      <c r="ULJ34" s="276"/>
      <c r="ULK34" s="276"/>
      <c r="ULL34" s="276"/>
      <c r="ULM34" s="276"/>
      <c r="ULN34" s="276"/>
      <c r="ULO34" s="276"/>
      <c r="ULP34" s="276"/>
      <c r="ULQ34" s="276"/>
      <c r="ULR34" s="276"/>
      <c r="ULS34" s="276"/>
      <c r="ULT34" s="276"/>
      <c r="ULU34" s="276"/>
      <c r="ULV34" s="276"/>
      <c r="ULW34" s="276"/>
      <c r="ULX34" s="276"/>
      <c r="ULY34" s="276"/>
      <c r="ULZ34" s="276"/>
      <c r="UMA34" s="276"/>
      <c r="UMB34" s="276"/>
      <c r="UMC34" s="276"/>
      <c r="UMD34" s="276"/>
      <c r="UME34" s="276"/>
      <c r="UMF34" s="276"/>
      <c r="UMG34" s="276"/>
      <c r="UMH34" s="276"/>
      <c r="UMI34" s="276"/>
      <c r="UMJ34" s="276"/>
      <c r="UMK34" s="276"/>
      <c r="UML34" s="276"/>
      <c r="UMM34" s="276"/>
      <c r="UMN34" s="276"/>
      <c r="UMO34" s="276"/>
      <c r="UMP34" s="276"/>
      <c r="UMQ34" s="276"/>
      <c r="UMR34" s="276"/>
      <c r="UMS34" s="276"/>
      <c r="UMT34" s="276"/>
      <c r="UMU34" s="276"/>
      <c r="UMV34" s="276"/>
      <c r="UMW34" s="276"/>
      <c r="UMX34" s="276"/>
      <c r="UMY34" s="276"/>
      <c r="UMZ34" s="276"/>
      <c r="UNA34" s="276"/>
      <c r="UNB34" s="276"/>
      <c r="UNC34" s="276"/>
      <c r="UND34" s="276"/>
      <c r="UNE34" s="276"/>
      <c r="UNF34" s="276"/>
      <c r="UNG34" s="276"/>
      <c r="UNH34" s="276"/>
      <c r="UNI34" s="276"/>
      <c r="UNJ34" s="276"/>
      <c r="UNK34" s="276"/>
      <c r="UNL34" s="276"/>
      <c r="UNM34" s="276"/>
      <c r="UNN34" s="276"/>
      <c r="UNO34" s="276"/>
      <c r="UNP34" s="276"/>
      <c r="UNQ34" s="276"/>
      <c r="UNR34" s="276"/>
      <c r="UNS34" s="276"/>
      <c r="UNT34" s="276"/>
      <c r="UNU34" s="276"/>
      <c r="UNV34" s="276"/>
      <c r="UNW34" s="276"/>
      <c r="UNX34" s="276"/>
      <c r="UNY34" s="276"/>
      <c r="UNZ34" s="276"/>
      <c r="UOA34" s="276"/>
      <c r="UOB34" s="276"/>
      <c r="UOC34" s="276"/>
      <c r="UOD34" s="276"/>
      <c r="UOE34" s="276"/>
      <c r="UOF34" s="276"/>
      <c r="UOG34" s="276"/>
      <c r="UOH34" s="276"/>
      <c r="UOI34" s="276"/>
      <c r="UOJ34" s="276"/>
      <c r="UOK34" s="276"/>
      <c r="UOL34" s="276"/>
      <c r="UOM34" s="276"/>
      <c r="UON34" s="276"/>
      <c r="UOO34" s="276"/>
      <c r="UOP34" s="276"/>
      <c r="UOQ34" s="276"/>
      <c r="UOR34" s="276"/>
      <c r="UOS34" s="276"/>
      <c r="UOT34" s="276"/>
      <c r="UOU34" s="276"/>
      <c r="UOV34" s="276"/>
      <c r="UOW34" s="276"/>
      <c r="UOX34" s="276"/>
      <c r="UOY34" s="276"/>
      <c r="UOZ34" s="276"/>
      <c r="UPA34" s="276"/>
      <c r="UPB34" s="276"/>
      <c r="UPC34" s="276"/>
      <c r="UPD34" s="276"/>
      <c r="UPE34" s="276"/>
      <c r="UPF34" s="276"/>
      <c r="UPG34" s="276"/>
      <c r="UPH34" s="276"/>
      <c r="UPI34" s="276"/>
      <c r="UPJ34" s="276"/>
      <c r="UPK34" s="276"/>
      <c r="UPL34" s="276"/>
      <c r="UPM34" s="276"/>
      <c r="UPN34" s="276"/>
      <c r="UPO34" s="276"/>
      <c r="UPP34" s="276"/>
      <c r="UPQ34" s="276"/>
      <c r="UPR34" s="276"/>
      <c r="UPS34" s="276"/>
      <c r="UPT34" s="276"/>
      <c r="UPU34" s="276"/>
      <c r="UPV34" s="276"/>
      <c r="UPW34" s="276"/>
      <c r="UPX34" s="276"/>
      <c r="UPY34" s="276"/>
      <c r="UPZ34" s="276"/>
      <c r="UQA34" s="276"/>
      <c r="UQB34" s="276"/>
      <c r="UQC34" s="276"/>
      <c r="UQD34" s="276"/>
      <c r="UQE34" s="276"/>
      <c r="UQF34" s="276"/>
      <c r="UQG34" s="276"/>
      <c r="UQH34" s="276"/>
      <c r="UQI34" s="276"/>
      <c r="UQJ34" s="276"/>
      <c r="UQK34" s="276"/>
      <c r="UQL34" s="276"/>
      <c r="UQM34" s="276"/>
      <c r="UQN34" s="276"/>
      <c r="UQO34" s="276"/>
      <c r="UQP34" s="276"/>
      <c r="UQQ34" s="276"/>
      <c r="UQR34" s="276"/>
      <c r="UQS34" s="276"/>
      <c r="UQT34" s="276"/>
      <c r="UQU34" s="276"/>
      <c r="UQV34" s="276"/>
      <c r="UQW34" s="276"/>
      <c r="UQX34" s="276"/>
      <c r="UQY34" s="276"/>
      <c r="UQZ34" s="276"/>
      <c r="URA34" s="276"/>
      <c r="URB34" s="276"/>
      <c r="URC34" s="276"/>
      <c r="URD34" s="276"/>
      <c r="URE34" s="276"/>
      <c r="URF34" s="276"/>
      <c r="URG34" s="276"/>
      <c r="URH34" s="276"/>
      <c r="URI34" s="276"/>
      <c r="URJ34" s="276"/>
      <c r="URK34" s="276"/>
      <c r="URL34" s="276"/>
      <c r="URM34" s="276"/>
      <c r="URN34" s="276"/>
      <c r="URO34" s="276"/>
      <c r="URP34" s="276"/>
      <c r="URQ34" s="276"/>
      <c r="URR34" s="276"/>
      <c r="URS34" s="276"/>
      <c r="URT34" s="276"/>
      <c r="URU34" s="276"/>
      <c r="URV34" s="276"/>
      <c r="URW34" s="276"/>
      <c r="URX34" s="276"/>
      <c r="URY34" s="276"/>
      <c r="URZ34" s="276"/>
      <c r="USA34" s="276"/>
      <c r="USB34" s="276"/>
      <c r="USC34" s="276"/>
      <c r="USD34" s="276"/>
      <c r="USE34" s="276"/>
      <c r="USF34" s="276"/>
      <c r="USG34" s="276"/>
      <c r="USH34" s="276"/>
      <c r="USI34" s="276"/>
      <c r="USJ34" s="276"/>
      <c r="USK34" s="276"/>
      <c r="USL34" s="276"/>
      <c r="USM34" s="276"/>
      <c r="USN34" s="276"/>
      <c r="USO34" s="276"/>
      <c r="USP34" s="276"/>
      <c r="USQ34" s="276"/>
      <c r="USR34" s="276"/>
      <c r="USS34" s="276"/>
      <c r="UST34" s="276"/>
      <c r="USU34" s="276"/>
      <c r="USV34" s="276"/>
      <c r="USW34" s="276"/>
      <c r="USX34" s="276"/>
      <c r="USY34" s="276"/>
      <c r="USZ34" s="276"/>
      <c r="UTA34" s="276"/>
      <c r="UTB34" s="276"/>
      <c r="UTC34" s="276"/>
      <c r="UTD34" s="276"/>
      <c r="UTE34" s="276"/>
      <c r="UTF34" s="276"/>
      <c r="UTG34" s="276"/>
      <c r="UTH34" s="276"/>
      <c r="UTI34" s="276"/>
      <c r="UTJ34" s="276"/>
      <c r="UTK34" s="276"/>
      <c r="UTL34" s="276"/>
      <c r="UTM34" s="276"/>
      <c r="UTN34" s="276"/>
      <c r="UTO34" s="276"/>
      <c r="UTP34" s="276"/>
      <c r="UTQ34" s="276"/>
      <c r="UTR34" s="276"/>
      <c r="UTS34" s="276"/>
      <c r="UTT34" s="276"/>
      <c r="UTU34" s="276"/>
      <c r="UTV34" s="276"/>
      <c r="UTW34" s="276"/>
      <c r="UTX34" s="276"/>
      <c r="UTY34" s="276"/>
      <c r="UTZ34" s="276"/>
      <c r="UUA34" s="276"/>
      <c r="UUB34" s="276"/>
      <c r="UUC34" s="276"/>
      <c r="UUD34" s="276"/>
      <c r="UUE34" s="276"/>
      <c r="UUF34" s="276"/>
      <c r="UUG34" s="276"/>
      <c r="UUH34" s="276"/>
      <c r="UUI34" s="276"/>
      <c r="UUJ34" s="276"/>
      <c r="UUK34" s="276"/>
      <c r="UUL34" s="276"/>
      <c r="UUM34" s="276"/>
      <c r="UUN34" s="276"/>
      <c r="UUO34" s="276"/>
      <c r="UUP34" s="276"/>
      <c r="UUQ34" s="276"/>
      <c r="UUR34" s="276"/>
      <c r="UUS34" s="276"/>
      <c r="UUT34" s="276"/>
      <c r="UUU34" s="276"/>
      <c r="UUV34" s="276"/>
      <c r="UUW34" s="276"/>
      <c r="UUX34" s="276"/>
      <c r="UUY34" s="276"/>
      <c r="UUZ34" s="276"/>
      <c r="UVA34" s="276"/>
      <c r="UVB34" s="276"/>
      <c r="UVC34" s="276"/>
      <c r="UVD34" s="276"/>
      <c r="UVE34" s="276"/>
      <c r="UVF34" s="276"/>
      <c r="UVG34" s="276"/>
      <c r="UVH34" s="276"/>
      <c r="UVI34" s="276"/>
      <c r="UVJ34" s="276"/>
      <c r="UVK34" s="276"/>
      <c r="UVL34" s="276"/>
      <c r="UVM34" s="276"/>
      <c r="UVN34" s="276"/>
      <c r="UVO34" s="276"/>
      <c r="UVP34" s="276"/>
      <c r="UVQ34" s="276"/>
      <c r="UVR34" s="276"/>
      <c r="UVS34" s="276"/>
      <c r="UVT34" s="276"/>
      <c r="UVU34" s="276"/>
      <c r="UVV34" s="276"/>
      <c r="UVW34" s="276"/>
      <c r="UVX34" s="276"/>
      <c r="UVY34" s="276"/>
      <c r="UVZ34" s="276"/>
      <c r="UWA34" s="276"/>
      <c r="UWB34" s="276"/>
      <c r="UWC34" s="276"/>
      <c r="UWD34" s="276"/>
      <c r="UWE34" s="276"/>
      <c r="UWF34" s="276"/>
      <c r="UWG34" s="276"/>
      <c r="UWH34" s="276"/>
      <c r="UWI34" s="276"/>
      <c r="UWJ34" s="276"/>
      <c r="UWK34" s="276"/>
      <c r="UWL34" s="276"/>
      <c r="UWM34" s="276"/>
      <c r="UWN34" s="276"/>
      <c r="UWO34" s="276"/>
      <c r="UWP34" s="276"/>
      <c r="UWQ34" s="276"/>
      <c r="UWR34" s="276"/>
      <c r="UWS34" s="276"/>
      <c r="UWT34" s="276"/>
      <c r="UWU34" s="276"/>
      <c r="UWV34" s="276"/>
      <c r="UWW34" s="276"/>
      <c r="UWX34" s="276"/>
      <c r="UWY34" s="276"/>
      <c r="UWZ34" s="276"/>
      <c r="UXA34" s="276"/>
      <c r="UXB34" s="276"/>
      <c r="UXC34" s="276"/>
      <c r="UXD34" s="276"/>
      <c r="UXE34" s="276"/>
      <c r="UXF34" s="276"/>
      <c r="UXG34" s="276"/>
      <c r="UXH34" s="276"/>
      <c r="UXI34" s="276"/>
      <c r="UXJ34" s="276"/>
      <c r="UXK34" s="276"/>
      <c r="UXL34" s="276"/>
      <c r="UXM34" s="276"/>
      <c r="UXN34" s="276"/>
      <c r="UXO34" s="276"/>
      <c r="UXP34" s="276"/>
      <c r="UXQ34" s="276"/>
      <c r="UXR34" s="276"/>
      <c r="UXS34" s="276"/>
      <c r="UXT34" s="276"/>
      <c r="UXU34" s="276"/>
      <c r="UXV34" s="276"/>
      <c r="UXW34" s="276"/>
      <c r="UXX34" s="276"/>
      <c r="UXY34" s="276"/>
      <c r="UXZ34" s="276"/>
      <c r="UYA34" s="276"/>
      <c r="UYB34" s="276"/>
      <c r="UYC34" s="276"/>
      <c r="UYD34" s="276"/>
      <c r="UYE34" s="276"/>
      <c r="UYF34" s="276"/>
      <c r="UYG34" s="276"/>
      <c r="UYH34" s="276"/>
      <c r="UYI34" s="276"/>
      <c r="UYJ34" s="276"/>
      <c r="UYK34" s="276"/>
      <c r="UYL34" s="276"/>
      <c r="UYM34" s="276"/>
      <c r="UYN34" s="276"/>
      <c r="UYO34" s="276"/>
      <c r="UYP34" s="276"/>
      <c r="UYQ34" s="276"/>
      <c r="UYR34" s="276"/>
      <c r="UYS34" s="276"/>
      <c r="UYT34" s="276"/>
      <c r="UYU34" s="276"/>
      <c r="UYV34" s="276"/>
      <c r="UYW34" s="276"/>
      <c r="UYX34" s="276"/>
      <c r="UYY34" s="276"/>
      <c r="UYZ34" s="276"/>
      <c r="UZA34" s="276"/>
      <c r="UZB34" s="276"/>
      <c r="UZC34" s="276"/>
      <c r="UZD34" s="276"/>
      <c r="UZE34" s="276"/>
      <c r="UZF34" s="276"/>
      <c r="UZG34" s="276"/>
      <c r="UZH34" s="276"/>
      <c r="UZI34" s="276"/>
      <c r="UZJ34" s="276"/>
      <c r="UZK34" s="276"/>
      <c r="UZL34" s="276"/>
      <c r="UZM34" s="276"/>
      <c r="UZN34" s="276"/>
      <c r="UZO34" s="276"/>
      <c r="UZP34" s="276"/>
      <c r="UZQ34" s="276"/>
      <c r="UZR34" s="276"/>
      <c r="UZS34" s="276"/>
      <c r="UZT34" s="276"/>
      <c r="UZU34" s="276"/>
      <c r="UZV34" s="276"/>
      <c r="UZW34" s="276"/>
      <c r="UZX34" s="276"/>
      <c r="UZY34" s="276"/>
      <c r="UZZ34" s="276"/>
      <c r="VAA34" s="276"/>
      <c r="VAB34" s="276"/>
      <c r="VAC34" s="276"/>
      <c r="VAD34" s="276"/>
      <c r="VAE34" s="276"/>
      <c r="VAF34" s="276"/>
      <c r="VAG34" s="276"/>
      <c r="VAH34" s="276"/>
      <c r="VAI34" s="276"/>
      <c r="VAJ34" s="276"/>
      <c r="VAK34" s="276"/>
      <c r="VAL34" s="276"/>
      <c r="VAM34" s="276"/>
      <c r="VAN34" s="276"/>
      <c r="VAO34" s="276"/>
      <c r="VAP34" s="276"/>
      <c r="VAQ34" s="276"/>
      <c r="VAR34" s="276"/>
      <c r="VAS34" s="276"/>
      <c r="VAT34" s="276"/>
      <c r="VAU34" s="276"/>
      <c r="VAV34" s="276"/>
      <c r="VAW34" s="276"/>
      <c r="VAX34" s="276"/>
      <c r="VAY34" s="276"/>
      <c r="VAZ34" s="276"/>
      <c r="VBA34" s="276"/>
      <c r="VBB34" s="276"/>
      <c r="VBC34" s="276"/>
      <c r="VBD34" s="276"/>
      <c r="VBE34" s="276"/>
      <c r="VBF34" s="276"/>
      <c r="VBG34" s="276"/>
      <c r="VBH34" s="276"/>
      <c r="VBI34" s="276"/>
      <c r="VBJ34" s="276"/>
      <c r="VBK34" s="276"/>
      <c r="VBL34" s="276"/>
      <c r="VBM34" s="276"/>
      <c r="VBN34" s="276"/>
      <c r="VBO34" s="276"/>
      <c r="VBP34" s="276"/>
      <c r="VBQ34" s="276"/>
      <c r="VBR34" s="276"/>
      <c r="VBS34" s="276"/>
      <c r="VBT34" s="276"/>
      <c r="VBU34" s="276"/>
      <c r="VBV34" s="276"/>
      <c r="VBW34" s="276"/>
      <c r="VBX34" s="276"/>
      <c r="VBY34" s="276"/>
      <c r="VBZ34" s="276"/>
      <c r="VCA34" s="276"/>
      <c r="VCB34" s="276"/>
      <c r="VCC34" s="276"/>
      <c r="VCD34" s="276"/>
      <c r="VCE34" s="276"/>
      <c r="VCF34" s="276"/>
      <c r="VCG34" s="276"/>
      <c r="VCH34" s="276"/>
      <c r="VCI34" s="276"/>
      <c r="VCJ34" s="276"/>
      <c r="VCK34" s="276"/>
      <c r="VCL34" s="276"/>
      <c r="VCM34" s="276"/>
      <c r="VCN34" s="276"/>
      <c r="VCO34" s="276"/>
      <c r="VCP34" s="276"/>
      <c r="VCQ34" s="276"/>
      <c r="VCR34" s="276"/>
      <c r="VCS34" s="276"/>
      <c r="VCT34" s="276"/>
      <c r="VCU34" s="276"/>
      <c r="VCV34" s="276"/>
      <c r="VCW34" s="276"/>
      <c r="VCX34" s="276"/>
      <c r="VCY34" s="276"/>
      <c r="VCZ34" s="276"/>
      <c r="VDA34" s="276"/>
      <c r="VDB34" s="276"/>
      <c r="VDC34" s="276"/>
      <c r="VDD34" s="276"/>
      <c r="VDE34" s="276"/>
      <c r="VDF34" s="276"/>
      <c r="VDG34" s="276"/>
      <c r="VDH34" s="276"/>
      <c r="VDI34" s="276"/>
      <c r="VDJ34" s="276"/>
      <c r="VDK34" s="276"/>
      <c r="VDL34" s="276"/>
      <c r="VDM34" s="276"/>
      <c r="VDN34" s="276"/>
      <c r="VDO34" s="276"/>
      <c r="VDP34" s="276"/>
      <c r="VDQ34" s="276"/>
      <c r="VDR34" s="276"/>
      <c r="VDS34" s="276"/>
      <c r="VDT34" s="276"/>
      <c r="VDU34" s="276"/>
      <c r="VDV34" s="276"/>
      <c r="VDW34" s="276"/>
      <c r="VDX34" s="276"/>
      <c r="VDY34" s="276"/>
      <c r="VDZ34" s="276"/>
      <c r="VEA34" s="276"/>
      <c r="VEB34" s="276"/>
      <c r="VEC34" s="276"/>
      <c r="VED34" s="276"/>
      <c r="VEE34" s="276"/>
      <c r="VEF34" s="276"/>
      <c r="VEG34" s="276"/>
      <c r="VEH34" s="276"/>
      <c r="VEI34" s="276"/>
      <c r="VEJ34" s="276"/>
      <c r="VEK34" s="276"/>
      <c r="VEL34" s="276"/>
      <c r="VEM34" s="276"/>
      <c r="VEN34" s="276"/>
      <c r="VEO34" s="276"/>
      <c r="VEP34" s="276"/>
      <c r="VEQ34" s="276"/>
      <c r="VER34" s="276"/>
      <c r="VES34" s="276"/>
      <c r="VET34" s="276"/>
      <c r="VEU34" s="276"/>
      <c r="VEV34" s="276"/>
      <c r="VEW34" s="276"/>
      <c r="VEX34" s="276"/>
      <c r="VEY34" s="276"/>
      <c r="VEZ34" s="276"/>
      <c r="VFA34" s="276"/>
      <c r="VFB34" s="276"/>
      <c r="VFC34" s="276"/>
      <c r="VFD34" s="276"/>
      <c r="VFE34" s="276"/>
      <c r="VFF34" s="276"/>
      <c r="VFG34" s="276"/>
      <c r="VFH34" s="276"/>
      <c r="VFI34" s="276"/>
      <c r="VFJ34" s="276"/>
      <c r="VFK34" s="276"/>
      <c r="VFL34" s="276"/>
      <c r="VFM34" s="276"/>
      <c r="VFN34" s="276"/>
      <c r="VFO34" s="276"/>
      <c r="VFP34" s="276"/>
      <c r="VFQ34" s="276"/>
      <c r="VFR34" s="276"/>
      <c r="VFS34" s="276"/>
      <c r="VFT34" s="276"/>
      <c r="VFU34" s="276"/>
      <c r="VFV34" s="276"/>
      <c r="VFW34" s="276"/>
      <c r="VFX34" s="276"/>
      <c r="VFY34" s="276"/>
      <c r="VFZ34" s="276"/>
      <c r="VGA34" s="276"/>
      <c r="VGB34" s="276"/>
      <c r="VGC34" s="276"/>
      <c r="VGD34" s="276"/>
      <c r="VGE34" s="276"/>
      <c r="VGF34" s="276"/>
      <c r="VGG34" s="276"/>
      <c r="VGH34" s="276"/>
      <c r="VGI34" s="276"/>
      <c r="VGJ34" s="276"/>
      <c r="VGK34" s="276"/>
      <c r="VGL34" s="276"/>
      <c r="VGM34" s="276"/>
      <c r="VGN34" s="276"/>
      <c r="VGO34" s="276"/>
      <c r="VGP34" s="276"/>
      <c r="VGQ34" s="276"/>
      <c r="VGR34" s="276"/>
      <c r="VGS34" s="276"/>
      <c r="VGT34" s="276"/>
      <c r="VGU34" s="276"/>
      <c r="VGV34" s="276"/>
      <c r="VGW34" s="276"/>
      <c r="VGX34" s="276"/>
      <c r="VGY34" s="276"/>
      <c r="VGZ34" s="276"/>
      <c r="VHA34" s="276"/>
      <c r="VHB34" s="276"/>
      <c r="VHC34" s="276"/>
      <c r="VHD34" s="276"/>
      <c r="VHE34" s="276"/>
      <c r="VHF34" s="276"/>
      <c r="VHG34" s="276"/>
      <c r="VHH34" s="276"/>
      <c r="VHI34" s="276"/>
      <c r="VHJ34" s="276"/>
      <c r="VHK34" s="276"/>
      <c r="VHL34" s="276"/>
      <c r="VHM34" s="276"/>
      <c r="VHN34" s="276"/>
      <c r="VHO34" s="276"/>
      <c r="VHP34" s="276"/>
      <c r="VHQ34" s="276"/>
      <c r="VHR34" s="276"/>
      <c r="VHS34" s="276"/>
      <c r="VHT34" s="276"/>
      <c r="VHU34" s="276"/>
      <c r="VHV34" s="276"/>
      <c r="VHW34" s="276"/>
      <c r="VHX34" s="276"/>
      <c r="VHY34" s="276"/>
      <c r="VHZ34" s="276"/>
      <c r="VIA34" s="276"/>
      <c r="VIB34" s="276"/>
      <c r="VIC34" s="276"/>
      <c r="VID34" s="276"/>
      <c r="VIE34" s="276"/>
      <c r="VIF34" s="276"/>
      <c r="VIG34" s="276"/>
      <c r="VIH34" s="276"/>
      <c r="VII34" s="276"/>
      <c r="VIJ34" s="276"/>
      <c r="VIK34" s="276"/>
      <c r="VIL34" s="276"/>
      <c r="VIM34" s="276"/>
      <c r="VIN34" s="276"/>
      <c r="VIO34" s="276"/>
      <c r="VIP34" s="276"/>
      <c r="VIQ34" s="276"/>
      <c r="VIR34" s="276"/>
      <c r="VIS34" s="276"/>
      <c r="VIT34" s="276"/>
      <c r="VIU34" s="276"/>
      <c r="VIV34" s="276"/>
      <c r="VIW34" s="276"/>
      <c r="VIX34" s="276"/>
      <c r="VIY34" s="276"/>
      <c r="VIZ34" s="276"/>
      <c r="VJA34" s="276"/>
      <c r="VJB34" s="276"/>
      <c r="VJC34" s="276"/>
      <c r="VJD34" s="276"/>
      <c r="VJE34" s="276"/>
      <c r="VJF34" s="276"/>
      <c r="VJG34" s="276"/>
      <c r="VJH34" s="276"/>
      <c r="VJI34" s="276"/>
      <c r="VJJ34" s="276"/>
      <c r="VJK34" s="276"/>
      <c r="VJL34" s="276"/>
      <c r="VJM34" s="276"/>
      <c r="VJN34" s="276"/>
      <c r="VJO34" s="276"/>
      <c r="VJP34" s="276"/>
      <c r="VJQ34" s="276"/>
      <c r="VJR34" s="276"/>
      <c r="VJS34" s="276"/>
      <c r="VJT34" s="276"/>
      <c r="VJU34" s="276"/>
      <c r="VJV34" s="276"/>
      <c r="VJW34" s="276"/>
      <c r="VJX34" s="276"/>
      <c r="VJY34" s="276"/>
      <c r="VJZ34" s="276"/>
      <c r="VKA34" s="276"/>
      <c r="VKB34" s="276"/>
      <c r="VKC34" s="276"/>
      <c r="VKD34" s="276"/>
      <c r="VKE34" s="276"/>
      <c r="VKF34" s="276"/>
      <c r="VKG34" s="276"/>
      <c r="VKH34" s="276"/>
      <c r="VKI34" s="276"/>
      <c r="VKJ34" s="276"/>
      <c r="VKK34" s="276"/>
      <c r="VKL34" s="276"/>
      <c r="VKM34" s="276"/>
      <c r="VKN34" s="276"/>
      <c r="VKO34" s="276"/>
      <c r="VKP34" s="276"/>
      <c r="VKQ34" s="276"/>
      <c r="VKR34" s="276"/>
      <c r="VKS34" s="276"/>
      <c r="VKT34" s="276"/>
      <c r="VKU34" s="276"/>
      <c r="VKV34" s="276"/>
      <c r="VKW34" s="276"/>
      <c r="VKX34" s="276"/>
      <c r="VKY34" s="276"/>
      <c r="VKZ34" s="276"/>
      <c r="VLA34" s="276"/>
      <c r="VLB34" s="276"/>
      <c r="VLC34" s="276"/>
      <c r="VLD34" s="276"/>
      <c r="VLE34" s="276"/>
      <c r="VLF34" s="276"/>
      <c r="VLG34" s="276"/>
      <c r="VLH34" s="276"/>
      <c r="VLI34" s="276"/>
      <c r="VLJ34" s="276"/>
      <c r="VLK34" s="276"/>
      <c r="VLL34" s="276"/>
      <c r="VLM34" s="276"/>
      <c r="VLN34" s="276"/>
      <c r="VLO34" s="276"/>
      <c r="VLP34" s="276"/>
      <c r="VLQ34" s="276"/>
      <c r="VLR34" s="276"/>
      <c r="VLS34" s="276"/>
      <c r="VLT34" s="276"/>
      <c r="VLU34" s="276"/>
      <c r="VLV34" s="276"/>
      <c r="VLW34" s="276"/>
      <c r="VLX34" s="276"/>
      <c r="VLY34" s="276"/>
      <c r="VLZ34" s="276"/>
      <c r="VMA34" s="276"/>
      <c r="VMB34" s="276"/>
      <c r="VMC34" s="276"/>
      <c r="VMD34" s="276"/>
      <c r="VME34" s="276"/>
      <c r="VMF34" s="276"/>
      <c r="VMG34" s="276"/>
      <c r="VMH34" s="276"/>
      <c r="VMI34" s="276"/>
      <c r="VMJ34" s="276"/>
      <c r="VMK34" s="276"/>
      <c r="VML34" s="276"/>
      <c r="VMM34" s="276"/>
      <c r="VMN34" s="276"/>
      <c r="VMO34" s="276"/>
      <c r="VMP34" s="276"/>
      <c r="VMQ34" s="276"/>
      <c r="VMR34" s="276"/>
      <c r="VMS34" s="276"/>
      <c r="VMT34" s="276"/>
      <c r="VMU34" s="276"/>
      <c r="VMV34" s="276"/>
      <c r="VMW34" s="276"/>
      <c r="VMX34" s="276"/>
      <c r="VMY34" s="276"/>
      <c r="VMZ34" s="276"/>
      <c r="VNA34" s="276"/>
      <c r="VNB34" s="276"/>
      <c r="VNC34" s="276"/>
      <c r="VND34" s="276"/>
      <c r="VNE34" s="276"/>
      <c r="VNF34" s="276"/>
      <c r="VNG34" s="276"/>
      <c r="VNH34" s="276"/>
      <c r="VNI34" s="276"/>
      <c r="VNJ34" s="276"/>
      <c r="VNK34" s="276"/>
      <c r="VNL34" s="276"/>
      <c r="VNM34" s="276"/>
      <c r="VNN34" s="276"/>
      <c r="VNO34" s="276"/>
      <c r="VNP34" s="276"/>
      <c r="VNQ34" s="276"/>
      <c r="VNR34" s="276"/>
      <c r="VNS34" s="276"/>
      <c r="VNT34" s="276"/>
      <c r="VNU34" s="276"/>
      <c r="VNV34" s="276"/>
      <c r="VNW34" s="276"/>
      <c r="VNX34" s="276"/>
      <c r="VNY34" s="276"/>
      <c r="VNZ34" s="276"/>
      <c r="VOA34" s="276"/>
      <c r="VOB34" s="276"/>
      <c r="VOC34" s="276"/>
      <c r="VOD34" s="276"/>
      <c r="VOE34" s="276"/>
      <c r="VOF34" s="276"/>
      <c r="VOG34" s="276"/>
      <c r="VOH34" s="276"/>
      <c r="VOI34" s="276"/>
      <c r="VOJ34" s="276"/>
      <c r="VOK34" s="276"/>
      <c r="VOL34" s="276"/>
      <c r="VOM34" s="276"/>
      <c r="VON34" s="276"/>
      <c r="VOO34" s="276"/>
      <c r="VOP34" s="276"/>
      <c r="VOQ34" s="276"/>
      <c r="VOR34" s="276"/>
      <c r="VOS34" s="276"/>
      <c r="VOT34" s="276"/>
      <c r="VOU34" s="276"/>
      <c r="VOV34" s="276"/>
      <c r="VOW34" s="276"/>
      <c r="VOX34" s="276"/>
      <c r="VOY34" s="276"/>
      <c r="VOZ34" s="276"/>
      <c r="VPA34" s="276"/>
      <c r="VPB34" s="276"/>
      <c r="VPC34" s="276"/>
      <c r="VPD34" s="276"/>
      <c r="VPE34" s="276"/>
      <c r="VPF34" s="276"/>
      <c r="VPG34" s="276"/>
      <c r="VPH34" s="276"/>
      <c r="VPI34" s="276"/>
      <c r="VPJ34" s="276"/>
      <c r="VPK34" s="276"/>
      <c r="VPL34" s="276"/>
      <c r="VPM34" s="276"/>
      <c r="VPN34" s="276"/>
      <c r="VPO34" s="276"/>
      <c r="VPP34" s="276"/>
      <c r="VPQ34" s="276"/>
      <c r="VPR34" s="276"/>
      <c r="VPS34" s="276"/>
      <c r="VPT34" s="276"/>
      <c r="VPU34" s="276"/>
      <c r="VPV34" s="276"/>
      <c r="VPW34" s="276"/>
      <c r="VPX34" s="276"/>
      <c r="VPY34" s="276"/>
      <c r="VPZ34" s="276"/>
      <c r="VQA34" s="276"/>
      <c r="VQB34" s="276"/>
      <c r="VQC34" s="276"/>
      <c r="VQD34" s="276"/>
      <c r="VQE34" s="276"/>
      <c r="VQF34" s="276"/>
      <c r="VQG34" s="276"/>
      <c r="VQH34" s="276"/>
      <c r="VQI34" s="276"/>
      <c r="VQJ34" s="276"/>
      <c r="VQK34" s="276"/>
      <c r="VQL34" s="276"/>
      <c r="VQM34" s="276"/>
      <c r="VQN34" s="276"/>
      <c r="VQO34" s="276"/>
      <c r="VQP34" s="276"/>
      <c r="VQQ34" s="276"/>
      <c r="VQR34" s="276"/>
      <c r="VQS34" s="276"/>
      <c r="VQT34" s="276"/>
      <c r="VQU34" s="276"/>
      <c r="VQV34" s="276"/>
      <c r="VQW34" s="276"/>
      <c r="VQX34" s="276"/>
      <c r="VQY34" s="276"/>
      <c r="VQZ34" s="276"/>
      <c r="VRA34" s="276"/>
      <c r="VRB34" s="276"/>
      <c r="VRC34" s="276"/>
      <c r="VRD34" s="276"/>
      <c r="VRE34" s="276"/>
      <c r="VRF34" s="276"/>
      <c r="VRG34" s="276"/>
      <c r="VRH34" s="276"/>
      <c r="VRI34" s="276"/>
      <c r="VRJ34" s="276"/>
      <c r="VRK34" s="276"/>
      <c r="VRL34" s="276"/>
      <c r="VRM34" s="276"/>
      <c r="VRN34" s="276"/>
      <c r="VRO34" s="276"/>
      <c r="VRP34" s="276"/>
      <c r="VRQ34" s="276"/>
      <c r="VRR34" s="276"/>
      <c r="VRS34" s="276"/>
      <c r="VRT34" s="276"/>
      <c r="VRU34" s="276"/>
      <c r="VRV34" s="276"/>
      <c r="VRW34" s="276"/>
      <c r="VRX34" s="276"/>
      <c r="VRY34" s="276"/>
      <c r="VRZ34" s="276"/>
      <c r="VSA34" s="276"/>
      <c r="VSB34" s="276"/>
      <c r="VSC34" s="276"/>
      <c r="VSD34" s="276"/>
      <c r="VSE34" s="276"/>
      <c r="VSF34" s="276"/>
      <c r="VSG34" s="276"/>
      <c r="VSH34" s="276"/>
      <c r="VSI34" s="276"/>
      <c r="VSJ34" s="276"/>
      <c r="VSK34" s="276"/>
      <c r="VSL34" s="276"/>
      <c r="VSM34" s="276"/>
      <c r="VSN34" s="276"/>
      <c r="VSO34" s="276"/>
      <c r="VSP34" s="276"/>
      <c r="VSQ34" s="276"/>
      <c r="VSR34" s="276"/>
      <c r="VSS34" s="276"/>
      <c r="VST34" s="276"/>
      <c r="VSU34" s="276"/>
      <c r="VSV34" s="276"/>
      <c r="VSW34" s="276"/>
      <c r="VSX34" s="276"/>
      <c r="VSY34" s="276"/>
      <c r="VSZ34" s="276"/>
      <c r="VTA34" s="276"/>
      <c r="VTB34" s="276"/>
      <c r="VTC34" s="276"/>
      <c r="VTD34" s="276"/>
      <c r="VTE34" s="276"/>
      <c r="VTF34" s="276"/>
      <c r="VTG34" s="276"/>
      <c r="VTH34" s="276"/>
      <c r="VTI34" s="276"/>
      <c r="VTJ34" s="276"/>
      <c r="VTK34" s="276"/>
      <c r="VTL34" s="276"/>
      <c r="VTM34" s="276"/>
      <c r="VTN34" s="276"/>
      <c r="VTO34" s="276"/>
      <c r="VTP34" s="276"/>
      <c r="VTQ34" s="276"/>
      <c r="VTR34" s="276"/>
      <c r="VTS34" s="276"/>
      <c r="VTT34" s="276"/>
      <c r="VTU34" s="276"/>
      <c r="VTV34" s="276"/>
      <c r="VTW34" s="276"/>
      <c r="VTX34" s="276"/>
      <c r="VTY34" s="276"/>
      <c r="VTZ34" s="276"/>
      <c r="VUA34" s="276"/>
      <c r="VUB34" s="276"/>
      <c r="VUC34" s="276"/>
      <c r="VUD34" s="276"/>
      <c r="VUE34" s="276"/>
      <c r="VUF34" s="276"/>
      <c r="VUG34" s="276"/>
      <c r="VUH34" s="276"/>
      <c r="VUI34" s="276"/>
      <c r="VUJ34" s="276"/>
      <c r="VUK34" s="276"/>
      <c r="VUL34" s="276"/>
      <c r="VUM34" s="276"/>
      <c r="VUN34" s="276"/>
      <c r="VUO34" s="276"/>
      <c r="VUP34" s="276"/>
      <c r="VUQ34" s="276"/>
      <c r="VUR34" s="276"/>
      <c r="VUS34" s="276"/>
      <c r="VUT34" s="276"/>
      <c r="VUU34" s="276"/>
      <c r="VUV34" s="276"/>
      <c r="VUW34" s="276"/>
      <c r="VUX34" s="276"/>
      <c r="VUY34" s="276"/>
      <c r="VUZ34" s="276"/>
      <c r="VVA34" s="276"/>
      <c r="VVB34" s="276"/>
      <c r="VVC34" s="276"/>
      <c r="VVD34" s="276"/>
      <c r="VVE34" s="276"/>
      <c r="VVF34" s="276"/>
      <c r="VVG34" s="276"/>
      <c r="VVH34" s="276"/>
      <c r="VVI34" s="276"/>
      <c r="VVJ34" s="276"/>
      <c r="VVK34" s="276"/>
      <c r="VVL34" s="276"/>
      <c r="VVM34" s="276"/>
      <c r="VVN34" s="276"/>
      <c r="VVO34" s="276"/>
      <c r="VVP34" s="276"/>
      <c r="VVQ34" s="276"/>
      <c r="VVR34" s="276"/>
      <c r="VVS34" s="276"/>
      <c r="VVT34" s="276"/>
      <c r="VVU34" s="276"/>
      <c r="VVV34" s="276"/>
      <c r="VVW34" s="276"/>
      <c r="VVX34" s="276"/>
      <c r="VVY34" s="276"/>
      <c r="VVZ34" s="276"/>
      <c r="VWA34" s="276"/>
      <c r="VWB34" s="276"/>
      <c r="VWC34" s="276"/>
      <c r="VWD34" s="276"/>
      <c r="VWE34" s="276"/>
      <c r="VWF34" s="276"/>
      <c r="VWG34" s="276"/>
      <c r="VWH34" s="276"/>
      <c r="VWI34" s="276"/>
      <c r="VWJ34" s="276"/>
      <c r="VWK34" s="276"/>
      <c r="VWL34" s="276"/>
      <c r="VWM34" s="276"/>
      <c r="VWN34" s="276"/>
      <c r="VWO34" s="276"/>
      <c r="VWP34" s="276"/>
      <c r="VWQ34" s="276"/>
      <c r="VWR34" s="276"/>
      <c r="VWS34" s="276"/>
      <c r="VWT34" s="276"/>
      <c r="VWU34" s="276"/>
      <c r="VWV34" s="276"/>
      <c r="VWW34" s="276"/>
      <c r="VWX34" s="276"/>
      <c r="VWY34" s="276"/>
      <c r="VWZ34" s="276"/>
      <c r="VXA34" s="276"/>
      <c r="VXB34" s="276"/>
      <c r="VXC34" s="276"/>
      <c r="VXD34" s="276"/>
      <c r="VXE34" s="276"/>
      <c r="VXF34" s="276"/>
      <c r="VXG34" s="276"/>
      <c r="VXH34" s="276"/>
      <c r="VXI34" s="276"/>
      <c r="VXJ34" s="276"/>
      <c r="VXK34" s="276"/>
      <c r="VXL34" s="276"/>
      <c r="VXM34" s="276"/>
      <c r="VXN34" s="276"/>
      <c r="VXO34" s="276"/>
      <c r="VXP34" s="276"/>
      <c r="VXQ34" s="276"/>
      <c r="VXR34" s="276"/>
      <c r="VXS34" s="276"/>
      <c r="VXT34" s="276"/>
      <c r="VXU34" s="276"/>
      <c r="VXV34" s="276"/>
      <c r="VXW34" s="276"/>
      <c r="VXX34" s="276"/>
      <c r="VXY34" s="276"/>
      <c r="VXZ34" s="276"/>
      <c r="VYA34" s="276"/>
      <c r="VYB34" s="276"/>
      <c r="VYC34" s="276"/>
      <c r="VYD34" s="276"/>
      <c r="VYE34" s="276"/>
      <c r="VYF34" s="276"/>
      <c r="VYG34" s="276"/>
      <c r="VYH34" s="276"/>
      <c r="VYI34" s="276"/>
      <c r="VYJ34" s="276"/>
      <c r="VYK34" s="276"/>
      <c r="VYL34" s="276"/>
      <c r="VYM34" s="276"/>
      <c r="VYN34" s="276"/>
      <c r="VYO34" s="276"/>
      <c r="VYP34" s="276"/>
      <c r="VYQ34" s="276"/>
      <c r="VYR34" s="276"/>
      <c r="VYS34" s="276"/>
      <c r="VYT34" s="276"/>
      <c r="VYU34" s="276"/>
      <c r="VYV34" s="276"/>
      <c r="VYW34" s="276"/>
      <c r="VYX34" s="276"/>
      <c r="VYY34" s="276"/>
      <c r="VYZ34" s="276"/>
      <c r="VZA34" s="276"/>
      <c r="VZB34" s="276"/>
      <c r="VZC34" s="276"/>
      <c r="VZD34" s="276"/>
      <c r="VZE34" s="276"/>
      <c r="VZF34" s="276"/>
      <c r="VZG34" s="276"/>
      <c r="VZH34" s="276"/>
      <c r="VZI34" s="276"/>
      <c r="VZJ34" s="276"/>
      <c r="VZK34" s="276"/>
      <c r="VZL34" s="276"/>
      <c r="VZM34" s="276"/>
      <c r="VZN34" s="276"/>
      <c r="VZO34" s="276"/>
      <c r="VZP34" s="276"/>
      <c r="VZQ34" s="276"/>
      <c r="VZR34" s="276"/>
      <c r="VZS34" s="276"/>
      <c r="VZT34" s="276"/>
      <c r="VZU34" s="276"/>
      <c r="VZV34" s="276"/>
      <c r="VZW34" s="276"/>
      <c r="VZX34" s="276"/>
      <c r="VZY34" s="276"/>
      <c r="VZZ34" s="276"/>
      <c r="WAA34" s="276"/>
      <c r="WAB34" s="276"/>
      <c r="WAC34" s="276"/>
      <c r="WAD34" s="276"/>
      <c r="WAE34" s="276"/>
      <c r="WAF34" s="276"/>
      <c r="WAG34" s="276"/>
      <c r="WAH34" s="276"/>
      <c r="WAI34" s="276"/>
      <c r="WAJ34" s="276"/>
      <c r="WAK34" s="276"/>
      <c r="WAL34" s="276"/>
      <c r="WAM34" s="276"/>
      <c r="WAN34" s="276"/>
      <c r="WAO34" s="276"/>
      <c r="WAP34" s="276"/>
      <c r="WAQ34" s="276"/>
      <c r="WAR34" s="276"/>
      <c r="WAS34" s="276"/>
      <c r="WAT34" s="276"/>
      <c r="WAU34" s="276"/>
      <c r="WAV34" s="276"/>
      <c r="WAW34" s="276"/>
      <c r="WAX34" s="276"/>
      <c r="WAY34" s="276"/>
      <c r="WAZ34" s="276"/>
      <c r="WBA34" s="276"/>
      <c r="WBB34" s="276"/>
      <c r="WBC34" s="276"/>
      <c r="WBD34" s="276"/>
      <c r="WBE34" s="276"/>
      <c r="WBF34" s="276"/>
      <c r="WBG34" s="276"/>
      <c r="WBH34" s="276"/>
      <c r="WBI34" s="276"/>
      <c r="WBJ34" s="276"/>
      <c r="WBK34" s="276"/>
      <c r="WBL34" s="276"/>
      <c r="WBM34" s="276"/>
      <c r="WBN34" s="276"/>
      <c r="WBO34" s="276"/>
      <c r="WBP34" s="276"/>
      <c r="WBQ34" s="276"/>
      <c r="WBR34" s="276"/>
      <c r="WBS34" s="276"/>
      <c r="WBT34" s="276"/>
      <c r="WBU34" s="276"/>
      <c r="WBV34" s="276"/>
      <c r="WBW34" s="276"/>
      <c r="WBX34" s="276"/>
      <c r="WBY34" s="276"/>
      <c r="WBZ34" s="276"/>
      <c r="WCA34" s="276"/>
      <c r="WCB34" s="276"/>
      <c r="WCC34" s="276"/>
      <c r="WCD34" s="276"/>
      <c r="WCE34" s="276"/>
      <c r="WCF34" s="276"/>
      <c r="WCG34" s="276"/>
      <c r="WCH34" s="276"/>
      <c r="WCI34" s="276"/>
      <c r="WCJ34" s="276"/>
      <c r="WCK34" s="276"/>
      <c r="WCL34" s="276"/>
      <c r="WCM34" s="276"/>
      <c r="WCN34" s="276"/>
      <c r="WCO34" s="276"/>
      <c r="WCP34" s="276"/>
      <c r="WCQ34" s="276"/>
      <c r="WCR34" s="276"/>
      <c r="WCS34" s="276"/>
      <c r="WCT34" s="276"/>
      <c r="WCU34" s="276"/>
      <c r="WCV34" s="276"/>
      <c r="WCW34" s="276"/>
      <c r="WCX34" s="276"/>
      <c r="WCY34" s="276"/>
      <c r="WCZ34" s="276"/>
      <c r="WDA34" s="276"/>
      <c r="WDB34" s="276"/>
      <c r="WDC34" s="276"/>
      <c r="WDD34" s="276"/>
      <c r="WDE34" s="276"/>
      <c r="WDF34" s="276"/>
      <c r="WDG34" s="276"/>
      <c r="WDH34" s="276"/>
      <c r="WDI34" s="276"/>
      <c r="WDJ34" s="276"/>
      <c r="WDK34" s="276"/>
      <c r="WDL34" s="276"/>
      <c r="WDM34" s="276"/>
      <c r="WDN34" s="276"/>
      <c r="WDO34" s="276"/>
      <c r="WDP34" s="276"/>
      <c r="WDQ34" s="276"/>
      <c r="WDR34" s="276"/>
      <c r="WDS34" s="276"/>
      <c r="WDT34" s="276"/>
      <c r="WDU34" s="276"/>
      <c r="WDV34" s="276"/>
      <c r="WDW34" s="276"/>
      <c r="WDX34" s="276"/>
      <c r="WDY34" s="276"/>
      <c r="WDZ34" s="276"/>
      <c r="WEA34" s="276"/>
      <c r="WEB34" s="276"/>
      <c r="WEC34" s="276"/>
      <c r="WED34" s="276"/>
      <c r="WEE34" s="276"/>
      <c r="WEF34" s="276"/>
      <c r="WEG34" s="276"/>
      <c r="WEH34" s="276"/>
      <c r="WEI34" s="276"/>
      <c r="WEJ34" s="276"/>
      <c r="WEK34" s="276"/>
      <c r="WEL34" s="276"/>
      <c r="WEM34" s="276"/>
      <c r="WEN34" s="276"/>
      <c r="WEO34" s="276"/>
      <c r="WEP34" s="276"/>
      <c r="WEQ34" s="276"/>
      <c r="WER34" s="276"/>
      <c r="WES34" s="276"/>
      <c r="WET34" s="276"/>
      <c r="WEU34" s="276"/>
      <c r="WEV34" s="276"/>
      <c r="WEW34" s="276"/>
      <c r="WEX34" s="276"/>
      <c r="WEY34" s="276"/>
      <c r="WEZ34" s="276"/>
      <c r="WFA34" s="276"/>
      <c r="WFB34" s="276"/>
      <c r="WFC34" s="276"/>
      <c r="WFD34" s="276"/>
      <c r="WFE34" s="276"/>
      <c r="WFF34" s="276"/>
      <c r="WFG34" s="276"/>
      <c r="WFH34" s="276"/>
      <c r="WFI34" s="276"/>
      <c r="WFJ34" s="276"/>
      <c r="WFK34" s="276"/>
      <c r="WFL34" s="276"/>
      <c r="WFM34" s="276"/>
      <c r="WFN34" s="276"/>
      <c r="WFO34" s="276"/>
      <c r="WFP34" s="276"/>
      <c r="WFQ34" s="276"/>
      <c r="WFR34" s="276"/>
      <c r="WFS34" s="276"/>
      <c r="WFT34" s="276"/>
      <c r="WFU34" s="276"/>
      <c r="WFV34" s="276"/>
      <c r="WFW34" s="276"/>
      <c r="WFX34" s="276"/>
      <c r="WFY34" s="276"/>
      <c r="WFZ34" s="276"/>
      <c r="WGA34" s="276"/>
      <c r="WGB34" s="276"/>
      <c r="WGC34" s="276"/>
      <c r="WGD34" s="276"/>
      <c r="WGE34" s="276"/>
      <c r="WGF34" s="276"/>
      <c r="WGG34" s="276"/>
      <c r="WGH34" s="276"/>
      <c r="WGI34" s="276"/>
      <c r="WGJ34" s="276"/>
      <c r="WGK34" s="276"/>
      <c r="WGL34" s="276"/>
      <c r="WGM34" s="276"/>
      <c r="WGN34" s="276"/>
      <c r="WGO34" s="276"/>
      <c r="WGP34" s="276"/>
      <c r="WGQ34" s="276"/>
      <c r="WGR34" s="276"/>
      <c r="WGS34" s="276"/>
      <c r="WGT34" s="276"/>
      <c r="WGU34" s="276"/>
      <c r="WGV34" s="276"/>
      <c r="WGW34" s="276"/>
      <c r="WGX34" s="276"/>
      <c r="WGY34" s="276"/>
      <c r="WGZ34" s="276"/>
      <c r="WHA34" s="276"/>
      <c r="WHB34" s="276"/>
      <c r="WHC34" s="276"/>
      <c r="WHD34" s="276"/>
      <c r="WHE34" s="276"/>
      <c r="WHF34" s="276"/>
      <c r="WHG34" s="276"/>
      <c r="WHH34" s="276"/>
      <c r="WHI34" s="276"/>
      <c r="WHJ34" s="276"/>
      <c r="WHK34" s="276"/>
      <c r="WHL34" s="276"/>
      <c r="WHM34" s="276"/>
      <c r="WHN34" s="276"/>
      <c r="WHO34" s="276"/>
      <c r="WHP34" s="276"/>
      <c r="WHQ34" s="276"/>
      <c r="WHR34" s="276"/>
      <c r="WHS34" s="276"/>
      <c r="WHT34" s="276"/>
      <c r="WHU34" s="276"/>
      <c r="WHV34" s="276"/>
      <c r="WHW34" s="276"/>
      <c r="WHX34" s="276"/>
      <c r="WHY34" s="276"/>
      <c r="WHZ34" s="276"/>
      <c r="WIA34" s="276"/>
      <c r="WIB34" s="276"/>
      <c r="WIC34" s="276"/>
      <c r="WID34" s="276"/>
      <c r="WIE34" s="276"/>
      <c r="WIF34" s="276"/>
      <c r="WIG34" s="276"/>
      <c r="WIH34" s="276"/>
      <c r="WII34" s="276"/>
      <c r="WIJ34" s="276"/>
      <c r="WIK34" s="276"/>
      <c r="WIL34" s="276"/>
      <c r="WIM34" s="276"/>
      <c r="WIN34" s="276"/>
      <c r="WIO34" s="276"/>
      <c r="WIP34" s="276"/>
      <c r="WIQ34" s="276"/>
      <c r="WIR34" s="276"/>
      <c r="WIS34" s="276"/>
      <c r="WIT34" s="276"/>
      <c r="WIU34" s="276"/>
      <c r="WIV34" s="276"/>
      <c r="WIW34" s="276"/>
      <c r="WIX34" s="276"/>
      <c r="WIY34" s="276"/>
      <c r="WIZ34" s="276"/>
      <c r="WJA34" s="276"/>
      <c r="WJB34" s="276"/>
      <c r="WJC34" s="276"/>
      <c r="WJD34" s="276"/>
      <c r="WJE34" s="276"/>
      <c r="WJF34" s="276"/>
      <c r="WJG34" s="276"/>
      <c r="WJH34" s="276"/>
      <c r="WJI34" s="276"/>
      <c r="WJJ34" s="276"/>
      <c r="WJK34" s="276"/>
      <c r="WJL34" s="276"/>
      <c r="WJM34" s="276"/>
      <c r="WJN34" s="276"/>
      <c r="WJO34" s="276"/>
      <c r="WJP34" s="276"/>
      <c r="WJQ34" s="276"/>
      <c r="WJR34" s="276"/>
      <c r="WJS34" s="276"/>
      <c r="WJT34" s="276"/>
      <c r="WJU34" s="276"/>
      <c r="WJV34" s="276"/>
      <c r="WJW34" s="276"/>
      <c r="WJX34" s="276"/>
      <c r="WJY34" s="276"/>
      <c r="WJZ34" s="276"/>
      <c r="WKA34" s="276"/>
      <c r="WKB34" s="276"/>
      <c r="WKC34" s="276"/>
      <c r="WKD34" s="276"/>
      <c r="WKE34" s="276"/>
      <c r="WKF34" s="276"/>
      <c r="WKG34" s="276"/>
      <c r="WKH34" s="276"/>
      <c r="WKI34" s="276"/>
      <c r="WKJ34" s="276"/>
      <c r="WKK34" s="276"/>
      <c r="WKL34" s="276"/>
      <c r="WKM34" s="276"/>
      <c r="WKN34" s="276"/>
      <c r="WKO34" s="276"/>
      <c r="WKP34" s="276"/>
      <c r="WKQ34" s="276"/>
      <c r="WKR34" s="276"/>
      <c r="WKS34" s="276"/>
      <c r="WKT34" s="276"/>
      <c r="WKU34" s="276"/>
      <c r="WKV34" s="276"/>
      <c r="WKW34" s="276"/>
      <c r="WKX34" s="276"/>
      <c r="WKY34" s="276"/>
      <c r="WKZ34" s="276"/>
      <c r="WLA34" s="276"/>
      <c r="WLB34" s="276"/>
      <c r="WLC34" s="276"/>
      <c r="WLD34" s="276"/>
      <c r="WLE34" s="276"/>
      <c r="WLF34" s="276"/>
      <c r="WLG34" s="276"/>
      <c r="WLH34" s="276"/>
      <c r="WLI34" s="276"/>
      <c r="WLJ34" s="276"/>
      <c r="WLK34" s="276"/>
      <c r="WLL34" s="276"/>
      <c r="WLM34" s="276"/>
      <c r="WLN34" s="276"/>
      <c r="WLO34" s="276"/>
      <c r="WLP34" s="276"/>
      <c r="WLQ34" s="276"/>
      <c r="WLR34" s="276"/>
      <c r="WLS34" s="276"/>
      <c r="WLT34" s="276"/>
      <c r="WLU34" s="276"/>
      <c r="WLV34" s="276"/>
      <c r="WLW34" s="276"/>
      <c r="WLX34" s="276"/>
      <c r="WLY34" s="276"/>
      <c r="WLZ34" s="276"/>
      <c r="WMA34" s="276"/>
      <c r="WMB34" s="276"/>
      <c r="WMC34" s="276"/>
      <c r="WMD34" s="276"/>
      <c r="WME34" s="276"/>
      <c r="WMF34" s="276"/>
      <c r="WMG34" s="276"/>
      <c r="WMH34" s="276"/>
      <c r="WMI34" s="276"/>
      <c r="WMJ34" s="276"/>
      <c r="WMK34" s="276"/>
      <c r="WML34" s="276"/>
      <c r="WMM34" s="276"/>
      <c r="WMN34" s="276"/>
      <c r="WMO34" s="276"/>
      <c r="WMP34" s="276"/>
      <c r="WMQ34" s="276"/>
      <c r="WMR34" s="276"/>
      <c r="WMS34" s="276"/>
      <c r="WMT34" s="276"/>
      <c r="WMU34" s="276"/>
      <c r="WMV34" s="276"/>
      <c r="WMW34" s="276"/>
      <c r="WMX34" s="276"/>
      <c r="WMY34" s="276"/>
      <c r="WMZ34" s="276"/>
      <c r="WNA34" s="276"/>
      <c r="WNB34" s="276"/>
      <c r="WNC34" s="276"/>
      <c r="WND34" s="276"/>
      <c r="WNE34" s="276"/>
      <c r="WNF34" s="276"/>
      <c r="WNG34" s="276"/>
      <c r="WNH34" s="276"/>
      <c r="WNI34" s="276"/>
      <c r="WNJ34" s="276"/>
      <c r="WNK34" s="276"/>
      <c r="WNL34" s="276"/>
      <c r="WNM34" s="276"/>
      <c r="WNN34" s="276"/>
      <c r="WNO34" s="276"/>
      <c r="WNP34" s="276"/>
      <c r="WNQ34" s="276"/>
      <c r="WNR34" s="276"/>
      <c r="WNS34" s="276"/>
      <c r="WNT34" s="276"/>
      <c r="WNU34" s="276"/>
      <c r="WNV34" s="276"/>
      <c r="WNW34" s="276"/>
      <c r="WNX34" s="276"/>
      <c r="WNY34" s="276"/>
      <c r="WNZ34" s="276"/>
      <c r="WOA34" s="276"/>
      <c r="WOB34" s="276"/>
      <c r="WOC34" s="276"/>
      <c r="WOD34" s="276"/>
      <c r="WOE34" s="276"/>
      <c r="WOF34" s="276"/>
      <c r="WOG34" s="276"/>
      <c r="WOH34" s="276"/>
      <c r="WOI34" s="276"/>
      <c r="WOJ34" s="276"/>
      <c r="WOK34" s="276"/>
      <c r="WOL34" s="276"/>
      <c r="WOM34" s="276"/>
      <c r="WON34" s="276"/>
      <c r="WOO34" s="276"/>
      <c r="WOP34" s="276"/>
      <c r="WOQ34" s="276"/>
      <c r="WOR34" s="276"/>
      <c r="WOS34" s="276"/>
      <c r="WOT34" s="276"/>
      <c r="WOU34" s="276"/>
      <c r="WOV34" s="276"/>
      <c r="WOW34" s="276"/>
      <c r="WOX34" s="276"/>
      <c r="WOY34" s="276"/>
      <c r="WOZ34" s="276"/>
      <c r="WPA34" s="276"/>
      <c r="WPB34" s="276"/>
      <c r="WPC34" s="276"/>
      <c r="WPD34" s="276"/>
      <c r="WPE34" s="276"/>
      <c r="WPF34" s="276"/>
      <c r="WPG34" s="276"/>
      <c r="WPH34" s="276"/>
      <c r="WPI34" s="276"/>
      <c r="WPJ34" s="276"/>
      <c r="WPK34" s="276"/>
      <c r="WPL34" s="276"/>
      <c r="WPM34" s="276"/>
      <c r="WPN34" s="276"/>
      <c r="WPO34" s="276"/>
      <c r="WPP34" s="276"/>
      <c r="WPQ34" s="276"/>
      <c r="WPR34" s="276"/>
      <c r="WPS34" s="276"/>
      <c r="WPT34" s="276"/>
      <c r="WPU34" s="276"/>
      <c r="WPV34" s="276"/>
      <c r="WPW34" s="276"/>
      <c r="WPX34" s="276"/>
      <c r="WPY34" s="276"/>
      <c r="WPZ34" s="276"/>
      <c r="WQA34" s="276"/>
      <c r="WQB34" s="276"/>
      <c r="WQC34" s="276"/>
      <c r="WQD34" s="276"/>
      <c r="WQE34" s="276"/>
      <c r="WQF34" s="276"/>
      <c r="WQG34" s="276"/>
      <c r="WQH34" s="276"/>
      <c r="WQI34" s="276"/>
      <c r="WQJ34" s="276"/>
      <c r="WQK34" s="276"/>
      <c r="WQL34" s="276"/>
      <c r="WQM34" s="276"/>
      <c r="WQN34" s="276"/>
      <c r="WQO34" s="276"/>
      <c r="WQP34" s="276"/>
      <c r="WQQ34" s="276"/>
      <c r="WQR34" s="276"/>
      <c r="WQS34" s="276"/>
      <c r="WQT34" s="276"/>
      <c r="WQU34" s="276"/>
      <c r="WQV34" s="276"/>
      <c r="WQW34" s="276"/>
      <c r="WQX34" s="276"/>
      <c r="WQY34" s="276"/>
      <c r="WQZ34" s="276"/>
      <c r="WRA34" s="276"/>
      <c r="WRB34" s="276"/>
      <c r="WRC34" s="276"/>
      <c r="WRD34" s="276"/>
      <c r="WRE34" s="276"/>
      <c r="WRF34" s="276"/>
      <c r="WRG34" s="276"/>
      <c r="WRH34" s="276"/>
      <c r="WRI34" s="276"/>
      <c r="WRJ34" s="276"/>
      <c r="WRK34" s="276"/>
      <c r="WRL34" s="276"/>
      <c r="WRM34" s="276"/>
      <c r="WRN34" s="276"/>
      <c r="WRO34" s="276"/>
      <c r="WRP34" s="276"/>
      <c r="WRQ34" s="276"/>
      <c r="WRR34" s="276"/>
      <c r="WRS34" s="276"/>
      <c r="WRT34" s="276"/>
      <c r="WRU34" s="276"/>
      <c r="WRV34" s="276"/>
      <c r="WRW34" s="276"/>
      <c r="WRX34" s="276"/>
      <c r="WRY34" s="276"/>
      <c r="WRZ34" s="276"/>
      <c r="WSA34" s="276"/>
      <c r="WSB34" s="276"/>
      <c r="WSC34" s="276"/>
      <c r="WSD34" s="276"/>
      <c r="WSE34" s="276"/>
      <c r="WSF34" s="276"/>
      <c r="WSG34" s="276"/>
      <c r="WSH34" s="276"/>
      <c r="WSI34" s="276"/>
      <c r="WSJ34" s="276"/>
      <c r="WSK34" s="276"/>
      <c r="WSL34" s="276"/>
      <c r="WSM34" s="276"/>
      <c r="WSN34" s="276"/>
      <c r="WSO34" s="276"/>
      <c r="WSP34" s="276"/>
      <c r="WSQ34" s="276"/>
      <c r="WSR34" s="276"/>
      <c r="WSS34" s="276"/>
      <c r="WST34" s="276"/>
      <c r="WSU34" s="276"/>
      <c r="WSV34" s="276"/>
      <c r="WSW34" s="276"/>
      <c r="WSX34" s="276"/>
      <c r="WSY34" s="276"/>
      <c r="WSZ34" s="276"/>
      <c r="WTA34" s="276"/>
      <c r="WTB34" s="276"/>
      <c r="WTC34" s="276"/>
      <c r="WTD34" s="276"/>
      <c r="WTE34" s="276"/>
      <c r="WTF34" s="276"/>
      <c r="WTG34" s="276"/>
      <c r="WTH34" s="276"/>
      <c r="WTI34" s="276"/>
      <c r="WTJ34" s="276"/>
      <c r="WTK34" s="276"/>
      <c r="WTL34" s="276"/>
      <c r="WTM34" s="276"/>
      <c r="WTN34" s="276"/>
      <c r="WTO34" s="276"/>
      <c r="WTP34" s="276"/>
      <c r="WTQ34" s="276"/>
      <c r="WTR34" s="276"/>
      <c r="WTS34" s="276"/>
      <c r="WTT34" s="276"/>
      <c r="WTU34" s="276"/>
      <c r="WTV34" s="276"/>
      <c r="WTW34" s="276"/>
      <c r="WTX34" s="276"/>
      <c r="WTY34" s="276"/>
      <c r="WTZ34" s="276"/>
      <c r="WUA34" s="276"/>
      <c r="WUB34" s="276"/>
      <c r="WUC34" s="276"/>
      <c r="WUD34" s="276"/>
      <c r="WUE34" s="276"/>
      <c r="WUF34" s="276"/>
      <c r="WUG34" s="276"/>
      <c r="WUH34" s="276"/>
      <c r="WUI34" s="276"/>
      <c r="WUJ34" s="276"/>
      <c r="WUK34" s="276"/>
      <c r="WUL34" s="276"/>
      <c r="WUM34" s="276"/>
      <c r="WUN34" s="276"/>
      <c r="WUO34" s="276"/>
      <c r="WUP34" s="276"/>
      <c r="WUQ34" s="276"/>
      <c r="WUR34" s="276"/>
      <c r="WUS34" s="276"/>
      <c r="WUT34" s="276"/>
      <c r="WUU34" s="276"/>
      <c r="WUV34" s="276"/>
      <c r="WUW34" s="276"/>
      <c r="WUX34" s="276"/>
      <c r="WUY34" s="276"/>
      <c r="WUZ34" s="276"/>
      <c r="WVA34" s="276"/>
      <c r="WVB34" s="276"/>
      <c r="WVC34" s="276"/>
      <c r="WVD34" s="276"/>
      <c r="WVE34" s="276"/>
      <c r="WVF34" s="276"/>
      <c r="WVG34" s="276"/>
      <c r="WVH34" s="276"/>
      <c r="WVI34" s="276"/>
      <c r="WVJ34" s="276"/>
      <c r="WVK34" s="276"/>
      <c r="WVL34" s="276"/>
      <c r="WVM34" s="276"/>
      <c r="WVN34" s="276"/>
      <c r="WVO34" s="276"/>
      <c r="WVP34" s="276"/>
      <c r="WVQ34" s="276"/>
      <c r="WVR34" s="276"/>
      <c r="WVS34" s="276"/>
      <c r="WVT34" s="276"/>
      <c r="WVU34" s="276"/>
      <c r="WVV34" s="276"/>
      <c r="WVW34" s="276"/>
      <c r="WVX34" s="276"/>
      <c r="WVY34" s="276"/>
      <c r="WVZ34" s="276"/>
      <c r="WWA34" s="276"/>
      <c r="WWB34" s="276"/>
      <c r="WWC34" s="276"/>
      <c r="WWD34" s="276"/>
      <c r="WWE34" s="276"/>
      <c r="WWF34" s="276"/>
      <c r="WWG34" s="276"/>
      <c r="WWH34" s="276"/>
      <c r="WWI34" s="276"/>
      <c r="WWJ34" s="276"/>
      <c r="WWK34" s="276"/>
      <c r="WWL34" s="276"/>
      <c r="WWM34" s="276"/>
      <c r="WWN34" s="276"/>
      <c r="WWO34" s="276"/>
      <c r="WWP34" s="276"/>
      <c r="WWQ34" s="276"/>
      <c r="WWR34" s="276"/>
      <c r="WWS34" s="276"/>
      <c r="WWT34" s="276"/>
      <c r="WWU34" s="276"/>
      <c r="WWV34" s="276"/>
      <c r="WWW34" s="276"/>
      <c r="WWX34" s="276"/>
      <c r="WWY34" s="276"/>
      <c r="WWZ34" s="276"/>
      <c r="WXA34" s="276"/>
      <c r="WXB34" s="276"/>
      <c r="WXC34" s="276"/>
      <c r="WXD34" s="276"/>
      <c r="WXE34" s="276"/>
      <c r="WXF34" s="276"/>
      <c r="WXG34" s="276"/>
      <c r="WXH34" s="276"/>
      <c r="WXI34" s="276"/>
      <c r="WXJ34" s="276"/>
      <c r="WXK34" s="276"/>
      <c r="WXL34" s="276"/>
      <c r="WXM34" s="276"/>
      <c r="WXN34" s="276"/>
      <c r="WXO34" s="276"/>
      <c r="WXP34" s="276"/>
      <c r="WXQ34" s="276"/>
      <c r="WXR34" s="276"/>
      <c r="WXS34" s="276"/>
      <c r="WXT34" s="276"/>
      <c r="WXU34" s="276"/>
      <c r="WXV34" s="276"/>
      <c r="WXW34" s="276"/>
      <c r="WXX34" s="276"/>
      <c r="WXY34" s="276"/>
      <c r="WXZ34" s="276"/>
      <c r="WYA34" s="276"/>
      <c r="WYB34" s="276"/>
      <c r="WYC34" s="276"/>
      <c r="WYD34" s="276"/>
      <c r="WYE34" s="276"/>
      <c r="WYF34" s="276"/>
      <c r="WYG34" s="276"/>
      <c r="WYH34" s="276"/>
      <c r="WYI34" s="276"/>
      <c r="WYJ34" s="276"/>
      <c r="WYK34" s="276"/>
      <c r="WYL34" s="276"/>
      <c r="WYM34" s="276"/>
      <c r="WYN34" s="276"/>
      <c r="WYO34" s="276"/>
      <c r="WYP34" s="276"/>
      <c r="WYQ34" s="276"/>
      <c r="WYR34" s="276"/>
      <c r="WYS34" s="276"/>
      <c r="WYT34" s="276"/>
      <c r="WYU34" s="276"/>
      <c r="WYV34" s="276"/>
      <c r="WYW34" s="276"/>
      <c r="WYX34" s="276"/>
      <c r="WYY34" s="276"/>
      <c r="WYZ34" s="276"/>
      <c r="WZA34" s="276"/>
      <c r="WZB34" s="276"/>
      <c r="WZC34" s="276"/>
      <c r="WZD34" s="276"/>
      <c r="WZE34" s="276"/>
      <c r="WZF34" s="276"/>
      <c r="WZG34" s="276"/>
      <c r="WZH34" s="276"/>
      <c r="WZI34" s="276"/>
      <c r="WZJ34" s="276"/>
      <c r="WZK34" s="276"/>
      <c r="WZL34" s="276"/>
      <c r="WZM34" s="276"/>
      <c r="WZN34" s="276"/>
      <c r="WZO34" s="276"/>
      <c r="WZP34" s="276"/>
      <c r="WZQ34" s="276"/>
      <c r="WZR34" s="276"/>
      <c r="WZS34" s="276"/>
      <c r="WZT34" s="276"/>
      <c r="WZU34" s="276"/>
      <c r="WZV34" s="276"/>
      <c r="WZW34" s="276"/>
      <c r="WZX34" s="276"/>
      <c r="WZY34" s="276"/>
      <c r="WZZ34" s="276"/>
      <c r="XAA34" s="276"/>
      <c r="XAB34" s="276"/>
      <c r="XAC34" s="276"/>
      <c r="XAD34" s="276"/>
      <c r="XAE34" s="276"/>
      <c r="XAF34" s="276"/>
      <c r="XAG34" s="276"/>
      <c r="XAH34" s="276"/>
      <c r="XAI34" s="276"/>
      <c r="XAJ34" s="276"/>
      <c r="XAK34" s="276"/>
      <c r="XAL34" s="276"/>
      <c r="XAM34" s="276"/>
      <c r="XAN34" s="276"/>
      <c r="XAO34" s="276"/>
      <c r="XAP34" s="276"/>
      <c r="XAQ34" s="276"/>
      <c r="XAR34" s="276"/>
      <c r="XAS34" s="276"/>
      <c r="XAT34" s="276"/>
      <c r="XAU34" s="276"/>
      <c r="XAV34" s="276"/>
      <c r="XAW34" s="276"/>
      <c r="XAX34" s="276"/>
      <c r="XAY34" s="276"/>
      <c r="XAZ34" s="276"/>
      <c r="XBA34" s="276"/>
      <c r="XBB34" s="276"/>
      <c r="XBC34" s="276"/>
      <c r="XBD34" s="276"/>
      <c r="XBE34" s="276"/>
      <c r="XBF34" s="276"/>
      <c r="XBG34" s="276"/>
      <c r="XBH34" s="276"/>
      <c r="XBI34" s="276"/>
      <c r="XBJ34" s="276"/>
      <c r="XBK34" s="276"/>
      <c r="XBL34" s="276"/>
      <c r="XBM34" s="276"/>
      <c r="XBN34" s="276"/>
      <c r="XBO34" s="276"/>
      <c r="XBP34" s="276"/>
      <c r="XBQ34" s="276"/>
      <c r="XBR34" s="276"/>
      <c r="XBS34" s="276"/>
      <c r="XBT34" s="276"/>
      <c r="XBU34" s="276"/>
      <c r="XBV34" s="276"/>
      <c r="XBW34" s="276"/>
      <c r="XBX34" s="276"/>
      <c r="XBY34" s="276"/>
      <c r="XBZ34" s="276"/>
      <c r="XCA34" s="276"/>
      <c r="XCB34" s="276"/>
      <c r="XCC34" s="276"/>
      <c r="XCD34" s="276"/>
      <c r="XCE34" s="276"/>
      <c r="XCF34" s="276"/>
      <c r="XCG34" s="276"/>
      <c r="XCH34" s="276"/>
      <c r="XCI34" s="276"/>
      <c r="XCJ34" s="276"/>
      <c r="XCK34" s="276"/>
      <c r="XCL34" s="276"/>
      <c r="XCM34" s="276"/>
      <c r="XCN34" s="276"/>
      <c r="XCO34" s="276"/>
      <c r="XCP34" s="276"/>
      <c r="XCQ34" s="276"/>
      <c r="XCR34" s="276"/>
      <c r="XCS34" s="276"/>
      <c r="XCT34" s="276"/>
      <c r="XCU34" s="276"/>
      <c r="XCV34" s="276"/>
      <c r="XCW34" s="276"/>
      <c r="XCX34" s="276"/>
      <c r="XCY34" s="276"/>
      <c r="XCZ34" s="276"/>
      <c r="XDA34" s="276"/>
      <c r="XDB34" s="276"/>
      <c r="XDC34" s="276"/>
      <c r="XDD34" s="276"/>
      <c r="XDE34" s="276"/>
      <c r="XDF34" s="276"/>
      <c r="XDG34" s="276"/>
      <c r="XDH34" s="276"/>
      <c r="XDI34" s="276"/>
      <c r="XDJ34" s="276"/>
      <c r="XDK34" s="276"/>
      <c r="XDL34" s="276"/>
      <c r="XDM34" s="276"/>
      <c r="XDN34" s="276"/>
      <c r="XDO34" s="276"/>
      <c r="XDP34" s="276"/>
      <c r="XDQ34" s="276"/>
      <c r="XDR34" s="276"/>
      <c r="XDS34" s="276"/>
      <c r="XDT34" s="276"/>
      <c r="XDU34" s="276"/>
      <c r="XDV34" s="276"/>
      <c r="XDW34" s="276"/>
      <c r="XDX34" s="276"/>
      <c r="XDY34" s="276"/>
      <c r="XDZ34" s="276"/>
      <c r="XEA34" s="276"/>
      <c r="XEB34" s="276"/>
      <c r="XEC34" s="276"/>
      <c r="XED34" s="276"/>
      <c r="XEE34" s="276"/>
      <c r="XEF34" s="276"/>
      <c r="XEG34" s="276"/>
      <c r="XEH34" s="276"/>
      <c r="XEI34" s="276"/>
      <c r="XEJ34" s="276"/>
      <c r="XEK34" s="276"/>
      <c r="XEL34" s="276"/>
      <c r="XEM34" s="276"/>
      <c r="XEN34" s="276"/>
      <c r="XEO34" s="276"/>
      <c r="XEP34" s="276"/>
      <c r="XEQ34" s="276"/>
      <c r="XER34" s="276"/>
      <c r="XES34" s="276"/>
      <c r="XET34" s="276"/>
    </row>
    <row r="35" spans="1:16374" s="248" customFormat="1" ht="15.6" x14ac:dyDescent="0.3">
      <c r="A35" s="250">
        <f>IF(B35="MATIERE",VLOOKUP($C35,MATIERE!$B$2:$K$601,10,0),IF(B35="MOA",VLOOKUP($C35,ATELIER!$B$2:$K$291,10,0),IF(B35="MOC",VLOOKUP($C35,CHANTIER!$B$2:$K$291,10,0),IF(B35="MP",VLOOKUP($C35,MINIPELLE!$B$2:$K$291,10,0),""))))</f>
        <v>253</v>
      </c>
      <c r="B35" s="248" t="s">
        <v>294</v>
      </c>
      <c r="C35" s="258" t="s">
        <v>504</v>
      </c>
      <c r="D35" s="274" t="str">
        <f>IF(B35="MATIERE",VLOOKUP($C35,[4]MATIERE!$B$2:$K$601,6,0),IF(B35="MOA",VLOOKUP($C35,[4]ATELIER!$B$2:$K$291,3,0),IF(B35="MOC",VLOOKUP($C35,[4]CHANTIER!$B$2:$K$291,3,0),IF(B35="MP",VLOOKUP($C35,[4]MINIPELLE!$B$2:$K$291,3,0),""))))</f>
        <v>pc</v>
      </c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7" t="s">
        <v>1980</v>
      </c>
      <c r="Q35" s="276"/>
      <c r="R35" s="276"/>
      <c r="S35" s="276"/>
      <c r="T35" s="276"/>
      <c r="U35" s="276"/>
      <c r="V35" s="276"/>
      <c r="W35" s="274" t="str">
        <f t="shared" si="2"/>
        <v/>
      </c>
      <c r="X35" s="274" t="str">
        <f t="shared" si="6"/>
        <v/>
      </c>
      <c r="Y35" s="274" t="str">
        <f t="shared" si="7"/>
        <v/>
      </c>
      <c r="Z35" s="274" t="str">
        <f t="shared" si="8"/>
        <v/>
      </c>
      <c r="AA35" s="274" t="str">
        <f t="shared" si="9"/>
        <v/>
      </c>
      <c r="AB35" s="274" t="str">
        <f t="shared" si="10"/>
        <v/>
      </c>
      <c r="AC35" s="274" t="str">
        <f t="shared" si="11"/>
        <v/>
      </c>
      <c r="AD35" s="274" t="str">
        <f t="shared" si="12"/>
        <v/>
      </c>
      <c r="AE35" s="274" t="str">
        <f t="shared" si="13"/>
        <v/>
      </c>
      <c r="AF35" s="274" t="str">
        <f t="shared" si="14"/>
        <v/>
      </c>
      <c r="AG35" s="274" t="str">
        <f t="shared" si="15"/>
        <v xml:space="preserve">INSERT INTO SC_SystemeProduits(RefDimension,NomSysteme,typePresta,ligne,formule,cte1,DateModif) values (null,'COLLECTE_ELEC','MATIERE',253,'NB_CONNECTEURS3P',null,now());
</v>
      </c>
      <c r="AH35" s="274" t="str">
        <f t="shared" si="16"/>
        <v/>
      </c>
      <c r="AI35" s="274" t="str">
        <f t="shared" si="17"/>
        <v/>
      </c>
      <c r="AJ35" s="274" t="str">
        <f t="shared" si="18"/>
        <v/>
      </c>
      <c r="AK35" s="274" t="str">
        <f t="shared" si="19"/>
        <v/>
      </c>
      <c r="AL35" s="274" t="str">
        <f t="shared" si="3"/>
        <v/>
      </c>
      <c r="AM35" s="274" t="str">
        <f t="shared" si="4"/>
        <v/>
      </c>
      <c r="AN35" s="274"/>
      <c r="AO35" s="274"/>
      <c r="AP35" s="274"/>
      <c r="AQ35" s="274"/>
      <c r="AR35" s="274"/>
      <c r="AS35" s="274"/>
      <c r="AT35" s="274"/>
      <c r="AU35" s="274"/>
      <c r="AV35" s="274"/>
      <c r="AW35" s="274"/>
      <c r="AX35" s="274"/>
      <c r="AY35" s="274"/>
      <c r="AZ35" s="274"/>
      <c r="BA35" s="274"/>
      <c r="BB35" s="274"/>
      <c r="BC35" s="274"/>
      <c r="BD35" s="274"/>
      <c r="BE35" s="274"/>
      <c r="BF35" s="274"/>
      <c r="BG35" s="274"/>
      <c r="BH35" s="274"/>
      <c r="BI35" s="274"/>
      <c r="BJ35" s="274"/>
      <c r="BK35" s="274"/>
      <c r="BL35" s="274"/>
      <c r="BM35" s="274"/>
      <c r="BN35" s="274"/>
      <c r="BO35" s="274"/>
      <c r="BP35" s="274" t="str">
        <f t="shared" si="5"/>
        <v/>
      </c>
      <c r="BQ35" s="276"/>
      <c r="BR35" s="276"/>
      <c r="BS35" s="276"/>
      <c r="BT35" s="276"/>
      <c r="BU35" s="276"/>
      <c r="BV35" s="276"/>
      <c r="BW35" s="276"/>
      <c r="BX35" s="276"/>
      <c r="BY35" s="276"/>
      <c r="BZ35" s="276"/>
      <c r="CA35" s="276"/>
      <c r="CB35" s="276"/>
      <c r="CC35" s="276"/>
      <c r="CD35" s="276"/>
      <c r="CE35" s="276"/>
      <c r="CF35" s="276"/>
      <c r="CG35" s="276"/>
      <c r="CH35" s="276"/>
      <c r="CI35" s="276"/>
      <c r="CJ35" s="276"/>
      <c r="CK35" s="276"/>
      <c r="CL35" s="276"/>
      <c r="CM35" s="276"/>
      <c r="CN35" s="276"/>
      <c r="CO35" s="276"/>
      <c r="CP35" s="276"/>
      <c r="CQ35" s="276"/>
      <c r="CR35" s="276"/>
      <c r="CS35" s="276"/>
      <c r="CT35" s="276"/>
      <c r="CU35" s="276"/>
      <c r="CV35" s="276"/>
      <c r="CW35" s="276"/>
      <c r="CX35" s="276"/>
      <c r="CY35" s="276"/>
      <c r="CZ35" s="276"/>
      <c r="DA35" s="276"/>
      <c r="DB35" s="276"/>
      <c r="DC35" s="276"/>
      <c r="DD35" s="276"/>
      <c r="DE35" s="276"/>
      <c r="DF35" s="276"/>
      <c r="DG35" s="276"/>
      <c r="DH35" s="276"/>
      <c r="DI35" s="276"/>
      <c r="DJ35" s="276"/>
      <c r="DK35" s="276"/>
      <c r="DL35" s="276"/>
      <c r="DM35" s="276"/>
      <c r="DN35" s="276"/>
      <c r="DO35" s="276"/>
      <c r="DP35" s="276"/>
      <c r="DQ35" s="276"/>
      <c r="DR35" s="276"/>
      <c r="DS35" s="276"/>
      <c r="DT35" s="276"/>
      <c r="DU35" s="276"/>
      <c r="DV35" s="276"/>
      <c r="DW35" s="276"/>
      <c r="DX35" s="276"/>
      <c r="DY35" s="276"/>
      <c r="DZ35" s="276"/>
      <c r="EA35" s="276"/>
      <c r="EB35" s="276"/>
      <c r="EC35" s="276"/>
      <c r="ED35" s="276"/>
      <c r="EE35" s="276"/>
      <c r="EF35" s="276"/>
      <c r="EG35" s="276"/>
      <c r="EH35" s="276"/>
      <c r="EI35" s="276"/>
      <c r="EJ35" s="276"/>
      <c r="EK35" s="276"/>
      <c r="EL35" s="276"/>
      <c r="EM35" s="276"/>
      <c r="EN35" s="276"/>
      <c r="EO35" s="276"/>
      <c r="EP35" s="276"/>
      <c r="EQ35" s="276"/>
      <c r="ER35" s="276"/>
      <c r="ES35" s="276"/>
      <c r="ET35" s="276"/>
      <c r="EU35" s="276"/>
      <c r="EV35" s="276"/>
      <c r="EW35" s="276"/>
      <c r="EX35" s="276"/>
      <c r="EY35" s="276"/>
      <c r="EZ35" s="276"/>
      <c r="FA35" s="276"/>
      <c r="FB35" s="276"/>
      <c r="FC35" s="276"/>
      <c r="FD35" s="276"/>
      <c r="FE35" s="276"/>
      <c r="FF35" s="276"/>
      <c r="FG35" s="276"/>
      <c r="FH35" s="276"/>
      <c r="FI35" s="276"/>
      <c r="FJ35" s="276"/>
      <c r="FK35" s="276"/>
      <c r="FL35" s="276"/>
      <c r="FM35" s="276"/>
      <c r="FN35" s="276"/>
      <c r="FO35" s="276"/>
      <c r="FP35" s="276"/>
      <c r="FQ35" s="276"/>
      <c r="FR35" s="276"/>
      <c r="FS35" s="276"/>
      <c r="FT35" s="276"/>
      <c r="FU35" s="276"/>
      <c r="FV35" s="276"/>
      <c r="FW35" s="276"/>
      <c r="FX35" s="276"/>
      <c r="FY35" s="276"/>
      <c r="FZ35" s="276"/>
      <c r="GA35" s="276"/>
      <c r="GB35" s="276"/>
      <c r="GC35" s="276"/>
      <c r="GD35" s="276"/>
      <c r="GE35" s="276"/>
      <c r="GF35" s="276"/>
      <c r="GG35" s="276"/>
      <c r="GH35" s="276"/>
      <c r="GI35" s="276"/>
      <c r="GJ35" s="276"/>
      <c r="GK35" s="276"/>
      <c r="GL35" s="276"/>
      <c r="GM35" s="276"/>
      <c r="GN35" s="276"/>
      <c r="GO35" s="276"/>
      <c r="GP35" s="276"/>
      <c r="GQ35" s="276"/>
      <c r="GR35" s="276"/>
      <c r="GS35" s="276"/>
      <c r="GT35" s="276"/>
      <c r="GU35" s="276"/>
      <c r="GV35" s="276"/>
      <c r="GW35" s="276"/>
      <c r="GX35" s="276"/>
      <c r="GY35" s="276"/>
      <c r="GZ35" s="276"/>
      <c r="HA35" s="276"/>
      <c r="HB35" s="276"/>
      <c r="HC35" s="276"/>
      <c r="HD35" s="276"/>
      <c r="HE35" s="276"/>
      <c r="HF35" s="276"/>
      <c r="HG35" s="276"/>
      <c r="HH35" s="276"/>
      <c r="HI35" s="276"/>
      <c r="HJ35" s="276"/>
      <c r="HK35" s="276"/>
      <c r="HL35" s="276"/>
      <c r="HM35" s="276"/>
      <c r="HN35" s="276"/>
      <c r="HO35" s="276"/>
      <c r="HP35" s="276"/>
      <c r="HQ35" s="276"/>
      <c r="HR35" s="276"/>
      <c r="HS35" s="276"/>
      <c r="HT35" s="276"/>
      <c r="HU35" s="276"/>
      <c r="HV35" s="276"/>
      <c r="HW35" s="276"/>
      <c r="HX35" s="276"/>
      <c r="HY35" s="276"/>
      <c r="HZ35" s="276"/>
      <c r="IA35" s="276"/>
      <c r="IB35" s="276"/>
      <c r="IC35" s="276"/>
      <c r="ID35" s="276"/>
      <c r="IE35" s="276"/>
      <c r="IF35" s="276"/>
      <c r="IG35" s="276"/>
      <c r="IH35" s="276"/>
      <c r="II35" s="276"/>
      <c r="IJ35" s="276"/>
      <c r="IK35" s="276"/>
      <c r="IL35" s="276"/>
      <c r="IM35" s="276"/>
      <c r="IN35" s="276"/>
      <c r="IO35" s="276"/>
      <c r="IP35" s="276"/>
      <c r="IQ35" s="276"/>
      <c r="IR35" s="276"/>
      <c r="IS35" s="276"/>
      <c r="IT35" s="276"/>
      <c r="IU35" s="276"/>
      <c r="IV35" s="276"/>
      <c r="IW35" s="276"/>
      <c r="IX35" s="276"/>
      <c r="IY35" s="276"/>
      <c r="IZ35" s="276"/>
      <c r="JA35" s="276"/>
      <c r="JB35" s="276"/>
      <c r="JC35" s="276"/>
      <c r="JD35" s="276"/>
      <c r="JE35" s="276"/>
      <c r="JF35" s="276"/>
      <c r="JG35" s="276"/>
      <c r="JH35" s="276"/>
      <c r="JI35" s="276"/>
      <c r="JJ35" s="276"/>
      <c r="JK35" s="276"/>
      <c r="JL35" s="276"/>
      <c r="JM35" s="276"/>
      <c r="JN35" s="276"/>
      <c r="JO35" s="276"/>
      <c r="JP35" s="276"/>
      <c r="JQ35" s="276"/>
      <c r="JR35" s="276"/>
      <c r="JS35" s="276"/>
      <c r="JT35" s="276"/>
      <c r="JU35" s="276"/>
      <c r="JV35" s="276"/>
      <c r="JW35" s="276"/>
      <c r="JX35" s="276"/>
      <c r="JY35" s="276"/>
      <c r="JZ35" s="276"/>
      <c r="KA35" s="276"/>
      <c r="KB35" s="276"/>
      <c r="KC35" s="276"/>
      <c r="KD35" s="276"/>
      <c r="KE35" s="276"/>
      <c r="KF35" s="276"/>
      <c r="KG35" s="276"/>
      <c r="KH35" s="276"/>
      <c r="KI35" s="276"/>
      <c r="KJ35" s="276"/>
      <c r="KK35" s="276"/>
      <c r="KL35" s="276"/>
      <c r="KM35" s="276"/>
      <c r="KN35" s="276"/>
      <c r="KO35" s="276"/>
      <c r="KP35" s="276"/>
      <c r="KQ35" s="276"/>
      <c r="KR35" s="276"/>
      <c r="KS35" s="276"/>
      <c r="KT35" s="276"/>
      <c r="KU35" s="276"/>
      <c r="KV35" s="276"/>
      <c r="KW35" s="276"/>
      <c r="KX35" s="276"/>
      <c r="KY35" s="276"/>
      <c r="KZ35" s="276"/>
      <c r="LA35" s="276"/>
      <c r="LB35" s="276"/>
      <c r="LC35" s="276"/>
      <c r="LD35" s="276"/>
      <c r="LE35" s="276"/>
      <c r="LF35" s="276"/>
      <c r="LG35" s="276"/>
      <c r="LH35" s="276"/>
      <c r="LI35" s="276"/>
      <c r="LJ35" s="276"/>
      <c r="LK35" s="276"/>
      <c r="LL35" s="276"/>
      <c r="LM35" s="276"/>
      <c r="LN35" s="276"/>
      <c r="LO35" s="276"/>
      <c r="LP35" s="276"/>
      <c r="LQ35" s="276"/>
      <c r="LR35" s="276"/>
      <c r="LS35" s="276"/>
      <c r="LT35" s="276"/>
      <c r="LU35" s="276"/>
      <c r="LV35" s="276"/>
      <c r="LW35" s="276"/>
      <c r="LX35" s="276"/>
      <c r="LY35" s="276"/>
      <c r="LZ35" s="276"/>
      <c r="MA35" s="276"/>
      <c r="MB35" s="276"/>
      <c r="MC35" s="276"/>
      <c r="MD35" s="276"/>
      <c r="ME35" s="276"/>
      <c r="MF35" s="276"/>
      <c r="MG35" s="276"/>
      <c r="MH35" s="276"/>
      <c r="MI35" s="276"/>
      <c r="MJ35" s="276"/>
      <c r="MK35" s="276"/>
      <c r="ML35" s="276"/>
      <c r="MM35" s="276"/>
      <c r="MN35" s="276"/>
      <c r="MO35" s="276"/>
      <c r="MP35" s="276"/>
      <c r="MQ35" s="276"/>
      <c r="MR35" s="276"/>
      <c r="MS35" s="276"/>
      <c r="MT35" s="276"/>
      <c r="MU35" s="276"/>
      <c r="MV35" s="276"/>
      <c r="MW35" s="276"/>
      <c r="MX35" s="276"/>
      <c r="MY35" s="276"/>
      <c r="MZ35" s="276"/>
      <c r="NA35" s="276"/>
      <c r="NB35" s="276"/>
      <c r="NC35" s="276"/>
      <c r="ND35" s="276"/>
      <c r="NE35" s="276"/>
      <c r="NF35" s="276"/>
      <c r="NG35" s="276"/>
      <c r="NH35" s="276"/>
      <c r="NI35" s="276"/>
      <c r="NJ35" s="276"/>
      <c r="NK35" s="276"/>
      <c r="NL35" s="276"/>
      <c r="NM35" s="276"/>
      <c r="NN35" s="276"/>
      <c r="NO35" s="276"/>
      <c r="NP35" s="276"/>
      <c r="NQ35" s="276"/>
      <c r="NR35" s="276"/>
      <c r="NS35" s="276"/>
      <c r="NT35" s="276"/>
      <c r="NU35" s="276"/>
      <c r="NV35" s="276"/>
      <c r="NW35" s="276"/>
      <c r="NX35" s="276"/>
      <c r="NY35" s="276"/>
      <c r="NZ35" s="276"/>
      <c r="OA35" s="276"/>
      <c r="OB35" s="276"/>
      <c r="OC35" s="276"/>
      <c r="OD35" s="276"/>
      <c r="OE35" s="276"/>
      <c r="OF35" s="276"/>
      <c r="OG35" s="276"/>
      <c r="OH35" s="276"/>
      <c r="OI35" s="276"/>
      <c r="OJ35" s="276"/>
      <c r="OK35" s="276"/>
      <c r="OL35" s="276"/>
      <c r="OM35" s="276"/>
      <c r="ON35" s="276"/>
      <c r="OO35" s="276"/>
      <c r="OP35" s="276"/>
      <c r="OQ35" s="276"/>
      <c r="OR35" s="276"/>
      <c r="OS35" s="276"/>
      <c r="OT35" s="276"/>
      <c r="OU35" s="276"/>
      <c r="OV35" s="276"/>
      <c r="OW35" s="276"/>
      <c r="OX35" s="276"/>
      <c r="OY35" s="276"/>
      <c r="OZ35" s="276"/>
      <c r="PA35" s="276"/>
      <c r="PB35" s="276"/>
      <c r="PC35" s="276"/>
      <c r="PD35" s="276"/>
      <c r="PE35" s="276"/>
      <c r="PF35" s="276"/>
      <c r="PG35" s="276"/>
      <c r="PH35" s="276"/>
      <c r="PI35" s="276"/>
      <c r="PJ35" s="276"/>
      <c r="PK35" s="276"/>
      <c r="PL35" s="276"/>
      <c r="PM35" s="276"/>
      <c r="PN35" s="276"/>
      <c r="PO35" s="276"/>
      <c r="PP35" s="276"/>
      <c r="PQ35" s="276"/>
      <c r="PR35" s="276"/>
      <c r="PS35" s="276"/>
      <c r="PT35" s="276"/>
      <c r="PU35" s="276"/>
      <c r="PV35" s="276"/>
      <c r="PW35" s="276"/>
      <c r="PX35" s="276"/>
      <c r="PY35" s="276"/>
      <c r="PZ35" s="276"/>
      <c r="QA35" s="276"/>
      <c r="QB35" s="276"/>
      <c r="QC35" s="276"/>
      <c r="QD35" s="276"/>
      <c r="QE35" s="276"/>
      <c r="QF35" s="276"/>
      <c r="QG35" s="276"/>
      <c r="QH35" s="276"/>
      <c r="QI35" s="276"/>
      <c r="QJ35" s="276"/>
      <c r="QK35" s="276"/>
      <c r="QL35" s="276"/>
      <c r="QM35" s="276"/>
      <c r="QN35" s="276"/>
      <c r="QO35" s="276"/>
      <c r="QP35" s="276"/>
      <c r="QQ35" s="276"/>
      <c r="QR35" s="276"/>
      <c r="QS35" s="276"/>
      <c r="QT35" s="276"/>
      <c r="QU35" s="276"/>
      <c r="QV35" s="276"/>
      <c r="QW35" s="276"/>
      <c r="QX35" s="276"/>
      <c r="QY35" s="276"/>
      <c r="QZ35" s="276"/>
      <c r="RA35" s="276"/>
      <c r="RB35" s="276"/>
      <c r="RC35" s="276"/>
      <c r="RD35" s="276"/>
      <c r="RE35" s="276"/>
      <c r="RF35" s="276"/>
      <c r="RG35" s="276"/>
      <c r="RH35" s="276"/>
      <c r="RI35" s="276"/>
      <c r="RJ35" s="276"/>
      <c r="RK35" s="276"/>
      <c r="RL35" s="276"/>
      <c r="RM35" s="276"/>
      <c r="RN35" s="276"/>
      <c r="RO35" s="276"/>
      <c r="RP35" s="276"/>
      <c r="RQ35" s="276"/>
      <c r="RR35" s="276"/>
      <c r="RS35" s="276"/>
      <c r="RT35" s="276"/>
      <c r="RU35" s="276"/>
      <c r="RV35" s="276"/>
      <c r="RW35" s="276"/>
      <c r="RX35" s="276"/>
      <c r="RY35" s="276"/>
      <c r="RZ35" s="276"/>
      <c r="SA35" s="276"/>
      <c r="SB35" s="276"/>
      <c r="SC35" s="276"/>
      <c r="SD35" s="276"/>
      <c r="SE35" s="276"/>
      <c r="SF35" s="276"/>
      <c r="SG35" s="276"/>
      <c r="SH35" s="276"/>
      <c r="SI35" s="276"/>
      <c r="SJ35" s="276"/>
      <c r="SK35" s="276"/>
      <c r="SL35" s="276"/>
      <c r="SM35" s="276"/>
      <c r="SN35" s="276"/>
      <c r="SO35" s="276"/>
      <c r="SP35" s="276"/>
      <c r="SQ35" s="276"/>
      <c r="SR35" s="276"/>
      <c r="SS35" s="276"/>
      <c r="ST35" s="276"/>
      <c r="SU35" s="276"/>
      <c r="SV35" s="276"/>
      <c r="SW35" s="276"/>
      <c r="SX35" s="276"/>
      <c r="SY35" s="276"/>
      <c r="SZ35" s="276"/>
      <c r="TA35" s="276"/>
      <c r="TB35" s="276"/>
      <c r="TC35" s="276"/>
      <c r="TD35" s="276"/>
      <c r="TE35" s="276"/>
      <c r="TF35" s="276"/>
      <c r="TG35" s="276"/>
      <c r="TH35" s="276"/>
      <c r="TI35" s="276"/>
      <c r="TJ35" s="276"/>
      <c r="TK35" s="276"/>
      <c r="TL35" s="276"/>
      <c r="TM35" s="276"/>
      <c r="TN35" s="276"/>
      <c r="TO35" s="276"/>
      <c r="TP35" s="276"/>
      <c r="TQ35" s="276"/>
      <c r="TR35" s="276"/>
      <c r="TS35" s="276"/>
      <c r="TT35" s="276"/>
      <c r="TU35" s="276"/>
      <c r="TV35" s="276"/>
      <c r="TW35" s="276"/>
      <c r="TX35" s="276"/>
      <c r="TY35" s="276"/>
      <c r="TZ35" s="276"/>
      <c r="UA35" s="276"/>
      <c r="UB35" s="276"/>
      <c r="UC35" s="276"/>
      <c r="UD35" s="276"/>
      <c r="UE35" s="276"/>
      <c r="UF35" s="276"/>
      <c r="UG35" s="276"/>
      <c r="UH35" s="276"/>
      <c r="UI35" s="276"/>
      <c r="UJ35" s="276"/>
      <c r="UK35" s="276"/>
      <c r="UL35" s="276"/>
      <c r="UM35" s="276"/>
      <c r="UN35" s="276"/>
      <c r="UO35" s="276"/>
      <c r="UP35" s="276"/>
      <c r="UQ35" s="276"/>
      <c r="UR35" s="276"/>
      <c r="US35" s="276"/>
      <c r="UT35" s="276"/>
      <c r="UU35" s="276"/>
      <c r="UV35" s="276"/>
      <c r="UW35" s="276"/>
      <c r="UX35" s="276"/>
      <c r="UY35" s="276"/>
      <c r="UZ35" s="276"/>
      <c r="VA35" s="276"/>
      <c r="VB35" s="276"/>
      <c r="VC35" s="276"/>
      <c r="VD35" s="276"/>
      <c r="VE35" s="276"/>
      <c r="VF35" s="276"/>
      <c r="VG35" s="276"/>
      <c r="VH35" s="276"/>
      <c r="VI35" s="276"/>
      <c r="VJ35" s="276"/>
      <c r="VK35" s="276"/>
      <c r="VL35" s="276"/>
      <c r="VM35" s="276"/>
      <c r="VN35" s="276"/>
      <c r="VO35" s="276"/>
      <c r="VP35" s="276"/>
      <c r="VQ35" s="276"/>
      <c r="VR35" s="276"/>
      <c r="VS35" s="276"/>
      <c r="VT35" s="276"/>
      <c r="VU35" s="276"/>
      <c r="VV35" s="276"/>
      <c r="VW35" s="276"/>
      <c r="VX35" s="276"/>
      <c r="VY35" s="276"/>
      <c r="VZ35" s="276"/>
      <c r="WA35" s="276"/>
      <c r="WB35" s="276"/>
      <c r="WC35" s="276"/>
      <c r="WD35" s="276"/>
      <c r="WE35" s="276"/>
      <c r="WF35" s="276"/>
      <c r="WG35" s="276"/>
      <c r="WH35" s="276"/>
      <c r="WI35" s="276"/>
      <c r="WJ35" s="276"/>
      <c r="WK35" s="276"/>
      <c r="WL35" s="276"/>
      <c r="WM35" s="276"/>
      <c r="WN35" s="276"/>
      <c r="WO35" s="276"/>
      <c r="WP35" s="276"/>
      <c r="WQ35" s="276"/>
      <c r="WR35" s="276"/>
      <c r="WS35" s="276"/>
      <c r="WT35" s="276"/>
      <c r="WU35" s="276"/>
      <c r="WV35" s="276"/>
      <c r="WW35" s="276"/>
      <c r="WX35" s="276"/>
      <c r="WY35" s="276"/>
      <c r="WZ35" s="276"/>
      <c r="XA35" s="276"/>
      <c r="XB35" s="276"/>
      <c r="XC35" s="276"/>
      <c r="XD35" s="276"/>
      <c r="XE35" s="276"/>
      <c r="XF35" s="276"/>
      <c r="XG35" s="276"/>
      <c r="XH35" s="276"/>
      <c r="XI35" s="276"/>
      <c r="XJ35" s="276"/>
      <c r="XK35" s="276"/>
      <c r="XL35" s="276"/>
      <c r="XM35" s="276"/>
      <c r="XN35" s="276"/>
      <c r="XO35" s="276"/>
      <c r="XP35" s="276"/>
      <c r="XQ35" s="276"/>
      <c r="XR35" s="276"/>
      <c r="XS35" s="276"/>
      <c r="XT35" s="276"/>
      <c r="XU35" s="276"/>
      <c r="XV35" s="276"/>
      <c r="XW35" s="276"/>
      <c r="XX35" s="276"/>
      <c r="XY35" s="276"/>
      <c r="XZ35" s="276"/>
      <c r="YA35" s="276"/>
      <c r="YB35" s="276"/>
      <c r="YC35" s="276"/>
      <c r="YD35" s="276"/>
      <c r="YE35" s="276"/>
      <c r="YF35" s="276"/>
      <c r="YG35" s="276"/>
      <c r="YH35" s="276"/>
      <c r="YI35" s="276"/>
      <c r="YJ35" s="276"/>
      <c r="YK35" s="276"/>
      <c r="YL35" s="276"/>
      <c r="YM35" s="276"/>
      <c r="YN35" s="276"/>
      <c r="YO35" s="276"/>
      <c r="YP35" s="276"/>
      <c r="YQ35" s="276"/>
      <c r="YR35" s="276"/>
      <c r="YS35" s="276"/>
      <c r="YT35" s="276"/>
      <c r="YU35" s="276"/>
      <c r="YV35" s="276"/>
      <c r="YW35" s="276"/>
      <c r="YX35" s="276"/>
      <c r="YY35" s="276"/>
      <c r="YZ35" s="276"/>
      <c r="ZA35" s="276"/>
      <c r="ZB35" s="276"/>
      <c r="ZC35" s="276"/>
      <c r="ZD35" s="276"/>
      <c r="ZE35" s="276"/>
      <c r="ZF35" s="276"/>
      <c r="ZG35" s="276"/>
      <c r="ZH35" s="276"/>
      <c r="ZI35" s="276"/>
      <c r="ZJ35" s="276"/>
      <c r="ZK35" s="276"/>
      <c r="ZL35" s="276"/>
      <c r="ZM35" s="276"/>
      <c r="ZN35" s="276"/>
      <c r="ZO35" s="276"/>
      <c r="ZP35" s="276"/>
      <c r="ZQ35" s="276"/>
      <c r="ZR35" s="276"/>
      <c r="ZS35" s="276"/>
      <c r="ZT35" s="276"/>
      <c r="ZU35" s="276"/>
      <c r="ZV35" s="276"/>
      <c r="ZW35" s="276"/>
      <c r="ZX35" s="276"/>
      <c r="ZY35" s="276"/>
      <c r="ZZ35" s="276"/>
      <c r="AAA35" s="276"/>
      <c r="AAB35" s="276"/>
      <c r="AAC35" s="276"/>
      <c r="AAD35" s="276"/>
      <c r="AAE35" s="276"/>
      <c r="AAF35" s="276"/>
      <c r="AAG35" s="276"/>
      <c r="AAH35" s="276"/>
      <c r="AAI35" s="276"/>
      <c r="AAJ35" s="276"/>
      <c r="AAK35" s="276"/>
      <c r="AAL35" s="276"/>
      <c r="AAM35" s="276"/>
      <c r="AAN35" s="276"/>
      <c r="AAO35" s="276"/>
      <c r="AAP35" s="276"/>
      <c r="AAQ35" s="276"/>
      <c r="AAR35" s="276"/>
      <c r="AAS35" s="276"/>
      <c r="AAT35" s="276"/>
      <c r="AAU35" s="276"/>
      <c r="AAV35" s="276"/>
      <c r="AAW35" s="276"/>
      <c r="AAX35" s="276"/>
      <c r="AAY35" s="276"/>
      <c r="AAZ35" s="276"/>
      <c r="ABA35" s="276"/>
      <c r="ABB35" s="276"/>
      <c r="ABC35" s="276"/>
      <c r="ABD35" s="276"/>
      <c r="ABE35" s="276"/>
      <c r="ABF35" s="276"/>
      <c r="ABG35" s="276"/>
      <c r="ABH35" s="276"/>
      <c r="ABI35" s="276"/>
      <c r="ABJ35" s="276"/>
      <c r="ABK35" s="276"/>
      <c r="ABL35" s="276"/>
      <c r="ABM35" s="276"/>
      <c r="ABN35" s="276"/>
      <c r="ABO35" s="276"/>
      <c r="ABP35" s="276"/>
      <c r="ABQ35" s="276"/>
      <c r="ABR35" s="276"/>
      <c r="ABS35" s="276"/>
      <c r="ABT35" s="276"/>
      <c r="ABU35" s="276"/>
      <c r="ABV35" s="276"/>
      <c r="ABW35" s="276"/>
      <c r="ABX35" s="276"/>
      <c r="ABY35" s="276"/>
      <c r="ABZ35" s="276"/>
      <c r="ACA35" s="276"/>
      <c r="ACB35" s="276"/>
      <c r="ACC35" s="276"/>
      <c r="ACD35" s="276"/>
      <c r="ACE35" s="276"/>
      <c r="ACF35" s="276"/>
      <c r="ACG35" s="276"/>
      <c r="ACH35" s="276"/>
      <c r="ACI35" s="276"/>
      <c r="ACJ35" s="276"/>
      <c r="ACK35" s="276"/>
      <c r="ACL35" s="276"/>
      <c r="ACM35" s="276"/>
      <c r="ACN35" s="276"/>
      <c r="ACO35" s="276"/>
      <c r="ACP35" s="276"/>
      <c r="ACQ35" s="276"/>
      <c r="ACR35" s="276"/>
      <c r="ACS35" s="276"/>
      <c r="ACT35" s="276"/>
      <c r="ACU35" s="276"/>
      <c r="ACV35" s="276"/>
      <c r="ACW35" s="276"/>
      <c r="ACX35" s="276"/>
      <c r="ACY35" s="276"/>
      <c r="ACZ35" s="276"/>
      <c r="ADA35" s="276"/>
      <c r="ADB35" s="276"/>
      <c r="ADC35" s="276"/>
      <c r="ADD35" s="276"/>
      <c r="ADE35" s="276"/>
      <c r="ADF35" s="276"/>
      <c r="ADG35" s="276"/>
      <c r="ADH35" s="276"/>
      <c r="ADI35" s="276"/>
      <c r="ADJ35" s="276"/>
      <c r="ADK35" s="276"/>
      <c r="ADL35" s="276"/>
      <c r="ADM35" s="276"/>
      <c r="ADN35" s="276"/>
      <c r="ADO35" s="276"/>
      <c r="ADP35" s="276"/>
      <c r="ADQ35" s="276"/>
      <c r="ADR35" s="276"/>
      <c r="ADS35" s="276"/>
      <c r="ADT35" s="276"/>
      <c r="ADU35" s="276"/>
      <c r="ADV35" s="276"/>
      <c r="ADW35" s="276"/>
      <c r="ADX35" s="276"/>
      <c r="ADY35" s="276"/>
      <c r="ADZ35" s="276"/>
      <c r="AEA35" s="276"/>
      <c r="AEB35" s="276"/>
      <c r="AEC35" s="276"/>
      <c r="AED35" s="276"/>
      <c r="AEE35" s="276"/>
      <c r="AEF35" s="276"/>
      <c r="AEG35" s="276"/>
      <c r="AEH35" s="276"/>
      <c r="AEI35" s="276"/>
      <c r="AEJ35" s="276"/>
      <c r="AEK35" s="276"/>
      <c r="AEL35" s="276"/>
      <c r="AEM35" s="276"/>
      <c r="AEN35" s="276"/>
      <c r="AEO35" s="276"/>
      <c r="AEP35" s="276"/>
      <c r="AEQ35" s="276"/>
      <c r="AER35" s="276"/>
      <c r="AES35" s="276"/>
      <c r="AET35" s="276"/>
      <c r="AEU35" s="276"/>
      <c r="AEV35" s="276"/>
      <c r="AEW35" s="276"/>
      <c r="AEX35" s="276"/>
      <c r="AEY35" s="276"/>
      <c r="AEZ35" s="276"/>
      <c r="AFA35" s="276"/>
      <c r="AFB35" s="276"/>
      <c r="AFC35" s="276"/>
      <c r="AFD35" s="276"/>
      <c r="AFE35" s="276"/>
      <c r="AFF35" s="276"/>
      <c r="AFG35" s="276"/>
      <c r="AFH35" s="276"/>
      <c r="AFI35" s="276"/>
      <c r="AFJ35" s="276"/>
      <c r="AFK35" s="276"/>
      <c r="AFL35" s="276"/>
      <c r="AFM35" s="276"/>
      <c r="AFN35" s="276"/>
      <c r="AFO35" s="276"/>
      <c r="AFP35" s="276"/>
      <c r="AFQ35" s="276"/>
      <c r="AFR35" s="276"/>
      <c r="AFS35" s="276"/>
      <c r="AFT35" s="276"/>
      <c r="AFU35" s="276"/>
      <c r="AFV35" s="276"/>
      <c r="AFW35" s="276"/>
      <c r="AFX35" s="276"/>
      <c r="AFY35" s="276"/>
      <c r="AFZ35" s="276"/>
      <c r="AGA35" s="276"/>
      <c r="AGB35" s="276"/>
      <c r="AGC35" s="276"/>
      <c r="AGD35" s="276"/>
      <c r="AGE35" s="276"/>
      <c r="AGF35" s="276"/>
      <c r="AGG35" s="276"/>
      <c r="AGH35" s="276"/>
      <c r="AGI35" s="276"/>
      <c r="AGJ35" s="276"/>
      <c r="AGK35" s="276"/>
      <c r="AGL35" s="276"/>
      <c r="AGM35" s="276"/>
      <c r="AGN35" s="276"/>
      <c r="AGO35" s="276"/>
      <c r="AGP35" s="276"/>
      <c r="AGQ35" s="276"/>
      <c r="AGR35" s="276"/>
      <c r="AGS35" s="276"/>
      <c r="AGT35" s="276"/>
      <c r="AGU35" s="276"/>
      <c r="AGV35" s="276"/>
      <c r="AGW35" s="276"/>
      <c r="AGX35" s="276"/>
      <c r="AGY35" s="276"/>
      <c r="AGZ35" s="276"/>
      <c r="AHA35" s="276"/>
      <c r="AHB35" s="276"/>
      <c r="AHC35" s="276"/>
      <c r="AHD35" s="276"/>
      <c r="AHE35" s="276"/>
      <c r="AHF35" s="276"/>
      <c r="AHG35" s="276"/>
      <c r="AHH35" s="276"/>
      <c r="AHI35" s="276"/>
      <c r="AHJ35" s="276"/>
      <c r="AHK35" s="276"/>
      <c r="AHL35" s="276"/>
      <c r="AHM35" s="276"/>
      <c r="AHN35" s="276"/>
      <c r="AHO35" s="276"/>
      <c r="AHP35" s="276"/>
      <c r="AHQ35" s="276"/>
      <c r="AHR35" s="276"/>
      <c r="AHS35" s="276"/>
      <c r="AHT35" s="276"/>
      <c r="AHU35" s="276"/>
      <c r="AHV35" s="276"/>
      <c r="AHW35" s="276"/>
      <c r="AHX35" s="276"/>
      <c r="AHY35" s="276"/>
      <c r="AHZ35" s="276"/>
      <c r="AIA35" s="276"/>
      <c r="AIB35" s="276"/>
      <c r="AIC35" s="276"/>
      <c r="AID35" s="276"/>
      <c r="AIE35" s="276"/>
      <c r="AIF35" s="276"/>
      <c r="AIG35" s="276"/>
      <c r="AIH35" s="276"/>
      <c r="AII35" s="276"/>
      <c r="AIJ35" s="276"/>
      <c r="AIK35" s="276"/>
      <c r="AIL35" s="276"/>
      <c r="AIM35" s="276"/>
      <c r="AIN35" s="276"/>
      <c r="AIO35" s="276"/>
      <c r="AIP35" s="276"/>
      <c r="AIQ35" s="276"/>
      <c r="AIR35" s="276"/>
      <c r="AIS35" s="276"/>
      <c r="AIT35" s="276"/>
      <c r="AIU35" s="276"/>
      <c r="AIV35" s="276"/>
      <c r="AIW35" s="276"/>
      <c r="AIX35" s="276"/>
      <c r="AIY35" s="276"/>
      <c r="AIZ35" s="276"/>
      <c r="AJA35" s="276"/>
      <c r="AJB35" s="276"/>
      <c r="AJC35" s="276"/>
      <c r="AJD35" s="276"/>
      <c r="AJE35" s="276"/>
      <c r="AJF35" s="276"/>
      <c r="AJG35" s="276"/>
      <c r="AJH35" s="276"/>
      <c r="AJI35" s="276"/>
      <c r="AJJ35" s="276"/>
      <c r="AJK35" s="276"/>
      <c r="AJL35" s="276"/>
      <c r="AJM35" s="276"/>
      <c r="AJN35" s="276"/>
      <c r="AJO35" s="276"/>
      <c r="AJP35" s="276"/>
      <c r="AJQ35" s="276"/>
      <c r="AJR35" s="276"/>
      <c r="AJS35" s="276"/>
      <c r="AJT35" s="276"/>
      <c r="AJU35" s="276"/>
      <c r="AJV35" s="276"/>
      <c r="AJW35" s="276"/>
      <c r="AJX35" s="276"/>
      <c r="AJY35" s="276"/>
      <c r="AJZ35" s="276"/>
      <c r="AKA35" s="276"/>
      <c r="AKB35" s="276"/>
      <c r="AKC35" s="276"/>
      <c r="AKD35" s="276"/>
      <c r="AKE35" s="276"/>
      <c r="AKF35" s="276"/>
      <c r="AKG35" s="276"/>
      <c r="AKH35" s="276"/>
      <c r="AKI35" s="276"/>
      <c r="AKJ35" s="276"/>
      <c r="AKK35" s="276"/>
      <c r="AKL35" s="276"/>
      <c r="AKM35" s="276"/>
      <c r="AKN35" s="276"/>
      <c r="AKO35" s="276"/>
      <c r="AKP35" s="276"/>
      <c r="AKQ35" s="276"/>
      <c r="AKR35" s="276"/>
      <c r="AKS35" s="276"/>
      <c r="AKT35" s="276"/>
      <c r="AKU35" s="276"/>
      <c r="AKV35" s="276"/>
      <c r="AKW35" s="276"/>
      <c r="AKX35" s="276"/>
      <c r="AKY35" s="276"/>
      <c r="AKZ35" s="276"/>
      <c r="ALA35" s="276"/>
      <c r="ALB35" s="276"/>
      <c r="ALC35" s="276"/>
      <c r="ALD35" s="276"/>
      <c r="ALE35" s="276"/>
      <c r="ALF35" s="276"/>
      <c r="ALG35" s="276"/>
      <c r="ALH35" s="276"/>
      <c r="ALI35" s="276"/>
      <c r="ALJ35" s="276"/>
      <c r="ALK35" s="276"/>
      <c r="ALL35" s="276"/>
      <c r="ALM35" s="276"/>
      <c r="ALN35" s="276"/>
      <c r="ALO35" s="276"/>
      <c r="ALP35" s="276"/>
      <c r="ALQ35" s="276"/>
      <c r="ALR35" s="276"/>
      <c r="ALS35" s="276"/>
      <c r="ALT35" s="276"/>
      <c r="ALU35" s="276"/>
      <c r="ALV35" s="276"/>
      <c r="ALW35" s="276"/>
      <c r="ALX35" s="276"/>
      <c r="ALY35" s="276"/>
      <c r="ALZ35" s="276"/>
      <c r="AMA35" s="276"/>
      <c r="AMB35" s="276"/>
      <c r="AMC35" s="276"/>
      <c r="AMD35" s="276"/>
      <c r="AME35" s="276"/>
      <c r="AMF35" s="276"/>
      <c r="AMG35" s="276"/>
      <c r="AMH35" s="276"/>
      <c r="AMI35" s="276"/>
      <c r="AMJ35" s="276"/>
      <c r="AMK35" s="276"/>
      <c r="AML35" s="276"/>
      <c r="AMM35" s="276"/>
      <c r="AMN35" s="276"/>
      <c r="AMO35" s="276"/>
      <c r="AMP35" s="276"/>
      <c r="AMQ35" s="276"/>
      <c r="AMR35" s="276"/>
      <c r="AMS35" s="276"/>
      <c r="AMT35" s="276"/>
      <c r="AMU35" s="276"/>
      <c r="AMV35" s="276"/>
      <c r="AMW35" s="276"/>
      <c r="AMX35" s="276"/>
      <c r="AMY35" s="276"/>
      <c r="AMZ35" s="276"/>
      <c r="ANA35" s="276"/>
      <c r="ANB35" s="276"/>
      <c r="ANC35" s="276"/>
      <c r="AND35" s="276"/>
      <c r="ANE35" s="276"/>
      <c r="ANF35" s="276"/>
      <c r="ANG35" s="276"/>
      <c r="ANH35" s="276"/>
      <c r="ANI35" s="276"/>
      <c r="ANJ35" s="276"/>
      <c r="ANK35" s="276"/>
      <c r="ANL35" s="276"/>
      <c r="ANM35" s="276"/>
      <c r="ANN35" s="276"/>
      <c r="ANO35" s="276"/>
      <c r="ANP35" s="276"/>
      <c r="ANQ35" s="276"/>
      <c r="ANR35" s="276"/>
      <c r="ANS35" s="276"/>
      <c r="ANT35" s="276"/>
      <c r="ANU35" s="276"/>
      <c r="ANV35" s="276"/>
      <c r="ANW35" s="276"/>
      <c r="ANX35" s="276"/>
      <c r="ANY35" s="276"/>
      <c r="ANZ35" s="276"/>
      <c r="AOA35" s="276"/>
      <c r="AOB35" s="276"/>
      <c r="AOC35" s="276"/>
      <c r="AOD35" s="276"/>
      <c r="AOE35" s="276"/>
      <c r="AOF35" s="276"/>
      <c r="AOG35" s="276"/>
      <c r="AOH35" s="276"/>
      <c r="AOI35" s="276"/>
      <c r="AOJ35" s="276"/>
      <c r="AOK35" s="276"/>
      <c r="AOL35" s="276"/>
      <c r="AOM35" s="276"/>
      <c r="AON35" s="276"/>
      <c r="AOO35" s="276"/>
      <c r="AOP35" s="276"/>
      <c r="AOQ35" s="276"/>
      <c r="AOR35" s="276"/>
      <c r="AOS35" s="276"/>
      <c r="AOT35" s="276"/>
      <c r="AOU35" s="276"/>
      <c r="AOV35" s="276"/>
      <c r="AOW35" s="276"/>
      <c r="AOX35" s="276"/>
      <c r="AOY35" s="276"/>
      <c r="AOZ35" s="276"/>
      <c r="APA35" s="276"/>
      <c r="APB35" s="276"/>
      <c r="APC35" s="276"/>
      <c r="APD35" s="276"/>
      <c r="APE35" s="276"/>
      <c r="APF35" s="276"/>
      <c r="APG35" s="276"/>
      <c r="APH35" s="276"/>
      <c r="API35" s="276"/>
      <c r="APJ35" s="276"/>
      <c r="APK35" s="276"/>
      <c r="APL35" s="276"/>
      <c r="APM35" s="276"/>
      <c r="APN35" s="276"/>
      <c r="APO35" s="276"/>
      <c r="APP35" s="276"/>
      <c r="APQ35" s="276"/>
      <c r="APR35" s="276"/>
      <c r="APS35" s="276"/>
      <c r="APT35" s="276"/>
      <c r="APU35" s="276"/>
      <c r="APV35" s="276"/>
      <c r="APW35" s="276"/>
      <c r="APX35" s="276"/>
      <c r="APY35" s="276"/>
      <c r="APZ35" s="276"/>
      <c r="AQA35" s="276"/>
      <c r="AQB35" s="276"/>
      <c r="AQC35" s="276"/>
      <c r="AQD35" s="276"/>
      <c r="AQE35" s="276"/>
      <c r="AQF35" s="276"/>
      <c r="AQG35" s="276"/>
      <c r="AQH35" s="276"/>
      <c r="AQI35" s="276"/>
      <c r="AQJ35" s="276"/>
      <c r="AQK35" s="276"/>
      <c r="AQL35" s="276"/>
      <c r="AQM35" s="276"/>
      <c r="AQN35" s="276"/>
      <c r="AQO35" s="276"/>
      <c r="AQP35" s="276"/>
      <c r="AQQ35" s="276"/>
      <c r="AQR35" s="276"/>
      <c r="AQS35" s="276"/>
      <c r="AQT35" s="276"/>
      <c r="AQU35" s="276"/>
      <c r="AQV35" s="276"/>
      <c r="AQW35" s="276"/>
      <c r="AQX35" s="276"/>
      <c r="AQY35" s="276"/>
      <c r="AQZ35" s="276"/>
      <c r="ARA35" s="276"/>
      <c r="ARB35" s="276"/>
      <c r="ARC35" s="276"/>
      <c r="ARD35" s="276"/>
      <c r="ARE35" s="276"/>
      <c r="ARF35" s="276"/>
      <c r="ARG35" s="276"/>
      <c r="ARH35" s="276"/>
      <c r="ARI35" s="276"/>
      <c r="ARJ35" s="276"/>
      <c r="ARK35" s="276"/>
      <c r="ARL35" s="276"/>
      <c r="ARM35" s="276"/>
      <c r="ARN35" s="276"/>
      <c r="ARO35" s="276"/>
      <c r="ARP35" s="276"/>
      <c r="ARQ35" s="276"/>
      <c r="ARR35" s="276"/>
      <c r="ARS35" s="276"/>
      <c r="ART35" s="276"/>
      <c r="ARU35" s="276"/>
      <c r="ARV35" s="276"/>
      <c r="ARW35" s="276"/>
      <c r="ARX35" s="276"/>
      <c r="ARY35" s="276"/>
      <c r="ARZ35" s="276"/>
      <c r="ASA35" s="276"/>
      <c r="ASB35" s="276"/>
      <c r="ASC35" s="276"/>
      <c r="ASD35" s="276"/>
      <c r="ASE35" s="276"/>
      <c r="ASF35" s="276"/>
      <c r="ASG35" s="276"/>
      <c r="ASH35" s="276"/>
      <c r="ASI35" s="276"/>
      <c r="ASJ35" s="276"/>
      <c r="ASK35" s="276"/>
      <c r="ASL35" s="276"/>
      <c r="ASM35" s="276"/>
      <c r="ASN35" s="276"/>
      <c r="ASO35" s="276"/>
      <c r="ASP35" s="276"/>
      <c r="ASQ35" s="276"/>
      <c r="ASR35" s="276"/>
      <c r="ASS35" s="276"/>
      <c r="AST35" s="276"/>
      <c r="ASU35" s="276"/>
      <c r="ASV35" s="276"/>
      <c r="ASW35" s="276"/>
      <c r="ASX35" s="276"/>
      <c r="ASY35" s="276"/>
      <c r="ASZ35" s="276"/>
      <c r="ATA35" s="276"/>
      <c r="ATB35" s="276"/>
      <c r="ATC35" s="276"/>
      <c r="ATD35" s="276"/>
      <c r="ATE35" s="276"/>
      <c r="ATF35" s="276"/>
      <c r="ATG35" s="276"/>
      <c r="ATH35" s="276"/>
      <c r="ATI35" s="276"/>
      <c r="ATJ35" s="276"/>
      <c r="ATK35" s="276"/>
      <c r="ATL35" s="276"/>
      <c r="ATM35" s="276"/>
      <c r="ATN35" s="276"/>
      <c r="ATO35" s="276"/>
      <c r="ATP35" s="276"/>
      <c r="ATQ35" s="276"/>
      <c r="ATR35" s="276"/>
      <c r="ATS35" s="276"/>
      <c r="ATT35" s="276"/>
      <c r="ATU35" s="276"/>
      <c r="ATV35" s="276"/>
      <c r="ATW35" s="276"/>
      <c r="ATX35" s="276"/>
      <c r="ATY35" s="276"/>
      <c r="ATZ35" s="276"/>
      <c r="AUA35" s="276"/>
      <c r="AUB35" s="276"/>
      <c r="AUC35" s="276"/>
      <c r="AUD35" s="276"/>
      <c r="AUE35" s="276"/>
      <c r="AUF35" s="276"/>
      <c r="AUG35" s="276"/>
      <c r="AUH35" s="276"/>
      <c r="AUI35" s="276"/>
      <c r="AUJ35" s="276"/>
      <c r="AUK35" s="276"/>
      <c r="AUL35" s="276"/>
      <c r="AUM35" s="276"/>
      <c r="AUN35" s="276"/>
      <c r="AUO35" s="276"/>
      <c r="AUP35" s="276"/>
      <c r="AUQ35" s="276"/>
      <c r="AUR35" s="276"/>
      <c r="AUS35" s="276"/>
      <c r="AUT35" s="276"/>
      <c r="AUU35" s="276"/>
      <c r="AUV35" s="276"/>
      <c r="AUW35" s="276"/>
      <c r="AUX35" s="276"/>
      <c r="AUY35" s="276"/>
      <c r="AUZ35" s="276"/>
      <c r="AVA35" s="276"/>
      <c r="AVB35" s="276"/>
      <c r="AVC35" s="276"/>
      <c r="AVD35" s="276"/>
      <c r="AVE35" s="276"/>
      <c r="AVF35" s="276"/>
      <c r="AVG35" s="276"/>
      <c r="AVH35" s="276"/>
      <c r="AVI35" s="276"/>
      <c r="AVJ35" s="276"/>
      <c r="AVK35" s="276"/>
      <c r="AVL35" s="276"/>
      <c r="AVM35" s="276"/>
      <c r="AVN35" s="276"/>
      <c r="AVO35" s="276"/>
      <c r="AVP35" s="276"/>
      <c r="AVQ35" s="276"/>
      <c r="AVR35" s="276"/>
      <c r="AVS35" s="276"/>
      <c r="AVT35" s="276"/>
      <c r="AVU35" s="276"/>
      <c r="AVV35" s="276"/>
      <c r="AVW35" s="276"/>
      <c r="AVX35" s="276"/>
      <c r="AVY35" s="276"/>
      <c r="AVZ35" s="276"/>
      <c r="AWA35" s="276"/>
      <c r="AWB35" s="276"/>
      <c r="AWC35" s="276"/>
      <c r="AWD35" s="276"/>
      <c r="AWE35" s="276"/>
      <c r="AWF35" s="276"/>
      <c r="AWG35" s="276"/>
      <c r="AWH35" s="276"/>
      <c r="AWI35" s="276"/>
      <c r="AWJ35" s="276"/>
      <c r="AWK35" s="276"/>
      <c r="AWL35" s="276"/>
      <c r="AWM35" s="276"/>
      <c r="AWN35" s="276"/>
      <c r="AWO35" s="276"/>
      <c r="AWP35" s="276"/>
      <c r="AWQ35" s="276"/>
      <c r="AWR35" s="276"/>
      <c r="AWS35" s="276"/>
      <c r="AWT35" s="276"/>
      <c r="AWU35" s="276"/>
      <c r="AWV35" s="276"/>
      <c r="AWW35" s="276"/>
      <c r="AWX35" s="276"/>
      <c r="AWY35" s="276"/>
      <c r="AWZ35" s="276"/>
      <c r="AXA35" s="276"/>
      <c r="AXB35" s="276"/>
      <c r="AXC35" s="276"/>
      <c r="AXD35" s="276"/>
      <c r="AXE35" s="276"/>
      <c r="AXF35" s="276"/>
      <c r="AXG35" s="276"/>
      <c r="AXH35" s="276"/>
      <c r="AXI35" s="276"/>
      <c r="AXJ35" s="276"/>
      <c r="AXK35" s="276"/>
      <c r="AXL35" s="276"/>
      <c r="AXM35" s="276"/>
      <c r="AXN35" s="276"/>
      <c r="AXO35" s="276"/>
      <c r="AXP35" s="276"/>
      <c r="AXQ35" s="276"/>
      <c r="AXR35" s="276"/>
      <c r="AXS35" s="276"/>
      <c r="AXT35" s="276"/>
      <c r="AXU35" s="276"/>
      <c r="AXV35" s="276"/>
      <c r="AXW35" s="276"/>
      <c r="AXX35" s="276"/>
      <c r="AXY35" s="276"/>
      <c r="AXZ35" s="276"/>
      <c r="AYA35" s="276"/>
      <c r="AYB35" s="276"/>
      <c r="AYC35" s="276"/>
      <c r="AYD35" s="276"/>
      <c r="AYE35" s="276"/>
      <c r="AYF35" s="276"/>
      <c r="AYG35" s="276"/>
      <c r="AYH35" s="276"/>
      <c r="AYI35" s="276"/>
      <c r="AYJ35" s="276"/>
      <c r="AYK35" s="276"/>
      <c r="AYL35" s="276"/>
      <c r="AYM35" s="276"/>
      <c r="AYN35" s="276"/>
      <c r="AYO35" s="276"/>
      <c r="AYP35" s="276"/>
      <c r="AYQ35" s="276"/>
      <c r="AYR35" s="276"/>
      <c r="AYS35" s="276"/>
      <c r="AYT35" s="276"/>
      <c r="AYU35" s="276"/>
      <c r="AYV35" s="276"/>
      <c r="AYW35" s="276"/>
      <c r="AYX35" s="276"/>
      <c r="AYY35" s="276"/>
      <c r="AYZ35" s="276"/>
      <c r="AZA35" s="276"/>
      <c r="AZB35" s="276"/>
      <c r="AZC35" s="276"/>
      <c r="AZD35" s="276"/>
      <c r="AZE35" s="276"/>
      <c r="AZF35" s="276"/>
      <c r="AZG35" s="276"/>
      <c r="AZH35" s="276"/>
      <c r="AZI35" s="276"/>
      <c r="AZJ35" s="276"/>
      <c r="AZK35" s="276"/>
      <c r="AZL35" s="276"/>
      <c r="AZM35" s="276"/>
      <c r="AZN35" s="276"/>
      <c r="AZO35" s="276"/>
      <c r="AZP35" s="276"/>
      <c r="AZQ35" s="276"/>
      <c r="AZR35" s="276"/>
      <c r="AZS35" s="276"/>
      <c r="AZT35" s="276"/>
      <c r="AZU35" s="276"/>
      <c r="AZV35" s="276"/>
      <c r="AZW35" s="276"/>
      <c r="AZX35" s="276"/>
      <c r="AZY35" s="276"/>
      <c r="AZZ35" s="276"/>
      <c r="BAA35" s="276"/>
      <c r="BAB35" s="276"/>
      <c r="BAC35" s="276"/>
      <c r="BAD35" s="276"/>
      <c r="BAE35" s="276"/>
      <c r="BAF35" s="276"/>
      <c r="BAG35" s="276"/>
      <c r="BAH35" s="276"/>
      <c r="BAI35" s="276"/>
      <c r="BAJ35" s="276"/>
      <c r="BAK35" s="276"/>
      <c r="BAL35" s="276"/>
      <c r="BAM35" s="276"/>
      <c r="BAN35" s="276"/>
      <c r="BAO35" s="276"/>
      <c r="BAP35" s="276"/>
      <c r="BAQ35" s="276"/>
      <c r="BAR35" s="276"/>
      <c r="BAS35" s="276"/>
      <c r="BAT35" s="276"/>
      <c r="BAU35" s="276"/>
      <c r="BAV35" s="276"/>
      <c r="BAW35" s="276"/>
      <c r="BAX35" s="276"/>
      <c r="BAY35" s="276"/>
      <c r="BAZ35" s="276"/>
      <c r="BBA35" s="276"/>
      <c r="BBB35" s="276"/>
      <c r="BBC35" s="276"/>
      <c r="BBD35" s="276"/>
      <c r="BBE35" s="276"/>
      <c r="BBF35" s="276"/>
      <c r="BBG35" s="276"/>
      <c r="BBH35" s="276"/>
      <c r="BBI35" s="276"/>
      <c r="BBJ35" s="276"/>
      <c r="BBK35" s="276"/>
      <c r="BBL35" s="276"/>
      <c r="BBM35" s="276"/>
      <c r="BBN35" s="276"/>
      <c r="BBO35" s="276"/>
      <c r="BBP35" s="276"/>
      <c r="BBQ35" s="276"/>
      <c r="BBR35" s="276"/>
      <c r="BBS35" s="276"/>
      <c r="BBT35" s="276"/>
      <c r="BBU35" s="276"/>
      <c r="BBV35" s="276"/>
      <c r="BBW35" s="276"/>
      <c r="BBX35" s="276"/>
      <c r="BBY35" s="276"/>
      <c r="BBZ35" s="276"/>
      <c r="BCA35" s="276"/>
      <c r="BCB35" s="276"/>
      <c r="BCC35" s="276"/>
      <c r="BCD35" s="276"/>
      <c r="BCE35" s="276"/>
      <c r="BCF35" s="276"/>
      <c r="BCG35" s="276"/>
      <c r="BCH35" s="276"/>
      <c r="BCI35" s="276"/>
      <c r="BCJ35" s="276"/>
      <c r="BCK35" s="276"/>
      <c r="BCL35" s="276"/>
      <c r="BCM35" s="276"/>
      <c r="BCN35" s="276"/>
      <c r="BCO35" s="276"/>
      <c r="BCP35" s="276"/>
      <c r="BCQ35" s="276"/>
      <c r="BCR35" s="276"/>
      <c r="BCS35" s="276"/>
      <c r="BCT35" s="276"/>
      <c r="BCU35" s="276"/>
      <c r="BCV35" s="276"/>
      <c r="BCW35" s="276"/>
      <c r="BCX35" s="276"/>
      <c r="BCY35" s="276"/>
      <c r="BCZ35" s="276"/>
      <c r="BDA35" s="276"/>
      <c r="BDB35" s="276"/>
      <c r="BDC35" s="276"/>
      <c r="BDD35" s="276"/>
      <c r="BDE35" s="276"/>
      <c r="BDF35" s="276"/>
      <c r="BDG35" s="276"/>
      <c r="BDH35" s="276"/>
      <c r="BDI35" s="276"/>
      <c r="BDJ35" s="276"/>
      <c r="BDK35" s="276"/>
      <c r="BDL35" s="276"/>
      <c r="BDM35" s="276"/>
      <c r="BDN35" s="276"/>
      <c r="BDO35" s="276"/>
      <c r="BDP35" s="276"/>
      <c r="BDQ35" s="276"/>
      <c r="BDR35" s="276"/>
      <c r="BDS35" s="276"/>
      <c r="BDT35" s="276"/>
      <c r="BDU35" s="276"/>
      <c r="BDV35" s="276"/>
      <c r="BDW35" s="276"/>
      <c r="BDX35" s="276"/>
      <c r="BDY35" s="276"/>
      <c r="BDZ35" s="276"/>
      <c r="BEA35" s="276"/>
      <c r="BEB35" s="276"/>
      <c r="BEC35" s="276"/>
      <c r="BED35" s="276"/>
      <c r="BEE35" s="276"/>
      <c r="BEF35" s="276"/>
      <c r="BEG35" s="276"/>
      <c r="BEH35" s="276"/>
      <c r="BEI35" s="276"/>
      <c r="BEJ35" s="276"/>
      <c r="BEK35" s="276"/>
      <c r="BEL35" s="276"/>
      <c r="BEM35" s="276"/>
      <c r="BEN35" s="276"/>
      <c r="BEO35" s="276"/>
      <c r="BEP35" s="276"/>
      <c r="BEQ35" s="276"/>
      <c r="BER35" s="276"/>
      <c r="BES35" s="276"/>
      <c r="BET35" s="276"/>
      <c r="BEU35" s="276"/>
      <c r="BEV35" s="276"/>
      <c r="BEW35" s="276"/>
      <c r="BEX35" s="276"/>
      <c r="BEY35" s="276"/>
      <c r="BEZ35" s="276"/>
      <c r="BFA35" s="276"/>
      <c r="BFB35" s="276"/>
      <c r="BFC35" s="276"/>
      <c r="BFD35" s="276"/>
      <c r="BFE35" s="276"/>
      <c r="BFF35" s="276"/>
      <c r="BFG35" s="276"/>
      <c r="BFH35" s="276"/>
      <c r="BFI35" s="276"/>
      <c r="BFJ35" s="276"/>
      <c r="BFK35" s="276"/>
      <c r="BFL35" s="276"/>
      <c r="BFM35" s="276"/>
      <c r="BFN35" s="276"/>
      <c r="BFO35" s="276"/>
      <c r="BFP35" s="276"/>
      <c r="BFQ35" s="276"/>
      <c r="BFR35" s="276"/>
      <c r="BFS35" s="276"/>
      <c r="BFT35" s="276"/>
      <c r="BFU35" s="276"/>
      <c r="BFV35" s="276"/>
      <c r="BFW35" s="276"/>
      <c r="BFX35" s="276"/>
      <c r="BFY35" s="276"/>
      <c r="BFZ35" s="276"/>
      <c r="BGA35" s="276"/>
      <c r="BGB35" s="276"/>
      <c r="BGC35" s="276"/>
      <c r="BGD35" s="276"/>
      <c r="BGE35" s="276"/>
      <c r="BGF35" s="276"/>
      <c r="BGG35" s="276"/>
      <c r="BGH35" s="276"/>
      <c r="BGI35" s="276"/>
      <c r="BGJ35" s="276"/>
      <c r="BGK35" s="276"/>
      <c r="BGL35" s="276"/>
      <c r="BGM35" s="276"/>
      <c r="BGN35" s="276"/>
      <c r="BGO35" s="276"/>
      <c r="BGP35" s="276"/>
      <c r="BGQ35" s="276"/>
      <c r="BGR35" s="276"/>
      <c r="BGS35" s="276"/>
      <c r="BGT35" s="276"/>
      <c r="BGU35" s="276"/>
      <c r="BGV35" s="276"/>
      <c r="BGW35" s="276"/>
      <c r="BGX35" s="276"/>
      <c r="BGY35" s="276"/>
      <c r="BGZ35" s="276"/>
      <c r="BHA35" s="276"/>
      <c r="BHB35" s="276"/>
      <c r="BHC35" s="276"/>
      <c r="BHD35" s="276"/>
      <c r="BHE35" s="276"/>
      <c r="BHF35" s="276"/>
      <c r="BHG35" s="276"/>
      <c r="BHH35" s="276"/>
      <c r="BHI35" s="276"/>
      <c r="BHJ35" s="276"/>
      <c r="BHK35" s="276"/>
      <c r="BHL35" s="276"/>
      <c r="BHM35" s="276"/>
      <c r="BHN35" s="276"/>
      <c r="BHO35" s="276"/>
      <c r="BHP35" s="276"/>
      <c r="BHQ35" s="276"/>
      <c r="BHR35" s="276"/>
      <c r="BHS35" s="276"/>
      <c r="BHT35" s="276"/>
      <c r="BHU35" s="276"/>
      <c r="BHV35" s="276"/>
      <c r="BHW35" s="276"/>
      <c r="BHX35" s="276"/>
      <c r="BHY35" s="276"/>
      <c r="BHZ35" s="276"/>
      <c r="BIA35" s="276"/>
      <c r="BIB35" s="276"/>
      <c r="BIC35" s="276"/>
      <c r="BID35" s="276"/>
      <c r="BIE35" s="276"/>
      <c r="BIF35" s="276"/>
      <c r="BIG35" s="276"/>
      <c r="BIH35" s="276"/>
      <c r="BII35" s="276"/>
      <c r="BIJ35" s="276"/>
      <c r="BIK35" s="276"/>
      <c r="BIL35" s="276"/>
      <c r="BIM35" s="276"/>
      <c r="BIN35" s="276"/>
      <c r="BIO35" s="276"/>
      <c r="BIP35" s="276"/>
      <c r="BIQ35" s="276"/>
      <c r="BIR35" s="276"/>
      <c r="BIS35" s="276"/>
      <c r="BIT35" s="276"/>
      <c r="BIU35" s="276"/>
      <c r="BIV35" s="276"/>
      <c r="BIW35" s="276"/>
      <c r="BIX35" s="276"/>
      <c r="BIY35" s="276"/>
      <c r="BIZ35" s="276"/>
      <c r="BJA35" s="276"/>
      <c r="BJB35" s="276"/>
      <c r="BJC35" s="276"/>
      <c r="BJD35" s="276"/>
      <c r="BJE35" s="276"/>
      <c r="BJF35" s="276"/>
      <c r="BJG35" s="276"/>
      <c r="BJH35" s="276"/>
      <c r="BJI35" s="276"/>
      <c r="BJJ35" s="276"/>
      <c r="BJK35" s="276"/>
      <c r="BJL35" s="276"/>
      <c r="BJM35" s="276"/>
      <c r="BJN35" s="276"/>
      <c r="BJO35" s="276"/>
      <c r="BJP35" s="276"/>
      <c r="BJQ35" s="276"/>
      <c r="BJR35" s="276"/>
      <c r="BJS35" s="276"/>
      <c r="BJT35" s="276"/>
      <c r="BJU35" s="276"/>
      <c r="BJV35" s="276"/>
      <c r="BJW35" s="276"/>
      <c r="BJX35" s="276"/>
      <c r="BJY35" s="276"/>
      <c r="BJZ35" s="276"/>
      <c r="BKA35" s="276"/>
      <c r="BKB35" s="276"/>
      <c r="BKC35" s="276"/>
      <c r="BKD35" s="276"/>
      <c r="BKE35" s="276"/>
      <c r="BKF35" s="276"/>
      <c r="BKG35" s="276"/>
      <c r="BKH35" s="276"/>
      <c r="BKI35" s="276"/>
      <c r="BKJ35" s="276"/>
      <c r="BKK35" s="276"/>
      <c r="BKL35" s="276"/>
      <c r="BKM35" s="276"/>
      <c r="BKN35" s="276"/>
      <c r="BKO35" s="276"/>
      <c r="BKP35" s="276"/>
      <c r="BKQ35" s="276"/>
      <c r="BKR35" s="276"/>
      <c r="BKS35" s="276"/>
      <c r="BKT35" s="276"/>
      <c r="BKU35" s="276"/>
      <c r="BKV35" s="276"/>
      <c r="BKW35" s="276"/>
      <c r="BKX35" s="276"/>
      <c r="BKY35" s="276"/>
      <c r="BKZ35" s="276"/>
      <c r="BLA35" s="276"/>
      <c r="BLB35" s="276"/>
      <c r="BLC35" s="276"/>
      <c r="BLD35" s="276"/>
      <c r="BLE35" s="276"/>
      <c r="BLF35" s="276"/>
      <c r="BLG35" s="276"/>
      <c r="BLH35" s="276"/>
      <c r="BLI35" s="276"/>
      <c r="BLJ35" s="276"/>
      <c r="BLK35" s="276"/>
      <c r="BLL35" s="276"/>
      <c r="BLM35" s="276"/>
      <c r="BLN35" s="276"/>
      <c r="BLO35" s="276"/>
      <c r="BLP35" s="276"/>
      <c r="BLQ35" s="276"/>
      <c r="BLR35" s="276"/>
      <c r="BLS35" s="276"/>
      <c r="BLT35" s="276"/>
      <c r="BLU35" s="276"/>
      <c r="BLV35" s="276"/>
      <c r="BLW35" s="276"/>
      <c r="BLX35" s="276"/>
      <c r="BLY35" s="276"/>
      <c r="BLZ35" s="276"/>
      <c r="BMA35" s="276"/>
      <c r="BMB35" s="276"/>
      <c r="BMC35" s="276"/>
      <c r="BMD35" s="276"/>
      <c r="BME35" s="276"/>
      <c r="BMF35" s="276"/>
      <c r="BMG35" s="276"/>
      <c r="BMH35" s="276"/>
      <c r="BMI35" s="276"/>
      <c r="BMJ35" s="276"/>
      <c r="BMK35" s="276"/>
      <c r="BML35" s="276"/>
      <c r="BMM35" s="276"/>
      <c r="BMN35" s="276"/>
      <c r="BMO35" s="276"/>
      <c r="BMP35" s="276"/>
      <c r="BMQ35" s="276"/>
      <c r="BMR35" s="276"/>
      <c r="BMS35" s="276"/>
      <c r="BMT35" s="276"/>
      <c r="BMU35" s="276"/>
      <c r="BMV35" s="276"/>
      <c r="BMW35" s="276"/>
      <c r="BMX35" s="276"/>
      <c r="BMY35" s="276"/>
      <c r="BMZ35" s="276"/>
      <c r="BNA35" s="276"/>
      <c r="BNB35" s="276"/>
      <c r="BNC35" s="276"/>
      <c r="BND35" s="276"/>
      <c r="BNE35" s="276"/>
      <c r="BNF35" s="276"/>
      <c r="BNG35" s="276"/>
      <c r="BNH35" s="276"/>
      <c r="BNI35" s="276"/>
      <c r="BNJ35" s="276"/>
      <c r="BNK35" s="276"/>
      <c r="BNL35" s="276"/>
      <c r="BNM35" s="276"/>
      <c r="BNN35" s="276"/>
      <c r="BNO35" s="276"/>
      <c r="BNP35" s="276"/>
      <c r="BNQ35" s="276"/>
      <c r="BNR35" s="276"/>
      <c r="BNS35" s="276"/>
      <c r="BNT35" s="276"/>
      <c r="BNU35" s="276"/>
      <c r="BNV35" s="276"/>
      <c r="BNW35" s="276"/>
      <c r="BNX35" s="276"/>
      <c r="BNY35" s="276"/>
      <c r="BNZ35" s="276"/>
      <c r="BOA35" s="276"/>
      <c r="BOB35" s="276"/>
      <c r="BOC35" s="276"/>
      <c r="BOD35" s="276"/>
      <c r="BOE35" s="276"/>
      <c r="BOF35" s="276"/>
      <c r="BOG35" s="276"/>
      <c r="BOH35" s="276"/>
      <c r="BOI35" s="276"/>
      <c r="BOJ35" s="276"/>
      <c r="BOK35" s="276"/>
      <c r="BOL35" s="276"/>
      <c r="BOM35" s="276"/>
      <c r="BON35" s="276"/>
      <c r="BOO35" s="276"/>
      <c r="BOP35" s="276"/>
      <c r="BOQ35" s="276"/>
      <c r="BOR35" s="276"/>
      <c r="BOS35" s="276"/>
      <c r="BOT35" s="276"/>
      <c r="BOU35" s="276"/>
      <c r="BOV35" s="276"/>
      <c r="BOW35" s="276"/>
      <c r="BOX35" s="276"/>
      <c r="BOY35" s="276"/>
      <c r="BOZ35" s="276"/>
      <c r="BPA35" s="276"/>
      <c r="BPB35" s="276"/>
      <c r="BPC35" s="276"/>
      <c r="BPD35" s="276"/>
      <c r="BPE35" s="276"/>
      <c r="BPF35" s="276"/>
      <c r="BPG35" s="276"/>
      <c r="BPH35" s="276"/>
      <c r="BPI35" s="276"/>
      <c r="BPJ35" s="276"/>
      <c r="BPK35" s="276"/>
      <c r="BPL35" s="276"/>
      <c r="BPM35" s="276"/>
      <c r="BPN35" s="276"/>
      <c r="BPO35" s="276"/>
      <c r="BPP35" s="276"/>
      <c r="BPQ35" s="276"/>
      <c r="BPR35" s="276"/>
      <c r="BPS35" s="276"/>
      <c r="BPT35" s="276"/>
      <c r="BPU35" s="276"/>
      <c r="BPV35" s="276"/>
      <c r="BPW35" s="276"/>
      <c r="BPX35" s="276"/>
      <c r="BPY35" s="276"/>
      <c r="BPZ35" s="276"/>
      <c r="BQA35" s="276"/>
      <c r="BQB35" s="276"/>
      <c r="BQC35" s="276"/>
      <c r="BQD35" s="276"/>
      <c r="BQE35" s="276"/>
      <c r="BQF35" s="276"/>
      <c r="BQG35" s="276"/>
      <c r="BQH35" s="276"/>
      <c r="BQI35" s="276"/>
      <c r="BQJ35" s="276"/>
      <c r="BQK35" s="276"/>
      <c r="BQL35" s="276"/>
      <c r="BQM35" s="276"/>
      <c r="BQN35" s="276"/>
      <c r="BQO35" s="276"/>
      <c r="BQP35" s="276"/>
      <c r="BQQ35" s="276"/>
      <c r="BQR35" s="276"/>
      <c r="BQS35" s="276"/>
      <c r="BQT35" s="276"/>
      <c r="BQU35" s="276"/>
      <c r="BQV35" s="276"/>
      <c r="BQW35" s="276"/>
      <c r="BQX35" s="276"/>
      <c r="BQY35" s="276"/>
      <c r="BQZ35" s="276"/>
      <c r="BRA35" s="276"/>
      <c r="BRB35" s="276"/>
      <c r="BRC35" s="276"/>
      <c r="BRD35" s="276"/>
      <c r="BRE35" s="276"/>
      <c r="BRF35" s="276"/>
      <c r="BRG35" s="276"/>
      <c r="BRH35" s="276"/>
      <c r="BRI35" s="276"/>
      <c r="BRJ35" s="276"/>
      <c r="BRK35" s="276"/>
      <c r="BRL35" s="276"/>
      <c r="BRM35" s="276"/>
      <c r="BRN35" s="276"/>
      <c r="BRO35" s="276"/>
      <c r="BRP35" s="276"/>
      <c r="BRQ35" s="276"/>
      <c r="BRR35" s="276"/>
      <c r="BRS35" s="276"/>
      <c r="BRT35" s="276"/>
      <c r="BRU35" s="276"/>
      <c r="BRV35" s="276"/>
      <c r="BRW35" s="276"/>
      <c r="BRX35" s="276"/>
      <c r="BRY35" s="276"/>
      <c r="BRZ35" s="276"/>
      <c r="BSA35" s="276"/>
      <c r="BSB35" s="276"/>
      <c r="BSC35" s="276"/>
      <c r="BSD35" s="276"/>
      <c r="BSE35" s="276"/>
      <c r="BSF35" s="276"/>
      <c r="BSG35" s="276"/>
      <c r="BSH35" s="276"/>
      <c r="BSI35" s="276"/>
      <c r="BSJ35" s="276"/>
      <c r="BSK35" s="276"/>
      <c r="BSL35" s="276"/>
      <c r="BSM35" s="276"/>
      <c r="BSN35" s="276"/>
      <c r="BSO35" s="276"/>
      <c r="BSP35" s="276"/>
      <c r="BSQ35" s="276"/>
      <c r="BSR35" s="276"/>
      <c r="BSS35" s="276"/>
      <c r="BST35" s="276"/>
      <c r="BSU35" s="276"/>
      <c r="BSV35" s="276"/>
      <c r="BSW35" s="276"/>
      <c r="BSX35" s="276"/>
      <c r="BSY35" s="276"/>
      <c r="BSZ35" s="276"/>
      <c r="BTA35" s="276"/>
      <c r="BTB35" s="276"/>
      <c r="BTC35" s="276"/>
      <c r="BTD35" s="276"/>
      <c r="BTE35" s="276"/>
      <c r="BTF35" s="276"/>
      <c r="BTG35" s="276"/>
      <c r="BTH35" s="276"/>
      <c r="BTI35" s="276"/>
      <c r="BTJ35" s="276"/>
      <c r="BTK35" s="276"/>
      <c r="BTL35" s="276"/>
      <c r="BTM35" s="276"/>
      <c r="BTN35" s="276"/>
      <c r="BTO35" s="276"/>
      <c r="BTP35" s="276"/>
      <c r="BTQ35" s="276"/>
      <c r="BTR35" s="276"/>
      <c r="BTS35" s="276"/>
      <c r="BTT35" s="276"/>
      <c r="BTU35" s="276"/>
      <c r="BTV35" s="276"/>
      <c r="BTW35" s="276"/>
      <c r="BTX35" s="276"/>
      <c r="BTY35" s="276"/>
      <c r="BTZ35" s="276"/>
      <c r="BUA35" s="276"/>
      <c r="BUB35" s="276"/>
      <c r="BUC35" s="276"/>
      <c r="BUD35" s="276"/>
      <c r="BUE35" s="276"/>
      <c r="BUF35" s="276"/>
      <c r="BUG35" s="276"/>
      <c r="BUH35" s="276"/>
      <c r="BUI35" s="276"/>
      <c r="BUJ35" s="276"/>
      <c r="BUK35" s="276"/>
      <c r="BUL35" s="276"/>
      <c r="BUM35" s="276"/>
      <c r="BUN35" s="276"/>
      <c r="BUO35" s="276"/>
      <c r="BUP35" s="276"/>
      <c r="BUQ35" s="276"/>
      <c r="BUR35" s="276"/>
      <c r="BUS35" s="276"/>
      <c r="BUT35" s="276"/>
      <c r="BUU35" s="276"/>
      <c r="BUV35" s="276"/>
      <c r="BUW35" s="276"/>
      <c r="BUX35" s="276"/>
      <c r="BUY35" s="276"/>
      <c r="BUZ35" s="276"/>
      <c r="BVA35" s="276"/>
      <c r="BVB35" s="276"/>
      <c r="BVC35" s="276"/>
      <c r="BVD35" s="276"/>
      <c r="BVE35" s="276"/>
      <c r="BVF35" s="276"/>
      <c r="BVG35" s="276"/>
      <c r="BVH35" s="276"/>
      <c r="BVI35" s="276"/>
      <c r="BVJ35" s="276"/>
      <c r="BVK35" s="276"/>
      <c r="BVL35" s="276"/>
      <c r="BVM35" s="276"/>
      <c r="BVN35" s="276"/>
      <c r="BVO35" s="276"/>
      <c r="BVP35" s="276"/>
      <c r="BVQ35" s="276"/>
      <c r="BVR35" s="276"/>
      <c r="BVS35" s="276"/>
      <c r="BVT35" s="276"/>
      <c r="BVU35" s="276"/>
      <c r="BVV35" s="276"/>
      <c r="BVW35" s="276"/>
      <c r="BVX35" s="276"/>
      <c r="BVY35" s="276"/>
      <c r="BVZ35" s="276"/>
      <c r="BWA35" s="276"/>
      <c r="BWB35" s="276"/>
      <c r="BWC35" s="276"/>
      <c r="BWD35" s="276"/>
      <c r="BWE35" s="276"/>
      <c r="BWF35" s="276"/>
      <c r="BWG35" s="276"/>
      <c r="BWH35" s="276"/>
      <c r="BWI35" s="276"/>
      <c r="BWJ35" s="276"/>
      <c r="BWK35" s="276"/>
      <c r="BWL35" s="276"/>
      <c r="BWM35" s="276"/>
      <c r="BWN35" s="276"/>
      <c r="BWO35" s="276"/>
      <c r="BWP35" s="276"/>
      <c r="BWQ35" s="276"/>
      <c r="BWR35" s="276"/>
      <c r="BWS35" s="276"/>
      <c r="BWT35" s="276"/>
      <c r="BWU35" s="276"/>
      <c r="BWV35" s="276"/>
      <c r="BWW35" s="276"/>
      <c r="BWX35" s="276"/>
      <c r="BWY35" s="276"/>
      <c r="BWZ35" s="276"/>
      <c r="BXA35" s="276"/>
      <c r="BXB35" s="276"/>
      <c r="BXC35" s="276"/>
      <c r="BXD35" s="276"/>
      <c r="BXE35" s="276"/>
      <c r="BXF35" s="276"/>
      <c r="BXG35" s="276"/>
      <c r="BXH35" s="276"/>
      <c r="BXI35" s="276"/>
      <c r="BXJ35" s="276"/>
      <c r="BXK35" s="276"/>
      <c r="BXL35" s="276"/>
      <c r="BXM35" s="276"/>
      <c r="BXN35" s="276"/>
      <c r="BXO35" s="276"/>
      <c r="BXP35" s="276"/>
      <c r="BXQ35" s="276"/>
      <c r="BXR35" s="276"/>
      <c r="BXS35" s="276"/>
      <c r="BXT35" s="276"/>
      <c r="BXU35" s="276"/>
      <c r="BXV35" s="276"/>
      <c r="BXW35" s="276"/>
      <c r="BXX35" s="276"/>
      <c r="BXY35" s="276"/>
      <c r="BXZ35" s="276"/>
      <c r="BYA35" s="276"/>
      <c r="BYB35" s="276"/>
      <c r="BYC35" s="276"/>
      <c r="BYD35" s="276"/>
      <c r="BYE35" s="276"/>
      <c r="BYF35" s="276"/>
      <c r="BYG35" s="276"/>
      <c r="BYH35" s="276"/>
      <c r="BYI35" s="276"/>
      <c r="BYJ35" s="276"/>
      <c r="BYK35" s="276"/>
      <c r="BYL35" s="276"/>
      <c r="BYM35" s="276"/>
      <c r="BYN35" s="276"/>
      <c r="BYO35" s="276"/>
      <c r="BYP35" s="276"/>
      <c r="BYQ35" s="276"/>
      <c r="BYR35" s="276"/>
      <c r="BYS35" s="276"/>
      <c r="BYT35" s="276"/>
      <c r="BYU35" s="276"/>
      <c r="BYV35" s="276"/>
      <c r="BYW35" s="276"/>
      <c r="BYX35" s="276"/>
      <c r="BYY35" s="276"/>
      <c r="BYZ35" s="276"/>
      <c r="BZA35" s="276"/>
      <c r="BZB35" s="276"/>
      <c r="BZC35" s="276"/>
      <c r="BZD35" s="276"/>
      <c r="BZE35" s="276"/>
      <c r="BZF35" s="276"/>
      <c r="BZG35" s="276"/>
      <c r="BZH35" s="276"/>
      <c r="BZI35" s="276"/>
      <c r="BZJ35" s="276"/>
      <c r="BZK35" s="276"/>
      <c r="BZL35" s="276"/>
      <c r="BZM35" s="276"/>
      <c r="BZN35" s="276"/>
      <c r="BZO35" s="276"/>
      <c r="BZP35" s="276"/>
      <c r="BZQ35" s="276"/>
      <c r="BZR35" s="276"/>
      <c r="BZS35" s="276"/>
      <c r="BZT35" s="276"/>
      <c r="BZU35" s="276"/>
      <c r="BZV35" s="276"/>
      <c r="BZW35" s="276"/>
      <c r="BZX35" s="276"/>
      <c r="BZY35" s="276"/>
      <c r="BZZ35" s="276"/>
      <c r="CAA35" s="276"/>
      <c r="CAB35" s="276"/>
      <c r="CAC35" s="276"/>
      <c r="CAD35" s="276"/>
      <c r="CAE35" s="276"/>
      <c r="CAF35" s="276"/>
      <c r="CAG35" s="276"/>
      <c r="CAH35" s="276"/>
      <c r="CAI35" s="276"/>
      <c r="CAJ35" s="276"/>
      <c r="CAK35" s="276"/>
      <c r="CAL35" s="276"/>
      <c r="CAM35" s="276"/>
      <c r="CAN35" s="276"/>
      <c r="CAO35" s="276"/>
      <c r="CAP35" s="276"/>
      <c r="CAQ35" s="276"/>
      <c r="CAR35" s="276"/>
      <c r="CAS35" s="276"/>
      <c r="CAT35" s="276"/>
      <c r="CAU35" s="276"/>
      <c r="CAV35" s="276"/>
      <c r="CAW35" s="276"/>
      <c r="CAX35" s="276"/>
      <c r="CAY35" s="276"/>
      <c r="CAZ35" s="276"/>
      <c r="CBA35" s="276"/>
      <c r="CBB35" s="276"/>
      <c r="CBC35" s="276"/>
      <c r="CBD35" s="276"/>
      <c r="CBE35" s="276"/>
      <c r="CBF35" s="276"/>
      <c r="CBG35" s="276"/>
      <c r="CBH35" s="276"/>
      <c r="CBI35" s="276"/>
      <c r="CBJ35" s="276"/>
      <c r="CBK35" s="276"/>
      <c r="CBL35" s="276"/>
      <c r="CBM35" s="276"/>
      <c r="CBN35" s="276"/>
      <c r="CBO35" s="276"/>
      <c r="CBP35" s="276"/>
      <c r="CBQ35" s="276"/>
      <c r="CBR35" s="276"/>
      <c r="CBS35" s="276"/>
      <c r="CBT35" s="276"/>
      <c r="CBU35" s="276"/>
      <c r="CBV35" s="276"/>
      <c r="CBW35" s="276"/>
      <c r="CBX35" s="276"/>
      <c r="CBY35" s="276"/>
      <c r="CBZ35" s="276"/>
      <c r="CCA35" s="276"/>
      <c r="CCB35" s="276"/>
      <c r="CCC35" s="276"/>
      <c r="CCD35" s="276"/>
      <c r="CCE35" s="276"/>
      <c r="CCF35" s="276"/>
      <c r="CCG35" s="276"/>
      <c r="CCH35" s="276"/>
      <c r="CCI35" s="276"/>
      <c r="CCJ35" s="276"/>
      <c r="CCK35" s="276"/>
      <c r="CCL35" s="276"/>
      <c r="CCM35" s="276"/>
      <c r="CCN35" s="276"/>
      <c r="CCO35" s="276"/>
      <c r="CCP35" s="276"/>
      <c r="CCQ35" s="276"/>
      <c r="CCR35" s="276"/>
      <c r="CCS35" s="276"/>
      <c r="CCT35" s="276"/>
      <c r="CCU35" s="276"/>
      <c r="CCV35" s="276"/>
      <c r="CCW35" s="276"/>
      <c r="CCX35" s="276"/>
      <c r="CCY35" s="276"/>
      <c r="CCZ35" s="276"/>
      <c r="CDA35" s="276"/>
      <c r="CDB35" s="276"/>
      <c r="CDC35" s="276"/>
      <c r="CDD35" s="276"/>
      <c r="CDE35" s="276"/>
      <c r="CDF35" s="276"/>
      <c r="CDG35" s="276"/>
      <c r="CDH35" s="276"/>
      <c r="CDI35" s="276"/>
      <c r="CDJ35" s="276"/>
      <c r="CDK35" s="276"/>
      <c r="CDL35" s="276"/>
      <c r="CDM35" s="276"/>
      <c r="CDN35" s="276"/>
      <c r="CDO35" s="276"/>
      <c r="CDP35" s="276"/>
      <c r="CDQ35" s="276"/>
      <c r="CDR35" s="276"/>
      <c r="CDS35" s="276"/>
      <c r="CDT35" s="276"/>
      <c r="CDU35" s="276"/>
      <c r="CDV35" s="276"/>
      <c r="CDW35" s="276"/>
      <c r="CDX35" s="276"/>
      <c r="CDY35" s="276"/>
      <c r="CDZ35" s="276"/>
      <c r="CEA35" s="276"/>
      <c r="CEB35" s="276"/>
      <c r="CEC35" s="276"/>
      <c r="CED35" s="276"/>
      <c r="CEE35" s="276"/>
      <c r="CEF35" s="276"/>
      <c r="CEG35" s="276"/>
      <c r="CEH35" s="276"/>
      <c r="CEI35" s="276"/>
      <c r="CEJ35" s="276"/>
      <c r="CEK35" s="276"/>
      <c r="CEL35" s="276"/>
      <c r="CEM35" s="276"/>
      <c r="CEN35" s="276"/>
      <c r="CEO35" s="276"/>
      <c r="CEP35" s="276"/>
      <c r="CEQ35" s="276"/>
      <c r="CER35" s="276"/>
      <c r="CES35" s="276"/>
      <c r="CET35" s="276"/>
      <c r="CEU35" s="276"/>
      <c r="CEV35" s="276"/>
      <c r="CEW35" s="276"/>
      <c r="CEX35" s="276"/>
      <c r="CEY35" s="276"/>
      <c r="CEZ35" s="276"/>
      <c r="CFA35" s="276"/>
      <c r="CFB35" s="276"/>
      <c r="CFC35" s="276"/>
      <c r="CFD35" s="276"/>
      <c r="CFE35" s="276"/>
      <c r="CFF35" s="276"/>
      <c r="CFG35" s="276"/>
      <c r="CFH35" s="276"/>
      <c r="CFI35" s="276"/>
      <c r="CFJ35" s="276"/>
      <c r="CFK35" s="276"/>
      <c r="CFL35" s="276"/>
      <c r="CFM35" s="276"/>
      <c r="CFN35" s="276"/>
      <c r="CFO35" s="276"/>
      <c r="CFP35" s="276"/>
      <c r="CFQ35" s="276"/>
      <c r="CFR35" s="276"/>
      <c r="CFS35" s="276"/>
      <c r="CFT35" s="276"/>
      <c r="CFU35" s="276"/>
      <c r="CFV35" s="276"/>
      <c r="CFW35" s="276"/>
      <c r="CFX35" s="276"/>
      <c r="CFY35" s="276"/>
      <c r="CFZ35" s="276"/>
      <c r="CGA35" s="276"/>
      <c r="CGB35" s="276"/>
      <c r="CGC35" s="276"/>
      <c r="CGD35" s="276"/>
      <c r="CGE35" s="276"/>
      <c r="CGF35" s="276"/>
      <c r="CGG35" s="276"/>
      <c r="CGH35" s="276"/>
      <c r="CGI35" s="276"/>
      <c r="CGJ35" s="276"/>
      <c r="CGK35" s="276"/>
      <c r="CGL35" s="276"/>
      <c r="CGM35" s="276"/>
      <c r="CGN35" s="276"/>
      <c r="CGO35" s="276"/>
      <c r="CGP35" s="276"/>
      <c r="CGQ35" s="276"/>
      <c r="CGR35" s="276"/>
      <c r="CGS35" s="276"/>
      <c r="CGT35" s="276"/>
      <c r="CGU35" s="276"/>
      <c r="CGV35" s="276"/>
      <c r="CGW35" s="276"/>
      <c r="CGX35" s="276"/>
      <c r="CGY35" s="276"/>
      <c r="CGZ35" s="276"/>
      <c r="CHA35" s="276"/>
      <c r="CHB35" s="276"/>
      <c r="CHC35" s="276"/>
      <c r="CHD35" s="276"/>
      <c r="CHE35" s="276"/>
      <c r="CHF35" s="276"/>
      <c r="CHG35" s="276"/>
      <c r="CHH35" s="276"/>
      <c r="CHI35" s="276"/>
      <c r="CHJ35" s="276"/>
      <c r="CHK35" s="276"/>
      <c r="CHL35" s="276"/>
      <c r="CHM35" s="276"/>
      <c r="CHN35" s="276"/>
      <c r="CHO35" s="276"/>
      <c r="CHP35" s="276"/>
      <c r="CHQ35" s="276"/>
      <c r="CHR35" s="276"/>
      <c r="CHS35" s="276"/>
      <c r="CHT35" s="276"/>
      <c r="CHU35" s="276"/>
      <c r="CHV35" s="276"/>
      <c r="CHW35" s="276"/>
      <c r="CHX35" s="276"/>
      <c r="CHY35" s="276"/>
      <c r="CHZ35" s="276"/>
      <c r="CIA35" s="276"/>
      <c r="CIB35" s="276"/>
      <c r="CIC35" s="276"/>
      <c r="CID35" s="276"/>
      <c r="CIE35" s="276"/>
      <c r="CIF35" s="276"/>
      <c r="CIG35" s="276"/>
      <c r="CIH35" s="276"/>
      <c r="CII35" s="276"/>
      <c r="CIJ35" s="276"/>
      <c r="CIK35" s="276"/>
      <c r="CIL35" s="276"/>
      <c r="CIM35" s="276"/>
      <c r="CIN35" s="276"/>
      <c r="CIO35" s="276"/>
      <c r="CIP35" s="276"/>
      <c r="CIQ35" s="276"/>
      <c r="CIR35" s="276"/>
      <c r="CIS35" s="276"/>
      <c r="CIT35" s="276"/>
      <c r="CIU35" s="276"/>
      <c r="CIV35" s="276"/>
      <c r="CIW35" s="276"/>
      <c r="CIX35" s="276"/>
      <c r="CIY35" s="276"/>
      <c r="CIZ35" s="276"/>
      <c r="CJA35" s="276"/>
      <c r="CJB35" s="276"/>
      <c r="CJC35" s="276"/>
      <c r="CJD35" s="276"/>
      <c r="CJE35" s="276"/>
      <c r="CJF35" s="276"/>
      <c r="CJG35" s="276"/>
      <c r="CJH35" s="276"/>
      <c r="CJI35" s="276"/>
      <c r="CJJ35" s="276"/>
      <c r="CJK35" s="276"/>
      <c r="CJL35" s="276"/>
      <c r="CJM35" s="276"/>
      <c r="CJN35" s="276"/>
      <c r="CJO35" s="276"/>
      <c r="CJP35" s="276"/>
      <c r="CJQ35" s="276"/>
      <c r="CJR35" s="276"/>
      <c r="CJS35" s="276"/>
      <c r="CJT35" s="276"/>
      <c r="CJU35" s="276"/>
      <c r="CJV35" s="276"/>
      <c r="CJW35" s="276"/>
      <c r="CJX35" s="276"/>
      <c r="CJY35" s="276"/>
      <c r="CJZ35" s="276"/>
      <c r="CKA35" s="276"/>
      <c r="CKB35" s="276"/>
      <c r="CKC35" s="276"/>
      <c r="CKD35" s="276"/>
      <c r="CKE35" s="276"/>
      <c r="CKF35" s="276"/>
      <c r="CKG35" s="276"/>
      <c r="CKH35" s="276"/>
      <c r="CKI35" s="276"/>
      <c r="CKJ35" s="276"/>
      <c r="CKK35" s="276"/>
      <c r="CKL35" s="276"/>
      <c r="CKM35" s="276"/>
      <c r="CKN35" s="276"/>
      <c r="CKO35" s="276"/>
      <c r="CKP35" s="276"/>
      <c r="CKQ35" s="276"/>
      <c r="CKR35" s="276"/>
      <c r="CKS35" s="276"/>
      <c r="CKT35" s="276"/>
      <c r="CKU35" s="276"/>
      <c r="CKV35" s="276"/>
      <c r="CKW35" s="276"/>
      <c r="CKX35" s="276"/>
      <c r="CKY35" s="276"/>
      <c r="CKZ35" s="276"/>
      <c r="CLA35" s="276"/>
      <c r="CLB35" s="276"/>
      <c r="CLC35" s="276"/>
      <c r="CLD35" s="276"/>
      <c r="CLE35" s="276"/>
      <c r="CLF35" s="276"/>
      <c r="CLG35" s="276"/>
      <c r="CLH35" s="276"/>
      <c r="CLI35" s="276"/>
      <c r="CLJ35" s="276"/>
      <c r="CLK35" s="276"/>
      <c r="CLL35" s="276"/>
      <c r="CLM35" s="276"/>
      <c r="CLN35" s="276"/>
      <c r="CLO35" s="276"/>
      <c r="CLP35" s="276"/>
      <c r="CLQ35" s="276"/>
      <c r="CLR35" s="276"/>
      <c r="CLS35" s="276"/>
      <c r="CLT35" s="276"/>
      <c r="CLU35" s="276"/>
      <c r="CLV35" s="276"/>
      <c r="CLW35" s="276"/>
      <c r="CLX35" s="276"/>
      <c r="CLY35" s="276"/>
      <c r="CLZ35" s="276"/>
      <c r="CMA35" s="276"/>
      <c r="CMB35" s="276"/>
      <c r="CMC35" s="276"/>
      <c r="CMD35" s="276"/>
      <c r="CME35" s="276"/>
      <c r="CMF35" s="276"/>
      <c r="CMG35" s="276"/>
      <c r="CMH35" s="276"/>
      <c r="CMI35" s="276"/>
      <c r="CMJ35" s="276"/>
      <c r="CMK35" s="276"/>
      <c r="CML35" s="276"/>
      <c r="CMM35" s="276"/>
      <c r="CMN35" s="276"/>
      <c r="CMO35" s="276"/>
      <c r="CMP35" s="276"/>
      <c r="CMQ35" s="276"/>
      <c r="CMR35" s="276"/>
      <c r="CMS35" s="276"/>
      <c r="CMT35" s="276"/>
      <c r="CMU35" s="276"/>
      <c r="CMV35" s="276"/>
      <c r="CMW35" s="276"/>
      <c r="CMX35" s="276"/>
      <c r="CMY35" s="276"/>
      <c r="CMZ35" s="276"/>
      <c r="CNA35" s="276"/>
      <c r="CNB35" s="276"/>
      <c r="CNC35" s="276"/>
      <c r="CND35" s="276"/>
      <c r="CNE35" s="276"/>
      <c r="CNF35" s="276"/>
      <c r="CNG35" s="276"/>
      <c r="CNH35" s="276"/>
      <c r="CNI35" s="276"/>
      <c r="CNJ35" s="276"/>
      <c r="CNK35" s="276"/>
      <c r="CNL35" s="276"/>
      <c r="CNM35" s="276"/>
      <c r="CNN35" s="276"/>
      <c r="CNO35" s="276"/>
      <c r="CNP35" s="276"/>
      <c r="CNQ35" s="276"/>
      <c r="CNR35" s="276"/>
      <c r="CNS35" s="276"/>
      <c r="CNT35" s="276"/>
      <c r="CNU35" s="276"/>
      <c r="CNV35" s="276"/>
      <c r="CNW35" s="276"/>
      <c r="CNX35" s="276"/>
      <c r="CNY35" s="276"/>
      <c r="CNZ35" s="276"/>
      <c r="COA35" s="276"/>
      <c r="COB35" s="276"/>
      <c r="COC35" s="276"/>
      <c r="COD35" s="276"/>
      <c r="COE35" s="276"/>
      <c r="COF35" s="276"/>
      <c r="COG35" s="276"/>
      <c r="COH35" s="276"/>
      <c r="COI35" s="276"/>
      <c r="COJ35" s="276"/>
      <c r="COK35" s="276"/>
      <c r="COL35" s="276"/>
      <c r="COM35" s="276"/>
      <c r="CON35" s="276"/>
      <c r="COO35" s="276"/>
      <c r="COP35" s="276"/>
      <c r="COQ35" s="276"/>
      <c r="COR35" s="276"/>
      <c r="COS35" s="276"/>
      <c r="COT35" s="276"/>
      <c r="COU35" s="276"/>
      <c r="COV35" s="276"/>
      <c r="COW35" s="276"/>
      <c r="COX35" s="276"/>
      <c r="COY35" s="276"/>
      <c r="COZ35" s="276"/>
      <c r="CPA35" s="276"/>
      <c r="CPB35" s="276"/>
      <c r="CPC35" s="276"/>
      <c r="CPD35" s="276"/>
      <c r="CPE35" s="276"/>
      <c r="CPF35" s="276"/>
      <c r="CPG35" s="276"/>
      <c r="CPH35" s="276"/>
      <c r="CPI35" s="276"/>
      <c r="CPJ35" s="276"/>
      <c r="CPK35" s="276"/>
      <c r="CPL35" s="276"/>
      <c r="CPM35" s="276"/>
      <c r="CPN35" s="276"/>
      <c r="CPO35" s="276"/>
      <c r="CPP35" s="276"/>
      <c r="CPQ35" s="276"/>
      <c r="CPR35" s="276"/>
      <c r="CPS35" s="276"/>
      <c r="CPT35" s="276"/>
      <c r="CPU35" s="276"/>
      <c r="CPV35" s="276"/>
      <c r="CPW35" s="276"/>
      <c r="CPX35" s="276"/>
      <c r="CPY35" s="276"/>
      <c r="CPZ35" s="276"/>
      <c r="CQA35" s="276"/>
      <c r="CQB35" s="276"/>
      <c r="CQC35" s="276"/>
      <c r="CQD35" s="276"/>
      <c r="CQE35" s="276"/>
      <c r="CQF35" s="276"/>
      <c r="CQG35" s="276"/>
      <c r="CQH35" s="276"/>
      <c r="CQI35" s="276"/>
      <c r="CQJ35" s="276"/>
      <c r="CQK35" s="276"/>
      <c r="CQL35" s="276"/>
      <c r="CQM35" s="276"/>
      <c r="CQN35" s="276"/>
      <c r="CQO35" s="276"/>
      <c r="CQP35" s="276"/>
      <c r="CQQ35" s="276"/>
      <c r="CQR35" s="276"/>
      <c r="CQS35" s="276"/>
      <c r="CQT35" s="276"/>
      <c r="CQU35" s="276"/>
      <c r="CQV35" s="276"/>
      <c r="CQW35" s="276"/>
      <c r="CQX35" s="276"/>
      <c r="CQY35" s="276"/>
      <c r="CQZ35" s="276"/>
      <c r="CRA35" s="276"/>
      <c r="CRB35" s="276"/>
      <c r="CRC35" s="276"/>
      <c r="CRD35" s="276"/>
      <c r="CRE35" s="276"/>
      <c r="CRF35" s="276"/>
      <c r="CRG35" s="276"/>
      <c r="CRH35" s="276"/>
      <c r="CRI35" s="276"/>
      <c r="CRJ35" s="276"/>
      <c r="CRK35" s="276"/>
      <c r="CRL35" s="276"/>
      <c r="CRM35" s="276"/>
      <c r="CRN35" s="276"/>
      <c r="CRO35" s="276"/>
      <c r="CRP35" s="276"/>
      <c r="CRQ35" s="276"/>
      <c r="CRR35" s="276"/>
      <c r="CRS35" s="276"/>
      <c r="CRT35" s="276"/>
      <c r="CRU35" s="276"/>
      <c r="CRV35" s="276"/>
      <c r="CRW35" s="276"/>
      <c r="CRX35" s="276"/>
      <c r="CRY35" s="276"/>
      <c r="CRZ35" s="276"/>
      <c r="CSA35" s="276"/>
      <c r="CSB35" s="276"/>
      <c r="CSC35" s="276"/>
      <c r="CSD35" s="276"/>
      <c r="CSE35" s="276"/>
      <c r="CSF35" s="276"/>
      <c r="CSG35" s="276"/>
      <c r="CSH35" s="276"/>
      <c r="CSI35" s="276"/>
      <c r="CSJ35" s="276"/>
      <c r="CSK35" s="276"/>
      <c r="CSL35" s="276"/>
      <c r="CSM35" s="276"/>
      <c r="CSN35" s="276"/>
      <c r="CSO35" s="276"/>
      <c r="CSP35" s="276"/>
      <c r="CSQ35" s="276"/>
      <c r="CSR35" s="276"/>
      <c r="CSS35" s="276"/>
      <c r="CST35" s="276"/>
      <c r="CSU35" s="276"/>
      <c r="CSV35" s="276"/>
      <c r="CSW35" s="276"/>
      <c r="CSX35" s="276"/>
      <c r="CSY35" s="276"/>
      <c r="CSZ35" s="276"/>
      <c r="CTA35" s="276"/>
      <c r="CTB35" s="276"/>
      <c r="CTC35" s="276"/>
      <c r="CTD35" s="276"/>
      <c r="CTE35" s="276"/>
      <c r="CTF35" s="276"/>
      <c r="CTG35" s="276"/>
      <c r="CTH35" s="276"/>
      <c r="CTI35" s="276"/>
      <c r="CTJ35" s="276"/>
      <c r="CTK35" s="276"/>
      <c r="CTL35" s="276"/>
      <c r="CTM35" s="276"/>
      <c r="CTN35" s="276"/>
      <c r="CTO35" s="276"/>
      <c r="CTP35" s="276"/>
      <c r="CTQ35" s="276"/>
      <c r="CTR35" s="276"/>
      <c r="CTS35" s="276"/>
      <c r="CTT35" s="276"/>
      <c r="CTU35" s="276"/>
      <c r="CTV35" s="276"/>
      <c r="CTW35" s="276"/>
      <c r="CTX35" s="276"/>
      <c r="CTY35" s="276"/>
      <c r="CTZ35" s="276"/>
      <c r="CUA35" s="276"/>
      <c r="CUB35" s="276"/>
      <c r="CUC35" s="276"/>
      <c r="CUD35" s="276"/>
      <c r="CUE35" s="276"/>
      <c r="CUF35" s="276"/>
      <c r="CUG35" s="276"/>
      <c r="CUH35" s="276"/>
      <c r="CUI35" s="276"/>
      <c r="CUJ35" s="276"/>
      <c r="CUK35" s="276"/>
      <c r="CUL35" s="276"/>
      <c r="CUM35" s="276"/>
      <c r="CUN35" s="276"/>
      <c r="CUO35" s="276"/>
      <c r="CUP35" s="276"/>
      <c r="CUQ35" s="276"/>
      <c r="CUR35" s="276"/>
      <c r="CUS35" s="276"/>
      <c r="CUT35" s="276"/>
      <c r="CUU35" s="276"/>
      <c r="CUV35" s="276"/>
      <c r="CUW35" s="276"/>
      <c r="CUX35" s="276"/>
      <c r="CUY35" s="276"/>
      <c r="CUZ35" s="276"/>
      <c r="CVA35" s="276"/>
      <c r="CVB35" s="276"/>
      <c r="CVC35" s="276"/>
      <c r="CVD35" s="276"/>
      <c r="CVE35" s="276"/>
      <c r="CVF35" s="276"/>
      <c r="CVG35" s="276"/>
      <c r="CVH35" s="276"/>
      <c r="CVI35" s="276"/>
      <c r="CVJ35" s="276"/>
      <c r="CVK35" s="276"/>
      <c r="CVL35" s="276"/>
      <c r="CVM35" s="276"/>
      <c r="CVN35" s="276"/>
      <c r="CVO35" s="276"/>
      <c r="CVP35" s="276"/>
      <c r="CVQ35" s="276"/>
      <c r="CVR35" s="276"/>
      <c r="CVS35" s="276"/>
      <c r="CVT35" s="276"/>
      <c r="CVU35" s="276"/>
      <c r="CVV35" s="276"/>
      <c r="CVW35" s="276"/>
      <c r="CVX35" s="276"/>
      <c r="CVY35" s="276"/>
      <c r="CVZ35" s="276"/>
      <c r="CWA35" s="276"/>
      <c r="CWB35" s="276"/>
      <c r="CWC35" s="276"/>
      <c r="CWD35" s="276"/>
      <c r="CWE35" s="276"/>
      <c r="CWF35" s="276"/>
      <c r="CWG35" s="276"/>
      <c r="CWH35" s="276"/>
      <c r="CWI35" s="276"/>
      <c r="CWJ35" s="276"/>
      <c r="CWK35" s="276"/>
      <c r="CWL35" s="276"/>
      <c r="CWM35" s="276"/>
      <c r="CWN35" s="276"/>
      <c r="CWO35" s="276"/>
      <c r="CWP35" s="276"/>
      <c r="CWQ35" s="276"/>
      <c r="CWR35" s="276"/>
      <c r="CWS35" s="276"/>
      <c r="CWT35" s="276"/>
      <c r="CWU35" s="276"/>
      <c r="CWV35" s="276"/>
      <c r="CWW35" s="276"/>
      <c r="CWX35" s="276"/>
      <c r="CWY35" s="276"/>
      <c r="CWZ35" s="276"/>
      <c r="CXA35" s="276"/>
      <c r="CXB35" s="276"/>
      <c r="CXC35" s="276"/>
      <c r="CXD35" s="276"/>
      <c r="CXE35" s="276"/>
      <c r="CXF35" s="276"/>
      <c r="CXG35" s="276"/>
      <c r="CXH35" s="276"/>
      <c r="CXI35" s="276"/>
      <c r="CXJ35" s="276"/>
      <c r="CXK35" s="276"/>
      <c r="CXL35" s="276"/>
      <c r="CXM35" s="276"/>
      <c r="CXN35" s="276"/>
      <c r="CXO35" s="276"/>
      <c r="CXP35" s="276"/>
      <c r="CXQ35" s="276"/>
      <c r="CXR35" s="276"/>
      <c r="CXS35" s="276"/>
      <c r="CXT35" s="276"/>
      <c r="CXU35" s="276"/>
      <c r="CXV35" s="276"/>
      <c r="CXW35" s="276"/>
      <c r="CXX35" s="276"/>
      <c r="CXY35" s="276"/>
      <c r="CXZ35" s="276"/>
      <c r="CYA35" s="276"/>
      <c r="CYB35" s="276"/>
      <c r="CYC35" s="276"/>
      <c r="CYD35" s="276"/>
      <c r="CYE35" s="276"/>
      <c r="CYF35" s="276"/>
      <c r="CYG35" s="276"/>
      <c r="CYH35" s="276"/>
      <c r="CYI35" s="276"/>
      <c r="CYJ35" s="276"/>
      <c r="CYK35" s="276"/>
      <c r="CYL35" s="276"/>
      <c r="CYM35" s="276"/>
      <c r="CYN35" s="276"/>
      <c r="CYO35" s="276"/>
      <c r="CYP35" s="276"/>
      <c r="CYQ35" s="276"/>
      <c r="CYR35" s="276"/>
      <c r="CYS35" s="276"/>
      <c r="CYT35" s="276"/>
      <c r="CYU35" s="276"/>
      <c r="CYV35" s="276"/>
      <c r="CYW35" s="276"/>
      <c r="CYX35" s="276"/>
      <c r="CYY35" s="276"/>
      <c r="CYZ35" s="276"/>
      <c r="CZA35" s="276"/>
      <c r="CZB35" s="276"/>
      <c r="CZC35" s="276"/>
      <c r="CZD35" s="276"/>
      <c r="CZE35" s="276"/>
      <c r="CZF35" s="276"/>
      <c r="CZG35" s="276"/>
      <c r="CZH35" s="276"/>
      <c r="CZI35" s="276"/>
      <c r="CZJ35" s="276"/>
      <c r="CZK35" s="276"/>
      <c r="CZL35" s="276"/>
      <c r="CZM35" s="276"/>
      <c r="CZN35" s="276"/>
      <c r="CZO35" s="276"/>
      <c r="CZP35" s="276"/>
      <c r="CZQ35" s="276"/>
      <c r="CZR35" s="276"/>
      <c r="CZS35" s="276"/>
      <c r="CZT35" s="276"/>
      <c r="CZU35" s="276"/>
      <c r="CZV35" s="276"/>
      <c r="CZW35" s="276"/>
      <c r="CZX35" s="276"/>
      <c r="CZY35" s="276"/>
      <c r="CZZ35" s="276"/>
      <c r="DAA35" s="276"/>
      <c r="DAB35" s="276"/>
      <c r="DAC35" s="276"/>
      <c r="DAD35" s="276"/>
      <c r="DAE35" s="276"/>
      <c r="DAF35" s="276"/>
      <c r="DAG35" s="276"/>
      <c r="DAH35" s="276"/>
      <c r="DAI35" s="276"/>
      <c r="DAJ35" s="276"/>
      <c r="DAK35" s="276"/>
      <c r="DAL35" s="276"/>
      <c r="DAM35" s="276"/>
      <c r="DAN35" s="276"/>
      <c r="DAO35" s="276"/>
      <c r="DAP35" s="276"/>
      <c r="DAQ35" s="276"/>
      <c r="DAR35" s="276"/>
      <c r="DAS35" s="276"/>
      <c r="DAT35" s="276"/>
      <c r="DAU35" s="276"/>
      <c r="DAV35" s="276"/>
      <c r="DAW35" s="276"/>
      <c r="DAX35" s="276"/>
      <c r="DAY35" s="276"/>
      <c r="DAZ35" s="276"/>
      <c r="DBA35" s="276"/>
      <c r="DBB35" s="276"/>
      <c r="DBC35" s="276"/>
      <c r="DBD35" s="276"/>
      <c r="DBE35" s="276"/>
      <c r="DBF35" s="276"/>
      <c r="DBG35" s="276"/>
      <c r="DBH35" s="276"/>
      <c r="DBI35" s="276"/>
      <c r="DBJ35" s="276"/>
      <c r="DBK35" s="276"/>
      <c r="DBL35" s="276"/>
      <c r="DBM35" s="276"/>
      <c r="DBN35" s="276"/>
      <c r="DBO35" s="276"/>
      <c r="DBP35" s="276"/>
      <c r="DBQ35" s="276"/>
      <c r="DBR35" s="276"/>
      <c r="DBS35" s="276"/>
      <c r="DBT35" s="276"/>
      <c r="DBU35" s="276"/>
      <c r="DBV35" s="276"/>
      <c r="DBW35" s="276"/>
      <c r="DBX35" s="276"/>
      <c r="DBY35" s="276"/>
      <c r="DBZ35" s="276"/>
      <c r="DCA35" s="276"/>
      <c r="DCB35" s="276"/>
      <c r="DCC35" s="276"/>
      <c r="DCD35" s="276"/>
      <c r="DCE35" s="276"/>
      <c r="DCF35" s="276"/>
      <c r="DCG35" s="276"/>
      <c r="DCH35" s="276"/>
      <c r="DCI35" s="276"/>
      <c r="DCJ35" s="276"/>
      <c r="DCK35" s="276"/>
      <c r="DCL35" s="276"/>
      <c r="DCM35" s="276"/>
      <c r="DCN35" s="276"/>
      <c r="DCO35" s="276"/>
      <c r="DCP35" s="276"/>
      <c r="DCQ35" s="276"/>
      <c r="DCR35" s="276"/>
      <c r="DCS35" s="276"/>
      <c r="DCT35" s="276"/>
      <c r="DCU35" s="276"/>
      <c r="DCV35" s="276"/>
      <c r="DCW35" s="276"/>
      <c r="DCX35" s="276"/>
      <c r="DCY35" s="276"/>
      <c r="DCZ35" s="276"/>
      <c r="DDA35" s="276"/>
      <c r="DDB35" s="276"/>
      <c r="DDC35" s="276"/>
      <c r="DDD35" s="276"/>
      <c r="DDE35" s="276"/>
      <c r="DDF35" s="276"/>
      <c r="DDG35" s="276"/>
      <c r="DDH35" s="276"/>
      <c r="DDI35" s="276"/>
      <c r="DDJ35" s="276"/>
      <c r="DDK35" s="276"/>
      <c r="DDL35" s="276"/>
      <c r="DDM35" s="276"/>
      <c r="DDN35" s="276"/>
      <c r="DDO35" s="276"/>
      <c r="DDP35" s="276"/>
      <c r="DDQ35" s="276"/>
      <c r="DDR35" s="276"/>
      <c r="DDS35" s="276"/>
      <c r="DDT35" s="276"/>
      <c r="DDU35" s="276"/>
      <c r="DDV35" s="276"/>
      <c r="DDW35" s="276"/>
      <c r="DDX35" s="276"/>
      <c r="DDY35" s="276"/>
      <c r="DDZ35" s="276"/>
      <c r="DEA35" s="276"/>
      <c r="DEB35" s="276"/>
      <c r="DEC35" s="276"/>
      <c r="DED35" s="276"/>
      <c r="DEE35" s="276"/>
      <c r="DEF35" s="276"/>
      <c r="DEG35" s="276"/>
      <c r="DEH35" s="276"/>
      <c r="DEI35" s="276"/>
      <c r="DEJ35" s="276"/>
      <c r="DEK35" s="276"/>
      <c r="DEL35" s="276"/>
      <c r="DEM35" s="276"/>
      <c r="DEN35" s="276"/>
      <c r="DEO35" s="276"/>
      <c r="DEP35" s="276"/>
      <c r="DEQ35" s="276"/>
      <c r="DER35" s="276"/>
      <c r="DES35" s="276"/>
      <c r="DET35" s="276"/>
      <c r="DEU35" s="276"/>
      <c r="DEV35" s="276"/>
      <c r="DEW35" s="276"/>
      <c r="DEX35" s="276"/>
      <c r="DEY35" s="276"/>
      <c r="DEZ35" s="276"/>
      <c r="DFA35" s="276"/>
      <c r="DFB35" s="276"/>
      <c r="DFC35" s="276"/>
      <c r="DFD35" s="276"/>
      <c r="DFE35" s="276"/>
      <c r="DFF35" s="276"/>
      <c r="DFG35" s="276"/>
      <c r="DFH35" s="276"/>
      <c r="DFI35" s="276"/>
      <c r="DFJ35" s="276"/>
      <c r="DFK35" s="276"/>
      <c r="DFL35" s="276"/>
      <c r="DFM35" s="276"/>
      <c r="DFN35" s="276"/>
      <c r="DFO35" s="276"/>
      <c r="DFP35" s="276"/>
      <c r="DFQ35" s="276"/>
      <c r="DFR35" s="276"/>
      <c r="DFS35" s="276"/>
      <c r="DFT35" s="276"/>
      <c r="DFU35" s="276"/>
      <c r="DFV35" s="276"/>
      <c r="DFW35" s="276"/>
      <c r="DFX35" s="276"/>
      <c r="DFY35" s="276"/>
      <c r="DFZ35" s="276"/>
      <c r="DGA35" s="276"/>
      <c r="DGB35" s="276"/>
      <c r="DGC35" s="276"/>
      <c r="DGD35" s="276"/>
      <c r="DGE35" s="276"/>
      <c r="DGF35" s="276"/>
      <c r="DGG35" s="276"/>
      <c r="DGH35" s="276"/>
      <c r="DGI35" s="276"/>
      <c r="DGJ35" s="276"/>
      <c r="DGK35" s="276"/>
      <c r="DGL35" s="276"/>
      <c r="DGM35" s="276"/>
      <c r="DGN35" s="276"/>
      <c r="DGO35" s="276"/>
      <c r="DGP35" s="276"/>
      <c r="DGQ35" s="276"/>
      <c r="DGR35" s="276"/>
      <c r="DGS35" s="276"/>
      <c r="DGT35" s="276"/>
      <c r="DGU35" s="276"/>
      <c r="DGV35" s="276"/>
      <c r="DGW35" s="276"/>
      <c r="DGX35" s="276"/>
      <c r="DGY35" s="276"/>
      <c r="DGZ35" s="276"/>
      <c r="DHA35" s="276"/>
      <c r="DHB35" s="276"/>
      <c r="DHC35" s="276"/>
      <c r="DHD35" s="276"/>
      <c r="DHE35" s="276"/>
      <c r="DHF35" s="276"/>
      <c r="DHG35" s="276"/>
      <c r="DHH35" s="276"/>
      <c r="DHI35" s="276"/>
      <c r="DHJ35" s="276"/>
      <c r="DHK35" s="276"/>
      <c r="DHL35" s="276"/>
      <c r="DHM35" s="276"/>
      <c r="DHN35" s="276"/>
      <c r="DHO35" s="276"/>
      <c r="DHP35" s="276"/>
      <c r="DHQ35" s="276"/>
      <c r="DHR35" s="276"/>
      <c r="DHS35" s="276"/>
      <c r="DHT35" s="276"/>
      <c r="DHU35" s="276"/>
      <c r="DHV35" s="276"/>
      <c r="DHW35" s="276"/>
      <c r="DHX35" s="276"/>
      <c r="DHY35" s="276"/>
      <c r="DHZ35" s="276"/>
      <c r="DIA35" s="276"/>
      <c r="DIB35" s="276"/>
      <c r="DIC35" s="276"/>
      <c r="DID35" s="276"/>
      <c r="DIE35" s="276"/>
      <c r="DIF35" s="276"/>
      <c r="DIG35" s="276"/>
      <c r="DIH35" s="276"/>
      <c r="DII35" s="276"/>
      <c r="DIJ35" s="276"/>
      <c r="DIK35" s="276"/>
      <c r="DIL35" s="276"/>
      <c r="DIM35" s="276"/>
      <c r="DIN35" s="276"/>
      <c r="DIO35" s="276"/>
      <c r="DIP35" s="276"/>
      <c r="DIQ35" s="276"/>
      <c r="DIR35" s="276"/>
      <c r="DIS35" s="276"/>
      <c r="DIT35" s="276"/>
      <c r="DIU35" s="276"/>
      <c r="DIV35" s="276"/>
      <c r="DIW35" s="276"/>
      <c r="DIX35" s="276"/>
      <c r="DIY35" s="276"/>
      <c r="DIZ35" s="276"/>
      <c r="DJA35" s="276"/>
      <c r="DJB35" s="276"/>
      <c r="DJC35" s="276"/>
      <c r="DJD35" s="276"/>
      <c r="DJE35" s="276"/>
      <c r="DJF35" s="276"/>
      <c r="DJG35" s="276"/>
      <c r="DJH35" s="276"/>
      <c r="DJI35" s="276"/>
      <c r="DJJ35" s="276"/>
      <c r="DJK35" s="276"/>
      <c r="DJL35" s="276"/>
      <c r="DJM35" s="276"/>
      <c r="DJN35" s="276"/>
      <c r="DJO35" s="276"/>
      <c r="DJP35" s="276"/>
      <c r="DJQ35" s="276"/>
      <c r="DJR35" s="276"/>
      <c r="DJS35" s="276"/>
      <c r="DJT35" s="276"/>
      <c r="DJU35" s="276"/>
      <c r="DJV35" s="276"/>
      <c r="DJW35" s="276"/>
      <c r="DJX35" s="276"/>
      <c r="DJY35" s="276"/>
      <c r="DJZ35" s="276"/>
      <c r="DKA35" s="276"/>
      <c r="DKB35" s="276"/>
      <c r="DKC35" s="276"/>
      <c r="DKD35" s="276"/>
      <c r="DKE35" s="276"/>
      <c r="DKF35" s="276"/>
      <c r="DKG35" s="276"/>
      <c r="DKH35" s="276"/>
      <c r="DKI35" s="276"/>
      <c r="DKJ35" s="276"/>
      <c r="DKK35" s="276"/>
      <c r="DKL35" s="276"/>
      <c r="DKM35" s="276"/>
      <c r="DKN35" s="276"/>
      <c r="DKO35" s="276"/>
      <c r="DKP35" s="276"/>
      <c r="DKQ35" s="276"/>
      <c r="DKR35" s="276"/>
      <c r="DKS35" s="276"/>
      <c r="DKT35" s="276"/>
      <c r="DKU35" s="276"/>
      <c r="DKV35" s="276"/>
      <c r="DKW35" s="276"/>
      <c r="DKX35" s="276"/>
      <c r="DKY35" s="276"/>
      <c r="DKZ35" s="276"/>
      <c r="DLA35" s="276"/>
      <c r="DLB35" s="276"/>
      <c r="DLC35" s="276"/>
      <c r="DLD35" s="276"/>
      <c r="DLE35" s="276"/>
      <c r="DLF35" s="276"/>
      <c r="DLG35" s="276"/>
      <c r="DLH35" s="276"/>
      <c r="DLI35" s="276"/>
      <c r="DLJ35" s="276"/>
      <c r="DLK35" s="276"/>
      <c r="DLL35" s="276"/>
      <c r="DLM35" s="276"/>
      <c r="DLN35" s="276"/>
      <c r="DLO35" s="276"/>
      <c r="DLP35" s="276"/>
      <c r="DLQ35" s="276"/>
      <c r="DLR35" s="276"/>
      <c r="DLS35" s="276"/>
      <c r="DLT35" s="276"/>
      <c r="DLU35" s="276"/>
      <c r="DLV35" s="276"/>
      <c r="DLW35" s="276"/>
      <c r="DLX35" s="276"/>
      <c r="DLY35" s="276"/>
      <c r="DLZ35" s="276"/>
      <c r="DMA35" s="276"/>
      <c r="DMB35" s="276"/>
      <c r="DMC35" s="276"/>
      <c r="DMD35" s="276"/>
      <c r="DME35" s="276"/>
      <c r="DMF35" s="276"/>
      <c r="DMG35" s="276"/>
      <c r="DMH35" s="276"/>
      <c r="DMI35" s="276"/>
      <c r="DMJ35" s="276"/>
      <c r="DMK35" s="276"/>
      <c r="DML35" s="276"/>
      <c r="DMM35" s="276"/>
      <c r="DMN35" s="276"/>
      <c r="DMO35" s="276"/>
      <c r="DMP35" s="276"/>
      <c r="DMQ35" s="276"/>
      <c r="DMR35" s="276"/>
      <c r="DMS35" s="276"/>
      <c r="DMT35" s="276"/>
      <c r="DMU35" s="276"/>
      <c r="DMV35" s="276"/>
      <c r="DMW35" s="276"/>
      <c r="DMX35" s="276"/>
      <c r="DMY35" s="276"/>
      <c r="DMZ35" s="276"/>
      <c r="DNA35" s="276"/>
      <c r="DNB35" s="276"/>
      <c r="DNC35" s="276"/>
      <c r="DND35" s="276"/>
      <c r="DNE35" s="276"/>
      <c r="DNF35" s="276"/>
      <c r="DNG35" s="276"/>
      <c r="DNH35" s="276"/>
      <c r="DNI35" s="276"/>
      <c r="DNJ35" s="276"/>
      <c r="DNK35" s="276"/>
      <c r="DNL35" s="276"/>
      <c r="DNM35" s="276"/>
      <c r="DNN35" s="276"/>
      <c r="DNO35" s="276"/>
      <c r="DNP35" s="276"/>
      <c r="DNQ35" s="276"/>
      <c r="DNR35" s="276"/>
      <c r="DNS35" s="276"/>
      <c r="DNT35" s="276"/>
      <c r="DNU35" s="276"/>
      <c r="DNV35" s="276"/>
      <c r="DNW35" s="276"/>
      <c r="DNX35" s="276"/>
      <c r="DNY35" s="276"/>
      <c r="DNZ35" s="276"/>
      <c r="DOA35" s="276"/>
      <c r="DOB35" s="276"/>
      <c r="DOC35" s="276"/>
      <c r="DOD35" s="276"/>
      <c r="DOE35" s="276"/>
      <c r="DOF35" s="276"/>
      <c r="DOG35" s="276"/>
      <c r="DOH35" s="276"/>
      <c r="DOI35" s="276"/>
      <c r="DOJ35" s="276"/>
      <c r="DOK35" s="276"/>
      <c r="DOL35" s="276"/>
      <c r="DOM35" s="276"/>
      <c r="DON35" s="276"/>
      <c r="DOO35" s="276"/>
      <c r="DOP35" s="276"/>
      <c r="DOQ35" s="276"/>
      <c r="DOR35" s="276"/>
      <c r="DOS35" s="276"/>
      <c r="DOT35" s="276"/>
      <c r="DOU35" s="276"/>
      <c r="DOV35" s="276"/>
      <c r="DOW35" s="276"/>
      <c r="DOX35" s="276"/>
      <c r="DOY35" s="276"/>
      <c r="DOZ35" s="276"/>
      <c r="DPA35" s="276"/>
      <c r="DPB35" s="276"/>
      <c r="DPC35" s="276"/>
      <c r="DPD35" s="276"/>
      <c r="DPE35" s="276"/>
      <c r="DPF35" s="276"/>
      <c r="DPG35" s="276"/>
      <c r="DPH35" s="276"/>
      <c r="DPI35" s="276"/>
      <c r="DPJ35" s="276"/>
      <c r="DPK35" s="276"/>
      <c r="DPL35" s="276"/>
      <c r="DPM35" s="276"/>
      <c r="DPN35" s="276"/>
      <c r="DPO35" s="276"/>
      <c r="DPP35" s="276"/>
      <c r="DPQ35" s="276"/>
      <c r="DPR35" s="276"/>
      <c r="DPS35" s="276"/>
      <c r="DPT35" s="276"/>
      <c r="DPU35" s="276"/>
      <c r="DPV35" s="276"/>
      <c r="DPW35" s="276"/>
      <c r="DPX35" s="276"/>
      <c r="DPY35" s="276"/>
      <c r="DPZ35" s="276"/>
      <c r="DQA35" s="276"/>
      <c r="DQB35" s="276"/>
      <c r="DQC35" s="276"/>
      <c r="DQD35" s="276"/>
      <c r="DQE35" s="276"/>
      <c r="DQF35" s="276"/>
      <c r="DQG35" s="276"/>
      <c r="DQH35" s="276"/>
      <c r="DQI35" s="276"/>
      <c r="DQJ35" s="276"/>
      <c r="DQK35" s="276"/>
      <c r="DQL35" s="276"/>
      <c r="DQM35" s="276"/>
      <c r="DQN35" s="276"/>
      <c r="DQO35" s="276"/>
      <c r="DQP35" s="276"/>
      <c r="DQQ35" s="276"/>
      <c r="DQR35" s="276"/>
      <c r="DQS35" s="276"/>
      <c r="DQT35" s="276"/>
      <c r="DQU35" s="276"/>
      <c r="DQV35" s="276"/>
      <c r="DQW35" s="276"/>
      <c r="DQX35" s="276"/>
      <c r="DQY35" s="276"/>
      <c r="DQZ35" s="276"/>
      <c r="DRA35" s="276"/>
      <c r="DRB35" s="276"/>
      <c r="DRC35" s="276"/>
      <c r="DRD35" s="276"/>
      <c r="DRE35" s="276"/>
      <c r="DRF35" s="276"/>
      <c r="DRG35" s="276"/>
      <c r="DRH35" s="276"/>
      <c r="DRI35" s="276"/>
      <c r="DRJ35" s="276"/>
      <c r="DRK35" s="276"/>
      <c r="DRL35" s="276"/>
      <c r="DRM35" s="276"/>
      <c r="DRN35" s="276"/>
      <c r="DRO35" s="276"/>
      <c r="DRP35" s="276"/>
      <c r="DRQ35" s="276"/>
      <c r="DRR35" s="276"/>
      <c r="DRS35" s="276"/>
      <c r="DRT35" s="276"/>
      <c r="DRU35" s="276"/>
      <c r="DRV35" s="276"/>
      <c r="DRW35" s="276"/>
      <c r="DRX35" s="276"/>
      <c r="DRY35" s="276"/>
      <c r="DRZ35" s="276"/>
      <c r="DSA35" s="276"/>
      <c r="DSB35" s="276"/>
      <c r="DSC35" s="276"/>
      <c r="DSD35" s="276"/>
      <c r="DSE35" s="276"/>
      <c r="DSF35" s="276"/>
      <c r="DSG35" s="276"/>
      <c r="DSH35" s="276"/>
      <c r="DSI35" s="276"/>
      <c r="DSJ35" s="276"/>
      <c r="DSK35" s="276"/>
      <c r="DSL35" s="276"/>
      <c r="DSM35" s="276"/>
      <c r="DSN35" s="276"/>
      <c r="DSO35" s="276"/>
      <c r="DSP35" s="276"/>
      <c r="DSQ35" s="276"/>
      <c r="DSR35" s="276"/>
      <c r="DSS35" s="276"/>
      <c r="DST35" s="276"/>
      <c r="DSU35" s="276"/>
      <c r="DSV35" s="276"/>
      <c r="DSW35" s="276"/>
      <c r="DSX35" s="276"/>
      <c r="DSY35" s="276"/>
      <c r="DSZ35" s="276"/>
      <c r="DTA35" s="276"/>
      <c r="DTB35" s="276"/>
      <c r="DTC35" s="276"/>
      <c r="DTD35" s="276"/>
      <c r="DTE35" s="276"/>
      <c r="DTF35" s="276"/>
      <c r="DTG35" s="276"/>
      <c r="DTH35" s="276"/>
      <c r="DTI35" s="276"/>
      <c r="DTJ35" s="276"/>
      <c r="DTK35" s="276"/>
      <c r="DTL35" s="276"/>
      <c r="DTM35" s="276"/>
      <c r="DTN35" s="276"/>
      <c r="DTO35" s="276"/>
      <c r="DTP35" s="276"/>
      <c r="DTQ35" s="276"/>
      <c r="DTR35" s="276"/>
      <c r="DTS35" s="276"/>
      <c r="DTT35" s="276"/>
      <c r="DTU35" s="276"/>
      <c r="DTV35" s="276"/>
      <c r="DTW35" s="276"/>
      <c r="DTX35" s="276"/>
      <c r="DTY35" s="276"/>
      <c r="DTZ35" s="276"/>
      <c r="DUA35" s="276"/>
      <c r="DUB35" s="276"/>
      <c r="DUC35" s="276"/>
      <c r="DUD35" s="276"/>
      <c r="DUE35" s="276"/>
      <c r="DUF35" s="276"/>
      <c r="DUG35" s="276"/>
      <c r="DUH35" s="276"/>
      <c r="DUI35" s="276"/>
      <c r="DUJ35" s="276"/>
      <c r="DUK35" s="276"/>
      <c r="DUL35" s="276"/>
      <c r="DUM35" s="276"/>
      <c r="DUN35" s="276"/>
      <c r="DUO35" s="276"/>
      <c r="DUP35" s="276"/>
      <c r="DUQ35" s="276"/>
      <c r="DUR35" s="276"/>
      <c r="DUS35" s="276"/>
      <c r="DUT35" s="276"/>
      <c r="DUU35" s="276"/>
      <c r="DUV35" s="276"/>
      <c r="DUW35" s="276"/>
      <c r="DUX35" s="276"/>
      <c r="DUY35" s="276"/>
      <c r="DUZ35" s="276"/>
      <c r="DVA35" s="276"/>
      <c r="DVB35" s="276"/>
      <c r="DVC35" s="276"/>
      <c r="DVD35" s="276"/>
      <c r="DVE35" s="276"/>
      <c r="DVF35" s="276"/>
      <c r="DVG35" s="276"/>
      <c r="DVH35" s="276"/>
      <c r="DVI35" s="276"/>
      <c r="DVJ35" s="276"/>
      <c r="DVK35" s="276"/>
      <c r="DVL35" s="276"/>
      <c r="DVM35" s="276"/>
      <c r="DVN35" s="276"/>
      <c r="DVO35" s="276"/>
      <c r="DVP35" s="276"/>
      <c r="DVQ35" s="276"/>
      <c r="DVR35" s="276"/>
      <c r="DVS35" s="276"/>
      <c r="DVT35" s="276"/>
      <c r="DVU35" s="276"/>
      <c r="DVV35" s="276"/>
      <c r="DVW35" s="276"/>
      <c r="DVX35" s="276"/>
      <c r="DVY35" s="276"/>
      <c r="DVZ35" s="276"/>
      <c r="DWA35" s="276"/>
      <c r="DWB35" s="276"/>
      <c r="DWC35" s="276"/>
      <c r="DWD35" s="276"/>
      <c r="DWE35" s="276"/>
      <c r="DWF35" s="276"/>
      <c r="DWG35" s="276"/>
      <c r="DWH35" s="276"/>
      <c r="DWI35" s="276"/>
      <c r="DWJ35" s="276"/>
      <c r="DWK35" s="276"/>
      <c r="DWL35" s="276"/>
      <c r="DWM35" s="276"/>
      <c r="DWN35" s="276"/>
      <c r="DWO35" s="276"/>
      <c r="DWP35" s="276"/>
      <c r="DWQ35" s="276"/>
      <c r="DWR35" s="276"/>
      <c r="DWS35" s="276"/>
      <c r="DWT35" s="276"/>
      <c r="DWU35" s="276"/>
      <c r="DWV35" s="276"/>
      <c r="DWW35" s="276"/>
      <c r="DWX35" s="276"/>
      <c r="DWY35" s="276"/>
      <c r="DWZ35" s="276"/>
      <c r="DXA35" s="276"/>
      <c r="DXB35" s="276"/>
      <c r="DXC35" s="276"/>
      <c r="DXD35" s="276"/>
      <c r="DXE35" s="276"/>
      <c r="DXF35" s="276"/>
      <c r="DXG35" s="276"/>
      <c r="DXH35" s="276"/>
      <c r="DXI35" s="276"/>
      <c r="DXJ35" s="276"/>
      <c r="DXK35" s="276"/>
      <c r="DXL35" s="276"/>
      <c r="DXM35" s="276"/>
      <c r="DXN35" s="276"/>
      <c r="DXO35" s="276"/>
      <c r="DXP35" s="276"/>
      <c r="DXQ35" s="276"/>
      <c r="DXR35" s="276"/>
      <c r="DXS35" s="276"/>
      <c r="DXT35" s="276"/>
      <c r="DXU35" s="276"/>
      <c r="DXV35" s="276"/>
      <c r="DXW35" s="276"/>
      <c r="DXX35" s="276"/>
      <c r="DXY35" s="276"/>
      <c r="DXZ35" s="276"/>
      <c r="DYA35" s="276"/>
      <c r="DYB35" s="276"/>
      <c r="DYC35" s="276"/>
      <c r="DYD35" s="276"/>
      <c r="DYE35" s="276"/>
      <c r="DYF35" s="276"/>
      <c r="DYG35" s="276"/>
      <c r="DYH35" s="276"/>
      <c r="DYI35" s="276"/>
      <c r="DYJ35" s="276"/>
      <c r="DYK35" s="276"/>
      <c r="DYL35" s="276"/>
      <c r="DYM35" s="276"/>
      <c r="DYN35" s="276"/>
      <c r="DYO35" s="276"/>
      <c r="DYP35" s="276"/>
      <c r="DYQ35" s="276"/>
      <c r="DYR35" s="276"/>
      <c r="DYS35" s="276"/>
      <c r="DYT35" s="276"/>
      <c r="DYU35" s="276"/>
      <c r="DYV35" s="276"/>
      <c r="DYW35" s="276"/>
      <c r="DYX35" s="276"/>
      <c r="DYY35" s="276"/>
      <c r="DYZ35" s="276"/>
      <c r="DZA35" s="276"/>
      <c r="DZB35" s="276"/>
      <c r="DZC35" s="276"/>
      <c r="DZD35" s="276"/>
      <c r="DZE35" s="276"/>
      <c r="DZF35" s="276"/>
      <c r="DZG35" s="276"/>
      <c r="DZH35" s="276"/>
      <c r="DZI35" s="276"/>
      <c r="DZJ35" s="276"/>
      <c r="DZK35" s="276"/>
      <c r="DZL35" s="276"/>
      <c r="DZM35" s="276"/>
      <c r="DZN35" s="276"/>
      <c r="DZO35" s="276"/>
      <c r="DZP35" s="276"/>
      <c r="DZQ35" s="276"/>
      <c r="DZR35" s="276"/>
      <c r="DZS35" s="276"/>
      <c r="DZT35" s="276"/>
      <c r="DZU35" s="276"/>
      <c r="DZV35" s="276"/>
      <c r="DZW35" s="276"/>
      <c r="DZX35" s="276"/>
      <c r="DZY35" s="276"/>
      <c r="DZZ35" s="276"/>
      <c r="EAA35" s="276"/>
      <c r="EAB35" s="276"/>
      <c r="EAC35" s="276"/>
      <c r="EAD35" s="276"/>
      <c r="EAE35" s="276"/>
      <c r="EAF35" s="276"/>
      <c r="EAG35" s="276"/>
      <c r="EAH35" s="276"/>
      <c r="EAI35" s="276"/>
      <c r="EAJ35" s="276"/>
      <c r="EAK35" s="276"/>
      <c r="EAL35" s="276"/>
      <c r="EAM35" s="276"/>
      <c r="EAN35" s="276"/>
      <c r="EAO35" s="276"/>
      <c r="EAP35" s="276"/>
      <c r="EAQ35" s="276"/>
      <c r="EAR35" s="276"/>
      <c r="EAS35" s="276"/>
      <c r="EAT35" s="276"/>
      <c r="EAU35" s="276"/>
      <c r="EAV35" s="276"/>
      <c r="EAW35" s="276"/>
      <c r="EAX35" s="276"/>
      <c r="EAY35" s="276"/>
      <c r="EAZ35" s="276"/>
      <c r="EBA35" s="276"/>
      <c r="EBB35" s="276"/>
      <c r="EBC35" s="276"/>
      <c r="EBD35" s="276"/>
      <c r="EBE35" s="276"/>
      <c r="EBF35" s="276"/>
      <c r="EBG35" s="276"/>
      <c r="EBH35" s="276"/>
      <c r="EBI35" s="276"/>
      <c r="EBJ35" s="276"/>
      <c r="EBK35" s="276"/>
      <c r="EBL35" s="276"/>
      <c r="EBM35" s="276"/>
      <c r="EBN35" s="276"/>
      <c r="EBO35" s="276"/>
      <c r="EBP35" s="276"/>
      <c r="EBQ35" s="276"/>
      <c r="EBR35" s="276"/>
      <c r="EBS35" s="276"/>
      <c r="EBT35" s="276"/>
      <c r="EBU35" s="276"/>
      <c r="EBV35" s="276"/>
      <c r="EBW35" s="276"/>
      <c r="EBX35" s="276"/>
      <c r="EBY35" s="276"/>
      <c r="EBZ35" s="276"/>
      <c r="ECA35" s="276"/>
      <c r="ECB35" s="276"/>
      <c r="ECC35" s="276"/>
      <c r="ECD35" s="276"/>
      <c r="ECE35" s="276"/>
      <c r="ECF35" s="276"/>
      <c r="ECG35" s="276"/>
      <c r="ECH35" s="276"/>
      <c r="ECI35" s="276"/>
      <c r="ECJ35" s="276"/>
      <c r="ECK35" s="276"/>
      <c r="ECL35" s="276"/>
      <c r="ECM35" s="276"/>
      <c r="ECN35" s="276"/>
      <c r="ECO35" s="276"/>
      <c r="ECP35" s="276"/>
      <c r="ECQ35" s="276"/>
      <c r="ECR35" s="276"/>
      <c r="ECS35" s="276"/>
      <c r="ECT35" s="276"/>
      <c r="ECU35" s="276"/>
      <c r="ECV35" s="276"/>
      <c r="ECW35" s="276"/>
      <c r="ECX35" s="276"/>
      <c r="ECY35" s="276"/>
      <c r="ECZ35" s="276"/>
      <c r="EDA35" s="276"/>
      <c r="EDB35" s="276"/>
      <c r="EDC35" s="276"/>
      <c r="EDD35" s="276"/>
      <c r="EDE35" s="276"/>
      <c r="EDF35" s="276"/>
      <c r="EDG35" s="276"/>
      <c r="EDH35" s="276"/>
      <c r="EDI35" s="276"/>
      <c r="EDJ35" s="276"/>
      <c r="EDK35" s="276"/>
      <c r="EDL35" s="276"/>
      <c r="EDM35" s="276"/>
      <c r="EDN35" s="276"/>
      <c r="EDO35" s="276"/>
      <c r="EDP35" s="276"/>
      <c r="EDQ35" s="276"/>
      <c r="EDR35" s="276"/>
      <c r="EDS35" s="276"/>
      <c r="EDT35" s="276"/>
      <c r="EDU35" s="276"/>
      <c r="EDV35" s="276"/>
      <c r="EDW35" s="276"/>
      <c r="EDX35" s="276"/>
      <c r="EDY35" s="276"/>
      <c r="EDZ35" s="276"/>
      <c r="EEA35" s="276"/>
      <c r="EEB35" s="276"/>
      <c r="EEC35" s="276"/>
      <c r="EED35" s="276"/>
      <c r="EEE35" s="276"/>
      <c r="EEF35" s="276"/>
      <c r="EEG35" s="276"/>
      <c r="EEH35" s="276"/>
      <c r="EEI35" s="276"/>
      <c r="EEJ35" s="276"/>
      <c r="EEK35" s="276"/>
      <c r="EEL35" s="276"/>
      <c r="EEM35" s="276"/>
      <c r="EEN35" s="276"/>
      <c r="EEO35" s="276"/>
      <c r="EEP35" s="276"/>
      <c r="EEQ35" s="276"/>
      <c r="EER35" s="276"/>
      <c r="EES35" s="276"/>
      <c r="EET35" s="276"/>
      <c r="EEU35" s="276"/>
      <c r="EEV35" s="276"/>
      <c r="EEW35" s="276"/>
      <c r="EEX35" s="276"/>
      <c r="EEY35" s="276"/>
      <c r="EEZ35" s="276"/>
      <c r="EFA35" s="276"/>
      <c r="EFB35" s="276"/>
      <c r="EFC35" s="276"/>
      <c r="EFD35" s="276"/>
      <c r="EFE35" s="276"/>
      <c r="EFF35" s="276"/>
      <c r="EFG35" s="276"/>
      <c r="EFH35" s="276"/>
      <c r="EFI35" s="276"/>
      <c r="EFJ35" s="276"/>
      <c r="EFK35" s="276"/>
      <c r="EFL35" s="276"/>
      <c r="EFM35" s="276"/>
      <c r="EFN35" s="276"/>
      <c r="EFO35" s="276"/>
      <c r="EFP35" s="276"/>
      <c r="EFQ35" s="276"/>
      <c r="EFR35" s="276"/>
      <c r="EFS35" s="276"/>
      <c r="EFT35" s="276"/>
      <c r="EFU35" s="276"/>
      <c r="EFV35" s="276"/>
      <c r="EFW35" s="276"/>
      <c r="EFX35" s="276"/>
      <c r="EFY35" s="276"/>
      <c r="EFZ35" s="276"/>
      <c r="EGA35" s="276"/>
      <c r="EGB35" s="276"/>
      <c r="EGC35" s="276"/>
      <c r="EGD35" s="276"/>
      <c r="EGE35" s="276"/>
      <c r="EGF35" s="276"/>
      <c r="EGG35" s="276"/>
      <c r="EGH35" s="276"/>
      <c r="EGI35" s="276"/>
      <c r="EGJ35" s="276"/>
      <c r="EGK35" s="276"/>
      <c r="EGL35" s="276"/>
      <c r="EGM35" s="276"/>
      <c r="EGN35" s="276"/>
      <c r="EGO35" s="276"/>
      <c r="EGP35" s="276"/>
      <c r="EGQ35" s="276"/>
      <c r="EGR35" s="276"/>
      <c r="EGS35" s="276"/>
      <c r="EGT35" s="276"/>
      <c r="EGU35" s="276"/>
      <c r="EGV35" s="276"/>
      <c r="EGW35" s="276"/>
      <c r="EGX35" s="276"/>
      <c r="EGY35" s="276"/>
      <c r="EGZ35" s="276"/>
      <c r="EHA35" s="276"/>
      <c r="EHB35" s="276"/>
      <c r="EHC35" s="276"/>
      <c r="EHD35" s="276"/>
      <c r="EHE35" s="276"/>
      <c r="EHF35" s="276"/>
      <c r="EHG35" s="276"/>
      <c r="EHH35" s="276"/>
      <c r="EHI35" s="276"/>
      <c r="EHJ35" s="276"/>
      <c r="EHK35" s="276"/>
      <c r="EHL35" s="276"/>
      <c r="EHM35" s="276"/>
      <c r="EHN35" s="276"/>
      <c r="EHO35" s="276"/>
      <c r="EHP35" s="276"/>
      <c r="EHQ35" s="276"/>
      <c r="EHR35" s="276"/>
      <c r="EHS35" s="276"/>
      <c r="EHT35" s="276"/>
      <c r="EHU35" s="276"/>
      <c r="EHV35" s="276"/>
      <c r="EHW35" s="276"/>
      <c r="EHX35" s="276"/>
      <c r="EHY35" s="276"/>
      <c r="EHZ35" s="276"/>
      <c r="EIA35" s="276"/>
      <c r="EIB35" s="276"/>
      <c r="EIC35" s="276"/>
      <c r="EID35" s="276"/>
      <c r="EIE35" s="276"/>
      <c r="EIF35" s="276"/>
      <c r="EIG35" s="276"/>
      <c r="EIH35" s="276"/>
      <c r="EII35" s="276"/>
      <c r="EIJ35" s="276"/>
      <c r="EIK35" s="276"/>
      <c r="EIL35" s="276"/>
      <c r="EIM35" s="276"/>
      <c r="EIN35" s="276"/>
      <c r="EIO35" s="276"/>
      <c r="EIP35" s="276"/>
      <c r="EIQ35" s="276"/>
      <c r="EIR35" s="276"/>
      <c r="EIS35" s="276"/>
      <c r="EIT35" s="276"/>
      <c r="EIU35" s="276"/>
      <c r="EIV35" s="276"/>
      <c r="EIW35" s="276"/>
      <c r="EIX35" s="276"/>
      <c r="EIY35" s="276"/>
      <c r="EIZ35" s="276"/>
      <c r="EJA35" s="276"/>
      <c r="EJB35" s="276"/>
      <c r="EJC35" s="276"/>
      <c r="EJD35" s="276"/>
      <c r="EJE35" s="276"/>
      <c r="EJF35" s="276"/>
      <c r="EJG35" s="276"/>
      <c r="EJH35" s="276"/>
      <c r="EJI35" s="276"/>
      <c r="EJJ35" s="276"/>
      <c r="EJK35" s="276"/>
      <c r="EJL35" s="276"/>
      <c r="EJM35" s="276"/>
      <c r="EJN35" s="276"/>
      <c r="EJO35" s="276"/>
      <c r="EJP35" s="276"/>
      <c r="EJQ35" s="276"/>
      <c r="EJR35" s="276"/>
      <c r="EJS35" s="276"/>
      <c r="EJT35" s="276"/>
      <c r="EJU35" s="276"/>
      <c r="EJV35" s="276"/>
      <c r="EJW35" s="276"/>
      <c r="EJX35" s="276"/>
      <c r="EJY35" s="276"/>
      <c r="EJZ35" s="276"/>
      <c r="EKA35" s="276"/>
      <c r="EKB35" s="276"/>
      <c r="EKC35" s="276"/>
      <c r="EKD35" s="276"/>
      <c r="EKE35" s="276"/>
      <c r="EKF35" s="276"/>
      <c r="EKG35" s="276"/>
      <c r="EKH35" s="276"/>
      <c r="EKI35" s="276"/>
      <c r="EKJ35" s="276"/>
      <c r="EKK35" s="276"/>
      <c r="EKL35" s="276"/>
      <c r="EKM35" s="276"/>
      <c r="EKN35" s="276"/>
      <c r="EKO35" s="276"/>
      <c r="EKP35" s="276"/>
      <c r="EKQ35" s="276"/>
      <c r="EKR35" s="276"/>
      <c r="EKS35" s="276"/>
      <c r="EKT35" s="276"/>
      <c r="EKU35" s="276"/>
      <c r="EKV35" s="276"/>
      <c r="EKW35" s="276"/>
      <c r="EKX35" s="276"/>
      <c r="EKY35" s="276"/>
      <c r="EKZ35" s="276"/>
      <c r="ELA35" s="276"/>
      <c r="ELB35" s="276"/>
      <c r="ELC35" s="276"/>
      <c r="ELD35" s="276"/>
      <c r="ELE35" s="276"/>
      <c r="ELF35" s="276"/>
      <c r="ELG35" s="276"/>
      <c r="ELH35" s="276"/>
      <c r="ELI35" s="276"/>
      <c r="ELJ35" s="276"/>
      <c r="ELK35" s="276"/>
      <c r="ELL35" s="276"/>
      <c r="ELM35" s="276"/>
      <c r="ELN35" s="276"/>
      <c r="ELO35" s="276"/>
      <c r="ELP35" s="276"/>
      <c r="ELQ35" s="276"/>
      <c r="ELR35" s="276"/>
      <c r="ELS35" s="276"/>
      <c r="ELT35" s="276"/>
      <c r="ELU35" s="276"/>
      <c r="ELV35" s="276"/>
      <c r="ELW35" s="276"/>
      <c r="ELX35" s="276"/>
      <c r="ELY35" s="276"/>
      <c r="ELZ35" s="276"/>
      <c r="EMA35" s="276"/>
      <c r="EMB35" s="276"/>
      <c r="EMC35" s="276"/>
      <c r="EMD35" s="276"/>
      <c r="EME35" s="276"/>
      <c r="EMF35" s="276"/>
      <c r="EMG35" s="276"/>
      <c r="EMH35" s="276"/>
      <c r="EMI35" s="276"/>
      <c r="EMJ35" s="276"/>
      <c r="EMK35" s="276"/>
      <c r="EML35" s="276"/>
      <c r="EMM35" s="276"/>
      <c r="EMN35" s="276"/>
      <c r="EMO35" s="276"/>
      <c r="EMP35" s="276"/>
      <c r="EMQ35" s="276"/>
      <c r="EMR35" s="276"/>
      <c r="EMS35" s="276"/>
      <c r="EMT35" s="276"/>
      <c r="EMU35" s="276"/>
      <c r="EMV35" s="276"/>
      <c r="EMW35" s="276"/>
      <c r="EMX35" s="276"/>
      <c r="EMY35" s="276"/>
      <c r="EMZ35" s="276"/>
      <c r="ENA35" s="276"/>
      <c r="ENB35" s="276"/>
      <c r="ENC35" s="276"/>
      <c r="END35" s="276"/>
      <c r="ENE35" s="276"/>
      <c r="ENF35" s="276"/>
      <c r="ENG35" s="276"/>
      <c r="ENH35" s="276"/>
      <c r="ENI35" s="276"/>
      <c r="ENJ35" s="276"/>
      <c r="ENK35" s="276"/>
      <c r="ENL35" s="276"/>
      <c r="ENM35" s="276"/>
      <c r="ENN35" s="276"/>
      <c r="ENO35" s="276"/>
      <c r="ENP35" s="276"/>
      <c r="ENQ35" s="276"/>
      <c r="ENR35" s="276"/>
      <c r="ENS35" s="276"/>
      <c r="ENT35" s="276"/>
      <c r="ENU35" s="276"/>
      <c r="ENV35" s="276"/>
      <c r="ENW35" s="276"/>
      <c r="ENX35" s="276"/>
      <c r="ENY35" s="276"/>
      <c r="ENZ35" s="276"/>
      <c r="EOA35" s="276"/>
      <c r="EOB35" s="276"/>
      <c r="EOC35" s="276"/>
      <c r="EOD35" s="276"/>
      <c r="EOE35" s="276"/>
      <c r="EOF35" s="276"/>
      <c r="EOG35" s="276"/>
      <c r="EOH35" s="276"/>
      <c r="EOI35" s="276"/>
      <c r="EOJ35" s="276"/>
      <c r="EOK35" s="276"/>
      <c r="EOL35" s="276"/>
      <c r="EOM35" s="276"/>
      <c r="EON35" s="276"/>
      <c r="EOO35" s="276"/>
      <c r="EOP35" s="276"/>
      <c r="EOQ35" s="276"/>
      <c r="EOR35" s="276"/>
      <c r="EOS35" s="276"/>
      <c r="EOT35" s="276"/>
      <c r="EOU35" s="276"/>
      <c r="EOV35" s="276"/>
      <c r="EOW35" s="276"/>
      <c r="EOX35" s="276"/>
      <c r="EOY35" s="276"/>
      <c r="EOZ35" s="276"/>
      <c r="EPA35" s="276"/>
      <c r="EPB35" s="276"/>
      <c r="EPC35" s="276"/>
      <c r="EPD35" s="276"/>
      <c r="EPE35" s="276"/>
      <c r="EPF35" s="276"/>
      <c r="EPG35" s="276"/>
      <c r="EPH35" s="276"/>
      <c r="EPI35" s="276"/>
      <c r="EPJ35" s="276"/>
      <c r="EPK35" s="276"/>
      <c r="EPL35" s="276"/>
      <c r="EPM35" s="276"/>
      <c r="EPN35" s="276"/>
      <c r="EPO35" s="276"/>
      <c r="EPP35" s="276"/>
      <c r="EPQ35" s="276"/>
      <c r="EPR35" s="276"/>
      <c r="EPS35" s="276"/>
      <c r="EPT35" s="276"/>
      <c r="EPU35" s="276"/>
      <c r="EPV35" s="276"/>
      <c r="EPW35" s="276"/>
      <c r="EPX35" s="276"/>
      <c r="EPY35" s="276"/>
      <c r="EPZ35" s="276"/>
      <c r="EQA35" s="276"/>
      <c r="EQB35" s="276"/>
      <c r="EQC35" s="276"/>
      <c r="EQD35" s="276"/>
      <c r="EQE35" s="276"/>
      <c r="EQF35" s="276"/>
      <c r="EQG35" s="276"/>
      <c r="EQH35" s="276"/>
      <c r="EQI35" s="276"/>
      <c r="EQJ35" s="276"/>
      <c r="EQK35" s="276"/>
      <c r="EQL35" s="276"/>
      <c r="EQM35" s="276"/>
      <c r="EQN35" s="276"/>
      <c r="EQO35" s="276"/>
      <c r="EQP35" s="276"/>
      <c r="EQQ35" s="276"/>
      <c r="EQR35" s="276"/>
      <c r="EQS35" s="276"/>
      <c r="EQT35" s="276"/>
      <c r="EQU35" s="276"/>
      <c r="EQV35" s="276"/>
      <c r="EQW35" s="276"/>
      <c r="EQX35" s="276"/>
      <c r="EQY35" s="276"/>
      <c r="EQZ35" s="276"/>
      <c r="ERA35" s="276"/>
      <c r="ERB35" s="276"/>
      <c r="ERC35" s="276"/>
      <c r="ERD35" s="276"/>
      <c r="ERE35" s="276"/>
      <c r="ERF35" s="276"/>
      <c r="ERG35" s="276"/>
      <c r="ERH35" s="276"/>
      <c r="ERI35" s="276"/>
      <c r="ERJ35" s="276"/>
      <c r="ERK35" s="276"/>
      <c r="ERL35" s="276"/>
      <c r="ERM35" s="276"/>
      <c r="ERN35" s="276"/>
      <c r="ERO35" s="276"/>
      <c r="ERP35" s="276"/>
      <c r="ERQ35" s="276"/>
      <c r="ERR35" s="276"/>
      <c r="ERS35" s="276"/>
      <c r="ERT35" s="276"/>
      <c r="ERU35" s="276"/>
      <c r="ERV35" s="276"/>
      <c r="ERW35" s="276"/>
      <c r="ERX35" s="276"/>
      <c r="ERY35" s="276"/>
      <c r="ERZ35" s="276"/>
      <c r="ESA35" s="276"/>
      <c r="ESB35" s="276"/>
      <c r="ESC35" s="276"/>
      <c r="ESD35" s="276"/>
      <c r="ESE35" s="276"/>
      <c r="ESF35" s="276"/>
      <c r="ESG35" s="276"/>
      <c r="ESH35" s="276"/>
      <c r="ESI35" s="276"/>
      <c r="ESJ35" s="276"/>
      <c r="ESK35" s="276"/>
      <c r="ESL35" s="276"/>
      <c r="ESM35" s="276"/>
      <c r="ESN35" s="276"/>
      <c r="ESO35" s="276"/>
      <c r="ESP35" s="276"/>
      <c r="ESQ35" s="276"/>
      <c r="ESR35" s="276"/>
      <c r="ESS35" s="276"/>
      <c r="EST35" s="276"/>
      <c r="ESU35" s="276"/>
      <c r="ESV35" s="276"/>
      <c r="ESW35" s="276"/>
      <c r="ESX35" s="276"/>
      <c r="ESY35" s="276"/>
      <c r="ESZ35" s="276"/>
      <c r="ETA35" s="276"/>
      <c r="ETB35" s="276"/>
      <c r="ETC35" s="276"/>
      <c r="ETD35" s="276"/>
      <c r="ETE35" s="276"/>
      <c r="ETF35" s="276"/>
      <c r="ETG35" s="276"/>
      <c r="ETH35" s="276"/>
      <c r="ETI35" s="276"/>
      <c r="ETJ35" s="276"/>
      <c r="ETK35" s="276"/>
      <c r="ETL35" s="276"/>
      <c r="ETM35" s="276"/>
      <c r="ETN35" s="276"/>
      <c r="ETO35" s="276"/>
      <c r="ETP35" s="276"/>
      <c r="ETQ35" s="276"/>
      <c r="ETR35" s="276"/>
      <c r="ETS35" s="276"/>
      <c r="ETT35" s="276"/>
      <c r="ETU35" s="276"/>
      <c r="ETV35" s="276"/>
      <c r="ETW35" s="276"/>
      <c r="ETX35" s="276"/>
      <c r="ETY35" s="276"/>
      <c r="ETZ35" s="276"/>
      <c r="EUA35" s="276"/>
      <c r="EUB35" s="276"/>
      <c r="EUC35" s="276"/>
      <c r="EUD35" s="276"/>
      <c r="EUE35" s="276"/>
      <c r="EUF35" s="276"/>
      <c r="EUG35" s="276"/>
      <c r="EUH35" s="276"/>
      <c r="EUI35" s="276"/>
      <c r="EUJ35" s="276"/>
      <c r="EUK35" s="276"/>
      <c r="EUL35" s="276"/>
      <c r="EUM35" s="276"/>
      <c r="EUN35" s="276"/>
      <c r="EUO35" s="276"/>
      <c r="EUP35" s="276"/>
      <c r="EUQ35" s="276"/>
      <c r="EUR35" s="276"/>
      <c r="EUS35" s="276"/>
      <c r="EUT35" s="276"/>
      <c r="EUU35" s="276"/>
      <c r="EUV35" s="276"/>
      <c r="EUW35" s="276"/>
      <c r="EUX35" s="276"/>
      <c r="EUY35" s="276"/>
      <c r="EUZ35" s="276"/>
      <c r="EVA35" s="276"/>
      <c r="EVB35" s="276"/>
      <c r="EVC35" s="276"/>
      <c r="EVD35" s="276"/>
      <c r="EVE35" s="276"/>
      <c r="EVF35" s="276"/>
      <c r="EVG35" s="276"/>
      <c r="EVH35" s="276"/>
      <c r="EVI35" s="276"/>
      <c r="EVJ35" s="276"/>
      <c r="EVK35" s="276"/>
      <c r="EVL35" s="276"/>
      <c r="EVM35" s="276"/>
      <c r="EVN35" s="276"/>
      <c r="EVO35" s="276"/>
      <c r="EVP35" s="276"/>
      <c r="EVQ35" s="276"/>
      <c r="EVR35" s="276"/>
      <c r="EVS35" s="276"/>
      <c r="EVT35" s="276"/>
      <c r="EVU35" s="276"/>
      <c r="EVV35" s="276"/>
      <c r="EVW35" s="276"/>
      <c r="EVX35" s="276"/>
      <c r="EVY35" s="276"/>
      <c r="EVZ35" s="276"/>
      <c r="EWA35" s="276"/>
      <c r="EWB35" s="276"/>
      <c r="EWC35" s="276"/>
      <c r="EWD35" s="276"/>
      <c r="EWE35" s="276"/>
      <c r="EWF35" s="276"/>
      <c r="EWG35" s="276"/>
      <c r="EWH35" s="276"/>
      <c r="EWI35" s="276"/>
      <c r="EWJ35" s="276"/>
      <c r="EWK35" s="276"/>
      <c r="EWL35" s="276"/>
      <c r="EWM35" s="276"/>
      <c r="EWN35" s="276"/>
      <c r="EWO35" s="276"/>
      <c r="EWP35" s="276"/>
      <c r="EWQ35" s="276"/>
      <c r="EWR35" s="276"/>
      <c r="EWS35" s="276"/>
      <c r="EWT35" s="276"/>
      <c r="EWU35" s="276"/>
      <c r="EWV35" s="276"/>
      <c r="EWW35" s="276"/>
      <c r="EWX35" s="276"/>
      <c r="EWY35" s="276"/>
      <c r="EWZ35" s="276"/>
      <c r="EXA35" s="276"/>
      <c r="EXB35" s="276"/>
      <c r="EXC35" s="276"/>
      <c r="EXD35" s="276"/>
      <c r="EXE35" s="276"/>
      <c r="EXF35" s="276"/>
      <c r="EXG35" s="276"/>
      <c r="EXH35" s="276"/>
      <c r="EXI35" s="276"/>
      <c r="EXJ35" s="276"/>
      <c r="EXK35" s="276"/>
      <c r="EXL35" s="276"/>
      <c r="EXM35" s="276"/>
      <c r="EXN35" s="276"/>
      <c r="EXO35" s="276"/>
      <c r="EXP35" s="276"/>
      <c r="EXQ35" s="276"/>
      <c r="EXR35" s="276"/>
      <c r="EXS35" s="276"/>
      <c r="EXT35" s="276"/>
      <c r="EXU35" s="276"/>
      <c r="EXV35" s="276"/>
      <c r="EXW35" s="276"/>
      <c r="EXX35" s="276"/>
      <c r="EXY35" s="276"/>
      <c r="EXZ35" s="276"/>
      <c r="EYA35" s="276"/>
      <c r="EYB35" s="276"/>
      <c r="EYC35" s="276"/>
      <c r="EYD35" s="276"/>
      <c r="EYE35" s="276"/>
      <c r="EYF35" s="276"/>
      <c r="EYG35" s="276"/>
      <c r="EYH35" s="276"/>
      <c r="EYI35" s="276"/>
      <c r="EYJ35" s="276"/>
      <c r="EYK35" s="276"/>
      <c r="EYL35" s="276"/>
      <c r="EYM35" s="276"/>
      <c r="EYN35" s="276"/>
      <c r="EYO35" s="276"/>
      <c r="EYP35" s="276"/>
      <c r="EYQ35" s="276"/>
      <c r="EYR35" s="276"/>
      <c r="EYS35" s="276"/>
      <c r="EYT35" s="276"/>
      <c r="EYU35" s="276"/>
      <c r="EYV35" s="276"/>
      <c r="EYW35" s="276"/>
      <c r="EYX35" s="276"/>
      <c r="EYY35" s="276"/>
      <c r="EYZ35" s="276"/>
      <c r="EZA35" s="276"/>
      <c r="EZB35" s="276"/>
      <c r="EZC35" s="276"/>
      <c r="EZD35" s="276"/>
      <c r="EZE35" s="276"/>
      <c r="EZF35" s="276"/>
      <c r="EZG35" s="276"/>
      <c r="EZH35" s="276"/>
      <c r="EZI35" s="276"/>
      <c r="EZJ35" s="276"/>
      <c r="EZK35" s="276"/>
      <c r="EZL35" s="276"/>
      <c r="EZM35" s="276"/>
      <c r="EZN35" s="276"/>
      <c r="EZO35" s="276"/>
      <c r="EZP35" s="276"/>
      <c r="EZQ35" s="276"/>
      <c r="EZR35" s="276"/>
      <c r="EZS35" s="276"/>
      <c r="EZT35" s="276"/>
      <c r="EZU35" s="276"/>
      <c r="EZV35" s="276"/>
      <c r="EZW35" s="276"/>
      <c r="EZX35" s="276"/>
      <c r="EZY35" s="276"/>
      <c r="EZZ35" s="276"/>
      <c r="FAA35" s="276"/>
      <c r="FAB35" s="276"/>
      <c r="FAC35" s="276"/>
      <c r="FAD35" s="276"/>
      <c r="FAE35" s="276"/>
      <c r="FAF35" s="276"/>
      <c r="FAG35" s="276"/>
      <c r="FAH35" s="276"/>
      <c r="FAI35" s="276"/>
      <c r="FAJ35" s="276"/>
      <c r="FAK35" s="276"/>
      <c r="FAL35" s="276"/>
      <c r="FAM35" s="276"/>
      <c r="FAN35" s="276"/>
      <c r="FAO35" s="276"/>
      <c r="FAP35" s="276"/>
      <c r="FAQ35" s="276"/>
      <c r="FAR35" s="276"/>
      <c r="FAS35" s="276"/>
      <c r="FAT35" s="276"/>
      <c r="FAU35" s="276"/>
      <c r="FAV35" s="276"/>
      <c r="FAW35" s="276"/>
      <c r="FAX35" s="276"/>
      <c r="FAY35" s="276"/>
      <c r="FAZ35" s="276"/>
      <c r="FBA35" s="276"/>
      <c r="FBB35" s="276"/>
      <c r="FBC35" s="276"/>
      <c r="FBD35" s="276"/>
      <c r="FBE35" s="276"/>
      <c r="FBF35" s="276"/>
      <c r="FBG35" s="276"/>
      <c r="FBH35" s="276"/>
      <c r="FBI35" s="276"/>
      <c r="FBJ35" s="276"/>
      <c r="FBK35" s="276"/>
      <c r="FBL35" s="276"/>
      <c r="FBM35" s="276"/>
      <c r="FBN35" s="276"/>
      <c r="FBO35" s="276"/>
      <c r="FBP35" s="276"/>
      <c r="FBQ35" s="276"/>
      <c r="FBR35" s="276"/>
      <c r="FBS35" s="276"/>
      <c r="FBT35" s="276"/>
      <c r="FBU35" s="276"/>
      <c r="FBV35" s="276"/>
      <c r="FBW35" s="276"/>
      <c r="FBX35" s="276"/>
      <c r="FBY35" s="276"/>
      <c r="FBZ35" s="276"/>
      <c r="FCA35" s="276"/>
      <c r="FCB35" s="276"/>
      <c r="FCC35" s="276"/>
      <c r="FCD35" s="276"/>
      <c r="FCE35" s="276"/>
      <c r="FCF35" s="276"/>
      <c r="FCG35" s="276"/>
      <c r="FCH35" s="276"/>
      <c r="FCI35" s="276"/>
      <c r="FCJ35" s="276"/>
      <c r="FCK35" s="276"/>
      <c r="FCL35" s="276"/>
      <c r="FCM35" s="276"/>
      <c r="FCN35" s="276"/>
      <c r="FCO35" s="276"/>
      <c r="FCP35" s="276"/>
      <c r="FCQ35" s="276"/>
      <c r="FCR35" s="276"/>
      <c r="FCS35" s="276"/>
      <c r="FCT35" s="276"/>
      <c r="FCU35" s="276"/>
      <c r="FCV35" s="276"/>
      <c r="FCW35" s="276"/>
      <c r="FCX35" s="276"/>
      <c r="FCY35" s="276"/>
      <c r="FCZ35" s="276"/>
      <c r="FDA35" s="276"/>
      <c r="FDB35" s="276"/>
      <c r="FDC35" s="276"/>
      <c r="FDD35" s="276"/>
      <c r="FDE35" s="276"/>
      <c r="FDF35" s="276"/>
      <c r="FDG35" s="276"/>
      <c r="FDH35" s="276"/>
      <c r="FDI35" s="276"/>
      <c r="FDJ35" s="276"/>
      <c r="FDK35" s="276"/>
      <c r="FDL35" s="276"/>
      <c r="FDM35" s="276"/>
      <c r="FDN35" s="276"/>
      <c r="FDO35" s="276"/>
      <c r="FDP35" s="276"/>
      <c r="FDQ35" s="276"/>
      <c r="FDR35" s="276"/>
      <c r="FDS35" s="276"/>
      <c r="FDT35" s="276"/>
      <c r="FDU35" s="276"/>
      <c r="FDV35" s="276"/>
      <c r="FDW35" s="276"/>
      <c r="FDX35" s="276"/>
      <c r="FDY35" s="276"/>
      <c r="FDZ35" s="276"/>
      <c r="FEA35" s="276"/>
      <c r="FEB35" s="276"/>
      <c r="FEC35" s="276"/>
      <c r="FED35" s="276"/>
      <c r="FEE35" s="276"/>
      <c r="FEF35" s="276"/>
      <c r="FEG35" s="276"/>
      <c r="FEH35" s="276"/>
      <c r="FEI35" s="276"/>
      <c r="FEJ35" s="276"/>
      <c r="FEK35" s="276"/>
      <c r="FEL35" s="276"/>
      <c r="FEM35" s="276"/>
      <c r="FEN35" s="276"/>
      <c r="FEO35" s="276"/>
      <c r="FEP35" s="276"/>
      <c r="FEQ35" s="276"/>
      <c r="FER35" s="276"/>
      <c r="FES35" s="276"/>
      <c r="FET35" s="276"/>
      <c r="FEU35" s="276"/>
      <c r="FEV35" s="276"/>
      <c r="FEW35" s="276"/>
      <c r="FEX35" s="276"/>
      <c r="FEY35" s="276"/>
      <c r="FEZ35" s="276"/>
      <c r="FFA35" s="276"/>
      <c r="FFB35" s="276"/>
      <c r="FFC35" s="276"/>
      <c r="FFD35" s="276"/>
      <c r="FFE35" s="276"/>
      <c r="FFF35" s="276"/>
      <c r="FFG35" s="276"/>
      <c r="FFH35" s="276"/>
      <c r="FFI35" s="276"/>
      <c r="FFJ35" s="276"/>
      <c r="FFK35" s="276"/>
      <c r="FFL35" s="276"/>
      <c r="FFM35" s="276"/>
      <c r="FFN35" s="276"/>
      <c r="FFO35" s="276"/>
      <c r="FFP35" s="276"/>
      <c r="FFQ35" s="276"/>
      <c r="FFR35" s="276"/>
      <c r="FFS35" s="276"/>
      <c r="FFT35" s="276"/>
      <c r="FFU35" s="276"/>
      <c r="FFV35" s="276"/>
      <c r="FFW35" s="276"/>
      <c r="FFX35" s="276"/>
      <c r="FFY35" s="276"/>
      <c r="FFZ35" s="276"/>
      <c r="FGA35" s="276"/>
      <c r="FGB35" s="276"/>
      <c r="FGC35" s="276"/>
      <c r="FGD35" s="276"/>
      <c r="FGE35" s="276"/>
      <c r="FGF35" s="276"/>
      <c r="FGG35" s="276"/>
      <c r="FGH35" s="276"/>
      <c r="FGI35" s="276"/>
      <c r="FGJ35" s="276"/>
      <c r="FGK35" s="276"/>
      <c r="FGL35" s="276"/>
      <c r="FGM35" s="276"/>
      <c r="FGN35" s="276"/>
      <c r="FGO35" s="276"/>
      <c r="FGP35" s="276"/>
      <c r="FGQ35" s="276"/>
      <c r="FGR35" s="276"/>
      <c r="FGS35" s="276"/>
      <c r="FGT35" s="276"/>
      <c r="FGU35" s="276"/>
      <c r="FGV35" s="276"/>
      <c r="FGW35" s="276"/>
      <c r="FGX35" s="276"/>
      <c r="FGY35" s="276"/>
      <c r="FGZ35" s="276"/>
      <c r="FHA35" s="276"/>
      <c r="FHB35" s="276"/>
      <c r="FHC35" s="276"/>
      <c r="FHD35" s="276"/>
      <c r="FHE35" s="276"/>
      <c r="FHF35" s="276"/>
      <c r="FHG35" s="276"/>
      <c r="FHH35" s="276"/>
      <c r="FHI35" s="276"/>
      <c r="FHJ35" s="276"/>
      <c r="FHK35" s="276"/>
      <c r="FHL35" s="276"/>
      <c r="FHM35" s="276"/>
      <c r="FHN35" s="276"/>
      <c r="FHO35" s="276"/>
      <c r="FHP35" s="276"/>
      <c r="FHQ35" s="276"/>
      <c r="FHR35" s="276"/>
      <c r="FHS35" s="276"/>
      <c r="FHT35" s="276"/>
      <c r="FHU35" s="276"/>
      <c r="FHV35" s="276"/>
      <c r="FHW35" s="276"/>
      <c r="FHX35" s="276"/>
      <c r="FHY35" s="276"/>
      <c r="FHZ35" s="276"/>
      <c r="FIA35" s="276"/>
      <c r="FIB35" s="276"/>
      <c r="FIC35" s="276"/>
      <c r="FID35" s="276"/>
      <c r="FIE35" s="276"/>
      <c r="FIF35" s="276"/>
      <c r="FIG35" s="276"/>
      <c r="FIH35" s="276"/>
      <c r="FII35" s="276"/>
      <c r="FIJ35" s="276"/>
      <c r="FIK35" s="276"/>
      <c r="FIL35" s="276"/>
      <c r="FIM35" s="276"/>
      <c r="FIN35" s="276"/>
      <c r="FIO35" s="276"/>
      <c r="FIP35" s="276"/>
      <c r="FIQ35" s="276"/>
      <c r="FIR35" s="276"/>
      <c r="FIS35" s="276"/>
      <c r="FIT35" s="276"/>
      <c r="FIU35" s="276"/>
      <c r="FIV35" s="276"/>
      <c r="FIW35" s="276"/>
      <c r="FIX35" s="276"/>
      <c r="FIY35" s="276"/>
      <c r="FIZ35" s="276"/>
      <c r="FJA35" s="276"/>
      <c r="FJB35" s="276"/>
      <c r="FJC35" s="276"/>
      <c r="FJD35" s="276"/>
      <c r="FJE35" s="276"/>
      <c r="FJF35" s="276"/>
      <c r="FJG35" s="276"/>
      <c r="FJH35" s="276"/>
      <c r="FJI35" s="276"/>
      <c r="FJJ35" s="276"/>
      <c r="FJK35" s="276"/>
      <c r="FJL35" s="276"/>
      <c r="FJM35" s="276"/>
      <c r="FJN35" s="276"/>
      <c r="FJO35" s="276"/>
      <c r="FJP35" s="276"/>
      <c r="FJQ35" s="276"/>
      <c r="FJR35" s="276"/>
      <c r="FJS35" s="276"/>
      <c r="FJT35" s="276"/>
      <c r="FJU35" s="276"/>
      <c r="FJV35" s="276"/>
      <c r="FJW35" s="276"/>
      <c r="FJX35" s="276"/>
      <c r="FJY35" s="276"/>
      <c r="FJZ35" s="276"/>
      <c r="FKA35" s="276"/>
      <c r="FKB35" s="276"/>
      <c r="FKC35" s="276"/>
      <c r="FKD35" s="276"/>
      <c r="FKE35" s="276"/>
      <c r="FKF35" s="276"/>
      <c r="FKG35" s="276"/>
      <c r="FKH35" s="276"/>
      <c r="FKI35" s="276"/>
      <c r="FKJ35" s="276"/>
      <c r="FKK35" s="276"/>
      <c r="FKL35" s="276"/>
      <c r="FKM35" s="276"/>
      <c r="FKN35" s="276"/>
      <c r="FKO35" s="276"/>
      <c r="FKP35" s="276"/>
      <c r="FKQ35" s="276"/>
      <c r="FKR35" s="276"/>
      <c r="FKS35" s="276"/>
      <c r="FKT35" s="276"/>
      <c r="FKU35" s="276"/>
      <c r="FKV35" s="276"/>
      <c r="FKW35" s="276"/>
      <c r="FKX35" s="276"/>
      <c r="FKY35" s="276"/>
      <c r="FKZ35" s="276"/>
      <c r="FLA35" s="276"/>
      <c r="FLB35" s="276"/>
      <c r="FLC35" s="276"/>
      <c r="FLD35" s="276"/>
      <c r="FLE35" s="276"/>
      <c r="FLF35" s="276"/>
      <c r="FLG35" s="276"/>
      <c r="FLH35" s="276"/>
      <c r="FLI35" s="276"/>
      <c r="FLJ35" s="276"/>
      <c r="FLK35" s="276"/>
      <c r="FLL35" s="276"/>
      <c r="FLM35" s="276"/>
      <c r="FLN35" s="276"/>
      <c r="FLO35" s="276"/>
      <c r="FLP35" s="276"/>
      <c r="FLQ35" s="276"/>
      <c r="FLR35" s="276"/>
      <c r="FLS35" s="276"/>
      <c r="FLT35" s="276"/>
      <c r="FLU35" s="276"/>
      <c r="FLV35" s="276"/>
      <c r="FLW35" s="276"/>
      <c r="FLX35" s="276"/>
      <c r="FLY35" s="276"/>
      <c r="FLZ35" s="276"/>
      <c r="FMA35" s="276"/>
      <c r="FMB35" s="276"/>
      <c r="FMC35" s="276"/>
      <c r="FMD35" s="276"/>
      <c r="FME35" s="276"/>
      <c r="FMF35" s="276"/>
      <c r="FMG35" s="276"/>
      <c r="FMH35" s="276"/>
      <c r="FMI35" s="276"/>
      <c r="FMJ35" s="276"/>
      <c r="FMK35" s="276"/>
      <c r="FML35" s="276"/>
      <c r="FMM35" s="276"/>
      <c r="FMN35" s="276"/>
      <c r="FMO35" s="276"/>
      <c r="FMP35" s="276"/>
      <c r="FMQ35" s="276"/>
      <c r="FMR35" s="276"/>
      <c r="FMS35" s="276"/>
      <c r="FMT35" s="276"/>
      <c r="FMU35" s="276"/>
      <c r="FMV35" s="276"/>
      <c r="FMW35" s="276"/>
      <c r="FMX35" s="276"/>
      <c r="FMY35" s="276"/>
      <c r="FMZ35" s="276"/>
      <c r="FNA35" s="276"/>
      <c r="FNB35" s="276"/>
      <c r="FNC35" s="276"/>
      <c r="FND35" s="276"/>
      <c r="FNE35" s="276"/>
      <c r="FNF35" s="276"/>
      <c r="FNG35" s="276"/>
      <c r="FNH35" s="276"/>
      <c r="FNI35" s="276"/>
      <c r="FNJ35" s="276"/>
      <c r="FNK35" s="276"/>
      <c r="FNL35" s="276"/>
      <c r="FNM35" s="276"/>
      <c r="FNN35" s="276"/>
      <c r="FNO35" s="276"/>
      <c r="FNP35" s="276"/>
      <c r="FNQ35" s="276"/>
      <c r="FNR35" s="276"/>
      <c r="FNS35" s="276"/>
      <c r="FNT35" s="276"/>
      <c r="FNU35" s="276"/>
      <c r="FNV35" s="276"/>
      <c r="FNW35" s="276"/>
      <c r="FNX35" s="276"/>
      <c r="FNY35" s="276"/>
      <c r="FNZ35" s="276"/>
      <c r="FOA35" s="276"/>
      <c r="FOB35" s="276"/>
      <c r="FOC35" s="276"/>
      <c r="FOD35" s="276"/>
      <c r="FOE35" s="276"/>
      <c r="FOF35" s="276"/>
      <c r="FOG35" s="276"/>
      <c r="FOH35" s="276"/>
      <c r="FOI35" s="276"/>
      <c r="FOJ35" s="276"/>
      <c r="FOK35" s="276"/>
      <c r="FOL35" s="276"/>
      <c r="FOM35" s="276"/>
      <c r="FON35" s="276"/>
      <c r="FOO35" s="276"/>
      <c r="FOP35" s="276"/>
      <c r="FOQ35" s="276"/>
      <c r="FOR35" s="276"/>
      <c r="FOS35" s="276"/>
      <c r="FOT35" s="276"/>
      <c r="FOU35" s="276"/>
      <c r="FOV35" s="276"/>
      <c r="FOW35" s="276"/>
      <c r="FOX35" s="276"/>
      <c r="FOY35" s="276"/>
      <c r="FOZ35" s="276"/>
      <c r="FPA35" s="276"/>
      <c r="FPB35" s="276"/>
      <c r="FPC35" s="276"/>
      <c r="FPD35" s="276"/>
      <c r="FPE35" s="276"/>
      <c r="FPF35" s="276"/>
      <c r="FPG35" s="276"/>
      <c r="FPH35" s="276"/>
      <c r="FPI35" s="276"/>
      <c r="FPJ35" s="276"/>
      <c r="FPK35" s="276"/>
      <c r="FPL35" s="276"/>
      <c r="FPM35" s="276"/>
      <c r="FPN35" s="276"/>
      <c r="FPO35" s="276"/>
      <c r="FPP35" s="276"/>
      <c r="FPQ35" s="276"/>
      <c r="FPR35" s="276"/>
      <c r="FPS35" s="276"/>
      <c r="FPT35" s="276"/>
      <c r="FPU35" s="276"/>
      <c r="FPV35" s="276"/>
      <c r="FPW35" s="276"/>
      <c r="FPX35" s="276"/>
      <c r="FPY35" s="276"/>
      <c r="FPZ35" s="276"/>
      <c r="FQA35" s="276"/>
      <c r="FQB35" s="276"/>
      <c r="FQC35" s="276"/>
      <c r="FQD35" s="276"/>
      <c r="FQE35" s="276"/>
      <c r="FQF35" s="276"/>
      <c r="FQG35" s="276"/>
      <c r="FQH35" s="276"/>
      <c r="FQI35" s="276"/>
      <c r="FQJ35" s="276"/>
      <c r="FQK35" s="276"/>
      <c r="FQL35" s="276"/>
      <c r="FQM35" s="276"/>
      <c r="FQN35" s="276"/>
      <c r="FQO35" s="276"/>
      <c r="FQP35" s="276"/>
      <c r="FQQ35" s="276"/>
      <c r="FQR35" s="276"/>
      <c r="FQS35" s="276"/>
      <c r="FQT35" s="276"/>
      <c r="FQU35" s="276"/>
      <c r="FQV35" s="276"/>
      <c r="FQW35" s="276"/>
      <c r="FQX35" s="276"/>
      <c r="FQY35" s="276"/>
      <c r="FQZ35" s="276"/>
      <c r="FRA35" s="276"/>
      <c r="FRB35" s="276"/>
      <c r="FRC35" s="276"/>
      <c r="FRD35" s="276"/>
      <c r="FRE35" s="276"/>
      <c r="FRF35" s="276"/>
      <c r="FRG35" s="276"/>
      <c r="FRH35" s="276"/>
      <c r="FRI35" s="276"/>
      <c r="FRJ35" s="276"/>
      <c r="FRK35" s="276"/>
      <c r="FRL35" s="276"/>
      <c r="FRM35" s="276"/>
      <c r="FRN35" s="276"/>
      <c r="FRO35" s="276"/>
      <c r="FRP35" s="276"/>
      <c r="FRQ35" s="276"/>
      <c r="FRR35" s="276"/>
      <c r="FRS35" s="276"/>
      <c r="FRT35" s="276"/>
      <c r="FRU35" s="276"/>
      <c r="FRV35" s="276"/>
      <c r="FRW35" s="276"/>
      <c r="FRX35" s="276"/>
      <c r="FRY35" s="276"/>
      <c r="FRZ35" s="276"/>
      <c r="FSA35" s="276"/>
      <c r="FSB35" s="276"/>
      <c r="FSC35" s="276"/>
      <c r="FSD35" s="276"/>
      <c r="FSE35" s="276"/>
      <c r="FSF35" s="276"/>
      <c r="FSG35" s="276"/>
      <c r="FSH35" s="276"/>
      <c r="FSI35" s="276"/>
      <c r="FSJ35" s="276"/>
      <c r="FSK35" s="276"/>
      <c r="FSL35" s="276"/>
      <c r="FSM35" s="276"/>
      <c r="FSN35" s="276"/>
      <c r="FSO35" s="276"/>
      <c r="FSP35" s="276"/>
      <c r="FSQ35" s="276"/>
      <c r="FSR35" s="276"/>
      <c r="FSS35" s="276"/>
      <c r="FST35" s="276"/>
      <c r="FSU35" s="276"/>
      <c r="FSV35" s="276"/>
      <c r="FSW35" s="276"/>
      <c r="FSX35" s="276"/>
      <c r="FSY35" s="276"/>
      <c r="FSZ35" s="276"/>
      <c r="FTA35" s="276"/>
      <c r="FTB35" s="276"/>
      <c r="FTC35" s="276"/>
      <c r="FTD35" s="276"/>
      <c r="FTE35" s="276"/>
      <c r="FTF35" s="276"/>
      <c r="FTG35" s="276"/>
      <c r="FTH35" s="276"/>
      <c r="FTI35" s="276"/>
      <c r="FTJ35" s="276"/>
      <c r="FTK35" s="276"/>
      <c r="FTL35" s="276"/>
      <c r="FTM35" s="276"/>
      <c r="FTN35" s="276"/>
      <c r="FTO35" s="276"/>
      <c r="FTP35" s="276"/>
      <c r="FTQ35" s="276"/>
      <c r="FTR35" s="276"/>
      <c r="FTS35" s="276"/>
      <c r="FTT35" s="276"/>
      <c r="FTU35" s="276"/>
      <c r="FTV35" s="276"/>
      <c r="FTW35" s="276"/>
      <c r="FTX35" s="276"/>
      <c r="FTY35" s="276"/>
      <c r="FTZ35" s="276"/>
      <c r="FUA35" s="276"/>
      <c r="FUB35" s="276"/>
      <c r="FUC35" s="276"/>
      <c r="FUD35" s="276"/>
      <c r="FUE35" s="276"/>
      <c r="FUF35" s="276"/>
      <c r="FUG35" s="276"/>
      <c r="FUH35" s="276"/>
      <c r="FUI35" s="276"/>
      <c r="FUJ35" s="276"/>
      <c r="FUK35" s="276"/>
      <c r="FUL35" s="276"/>
      <c r="FUM35" s="276"/>
      <c r="FUN35" s="276"/>
      <c r="FUO35" s="276"/>
      <c r="FUP35" s="276"/>
      <c r="FUQ35" s="276"/>
      <c r="FUR35" s="276"/>
      <c r="FUS35" s="276"/>
      <c r="FUT35" s="276"/>
      <c r="FUU35" s="276"/>
      <c r="FUV35" s="276"/>
      <c r="FUW35" s="276"/>
      <c r="FUX35" s="276"/>
      <c r="FUY35" s="276"/>
      <c r="FUZ35" s="276"/>
      <c r="FVA35" s="276"/>
      <c r="FVB35" s="276"/>
      <c r="FVC35" s="276"/>
      <c r="FVD35" s="276"/>
      <c r="FVE35" s="276"/>
      <c r="FVF35" s="276"/>
      <c r="FVG35" s="276"/>
      <c r="FVH35" s="276"/>
      <c r="FVI35" s="276"/>
      <c r="FVJ35" s="276"/>
      <c r="FVK35" s="276"/>
      <c r="FVL35" s="276"/>
      <c r="FVM35" s="276"/>
      <c r="FVN35" s="276"/>
      <c r="FVO35" s="276"/>
      <c r="FVP35" s="276"/>
      <c r="FVQ35" s="276"/>
      <c r="FVR35" s="276"/>
      <c r="FVS35" s="276"/>
      <c r="FVT35" s="276"/>
      <c r="FVU35" s="276"/>
      <c r="FVV35" s="276"/>
      <c r="FVW35" s="276"/>
      <c r="FVX35" s="276"/>
      <c r="FVY35" s="276"/>
      <c r="FVZ35" s="276"/>
      <c r="FWA35" s="276"/>
      <c r="FWB35" s="276"/>
      <c r="FWC35" s="276"/>
      <c r="FWD35" s="276"/>
      <c r="FWE35" s="276"/>
      <c r="FWF35" s="276"/>
      <c r="FWG35" s="276"/>
      <c r="FWH35" s="276"/>
      <c r="FWI35" s="276"/>
      <c r="FWJ35" s="276"/>
      <c r="FWK35" s="276"/>
      <c r="FWL35" s="276"/>
      <c r="FWM35" s="276"/>
      <c r="FWN35" s="276"/>
      <c r="FWO35" s="276"/>
      <c r="FWP35" s="276"/>
      <c r="FWQ35" s="276"/>
      <c r="FWR35" s="276"/>
      <c r="FWS35" s="276"/>
      <c r="FWT35" s="276"/>
      <c r="FWU35" s="276"/>
      <c r="FWV35" s="276"/>
      <c r="FWW35" s="276"/>
      <c r="FWX35" s="276"/>
      <c r="FWY35" s="276"/>
      <c r="FWZ35" s="276"/>
      <c r="FXA35" s="276"/>
      <c r="FXB35" s="276"/>
      <c r="FXC35" s="276"/>
      <c r="FXD35" s="276"/>
      <c r="FXE35" s="276"/>
      <c r="FXF35" s="276"/>
      <c r="FXG35" s="276"/>
      <c r="FXH35" s="276"/>
      <c r="FXI35" s="276"/>
      <c r="FXJ35" s="276"/>
      <c r="FXK35" s="276"/>
      <c r="FXL35" s="276"/>
      <c r="FXM35" s="276"/>
      <c r="FXN35" s="276"/>
      <c r="FXO35" s="276"/>
      <c r="FXP35" s="276"/>
      <c r="FXQ35" s="276"/>
      <c r="FXR35" s="276"/>
      <c r="FXS35" s="276"/>
      <c r="FXT35" s="276"/>
      <c r="FXU35" s="276"/>
      <c r="FXV35" s="276"/>
      <c r="FXW35" s="276"/>
      <c r="FXX35" s="276"/>
      <c r="FXY35" s="276"/>
      <c r="FXZ35" s="276"/>
      <c r="FYA35" s="276"/>
      <c r="FYB35" s="276"/>
      <c r="FYC35" s="276"/>
      <c r="FYD35" s="276"/>
      <c r="FYE35" s="276"/>
      <c r="FYF35" s="276"/>
      <c r="FYG35" s="276"/>
      <c r="FYH35" s="276"/>
      <c r="FYI35" s="276"/>
      <c r="FYJ35" s="276"/>
      <c r="FYK35" s="276"/>
      <c r="FYL35" s="276"/>
      <c r="FYM35" s="276"/>
      <c r="FYN35" s="276"/>
      <c r="FYO35" s="276"/>
      <c r="FYP35" s="276"/>
      <c r="FYQ35" s="276"/>
      <c r="FYR35" s="276"/>
      <c r="FYS35" s="276"/>
      <c r="FYT35" s="276"/>
      <c r="FYU35" s="276"/>
      <c r="FYV35" s="276"/>
      <c r="FYW35" s="276"/>
      <c r="FYX35" s="276"/>
      <c r="FYY35" s="276"/>
      <c r="FYZ35" s="276"/>
      <c r="FZA35" s="276"/>
      <c r="FZB35" s="276"/>
      <c r="FZC35" s="276"/>
      <c r="FZD35" s="276"/>
      <c r="FZE35" s="276"/>
      <c r="FZF35" s="276"/>
      <c r="FZG35" s="276"/>
      <c r="FZH35" s="276"/>
      <c r="FZI35" s="276"/>
      <c r="FZJ35" s="276"/>
      <c r="FZK35" s="276"/>
      <c r="FZL35" s="276"/>
      <c r="FZM35" s="276"/>
      <c r="FZN35" s="276"/>
      <c r="FZO35" s="276"/>
      <c r="FZP35" s="276"/>
      <c r="FZQ35" s="276"/>
      <c r="FZR35" s="276"/>
      <c r="FZS35" s="276"/>
      <c r="FZT35" s="276"/>
      <c r="FZU35" s="276"/>
      <c r="FZV35" s="276"/>
      <c r="FZW35" s="276"/>
      <c r="FZX35" s="276"/>
      <c r="FZY35" s="276"/>
      <c r="FZZ35" s="276"/>
      <c r="GAA35" s="276"/>
      <c r="GAB35" s="276"/>
      <c r="GAC35" s="276"/>
      <c r="GAD35" s="276"/>
      <c r="GAE35" s="276"/>
      <c r="GAF35" s="276"/>
      <c r="GAG35" s="276"/>
      <c r="GAH35" s="276"/>
      <c r="GAI35" s="276"/>
      <c r="GAJ35" s="276"/>
      <c r="GAK35" s="276"/>
      <c r="GAL35" s="276"/>
      <c r="GAM35" s="276"/>
      <c r="GAN35" s="276"/>
      <c r="GAO35" s="276"/>
      <c r="GAP35" s="276"/>
      <c r="GAQ35" s="276"/>
      <c r="GAR35" s="276"/>
      <c r="GAS35" s="276"/>
      <c r="GAT35" s="276"/>
      <c r="GAU35" s="276"/>
      <c r="GAV35" s="276"/>
      <c r="GAW35" s="276"/>
      <c r="GAX35" s="276"/>
      <c r="GAY35" s="276"/>
      <c r="GAZ35" s="276"/>
      <c r="GBA35" s="276"/>
      <c r="GBB35" s="276"/>
      <c r="GBC35" s="276"/>
      <c r="GBD35" s="276"/>
      <c r="GBE35" s="276"/>
      <c r="GBF35" s="276"/>
      <c r="GBG35" s="276"/>
      <c r="GBH35" s="276"/>
      <c r="GBI35" s="276"/>
      <c r="GBJ35" s="276"/>
      <c r="GBK35" s="276"/>
      <c r="GBL35" s="276"/>
      <c r="GBM35" s="276"/>
      <c r="GBN35" s="276"/>
      <c r="GBO35" s="276"/>
      <c r="GBP35" s="276"/>
      <c r="GBQ35" s="276"/>
      <c r="GBR35" s="276"/>
      <c r="GBS35" s="276"/>
      <c r="GBT35" s="276"/>
      <c r="GBU35" s="276"/>
      <c r="GBV35" s="276"/>
      <c r="GBW35" s="276"/>
      <c r="GBX35" s="276"/>
      <c r="GBY35" s="276"/>
      <c r="GBZ35" s="276"/>
      <c r="GCA35" s="276"/>
      <c r="GCB35" s="276"/>
      <c r="GCC35" s="276"/>
      <c r="GCD35" s="276"/>
      <c r="GCE35" s="276"/>
      <c r="GCF35" s="276"/>
      <c r="GCG35" s="276"/>
      <c r="GCH35" s="276"/>
      <c r="GCI35" s="276"/>
      <c r="GCJ35" s="276"/>
      <c r="GCK35" s="276"/>
      <c r="GCL35" s="276"/>
      <c r="GCM35" s="276"/>
      <c r="GCN35" s="276"/>
      <c r="GCO35" s="276"/>
      <c r="GCP35" s="276"/>
      <c r="GCQ35" s="276"/>
      <c r="GCR35" s="276"/>
      <c r="GCS35" s="276"/>
      <c r="GCT35" s="276"/>
      <c r="GCU35" s="276"/>
      <c r="GCV35" s="276"/>
      <c r="GCW35" s="276"/>
      <c r="GCX35" s="276"/>
      <c r="GCY35" s="276"/>
      <c r="GCZ35" s="276"/>
      <c r="GDA35" s="276"/>
      <c r="GDB35" s="276"/>
      <c r="GDC35" s="276"/>
      <c r="GDD35" s="276"/>
      <c r="GDE35" s="276"/>
      <c r="GDF35" s="276"/>
      <c r="GDG35" s="276"/>
      <c r="GDH35" s="276"/>
      <c r="GDI35" s="276"/>
      <c r="GDJ35" s="276"/>
      <c r="GDK35" s="276"/>
      <c r="GDL35" s="276"/>
      <c r="GDM35" s="276"/>
      <c r="GDN35" s="276"/>
      <c r="GDO35" s="276"/>
      <c r="GDP35" s="276"/>
      <c r="GDQ35" s="276"/>
      <c r="GDR35" s="276"/>
      <c r="GDS35" s="276"/>
      <c r="GDT35" s="276"/>
      <c r="GDU35" s="276"/>
      <c r="GDV35" s="276"/>
      <c r="GDW35" s="276"/>
      <c r="GDX35" s="276"/>
      <c r="GDY35" s="276"/>
      <c r="GDZ35" s="276"/>
      <c r="GEA35" s="276"/>
      <c r="GEB35" s="276"/>
      <c r="GEC35" s="276"/>
      <c r="GED35" s="276"/>
      <c r="GEE35" s="276"/>
      <c r="GEF35" s="276"/>
      <c r="GEG35" s="276"/>
      <c r="GEH35" s="276"/>
      <c r="GEI35" s="276"/>
      <c r="GEJ35" s="276"/>
      <c r="GEK35" s="276"/>
      <c r="GEL35" s="276"/>
      <c r="GEM35" s="276"/>
      <c r="GEN35" s="276"/>
      <c r="GEO35" s="276"/>
      <c r="GEP35" s="276"/>
      <c r="GEQ35" s="276"/>
      <c r="GER35" s="276"/>
      <c r="GES35" s="276"/>
      <c r="GET35" s="276"/>
      <c r="GEU35" s="276"/>
      <c r="GEV35" s="276"/>
      <c r="GEW35" s="276"/>
      <c r="GEX35" s="276"/>
      <c r="GEY35" s="276"/>
      <c r="GEZ35" s="276"/>
      <c r="GFA35" s="276"/>
      <c r="GFB35" s="276"/>
      <c r="GFC35" s="276"/>
      <c r="GFD35" s="276"/>
      <c r="GFE35" s="276"/>
      <c r="GFF35" s="276"/>
      <c r="GFG35" s="276"/>
      <c r="GFH35" s="276"/>
      <c r="GFI35" s="276"/>
      <c r="GFJ35" s="276"/>
      <c r="GFK35" s="276"/>
      <c r="GFL35" s="276"/>
      <c r="GFM35" s="276"/>
      <c r="GFN35" s="276"/>
      <c r="GFO35" s="276"/>
      <c r="GFP35" s="276"/>
      <c r="GFQ35" s="276"/>
      <c r="GFR35" s="276"/>
      <c r="GFS35" s="276"/>
      <c r="GFT35" s="276"/>
      <c r="GFU35" s="276"/>
      <c r="GFV35" s="276"/>
      <c r="GFW35" s="276"/>
      <c r="GFX35" s="276"/>
      <c r="GFY35" s="276"/>
      <c r="GFZ35" s="276"/>
      <c r="GGA35" s="276"/>
      <c r="GGB35" s="276"/>
      <c r="GGC35" s="276"/>
      <c r="GGD35" s="276"/>
      <c r="GGE35" s="276"/>
      <c r="GGF35" s="276"/>
      <c r="GGG35" s="276"/>
      <c r="GGH35" s="276"/>
      <c r="GGI35" s="276"/>
      <c r="GGJ35" s="276"/>
      <c r="GGK35" s="276"/>
      <c r="GGL35" s="276"/>
      <c r="GGM35" s="276"/>
      <c r="GGN35" s="276"/>
      <c r="GGO35" s="276"/>
      <c r="GGP35" s="276"/>
      <c r="GGQ35" s="276"/>
      <c r="GGR35" s="276"/>
      <c r="GGS35" s="276"/>
      <c r="GGT35" s="276"/>
      <c r="GGU35" s="276"/>
      <c r="GGV35" s="276"/>
      <c r="GGW35" s="276"/>
      <c r="GGX35" s="276"/>
      <c r="GGY35" s="276"/>
      <c r="GGZ35" s="276"/>
      <c r="GHA35" s="276"/>
      <c r="GHB35" s="276"/>
      <c r="GHC35" s="276"/>
      <c r="GHD35" s="276"/>
      <c r="GHE35" s="276"/>
      <c r="GHF35" s="276"/>
      <c r="GHG35" s="276"/>
      <c r="GHH35" s="276"/>
      <c r="GHI35" s="276"/>
      <c r="GHJ35" s="276"/>
      <c r="GHK35" s="276"/>
      <c r="GHL35" s="276"/>
      <c r="GHM35" s="276"/>
      <c r="GHN35" s="276"/>
      <c r="GHO35" s="276"/>
      <c r="GHP35" s="276"/>
      <c r="GHQ35" s="276"/>
      <c r="GHR35" s="276"/>
      <c r="GHS35" s="276"/>
      <c r="GHT35" s="276"/>
      <c r="GHU35" s="276"/>
      <c r="GHV35" s="276"/>
      <c r="GHW35" s="276"/>
      <c r="GHX35" s="276"/>
      <c r="GHY35" s="276"/>
      <c r="GHZ35" s="276"/>
      <c r="GIA35" s="276"/>
      <c r="GIB35" s="276"/>
      <c r="GIC35" s="276"/>
      <c r="GID35" s="276"/>
      <c r="GIE35" s="276"/>
      <c r="GIF35" s="276"/>
      <c r="GIG35" s="276"/>
      <c r="GIH35" s="276"/>
      <c r="GII35" s="276"/>
      <c r="GIJ35" s="276"/>
      <c r="GIK35" s="276"/>
      <c r="GIL35" s="276"/>
      <c r="GIM35" s="276"/>
      <c r="GIN35" s="276"/>
      <c r="GIO35" s="276"/>
      <c r="GIP35" s="276"/>
      <c r="GIQ35" s="276"/>
      <c r="GIR35" s="276"/>
      <c r="GIS35" s="276"/>
      <c r="GIT35" s="276"/>
      <c r="GIU35" s="276"/>
      <c r="GIV35" s="276"/>
      <c r="GIW35" s="276"/>
      <c r="GIX35" s="276"/>
      <c r="GIY35" s="276"/>
      <c r="GIZ35" s="276"/>
      <c r="GJA35" s="276"/>
      <c r="GJB35" s="276"/>
      <c r="GJC35" s="276"/>
      <c r="GJD35" s="276"/>
      <c r="GJE35" s="276"/>
      <c r="GJF35" s="276"/>
      <c r="GJG35" s="276"/>
      <c r="GJH35" s="276"/>
      <c r="GJI35" s="276"/>
      <c r="GJJ35" s="276"/>
      <c r="GJK35" s="276"/>
      <c r="GJL35" s="276"/>
      <c r="GJM35" s="276"/>
      <c r="GJN35" s="276"/>
      <c r="GJO35" s="276"/>
      <c r="GJP35" s="276"/>
      <c r="GJQ35" s="276"/>
      <c r="GJR35" s="276"/>
      <c r="GJS35" s="276"/>
      <c r="GJT35" s="276"/>
      <c r="GJU35" s="276"/>
      <c r="GJV35" s="276"/>
      <c r="GJW35" s="276"/>
      <c r="GJX35" s="276"/>
      <c r="GJY35" s="276"/>
      <c r="GJZ35" s="276"/>
      <c r="GKA35" s="276"/>
      <c r="GKB35" s="276"/>
      <c r="GKC35" s="276"/>
      <c r="GKD35" s="276"/>
      <c r="GKE35" s="276"/>
      <c r="GKF35" s="276"/>
      <c r="GKG35" s="276"/>
      <c r="GKH35" s="276"/>
      <c r="GKI35" s="276"/>
      <c r="GKJ35" s="276"/>
      <c r="GKK35" s="276"/>
      <c r="GKL35" s="276"/>
      <c r="GKM35" s="276"/>
      <c r="GKN35" s="276"/>
      <c r="GKO35" s="276"/>
      <c r="GKP35" s="276"/>
      <c r="GKQ35" s="276"/>
      <c r="GKR35" s="276"/>
      <c r="GKS35" s="276"/>
      <c r="GKT35" s="276"/>
      <c r="GKU35" s="276"/>
      <c r="GKV35" s="276"/>
      <c r="GKW35" s="276"/>
      <c r="GKX35" s="276"/>
      <c r="GKY35" s="276"/>
      <c r="GKZ35" s="276"/>
      <c r="GLA35" s="276"/>
      <c r="GLB35" s="276"/>
      <c r="GLC35" s="276"/>
      <c r="GLD35" s="276"/>
      <c r="GLE35" s="276"/>
      <c r="GLF35" s="276"/>
      <c r="GLG35" s="276"/>
      <c r="GLH35" s="276"/>
      <c r="GLI35" s="276"/>
      <c r="GLJ35" s="276"/>
      <c r="GLK35" s="276"/>
      <c r="GLL35" s="276"/>
      <c r="GLM35" s="276"/>
      <c r="GLN35" s="276"/>
      <c r="GLO35" s="276"/>
      <c r="GLP35" s="276"/>
      <c r="GLQ35" s="276"/>
      <c r="GLR35" s="276"/>
      <c r="GLS35" s="276"/>
      <c r="GLT35" s="276"/>
      <c r="GLU35" s="276"/>
      <c r="GLV35" s="276"/>
      <c r="GLW35" s="276"/>
      <c r="GLX35" s="276"/>
      <c r="GLY35" s="276"/>
      <c r="GLZ35" s="276"/>
      <c r="GMA35" s="276"/>
      <c r="GMB35" s="276"/>
      <c r="GMC35" s="276"/>
      <c r="GMD35" s="276"/>
      <c r="GME35" s="276"/>
      <c r="GMF35" s="276"/>
      <c r="GMG35" s="276"/>
      <c r="GMH35" s="276"/>
      <c r="GMI35" s="276"/>
      <c r="GMJ35" s="276"/>
      <c r="GMK35" s="276"/>
      <c r="GML35" s="276"/>
      <c r="GMM35" s="276"/>
      <c r="GMN35" s="276"/>
      <c r="GMO35" s="276"/>
      <c r="GMP35" s="276"/>
      <c r="GMQ35" s="276"/>
      <c r="GMR35" s="276"/>
      <c r="GMS35" s="276"/>
      <c r="GMT35" s="276"/>
      <c r="GMU35" s="276"/>
      <c r="GMV35" s="276"/>
      <c r="GMW35" s="276"/>
      <c r="GMX35" s="276"/>
      <c r="GMY35" s="276"/>
      <c r="GMZ35" s="276"/>
      <c r="GNA35" s="276"/>
      <c r="GNB35" s="276"/>
      <c r="GNC35" s="276"/>
      <c r="GND35" s="276"/>
      <c r="GNE35" s="276"/>
      <c r="GNF35" s="276"/>
      <c r="GNG35" s="276"/>
      <c r="GNH35" s="276"/>
      <c r="GNI35" s="276"/>
      <c r="GNJ35" s="276"/>
      <c r="GNK35" s="276"/>
      <c r="GNL35" s="276"/>
      <c r="GNM35" s="276"/>
      <c r="GNN35" s="276"/>
      <c r="GNO35" s="276"/>
      <c r="GNP35" s="276"/>
      <c r="GNQ35" s="276"/>
      <c r="GNR35" s="276"/>
      <c r="GNS35" s="276"/>
      <c r="GNT35" s="276"/>
      <c r="GNU35" s="276"/>
      <c r="GNV35" s="276"/>
      <c r="GNW35" s="276"/>
      <c r="GNX35" s="276"/>
      <c r="GNY35" s="276"/>
      <c r="GNZ35" s="276"/>
      <c r="GOA35" s="276"/>
      <c r="GOB35" s="276"/>
      <c r="GOC35" s="276"/>
      <c r="GOD35" s="276"/>
      <c r="GOE35" s="276"/>
      <c r="GOF35" s="276"/>
      <c r="GOG35" s="276"/>
      <c r="GOH35" s="276"/>
      <c r="GOI35" s="276"/>
      <c r="GOJ35" s="276"/>
      <c r="GOK35" s="276"/>
      <c r="GOL35" s="276"/>
      <c r="GOM35" s="276"/>
      <c r="GON35" s="276"/>
      <c r="GOO35" s="276"/>
      <c r="GOP35" s="276"/>
      <c r="GOQ35" s="276"/>
      <c r="GOR35" s="276"/>
      <c r="GOS35" s="276"/>
      <c r="GOT35" s="276"/>
      <c r="GOU35" s="276"/>
      <c r="GOV35" s="276"/>
      <c r="GOW35" s="276"/>
      <c r="GOX35" s="276"/>
      <c r="GOY35" s="276"/>
      <c r="GOZ35" s="276"/>
      <c r="GPA35" s="276"/>
      <c r="GPB35" s="276"/>
      <c r="GPC35" s="276"/>
      <c r="GPD35" s="276"/>
      <c r="GPE35" s="276"/>
      <c r="GPF35" s="276"/>
      <c r="GPG35" s="276"/>
      <c r="GPH35" s="276"/>
      <c r="GPI35" s="276"/>
      <c r="GPJ35" s="276"/>
      <c r="GPK35" s="276"/>
      <c r="GPL35" s="276"/>
      <c r="GPM35" s="276"/>
      <c r="GPN35" s="276"/>
      <c r="GPO35" s="276"/>
      <c r="GPP35" s="276"/>
      <c r="GPQ35" s="276"/>
      <c r="GPR35" s="276"/>
      <c r="GPS35" s="276"/>
      <c r="GPT35" s="276"/>
      <c r="GPU35" s="276"/>
      <c r="GPV35" s="276"/>
      <c r="GPW35" s="276"/>
      <c r="GPX35" s="276"/>
      <c r="GPY35" s="276"/>
      <c r="GPZ35" s="276"/>
      <c r="GQA35" s="276"/>
      <c r="GQB35" s="276"/>
      <c r="GQC35" s="276"/>
      <c r="GQD35" s="276"/>
      <c r="GQE35" s="276"/>
      <c r="GQF35" s="276"/>
      <c r="GQG35" s="276"/>
      <c r="GQH35" s="276"/>
      <c r="GQI35" s="276"/>
      <c r="GQJ35" s="276"/>
      <c r="GQK35" s="276"/>
      <c r="GQL35" s="276"/>
      <c r="GQM35" s="276"/>
      <c r="GQN35" s="276"/>
      <c r="GQO35" s="276"/>
      <c r="GQP35" s="276"/>
      <c r="GQQ35" s="276"/>
      <c r="GQR35" s="276"/>
      <c r="GQS35" s="276"/>
      <c r="GQT35" s="276"/>
      <c r="GQU35" s="276"/>
      <c r="GQV35" s="276"/>
      <c r="GQW35" s="276"/>
      <c r="GQX35" s="276"/>
      <c r="GQY35" s="276"/>
      <c r="GQZ35" s="276"/>
      <c r="GRA35" s="276"/>
      <c r="GRB35" s="276"/>
      <c r="GRC35" s="276"/>
      <c r="GRD35" s="276"/>
      <c r="GRE35" s="276"/>
      <c r="GRF35" s="276"/>
      <c r="GRG35" s="276"/>
      <c r="GRH35" s="276"/>
      <c r="GRI35" s="276"/>
      <c r="GRJ35" s="276"/>
      <c r="GRK35" s="276"/>
      <c r="GRL35" s="276"/>
      <c r="GRM35" s="276"/>
      <c r="GRN35" s="276"/>
      <c r="GRO35" s="276"/>
      <c r="GRP35" s="276"/>
      <c r="GRQ35" s="276"/>
      <c r="GRR35" s="276"/>
      <c r="GRS35" s="276"/>
      <c r="GRT35" s="276"/>
      <c r="GRU35" s="276"/>
      <c r="GRV35" s="276"/>
      <c r="GRW35" s="276"/>
      <c r="GRX35" s="276"/>
      <c r="GRY35" s="276"/>
      <c r="GRZ35" s="276"/>
      <c r="GSA35" s="276"/>
      <c r="GSB35" s="276"/>
      <c r="GSC35" s="276"/>
      <c r="GSD35" s="276"/>
      <c r="GSE35" s="276"/>
      <c r="GSF35" s="276"/>
      <c r="GSG35" s="276"/>
      <c r="GSH35" s="276"/>
      <c r="GSI35" s="276"/>
      <c r="GSJ35" s="276"/>
      <c r="GSK35" s="276"/>
      <c r="GSL35" s="276"/>
      <c r="GSM35" s="276"/>
      <c r="GSN35" s="276"/>
      <c r="GSO35" s="276"/>
      <c r="GSP35" s="276"/>
      <c r="GSQ35" s="276"/>
      <c r="GSR35" s="276"/>
      <c r="GSS35" s="276"/>
      <c r="GST35" s="276"/>
      <c r="GSU35" s="276"/>
      <c r="GSV35" s="276"/>
      <c r="GSW35" s="276"/>
      <c r="GSX35" s="276"/>
      <c r="GSY35" s="276"/>
      <c r="GSZ35" s="276"/>
      <c r="GTA35" s="276"/>
      <c r="GTB35" s="276"/>
      <c r="GTC35" s="276"/>
      <c r="GTD35" s="276"/>
      <c r="GTE35" s="276"/>
      <c r="GTF35" s="276"/>
      <c r="GTG35" s="276"/>
      <c r="GTH35" s="276"/>
      <c r="GTI35" s="276"/>
      <c r="GTJ35" s="276"/>
      <c r="GTK35" s="276"/>
      <c r="GTL35" s="276"/>
      <c r="GTM35" s="276"/>
      <c r="GTN35" s="276"/>
      <c r="GTO35" s="276"/>
      <c r="GTP35" s="276"/>
      <c r="GTQ35" s="276"/>
      <c r="GTR35" s="276"/>
      <c r="GTS35" s="276"/>
      <c r="GTT35" s="276"/>
      <c r="GTU35" s="276"/>
      <c r="GTV35" s="276"/>
      <c r="GTW35" s="276"/>
      <c r="GTX35" s="276"/>
      <c r="GTY35" s="276"/>
      <c r="GTZ35" s="276"/>
      <c r="GUA35" s="276"/>
      <c r="GUB35" s="276"/>
      <c r="GUC35" s="276"/>
      <c r="GUD35" s="276"/>
      <c r="GUE35" s="276"/>
      <c r="GUF35" s="276"/>
      <c r="GUG35" s="276"/>
      <c r="GUH35" s="276"/>
      <c r="GUI35" s="276"/>
      <c r="GUJ35" s="276"/>
      <c r="GUK35" s="276"/>
      <c r="GUL35" s="276"/>
      <c r="GUM35" s="276"/>
      <c r="GUN35" s="276"/>
      <c r="GUO35" s="276"/>
      <c r="GUP35" s="276"/>
      <c r="GUQ35" s="276"/>
      <c r="GUR35" s="276"/>
      <c r="GUS35" s="276"/>
      <c r="GUT35" s="276"/>
      <c r="GUU35" s="276"/>
      <c r="GUV35" s="276"/>
      <c r="GUW35" s="276"/>
      <c r="GUX35" s="276"/>
      <c r="GUY35" s="276"/>
      <c r="GUZ35" s="276"/>
      <c r="GVA35" s="276"/>
      <c r="GVB35" s="276"/>
      <c r="GVC35" s="276"/>
      <c r="GVD35" s="276"/>
      <c r="GVE35" s="276"/>
      <c r="GVF35" s="276"/>
      <c r="GVG35" s="276"/>
      <c r="GVH35" s="276"/>
      <c r="GVI35" s="276"/>
      <c r="GVJ35" s="276"/>
      <c r="GVK35" s="276"/>
      <c r="GVL35" s="276"/>
      <c r="GVM35" s="276"/>
      <c r="GVN35" s="276"/>
      <c r="GVO35" s="276"/>
      <c r="GVP35" s="276"/>
      <c r="GVQ35" s="276"/>
      <c r="GVR35" s="276"/>
      <c r="GVS35" s="276"/>
      <c r="GVT35" s="276"/>
      <c r="GVU35" s="276"/>
      <c r="GVV35" s="276"/>
      <c r="GVW35" s="276"/>
      <c r="GVX35" s="276"/>
      <c r="GVY35" s="276"/>
      <c r="GVZ35" s="276"/>
      <c r="GWA35" s="276"/>
      <c r="GWB35" s="276"/>
      <c r="GWC35" s="276"/>
      <c r="GWD35" s="276"/>
      <c r="GWE35" s="276"/>
      <c r="GWF35" s="276"/>
      <c r="GWG35" s="276"/>
      <c r="GWH35" s="276"/>
      <c r="GWI35" s="276"/>
      <c r="GWJ35" s="276"/>
      <c r="GWK35" s="276"/>
      <c r="GWL35" s="276"/>
      <c r="GWM35" s="276"/>
      <c r="GWN35" s="276"/>
      <c r="GWO35" s="276"/>
      <c r="GWP35" s="276"/>
      <c r="GWQ35" s="276"/>
      <c r="GWR35" s="276"/>
      <c r="GWS35" s="276"/>
      <c r="GWT35" s="276"/>
      <c r="GWU35" s="276"/>
      <c r="GWV35" s="276"/>
      <c r="GWW35" s="276"/>
      <c r="GWX35" s="276"/>
      <c r="GWY35" s="276"/>
      <c r="GWZ35" s="276"/>
      <c r="GXA35" s="276"/>
      <c r="GXB35" s="276"/>
      <c r="GXC35" s="276"/>
      <c r="GXD35" s="276"/>
      <c r="GXE35" s="276"/>
      <c r="GXF35" s="276"/>
      <c r="GXG35" s="276"/>
      <c r="GXH35" s="276"/>
      <c r="GXI35" s="276"/>
      <c r="GXJ35" s="276"/>
      <c r="GXK35" s="276"/>
      <c r="GXL35" s="276"/>
      <c r="GXM35" s="276"/>
      <c r="GXN35" s="276"/>
      <c r="GXO35" s="276"/>
      <c r="GXP35" s="276"/>
      <c r="GXQ35" s="276"/>
      <c r="GXR35" s="276"/>
      <c r="GXS35" s="276"/>
      <c r="GXT35" s="276"/>
      <c r="GXU35" s="276"/>
      <c r="GXV35" s="276"/>
      <c r="GXW35" s="276"/>
      <c r="GXX35" s="276"/>
      <c r="GXY35" s="276"/>
      <c r="GXZ35" s="276"/>
      <c r="GYA35" s="276"/>
      <c r="GYB35" s="276"/>
      <c r="GYC35" s="276"/>
      <c r="GYD35" s="276"/>
      <c r="GYE35" s="276"/>
      <c r="GYF35" s="276"/>
      <c r="GYG35" s="276"/>
      <c r="GYH35" s="276"/>
      <c r="GYI35" s="276"/>
      <c r="GYJ35" s="276"/>
      <c r="GYK35" s="276"/>
      <c r="GYL35" s="276"/>
      <c r="GYM35" s="276"/>
      <c r="GYN35" s="276"/>
      <c r="GYO35" s="276"/>
      <c r="GYP35" s="276"/>
      <c r="GYQ35" s="276"/>
      <c r="GYR35" s="276"/>
      <c r="GYS35" s="276"/>
      <c r="GYT35" s="276"/>
      <c r="GYU35" s="276"/>
      <c r="GYV35" s="276"/>
      <c r="GYW35" s="276"/>
      <c r="GYX35" s="276"/>
      <c r="GYY35" s="276"/>
      <c r="GYZ35" s="276"/>
      <c r="GZA35" s="276"/>
      <c r="GZB35" s="276"/>
      <c r="GZC35" s="276"/>
      <c r="GZD35" s="276"/>
      <c r="GZE35" s="276"/>
      <c r="GZF35" s="276"/>
      <c r="GZG35" s="276"/>
      <c r="GZH35" s="276"/>
      <c r="GZI35" s="276"/>
      <c r="GZJ35" s="276"/>
      <c r="GZK35" s="276"/>
      <c r="GZL35" s="276"/>
      <c r="GZM35" s="276"/>
      <c r="GZN35" s="276"/>
      <c r="GZO35" s="276"/>
      <c r="GZP35" s="276"/>
      <c r="GZQ35" s="276"/>
      <c r="GZR35" s="276"/>
      <c r="GZS35" s="276"/>
      <c r="GZT35" s="276"/>
      <c r="GZU35" s="276"/>
      <c r="GZV35" s="276"/>
      <c r="GZW35" s="276"/>
      <c r="GZX35" s="276"/>
      <c r="GZY35" s="276"/>
      <c r="GZZ35" s="276"/>
      <c r="HAA35" s="276"/>
      <c r="HAB35" s="276"/>
      <c r="HAC35" s="276"/>
      <c r="HAD35" s="276"/>
      <c r="HAE35" s="276"/>
      <c r="HAF35" s="276"/>
      <c r="HAG35" s="276"/>
      <c r="HAH35" s="276"/>
      <c r="HAI35" s="276"/>
      <c r="HAJ35" s="276"/>
      <c r="HAK35" s="276"/>
      <c r="HAL35" s="276"/>
      <c r="HAM35" s="276"/>
      <c r="HAN35" s="276"/>
      <c r="HAO35" s="276"/>
      <c r="HAP35" s="276"/>
      <c r="HAQ35" s="276"/>
      <c r="HAR35" s="276"/>
      <c r="HAS35" s="276"/>
      <c r="HAT35" s="276"/>
      <c r="HAU35" s="276"/>
      <c r="HAV35" s="276"/>
      <c r="HAW35" s="276"/>
      <c r="HAX35" s="276"/>
      <c r="HAY35" s="276"/>
      <c r="HAZ35" s="276"/>
      <c r="HBA35" s="276"/>
      <c r="HBB35" s="276"/>
      <c r="HBC35" s="276"/>
      <c r="HBD35" s="276"/>
      <c r="HBE35" s="276"/>
      <c r="HBF35" s="276"/>
      <c r="HBG35" s="276"/>
      <c r="HBH35" s="276"/>
      <c r="HBI35" s="276"/>
      <c r="HBJ35" s="276"/>
      <c r="HBK35" s="276"/>
      <c r="HBL35" s="276"/>
      <c r="HBM35" s="276"/>
      <c r="HBN35" s="276"/>
      <c r="HBO35" s="276"/>
      <c r="HBP35" s="276"/>
      <c r="HBQ35" s="276"/>
      <c r="HBR35" s="276"/>
      <c r="HBS35" s="276"/>
      <c r="HBT35" s="276"/>
      <c r="HBU35" s="276"/>
      <c r="HBV35" s="276"/>
      <c r="HBW35" s="276"/>
      <c r="HBX35" s="276"/>
      <c r="HBY35" s="276"/>
      <c r="HBZ35" s="276"/>
      <c r="HCA35" s="276"/>
      <c r="HCB35" s="276"/>
      <c r="HCC35" s="276"/>
      <c r="HCD35" s="276"/>
      <c r="HCE35" s="276"/>
      <c r="HCF35" s="276"/>
      <c r="HCG35" s="276"/>
      <c r="HCH35" s="276"/>
      <c r="HCI35" s="276"/>
      <c r="HCJ35" s="276"/>
      <c r="HCK35" s="276"/>
      <c r="HCL35" s="276"/>
      <c r="HCM35" s="276"/>
      <c r="HCN35" s="276"/>
      <c r="HCO35" s="276"/>
      <c r="HCP35" s="276"/>
      <c r="HCQ35" s="276"/>
      <c r="HCR35" s="276"/>
      <c r="HCS35" s="276"/>
      <c r="HCT35" s="276"/>
      <c r="HCU35" s="276"/>
      <c r="HCV35" s="276"/>
      <c r="HCW35" s="276"/>
      <c r="HCX35" s="276"/>
      <c r="HCY35" s="276"/>
      <c r="HCZ35" s="276"/>
      <c r="HDA35" s="276"/>
      <c r="HDB35" s="276"/>
      <c r="HDC35" s="276"/>
      <c r="HDD35" s="276"/>
      <c r="HDE35" s="276"/>
      <c r="HDF35" s="276"/>
      <c r="HDG35" s="276"/>
      <c r="HDH35" s="276"/>
      <c r="HDI35" s="276"/>
      <c r="HDJ35" s="276"/>
      <c r="HDK35" s="276"/>
      <c r="HDL35" s="276"/>
      <c r="HDM35" s="276"/>
      <c r="HDN35" s="276"/>
      <c r="HDO35" s="276"/>
      <c r="HDP35" s="276"/>
      <c r="HDQ35" s="276"/>
      <c r="HDR35" s="276"/>
      <c r="HDS35" s="276"/>
      <c r="HDT35" s="276"/>
      <c r="HDU35" s="276"/>
      <c r="HDV35" s="276"/>
      <c r="HDW35" s="276"/>
      <c r="HDX35" s="276"/>
      <c r="HDY35" s="276"/>
      <c r="HDZ35" s="276"/>
      <c r="HEA35" s="276"/>
      <c r="HEB35" s="276"/>
      <c r="HEC35" s="276"/>
      <c r="HED35" s="276"/>
      <c r="HEE35" s="276"/>
      <c r="HEF35" s="276"/>
      <c r="HEG35" s="276"/>
      <c r="HEH35" s="276"/>
      <c r="HEI35" s="276"/>
      <c r="HEJ35" s="276"/>
      <c r="HEK35" s="276"/>
      <c r="HEL35" s="276"/>
      <c r="HEM35" s="276"/>
      <c r="HEN35" s="276"/>
      <c r="HEO35" s="276"/>
      <c r="HEP35" s="276"/>
      <c r="HEQ35" s="276"/>
      <c r="HER35" s="276"/>
      <c r="HES35" s="276"/>
      <c r="HET35" s="276"/>
      <c r="HEU35" s="276"/>
      <c r="HEV35" s="276"/>
      <c r="HEW35" s="276"/>
      <c r="HEX35" s="276"/>
      <c r="HEY35" s="276"/>
      <c r="HEZ35" s="276"/>
      <c r="HFA35" s="276"/>
      <c r="HFB35" s="276"/>
      <c r="HFC35" s="276"/>
      <c r="HFD35" s="276"/>
      <c r="HFE35" s="276"/>
      <c r="HFF35" s="276"/>
      <c r="HFG35" s="276"/>
      <c r="HFH35" s="276"/>
      <c r="HFI35" s="276"/>
      <c r="HFJ35" s="276"/>
      <c r="HFK35" s="276"/>
      <c r="HFL35" s="276"/>
      <c r="HFM35" s="276"/>
      <c r="HFN35" s="276"/>
      <c r="HFO35" s="276"/>
      <c r="HFP35" s="276"/>
      <c r="HFQ35" s="276"/>
      <c r="HFR35" s="276"/>
      <c r="HFS35" s="276"/>
      <c r="HFT35" s="276"/>
      <c r="HFU35" s="276"/>
      <c r="HFV35" s="276"/>
      <c r="HFW35" s="276"/>
      <c r="HFX35" s="276"/>
      <c r="HFY35" s="276"/>
      <c r="HFZ35" s="276"/>
      <c r="HGA35" s="276"/>
      <c r="HGB35" s="276"/>
      <c r="HGC35" s="276"/>
      <c r="HGD35" s="276"/>
      <c r="HGE35" s="276"/>
      <c r="HGF35" s="276"/>
      <c r="HGG35" s="276"/>
      <c r="HGH35" s="276"/>
      <c r="HGI35" s="276"/>
      <c r="HGJ35" s="276"/>
      <c r="HGK35" s="276"/>
      <c r="HGL35" s="276"/>
      <c r="HGM35" s="276"/>
      <c r="HGN35" s="276"/>
      <c r="HGO35" s="276"/>
      <c r="HGP35" s="276"/>
      <c r="HGQ35" s="276"/>
      <c r="HGR35" s="276"/>
      <c r="HGS35" s="276"/>
      <c r="HGT35" s="276"/>
      <c r="HGU35" s="276"/>
      <c r="HGV35" s="276"/>
      <c r="HGW35" s="276"/>
      <c r="HGX35" s="276"/>
      <c r="HGY35" s="276"/>
      <c r="HGZ35" s="276"/>
      <c r="HHA35" s="276"/>
      <c r="HHB35" s="276"/>
      <c r="HHC35" s="276"/>
      <c r="HHD35" s="276"/>
      <c r="HHE35" s="276"/>
      <c r="HHF35" s="276"/>
      <c r="HHG35" s="276"/>
      <c r="HHH35" s="276"/>
      <c r="HHI35" s="276"/>
      <c r="HHJ35" s="276"/>
      <c r="HHK35" s="276"/>
      <c r="HHL35" s="276"/>
      <c r="HHM35" s="276"/>
      <c r="HHN35" s="276"/>
      <c r="HHO35" s="276"/>
      <c r="HHP35" s="276"/>
      <c r="HHQ35" s="276"/>
      <c r="HHR35" s="276"/>
      <c r="HHS35" s="276"/>
      <c r="HHT35" s="276"/>
      <c r="HHU35" s="276"/>
      <c r="HHV35" s="276"/>
      <c r="HHW35" s="276"/>
      <c r="HHX35" s="276"/>
      <c r="HHY35" s="276"/>
      <c r="HHZ35" s="276"/>
      <c r="HIA35" s="276"/>
      <c r="HIB35" s="276"/>
      <c r="HIC35" s="276"/>
      <c r="HID35" s="276"/>
      <c r="HIE35" s="276"/>
      <c r="HIF35" s="276"/>
      <c r="HIG35" s="276"/>
      <c r="HIH35" s="276"/>
      <c r="HII35" s="276"/>
      <c r="HIJ35" s="276"/>
      <c r="HIK35" s="276"/>
      <c r="HIL35" s="276"/>
      <c r="HIM35" s="276"/>
      <c r="HIN35" s="276"/>
      <c r="HIO35" s="276"/>
      <c r="HIP35" s="276"/>
      <c r="HIQ35" s="276"/>
      <c r="HIR35" s="276"/>
      <c r="HIS35" s="276"/>
      <c r="HIT35" s="276"/>
      <c r="HIU35" s="276"/>
      <c r="HIV35" s="276"/>
      <c r="HIW35" s="276"/>
      <c r="HIX35" s="276"/>
      <c r="HIY35" s="276"/>
      <c r="HIZ35" s="276"/>
      <c r="HJA35" s="276"/>
      <c r="HJB35" s="276"/>
      <c r="HJC35" s="276"/>
      <c r="HJD35" s="276"/>
      <c r="HJE35" s="276"/>
      <c r="HJF35" s="276"/>
      <c r="HJG35" s="276"/>
      <c r="HJH35" s="276"/>
      <c r="HJI35" s="276"/>
      <c r="HJJ35" s="276"/>
      <c r="HJK35" s="276"/>
      <c r="HJL35" s="276"/>
      <c r="HJM35" s="276"/>
      <c r="HJN35" s="276"/>
      <c r="HJO35" s="276"/>
      <c r="HJP35" s="276"/>
      <c r="HJQ35" s="276"/>
      <c r="HJR35" s="276"/>
      <c r="HJS35" s="276"/>
      <c r="HJT35" s="276"/>
      <c r="HJU35" s="276"/>
      <c r="HJV35" s="276"/>
      <c r="HJW35" s="276"/>
      <c r="HJX35" s="276"/>
      <c r="HJY35" s="276"/>
      <c r="HJZ35" s="276"/>
      <c r="HKA35" s="276"/>
      <c r="HKB35" s="276"/>
      <c r="HKC35" s="276"/>
      <c r="HKD35" s="276"/>
      <c r="HKE35" s="276"/>
      <c r="HKF35" s="276"/>
      <c r="HKG35" s="276"/>
      <c r="HKH35" s="276"/>
      <c r="HKI35" s="276"/>
      <c r="HKJ35" s="276"/>
      <c r="HKK35" s="276"/>
      <c r="HKL35" s="276"/>
      <c r="HKM35" s="276"/>
      <c r="HKN35" s="276"/>
      <c r="HKO35" s="276"/>
      <c r="HKP35" s="276"/>
      <c r="HKQ35" s="276"/>
      <c r="HKR35" s="276"/>
      <c r="HKS35" s="276"/>
      <c r="HKT35" s="276"/>
      <c r="HKU35" s="276"/>
      <c r="HKV35" s="276"/>
      <c r="HKW35" s="276"/>
      <c r="HKX35" s="276"/>
      <c r="HKY35" s="276"/>
      <c r="HKZ35" s="276"/>
      <c r="HLA35" s="276"/>
      <c r="HLB35" s="276"/>
      <c r="HLC35" s="276"/>
      <c r="HLD35" s="276"/>
      <c r="HLE35" s="276"/>
      <c r="HLF35" s="276"/>
      <c r="HLG35" s="276"/>
      <c r="HLH35" s="276"/>
      <c r="HLI35" s="276"/>
      <c r="HLJ35" s="276"/>
      <c r="HLK35" s="276"/>
      <c r="HLL35" s="276"/>
      <c r="HLM35" s="276"/>
      <c r="HLN35" s="276"/>
      <c r="HLO35" s="276"/>
      <c r="HLP35" s="276"/>
      <c r="HLQ35" s="276"/>
      <c r="HLR35" s="276"/>
      <c r="HLS35" s="276"/>
      <c r="HLT35" s="276"/>
      <c r="HLU35" s="276"/>
      <c r="HLV35" s="276"/>
      <c r="HLW35" s="276"/>
      <c r="HLX35" s="276"/>
      <c r="HLY35" s="276"/>
      <c r="HLZ35" s="276"/>
      <c r="HMA35" s="276"/>
      <c r="HMB35" s="276"/>
      <c r="HMC35" s="276"/>
      <c r="HMD35" s="276"/>
      <c r="HME35" s="276"/>
      <c r="HMF35" s="276"/>
      <c r="HMG35" s="276"/>
      <c r="HMH35" s="276"/>
      <c r="HMI35" s="276"/>
      <c r="HMJ35" s="276"/>
      <c r="HMK35" s="276"/>
      <c r="HML35" s="276"/>
      <c r="HMM35" s="276"/>
      <c r="HMN35" s="276"/>
      <c r="HMO35" s="276"/>
      <c r="HMP35" s="276"/>
      <c r="HMQ35" s="276"/>
      <c r="HMR35" s="276"/>
      <c r="HMS35" s="276"/>
      <c r="HMT35" s="276"/>
      <c r="HMU35" s="276"/>
      <c r="HMV35" s="276"/>
      <c r="HMW35" s="276"/>
      <c r="HMX35" s="276"/>
      <c r="HMY35" s="276"/>
      <c r="HMZ35" s="276"/>
      <c r="HNA35" s="276"/>
      <c r="HNB35" s="276"/>
      <c r="HNC35" s="276"/>
      <c r="HND35" s="276"/>
      <c r="HNE35" s="276"/>
      <c r="HNF35" s="276"/>
      <c r="HNG35" s="276"/>
      <c r="HNH35" s="276"/>
      <c r="HNI35" s="276"/>
      <c r="HNJ35" s="276"/>
      <c r="HNK35" s="276"/>
      <c r="HNL35" s="276"/>
      <c r="HNM35" s="276"/>
      <c r="HNN35" s="276"/>
      <c r="HNO35" s="276"/>
      <c r="HNP35" s="276"/>
      <c r="HNQ35" s="276"/>
      <c r="HNR35" s="276"/>
      <c r="HNS35" s="276"/>
      <c r="HNT35" s="276"/>
      <c r="HNU35" s="276"/>
      <c r="HNV35" s="276"/>
      <c r="HNW35" s="276"/>
      <c r="HNX35" s="276"/>
      <c r="HNY35" s="276"/>
      <c r="HNZ35" s="276"/>
      <c r="HOA35" s="276"/>
      <c r="HOB35" s="276"/>
      <c r="HOC35" s="276"/>
      <c r="HOD35" s="276"/>
      <c r="HOE35" s="276"/>
      <c r="HOF35" s="276"/>
      <c r="HOG35" s="276"/>
      <c r="HOH35" s="276"/>
      <c r="HOI35" s="276"/>
      <c r="HOJ35" s="276"/>
      <c r="HOK35" s="276"/>
      <c r="HOL35" s="276"/>
      <c r="HOM35" s="276"/>
      <c r="HON35" s="276"/>
      <c r="HOO35" s="276"/>
      <c r="HOP35" s="276"/>
      <c r="HOQ35" s="276"/>
      <c r="HOR35" s="276"/>
      <c r="HOS35" s="276"/>
      <c r="HOT35" s="276"/>
      <c r="HOU35" s="276"/>
      <c r="HOV35" s="276"/>
      <c r="HOW35" s="276"/>
      <c r="HOX35" s="276"/>
      <c r="HOY35" s="276"/>
      <c r="HOZ35" s="276"/>
      <c r="HPA35" s="276"/>
      <c r="HPB35" s="276"/>
      <c r="HPC35" s="276"/>
      <c r="HPD35" s="276"/>
      <c r="HPE35" s="276"/>
      <c r="HPF35" s="276"/>
      <c r="HPG35" s="276"/>
      <c r="HPH35" s="276"/>
      <c r="HPI35" s="276"/>
      <c r="HPJ35" s="276"/>
      <c r="HPK35" s="276"/>
      <c r="HPL35" s="276"/>
      <c r="HPM35" s="276"/>
      <c r="HPN35" s="276"/>
      <c r="HPO35" s="276"/>
      <c r="HPP35" s="276"/>
      <c r="HPQ35" s="276"/>
      <c r="HPR35" s="276"/>
      <c r="HPS35" s="276"/>
      <c r="HPT35" s="276"/>
      <c r="HPU35" s="276"/>
      <c r="HPV35" s="276"/>
      <c r="HPW35" s="276"/>
      <c r="HPX35" s="276"/>
      <c r="HPY35" s="276"/>
      <c r="HPZ35" s="276"/>
      <c r="HQA35" s="276"/>
      <c r="HQB35" s="276"/>
      <c r="HQC35" s="276"/>
      <c r="HQD35" s="276"/>
      <c r="HQE35" s="276"/>
      <c r="HQF35" s="276"/>
      <c r="HQG35" s="276"/>
      <c r="HQH35" s="276"/>
      <c r="HQI35" s="276"/>
      <c r="HQJ35" s="276"/>
      <c r="HQK35" s="276"/>
      <c r="HQL35" s="276"/>
      <c r="HQM35" s="276"/>
      <c r="HQN35" s="276"/>
      <c r="HQO35" s="276"/>
      <c r="HQP35" s="276"/>
      <c r="HQQ35" s="276"/>
      <c r="HQR35" s="276"/>
      <c r="HQS35" s="276"/>
      <c r="HQT35" s="276"/>
      <c r="HQU35" s="276"/>
      <c r="HQV35" s="276"/>
      <c r="HQW35" s="276"/>
      <c r="HQX35" s="276"/>
      <c r="HQY35" s="276"/>
      <c r="HQZ35" s="276"/>
      <c r="HRA35" s="276"/>
      <c r="HRB35" s="276"/>
      <c r="HRC35" s="276"/>
      <c r="HRD35" s="276"/>
      <c r="HRE35" s="276"/>
      <c r="HRF35" s="276"/>
      <c r="HRG35" s="276"/>
      <c r="HRH35" s="276"/>
      <c r="HRI35" s="276"/>
      <c r="HRJ35" s="276"/>
      <c r="HRK35" s="276"/>
      <c r="HRL35" s="276"/>
      <c r="HRM35" s="276"/>
      <c r="HRN35" s="276"/>
      <c r="HRO35" s="276"/>
      <c r="HRP35" s="276"/>
      <c r="HRQ35" s="276"/>
      <c r="HRR35" s="276"/>
      <c r="HRS35" s="276"/>
      <c r="HRT35" s="276"/>
      <c r="HRU35" s="276"/>
      <c r="HRV35" s="276"/>
      <c r="HRW35" s="276"/>
      <c r="HRX35" s="276"/>
      <c r="HRY35" s="276"/>
      <c r="HRZ35" s="276"/>
      <c r="HSA35" s="276"/>
      <c r="HSB35" s="276"/>
      <c r="HSC35" s="276"/>
      <c r="HSD35" s="276"/>
      <c r="HSE35" s="276"/>
      <c r="HSF35" s="276"/>
      <c r="HSG35" s="276"/>
      <c r="HSH35" s="276"/>
      <c r="HSI35" s="276"/>
      <c r="HSJ35" s="276"/>
      <c r="HSK35" s="276"/>
      <c r="HSL35" s="276"/>
      <c r="HSM35" s="276"/>
      <c r="HSN35" s="276"/>
      <c r="HSO35" s="276"/>
      <c r="HSP35" s="276"/>
      <c r="HSQ35" s="276"/>
      <c r="HSR35" s="276"/>
      <c r="HSS35" s="276"/>
      <c r="HST35" s="276"/>
      <c r="HSU35" s="276"/>
      <c r="HSV35" s="276"/>
      <c r="HSW35" s="276"/>
      <c r="HSX35" s="276"/>
      <c r="HSY35" s="276"/>
      <c r="HSZ35" s="276"/>
      <c r="HTA35" s="276"/>
      <c r="HTB35" s="276"/>
      <c r="HTC35" s="276"/>
      <c r="HTD35" s="276"/>
      <c r="HTE35" s="276"/>
      <c r="HTF35" s="276"/>
      <c r="HTG35" s="276"/>
      <c r="HTH35" s="276"/>
      <c r="HTI35" s="276"/>
      <c r="HTJ35" s="276"/>
      <c r="HTK35" s="276"/>
      <c r="HTL35" s="276"/>
      <c r="HTM35" s="276"/>
      <c r="HTN35" s="276"/>
      <c r="HTO35" s="276"/>
      <c r="HTP35" s="276"/>
      <c r="HTQ35" s="276"/>
      <c r="HTR35" s="276"/>
      <c r="HTS35" s="276"/>
      <c r="HTT35" s="276"/>
      <c r="HTU35" s="276"/>
      <c r="HTV35" s="276"/>
      <c r="HTW35" s="276"/>
      <c r="HTX35" s="276"/>
      <c r="HTY35" s="276"/>
      <c r="HTZ35" s="276"/>
      <c r="HUA35" s="276"/>
      <c r="HUB35" s="276"/>
      <c r="HUC35" s="276"/>
      <c r="HUD35" s="276"/>
      <c r="HUE35" s="276"/>
      <c r="HUF35" s="276"/>
      <c r="HUG35" s="276"/>
      <c r="HUH35" s="276"/>
      <c r="HUI35" s="276"/>
      <c r="HUJ35" s="276"/>
      <c r="HUK35" s="276"/>
      <c r="HUL35" s="276"/>
      <c r="HUM35" s="276"/>
      <c r="HUN35" s="276"/>
      <c r="HUO35" s="276"/>
      <c r="HUP35" s="276"/>
      <c r="HUQ35" s="276"/>
      <c r="HUR35" s="276"/>
      <c r="HUS35" s="276"/>
      <c r="HUT35" s="276"/>
      <c r="HUU35" s="276"/>
      <c r="HUV35" s="276"/>
      <c r="HUW35" s="276"/>
      <c r="HUX35" s="276"/>
      <c r="HUY35" s="276"/>
      <c r="HUZ35" s="276"/>
      <c r="HVA35" s="276"/>
      <c r="HVB35" s="276"/>
      <c r="HVC35" s="276"/>
      <c r="HVD35" s="276"/>
      <c r="HVE35" s="276"/>
      <c r="HVF35" s="276"/>
      <c r="HVG35" s="276"/>
      <c r="HVH35" s="276"/>
      <c r="HVI35" s="276"/>
      <c r="HVJ35" s="276"/>
      <c r="HVK35" s="276"/>
      <c r="HVL35" s="276"/>
      <c r="HVM35" s="276"/>
      <c r="HVN35" s="276"/>
      <c r="HVO35" s="276"/>
      <c r="HVP35" s="276"/>
      <c r="HVQ35" s="276"/>
      <c r="HVR35" s="276"/>
      <c r="HVS35" s="276"/>
      <c r="HVT35" s="276"/>
      <c r="HVU35" s="276"/>
      <c r="HVV35" s="276"/>
      <c r="HVW35" s="276"/>
      <c r="HVX35" s="276"/>
      <c r="HVY35" s="276"/>
      <c r="HVZ35" s="276"/>
      <c r="HWA35" s="276"/>
      <c r="HWB35" s="276"/>
      <c r="HWC35" s="276"/>
      <c r="HWD35" s="276"/>
      <c r="HWE35" s="276"/>
      <c r="HWF35" s="276"/>
      <c r="HWG35" s="276"/>
      <c r="HWH35" s="276"/>
      <c r="HWI35" s="276"/>
      <c r="HWJ35" s="276"/>
      <c r="HWK35" s="276"/>
      <c r="HWL35" s="276"/>
      <c r="HWM35" s="276"/>
      <c r="HWN35" s="276"/>
      <c r="HWO35" s="276"/>
      <c r="HWP35" s="276"/>
      <c r="HWQ35" s="276"/>
      <c r="HWR35" s="276"/>
      <c r="HWS35" s="276"/>
      <c r="HWT35" s="276"/>
      <c r="HWU35" s="276"/>
      <c r="HWV35" s="276"/>
      <c r="HWW35" s="276"/>
      <c r="HWX35" s="276"/>
      <c r="HWY35" s="276"/>
      <c r="HWZ35" s="276"/>
      <c r="HXA35" s="276"/>
      <c r="HXB35" s="276"/>
      <c r="HXC35" s="276"/>
      <c r="HXD35" s="276"/>
      <c r="HXE35" s="276"/>
      <c r="HXF35" s="276"/>
      <c r="HXG35" s="276"/>
      <c r="HXH35" s="276"/>
      <c r="HXI35" s="276"/>
      <c r="HXJ35" s="276"/>
      <c r="HXK35" s="276"/>
      <c r="HXL35" s="276"/>
      <c r="HXM35" s="276"/>
      <c r="HXN35" s="276"/>
      <c r="HXO35" s="276"/>
      <c r="HXP35" s="276"/>
      <c r="HXQ35" s="276"/>
      <c r="HXR35" s="276"/>
      <c r="HXS35" s="276"/>
      <c r="HXT35" s="276"/>
      <c r="HXU35" s="276"/>
      <c r="HXV35" s="276"/>
      <c r="HXW35" s="276"/>
      <c r="HXX35" s="276"/>
      <c r="HXY35" s="276"/>
      <c r="HXZ35" s="276"/>
      <c r="HYA35" s="276"/>
      <c r="HYB35" s="276"/>
      <c r="HYC35" s="276"/>
      <c r="HYD35" s="276"/>
      <c r="HYE35" s="276"/>
      <c r="HYF35" s="276"/>
      <c r="HYG35" s="276"/>
      <c r="HYH35" s="276"/>
      <c r="HYI35" s="276"/>
      <c r="HYJ35" s="276"/>
      <c r="HYK35" s="276"/>
      <c r="HYL35" s="276"/>
      <c r="HYM35" s="276"/>
      <c r="HYN35" s="276"/>
      <c r="HYO35" s="276"/>
      <c r="HYP35" s="276"/>
      <c r="HYQ35" s="276"/>
      <c r="HYR35" s="276"/>
      <c r="HYS35" s="276"/>
      <c r="HYT35" s="276"/>
      <c r="HYU35" s="276"/>
      <c r="HYV35" s="276"/>
      <c r="HYW35" s="276"/>
      <c r="HYX35" s="276"/>
      <c r="HYY35" s="276"/>
      <c r="HYZ35" s="276"/>
      <c r="HZA35" s="276"/>
      <c r="HZB35" s="276"/>
      <c r="HZC35" s="276"/>
      <c r="HZD35" s="276"/>
      <c r="HZE35" s="276"/>
      <c r="HZF35" s="276"/>
      <c r="HZG35" s="276"/>
      <c r="HZH35" s="276"/>
      <c r="HZI35" s="276"/>
      <c r="HZJ35" s="276"/>
      <c r="HZK35" s="276"/>
      <c r="HZL35" s="276"/>
      <c r="HZM35" s="276"/>
      <c r="HZN35" s="276"/>
      <c r="HZO35" s="276"/>
      <c r="HZP35" s="276"/>
      <c r="HZQ35" s="276"/>
      <c r="HZR35" s="276"/>
      <c r="HZS35" s="276"/>
      <c r="HZT35" s="276"/>
      <c r="HZU35" s="276"/>
      <c r="HZV35" s="276"/>
      <c r="HZW35" s="276"/>
      <c r="HZX35" s="276"/>
      <c r="HZY35" s="276"/>
      <c r="HZZ35" s="276"/>
      <c r="IAA35" s="276"/>
      <c r="IAB35" s="276"/>
      <c r="IAC35" s="276"/>
      <c r="IAD35" s="276"/>
      <c r="IAE35" s="276"/>
      <c r="IAF35" s="276"/>
      <c r="IAG35" s="276"/>
      <c r="IAH35" s="276"/>
      <c r="IAI35" s="276"/>
      <c r="IAJ35" s="276"/>
      <c r="IAK35" s="276"/>
      <c r="IAL35" s="276"/>
      <c r="IAM35" s="276"/>
      <c r="IAN35" s="276"/>
      <c r="IAO35" s="276"/>
      <c r="IAP35" s="276"/>
      <c r="IAQ35" s="276"/>
      <c r="IAR35" s="276"/>
      <c r="IAS35" s="276"/>
      <c r="IAT35" s="276"/>
      <c r="IAU35" s="276"/>
      <c r="IAV35" s="276"/>
      <c r="IAW35" s="276"/>
      <c r="IAX35" s="276"/>
      <c r="IAY35" s="276"/>
      <c r="IAZ35" s="276"/>
      <c r="IBA35" s="276"/>
      <c r="IBB35" s="276"/>
      <c r="IBC35" s="276"/>
      <c r="IBD35" s="276"/>
      <c r="IBE35" s="276"/>
      <c r="IBF35" s="276"/>
      <c r="IBG35" s="276"/>
      <c r="IBH35" s="276"/>
      <c r="IBI35" s="276"/>
      <c r="IBJ35" s="276"/>
      <c r="IBK35" s="276"/>
      <c r="IBL35" s="276"/>
      <c r="IBM35" s="276"/>
      <c r="IBN35" s="276"/>
      <c r="IBO35" s="276"/>
      <c r="IBP35" s="276"/>
      <c r="IBQ35" s="276"/>
      <c r="IBR35" s="276"/>
      <c r="IBS35" s="276"/>
      <c r="IBT35" s="276"/>
      <c r="IBU35" s="276"/>
      <c r="IBV35" s="276"/>
      <c r="IBW35" s="276"/>
      <c r="IBX35" s="276"/>
      <c r="IBY35" s="276"/>
      <c r="IBZ35" s="276"/>
      <c r="ICA35" s="276"/>
      <c r="ICB35" s="276"/>
      <c r="ICC35" s="276"/>
      <c r="ICD35" s="276"/>
      <c r="ICE35" s="276"/>
      <c r="ICF35" s="276"/>
      <c r="ICG35" s="276"/>
      <c r="ICH35" s="276"/>
      <c r="ICI35" s="276"/>
      <c r="ICJ35" s="276"/>
      <c r="ICK35" s="276"/>
      <c r="ICL35" s="276"/>
      <c r="ICM35" s="276"/>
      <c r="ICN35" s="276"/>
      <c r="ICO35" s="276"/>
      <c r="ICP35" s="276"/>
      <c r="ICQ35" s="276"/>
      <c r="ICR35" s="276"/>
      <c r="ICS35" s="276"/>
      <c r="ICT35" s="276"/>
      <c r="ICU35" s="276"/>
      <c r="ICV35" s="276"/>
      <c r="ICW35" s="276"/>
      <c r="ICX35" s="276"/>
      <c r="ICY35" s="276"/>
      <c r="ICZ35" s="276"/>
      <c r="IDA35" s="276"/>
      <c r="IDB35" s="276"/>
      <c r="IDC35" s="276"/>
      <c r="IDD35" s="276"/>
      <c r="IDE35" s="276"/>
      <c r="IDF35" s="276"/>
      <c r="IDG35" s="276"/>
      <c r="IDH35" s="276"/>
      <c r="IDI35" s="276"/>
      <c r="IDJ35" s="276"/>
      <c r="IDK35" s="276"/>
      <c r="IDL35" s="276"/>
      <c r="IDM35" s="276"/>
      <c r="IDN35" s="276"/>
      <c r="IDO35" s="276"/>
      <c r="IDP35" s="276"/>
      <c r="IDQ35" s="276"/>
      <c r="IDR35" s="276"/>
      <c r="IDS35" s="276"/>
      <c r="IDT35" s="276"/>
      <c r="IDU35" s="276"/>
      <c r="IDV35" s="276"/>
      <c r="IDW35" s="276"/>
      <c r="IDX35" s="276"/>
      <c r="IDY35" s="276"/>
      <c r="IDZ35" s="276"/>
      <c r="IEA35" s="276"/>
      <c r="IEB35" s="276"/>
      <c r="IEC35" s="276"/>
      <c r="IED35" s="276"/>
      <c r="IEE35" s="276"/>
      <c r="IEF35" s="276"/>
      <c r="IEG35" s="276"/>
      <c r="IEH35" s="276"/>
      <c r="IEI35" s="276"/>
      <c r="IEJ35" s="276"/>
      <c r="IEK35" s="276"/>
      <c r="IEL35" s="276"/>
      <c r="IEM35" s="276"/>
      <c r="IEN35" s="276"/>
      <c r="IEO35" s="276"/>
      <c r="IEP35" s="276"/>
      <c r="IEQ35" s="276"/>
      <c r="IER35" s="276"/>
      <c r="IES35" s="276"/>
      <c r="IET35" s="276"/>
      <c r="IEU35" s="276"/>
      <c r="IEV35" s="276"/>
      <c r="IEW35" s="276"/>
      <c r="IEX35" s="276"/>
      <c r="IEY35" s="276"/>
      <c r="IEZ35" s="276"/>
      <c r="IFA35" s="276"/>
      <c r="IFB35" s="276"/>
      <c r="IFC35" s="276"/>
      <c r="IFD35" s="276"/>
      <c r="IFE35" s="276"/>
      <c r="IFF35" s="276"/>
      <c r="IFG35" s="276"/>
      <c r="IFH35" s="276"/>
      <c r="IFI35" s="276"/>
      <c r="IFJ35" s="276"/>
      <c r="IFK35" s="276"/>
      <c r="IFL35" s="276"/>
      <c r="IFM35" s="276"/>
      <c r="IFN35" s="276"/>
      <c r="IFO35" s="276"/>
      <c r="IFP35" s="276"/>
      <c r="IFQ35" s="276"/>
      <c r="IFR35" s="276"/>
      <c r="IFS35" s="276"/>
      <c r="IFT35" s="276"/>
      <c r="IFU35" s="276"/>
      <c r="IFV35" s="276"/>
      <c r="IFW35" s="276"/>
      <c r="IFX35" s="276"/>
      <c r="IFY35" s="276"/>
      <c r="IFZ35" s="276"/>
      <c r="IGA35" s="276"/>
      <c r="IGB35" s="276"/>
      <c r="IGC35" s="276"/>
      <c r="IGD35" s="276"/>
      <c r="IGE35" s="276"/>
      <c r="IGF35" s="276"/>
      <c r="IGG35" s="276"/>
      <c r="IGH35" s="276"/>
      <c r="IGI35" s="276"/>
      <c r="IGJ35" s="276"/>
      <c r="IGK35" s="276"/>
      <c r="IGL35" s="276"/>
      <c r="IGM35" s="276"/>
      <c r="IGN35" s="276"/>
      <c r="IGO35" s="276"/>
      <c r="IGP35" s="276"/>
      <c r="IGQ35" s="276"/>
      <c r="IGR35" s="276"/>
      <c r="IGS35" s="276"/>
      <c r="IGT35" s="276"/>
      <c r="IGU35" s="276"/>
      <c r="IGV35" s="276"/>
      <c r="IGW35" s="276"/>
      <c r="IGX35" s="276"/>
      <c r="IGY35" s="276"/>
      <c r="IGZ35" s="276"/>
      <c r="IHA35" s="276"/>
      <c r="IHB35" s="276"/>
      <c r="IHC35" s="276"/>
      <c r="IHD35" s="276"/>
      <c r="IHE35" s="276"/>
      <c r="IHF35" s="276"/>
      <c r="IHG35" s="276"/>
      <c r="IHH35" s="276"/>
      <c r="IHI35" s="276"/>
      <c r="IHJ35" s="276"/>
      <c r="IHK35" s="276"/>
      <c r="IHL35" s="276"/>
      <c r="IHM35" s="276"/>
      <c r="IHN35" s="276"/>
      <c r="IHO35" s="276"/>
      <c r="IHP35" s="276"/>
      <c r="IHQ35" s="276"/>
      <c r="IHR35" s="276"/>
      <c r="IHS35" s="276"/>
      <c r="IHT35" s="276"/>
      <c r="IHU35" s="276"/>
      <c r="IHV35" s="276"/>
      <c r="IHW35" s="276"/>
      <c r="IHX35" s="276"/>
      <c r="IHY35" s="276"/>
      <c r="IHZ35" s="276"/>
      <c r="IIA35" s="276"/>
      <c r="IIB35" s="276"/>
      <c r="IIC35" s="276"/>
      <c r="IID35" s="276"/>
      <c r="IIE35" s="276"/>
      <c r="IIF35" s="276"/>
      <c r="IIG35" s="276"/>
      <c r="IIH35" s="276"/>
      <c r="III35" s="276"/>
      <c r="IIJ35" s="276"/>
      <c r="IIK35" s="276"/>
      <c r="IIL35" s="276"/>
      <c r="IIM35" s="276"/>
      <c r="IIN35" s="276"/>
      <c r="IIO35" s="276"/>
      <c r="IIP35" s="276"/>
      <c r="IIQ35" s="276"/>
      <c r="IIR35" s="276"/>
      <c r="IIS35" s="276"/>
      <c r="IIT35" s="276"/>
      <c r="IIU35" s="276"/>
      <c r="IIV35" s="276"/>
      <c r="IIW35" s="276"/>
      <c r="IIX35" s="276"/>
      <c r="IIY35" s="276"/>
      <c r="IIZ35" s="276"/>
      <c r="IJA35" s="276"/>
      <c r="IJB35" s="276"/>
      <c r="IJC35" s="276"/>
      <c r="IJD35" s="276"/>
      <c r="IJE35" s="276"/>
      <c r="IJF35" s="276"/>
      <c r="IJG35" s="276"/>
      <c r="IJH35" s="276"/>
      <c r="IJI35" s="276"/>
      <c r="IJJ35" s="276"/>
      <c r="IJK35" s="276"/>
      <c r="IJL35" s="276"/>
      <c r="IJM35" s="276"/>
      <c r="IJN35" s="276"/>
      <c r="IJO35" s="276"/>
      <c r="IJP35" s="276"/>
      <c r="IJQ35" s="276"/>
      <c r="IJR35" s="276"/>
      <c r="IJS35" s="276"/>
      <c r="IJT35" s="276"/>
      <c r="IJU35" s="276"/>
      <c r="IJV35" s="276"/>
      <c r="IJW35" s="276"/>
      <c r="IJX35" s="276"/>
      <c r="IJY35" s="276"/>
      <c r="IJZ35" s="276"/>
      <c r="IKA35" s="276"/>
      <c r="IKB35" s="276"/>
      <c r="IKC35" s="276"/>
      <c r="IKD35" s="276"/>
      <c r="IKE35" s="276"/>
      <c r="IKF35" s="276"/>
      <c r="IKG35" s="276"/>
      <c r="IKH35" s="276"/>
      <c r="IKI35" s="276"/>
      <c r="IKJ35" s="276"/>
      <c r="IKK35" s="276"/>
      <c r="IKL35" s="276"/>
      <c r="IKM35" s="276"/>
      <c r="IKN35" s="276"/>
      <c r="IKO35" s="276"/>
      <c r="IKP35" s="276"/>
      <c r="IKQ35" s="276"/>
      <c r="IKR35" s="276"/>
      <c r="IKS35" s="276"/>
      <c r="IKT35" s="276"/>
      <c r="IKU35" s="276"/>
      <c r="IKV35" s="276"/>
      <c r="IKW35" s="276"/>
      <c r="IKX35" s="276"/>
      <c r="IKY35" s="276"/>
      <c r="IKZ35" s="276"/>
      <c r="ILA35" s="276"/>
      <c r="ILB35" s="276"/>
      <c r="ILC35" s="276"/>
      <c r="ILD35" s="276"/>
      <c r="ILE35" s="276"/>
      <c r="ILF35" s="276"/>
      <c r="ILG35" s="276"/>
      <c r="ILH35" s="276"/>
      <c r="ILI35" s="276"/>
      <c r="ILJ35" s="276"/>
      <c r="ILK35" s="276"/>
      <c r="ILL35" s="276"/>
      <c r="ILM35" s="276"/>
      <c r="ILN35" s="276"/>
      <c r="ILO35" s="276"/>
      <c r="ILP35" s="276"/>
      <c r="ILQ35" s="276"/>
      <c r="ILR35" s="276"/>
      <c r="ILS35" s="276"/>
      <c r="ILT35" s="276"/>
      <c r="ILU35" s="276"/>
      <c r="ILV35" s="276"/>
      <c r="ILW35" s="276"/>
      <c r="ILX35" s="276"/>
      <c r="ILY35" s="276"/>
      <c r="ILZ35" s="276"/>
      <c r="IMA35" s="276"/>
      <c r="IMB35" s="276"/>
      <c r="IMC35" s="276"/>
      <c r="IMD35" s="276"/>
      <c r="IME35" s="276"/>
      <c r="IMF35" s="276"/>
      <c r="IMG35" s="276"/>
      <c r="IMH35" s="276"/>
      <c r="IMI35" s="276"/>
      <c r="IMJ35" s="276"/>
      <c r="IMK35" s="276"/>
      <c r="IML35" s="276"/>
      <c r="IMM35" s="276"/>
      <c r="IMN35" s="276"/>
      <c r="IMO35" s="276"/>
      <c r="IMP35" s="276"/>
      <c r="IMQ35" s="276"/>
      <c r="IMR35" s="276"/>
      <c r="IMS35" s="276"/>
      <c r="IMT35" s="276"/>
      <c r="IMU35" s="276"/>
      <c r="IMV35" s="276"/>
      <c r="IMW35" s="276"/>
      <c r="IMX35" s="276"/>
      <c r="IMY35" s="276"/>
      <c r="IMZ35" s="276"/>
      <c r="INA35" s="276"/>
      <c r="INB35" s="276"/>
      <c r="INC35" s="276"/>
      <c r="IND35" s="276"/>
      <c r="INE35" s="276"/>
      <c r="INF35" s="276"/>
      <c r="ING35" s="276"/>
      <c r="INH35" s="276"/>
      <c r="INI35" s="276"/>
      <c r="INJ35" s="276"/>
      <c r="INK35" s="276"/>
      <c r="INL35" s="276"/>
      <c r="INM35" s="276"/>
      <c r="INN35" s="276"/>
      <c r="INO35" s="276"/>
      <c r="INP35" s="276"/>
      <c r="INQ35" s="276"/>
      <c r="INR35" s="276"/>
      <c r="INS35" s="276"/>
      <c r="INT35" s="276"/>
      <c r="INU35" s="276"/>
      <c r="INV35" s="276"/>
      <c r="INW35" s="276"/>
      <c r="INX35" s="276"/>
      <c r="INY35" s="276"/>
      <c r="INZ35" s="276"/>
      <c r="IOA35" s="276"/>
      <c r="IOB35" s="276"/>
      <c r="IOC35" s="276"/>
      <c r="IOD35" s="276"/>
      <c r="IOE35" s="276"/>
      <c r="IOF35" s="276"/>
      <c r="IOG35" s="276"/>
      <c r="IOH35" s="276"/>
      <c r="IOI35" s="276"/>
      <c r="IOJ35" s="276"/>
      <c r="IOK35" s="276"/>
      <c r="IOL35" s="276"/>
      <c r="IOM35" s="276"/>
      <c r="ION35" s="276"/>
      <c r="IOO35" s="276"/>
      <c r="IOP35" s="276"/>
      <c r="IOQ35" s="276"/>
      <c r="IOR35" s="276"/>
      <c r="IOS35" s="276"/>
      <c r="IOT35" s="276"/>
      <c r="IOU35" s="276"/>
      <c r="IOV35" s="276"/>
      <c r="IOW35" s="276"/>
      <c r="IOX35" s="276"/>
      <c r="IOY35" s="276"/>
      <c r="IOZ35" s="276"/>
      <c r="IPA35" s="276"/>
      <c r="IPB35" s="276"/>
      <c r="IPC35" s="276"/>
      <c r="IPD35" s="276"/>
      <c r="IPE35" s="276"/>
      <c r="IPF35" s="276"/>
      <c r="IPG35" s="276"/>
      <c r="IPH35" s="276"/>
      <c r="IPI35" s="276"/>
      <c r="IPJ35" s="276"/>
      <c r="IPK35" s="276"/>
      <c r="IPL35" s="276"/>
      <c r="IPM35" s="276"/>
      <c r="IPN35" s="276"/>
      <c r="IPO35" s="276"/>
      <c r="IPP35" s="276"/>
      <c r="IPQ35" s="276"/>
      <c r="IPR35" s="276"/>
      <c r="IPS35" s="276"/>
      <c r="IPT35" s="276"/>
      <c r="IPU35" s="276"/>
      <c r="IPV35" s="276"/>
      <c r="IPW35" s="276"/>
      <c r="IPX35" s="276"/>
      <c r="IPY35" s="276"/>
      <c r="IPZ35" s="276"/>
      <c r="IQA35" s="276"/>
      <c r="IQB35" s="276"/>
      <c r="IQC35" s="276"/>
      <c r="IQD35" s="276"/>
      <c r="IQE35" s="276"/>
      <c r="IQF35" s="276"/>
      <c r="IQG35" s="276"/>
      <c r="IQH35" s="276"/>
      <c r="IQI35" s="276"/>
      <c r="IQJ35" s="276"/>
      <c r="IQK35" s="276"/>
      <c r="IQL35" s="276"/>
      <c r="IQM35" s="276"/>
      <c r="IQN35" s="276"/>
      <c r="IQO35" s="276"/>
      <c r="IQP35" s="276"/>
      <c r="IQQ35" s="276"/>
      <c r="IQR35" s="276"/>
      <c r="IQS35" s="276"/>
      <c r="IQT35" s="276"/>
      <c r="IQU35" s="276"/>
      <c r="IQV35" s="276"/>
      <c r="IQW35" s="276"/>
      <c r="IQX35" s="276"/>
      <c r="IQY35" s="276"/>
      <c r="IQZ35" s="276"/>
      <c r="IRA35" s="276"/>
      <c r="IRB35" s="276"/>
      <c r="IRC35" s="276"/>
      <c r="IRD35" s="276"/>
      <c r="IRE35" s="276"/>
      <c r="IRF35" s="276"/>
      <c r="IRG35" s="276"/>
      <c r="IRH35" s="276"/>
      <c r="IRI35" s="276"/>
      <c r="IRJ35" s="276"/>
      <c r="IRK35" s="276"/>
      <c r="IRL35" s="276"/>
      <c r="IRM35" s="276"/>
      <c r="IRN35" s="276"/>
      <c r="IRO35" s="276"/>
      <c r="IRP35" s="276"/>
      <c r="IRQ35" s="276"/>
      <c r="IRR35" s="276"/>
      <c r="IRS35" s="276"/>
      <c r="IRT35" s="276"/>
      <c r="IRU35" s="276"/>
      <c r="IRV35" s="276"/>
      <c r="IRW35" s="276"/>
      <c r="IRX35" s="276"/>
      <c r="IRY35" s="276"/>
      <c r="IRZ35" s="276"/>
      <c r="ISA35" s="276"/>
      <c r="ISB35" s="276"/>
      <c r="ISC35" s="276"/>
      <c r="ISD35" s="276"/>
      <c r="ISE35" s="276"/>
      <c r="ISF35" s="276"/>
      <c r="ISG35" s="276"/>
      <c r="ISH35" s="276"/>
      <c r="ISI35" s="276"/>
      <c r="ISJ35" s="276"/>
      <c r="ISK35" s="276"/>
      <c r="ISL35" s="276"/>
      <c r="ISM35" s="276"/>
      <c r="ISN35" s="276"/>
      <c r="ISO35" s="276"/>
      <c r="ISP35" s="276"/>
      <c r="ISQ35" s="276"/>
      <c r="ISR35" s="276"/>
      <c r="ISS35" s="276"/>
      <c r="IST35" s="276"/>
      <c r="ISU35" s="276"/>
      <c r="ISV35" s="276"/>
      <c r="ISW35" s="276"/>
      <c r="ISX35" s="276"/>
      <c r="ISY35" s="276"/>
      <c r="ISZ35" s="276"/>
      <c r="ITA35" s="276"/>
      <c r="ITB35" s="276"/>
      <c r="ITC35" s="276"/>
      <c r="ITD35" s="276"/>
      <c r="ITE35" s="276"/>
      <c r="ITF35" s="276"/>
      <c r="ITG35" s="276"/>
      <c r="ITH35" s="276"/>
      <c r="ITI35" s="276"/>
      <c r="ITJ35" s="276"/>
      <c r="ITK35" s="276"/>
      <c r="ITL35" s="276"/>
      <c r="ITM35" s="276"/>
      <c r="ITN35" s="276"/>
      <c r="ITO35" s="276"/>
      <c r="ITP35" s="276"/>
      <c r="ITQ35" s="276"/>
      <c r="ITR35" s="276"/>
      <c r="ITS35" s="276"/>
      <c r="ITT35" s="276"/>
      <c r="ITU35" s="276"/>
      <c r="ITV35" s="276"/>
      <c r="ITW35" s="276"/>
      <c r="ITX35" s="276"/>
      <c r="ITY35" s="276"/>
      <c r="ITZ35" s="276"/>
      <c r="IUA35" s="276"/>
      <c r="IUB35" s="276"/>
      <c r="IUC35" s="276"/>
      <c r="IUD35" s="276"/>
      <c r="IUE35" s="276"/>
      <c r="IUF35" s="276"/>
      <c r="IUG35" s="276"/>
      <c r="IUH35" s="276"/>
      <c r="IUI35" s="276"/>
      <c r="IUJ35" s="276"/>
      <c r="IUK35" s="276"/>
      <c r="IUL35" s="276"/>
      <c r="IUM35" s="276"/>
      <c r="IUN35" s="276"/>
      <c r="IUO35" s="276"/>
      <c r="IUP35" s="276"/>
      <c r="IUQ35" s="276"/>
      <c r="IUR35" s="276"/>
      <c r="IUS35" s="276"/>
      <c r="IUT35" s="276"/>
      <c r="IUU35" s="276"/>
      <c r="IUV35" s="276"/>
      <c r="IUW35" s="276"/>
      <c r="IUX35" s="276"/>
      <c r="IUY35" s="276"/>
      <c r="IUZ35" s="276"/>
      <c r="IVA35" s="276"/>
      <c r="IVB35" s="276"/>
      <c r="IVC35" s="276"/>
      <c r="IVD35" s="276"/>
      <c r="IVE35" s="276"/>
      <c r="IVF35" s="276"/>
      <c r="IVG35" s="276"/>
      <c r="IVH35" s="276"/>
      <c r="IVI35" s="276"/>
      <c r="IVJ35" s="276"/>
      <c r="IVK35" s="276"/>
      <c r="IVL35" s="276"/>
      <c r="IVM35" s="276"/>
      <c r="IVN35" s="276"/>
      <c r="IVO35" s="276"/>
      <c r="IVP35" s="276"/>
      <c r="IVQ35" s="276"/>
      <c r="IVR35" s="276"/>
      <c r="IVS35" s="276"/>
      <c r="IVT35" s="276"/>
      <c r="IVU35" s="276"/>
      <c r="IVV35" s="276"/>
      <c r="IVW35" s="276"/>
      <c r="IVX35" s="276"/>
      <c r="IVY35" s="276"/>
      <c r="IVZ35" s="276"/>
      <c r="IWA35" s="276"/>
      <c r="IWB35" s="276"/>
      <c r="IWC35" s="276"/>
      <c r="IWD35" s="276"/>
      <c r="IWE35" s="276"/>
      <c r="IWF35" s="276"/>
      <c r="IWG35" s="276"/>
      <c r="IWH35" s="276"/>
      <c r="IWI35" s="276"/>
      <c r="IWJ35" s="276"/>
      <c r="IWK35" s="276"/>
      <c r="IWL35" s="276"/>
      <c r="IWM35" s="276"/>
      <c r="IWN35" s="276"/>
      <c r="IWO35" s="276"/>
      <c r="IWP35" s="276"/>
      <c r="IWQ35" s="276"/>
      <c r="IWR35" s="276"/>
      <c r="IWS35" s="276"/>
      <c r="IWT35" s="276"/>
      <c r="IWU35" s="276"/>
      <c r="IWV35" s="276"/>
      <c r="IWW35" s="276"/>
      <c r="IWX35" s="276"/>
      <c r="IWY35" s="276"/>
      <c r="IWZ35" s="276"/>
      <c r="IXA35" s="276"/>
      <c r="IXB35" s="276"/>
      <c r="IXC35" s="276"/>
      <c r="IXD35" s="276"/>
      <c r="IXE35" s="276"/>
      <c r="IXF35" s="276"/>
      <c r="IXG35" s="276"/>
      <c r="IXH35" s="276"/>
      <c r="IXI35" s="276"/>
      <c r="IXJ35" s="276"/>
      <c r="IXK35" s="276"/>
      <c r="IXL35" s="276"/>
      <c r="IXM35" s="276"/>
      <c r="IXN35" s="276"/>
      <c r="IXO35" s="276"/>
      <c r="IXP35" s="276"/>
      <c r="IXQ35" s="276"/>
      <c r="IXR35" s="276"/>
      <c r="IXS35" s="276"/>
      <c r="IXT35" s="276"/>
      <c r="IXU35" s="276"/>
      <c r="IXV35" s="276"/>
      <c r="IXW35" s="276"/>
      <c r="IXX35" s="276"/>
      <c r="IXY35" s="276"/>
      <c r="IXZ35" s="276"/>
      <c r="IYA35" s="276"/>
      <c r="IYB35" s="276"/>
      <c r="IYC35" s="276"/>
      <c r="IYD35" s="276"/>
      <c r="IYE35" s="276"/>
      <c r="IYF35" s="276"/>
      <c r="IYG35" s="276"/>
      <c r="IYH35" s="276"/>
      <c r="IYI35" s="276"/>
      <c r="IYJ35" s="276"/>
      <c r="IYK35" s="276"/>
      <c r="IYL35" s="276"/>
      <c r="IYM35" s="276"/>
      <c r="IYN35" s="276"/>
      <c r="IYO35" s="276"/>
      <c r="IYP35" s="276"/>
      <c r="IYQ35" s="276"/>
      <c r="IYR35" s="276"/>
      <c r="IYS35" s="276"/>
      <c r="IYT35" s="276"/>
      <c r="IYU35" s="276"/>
      <c r="IYV35" s="276"/>
      <c r="IYW35" s="276"/>
      <c r="IYX35" s="276"/>
      <c r="IYY35" s="276"/>
      <c r="IYZ35" s="276"/>
      <c r="IZA35" s="276"/>
      <c r="IZB35" s="276"/>
      <c r="IZC35" s="276"/>
      <c r="IZD35" s="276"/>
      <c r="IZE35" s="276"/>
      <c r="IZF35" s="276"/>
      <c r="IZG35" s="276"/>
      <c r="IZH35" s="276"/>
      <c r="IZI35" s="276"/>
      <c r="IZJ35" s="276"/>
      <c r="IZK35" s="276"/>
      <c r="IZL35" s="276"/>
      <c r="IZM35" s="276"/>
      <c r="IZN35" s="276"/>
      <c r="IZO35" s="276"/>
      <c r="IZP35" s="276"/>
      <c r="IZQ35" s="276"/>
      <c r="IZR35" s="276"/>
      <c r="IZS35" s="276"/>
      <c r="IZT35" s="276"/>
      <c r="IZU35" s="276"/>
      <c r="IZV35" s="276"/>
      <c r="IZW35" s="276"/>
      <c r="IZX35" s="276"/>
      <c r="IZY35" s="276"/>
      <c r="IZZ35" s="276"/>
      <c r="JAA35" s="276"/>
      <c r="JAB35" s="276"/>
      <c r="JAC35" s="276"/>
      <c r="JAD35" s="276"/>
      <c r="JAE35" s="276"/>
      <c r="JAF35" s="276"/>
      <c r="JAG35" s="276"/>
      <c r="JAH35" s="276"/>
      <c r="JAI35" s="276"/>
      <c r="JAJ35" s="276"/>
      <c r="JAK35" s="276"/>
      <c r="JAL35" s="276"/>
      <c r="JAM35" s="276"/>
      <c r="JAN35" s="276"/>
      <c r="JAO35" s="276"/>
      <c r="JAP35" s="276"/>
      <c r="JAQ35" s="276"/>
      <c r="JAR35" s="276"/>
      <c r="JAS35" s="276"/>
      <c r="JAT35" s="276"/>
      <c r="JAU35" s="276"/>
      <c r="JAV35" s="276"/>
      <c r="JAW35" s="276"/>
      <c r="JAX35" s="276"/>
      <c r="JAY35" s="276"/>
      <c r="JAZ35" s="276"/>
      <c r="JBA35" s="276"/>
      <c r="JBB35" s="276"/>
      <c r="JBC35" s="276"/>
      <c r="JBD35" s="276"/>
      <c r="JBE35" s="276"/>
      <c r="JBF35" s="276"/>
      <c r="JBG35" s="276"/>
      <c r="JBH35" s="276"/>
      <c r="JBI35" s="276"/>
      <c r="JBJ35" s="276"/>
      <c r="JBK35" s="276"/>
      <c r="JBL35" s="276"/>
      <c r="JBM35" s="276"/>
      <c r="JBN35" s="276"/>
      <c r="JBO35" s="276"/>
      <c r="JBP35" s="276"/>
      <c r="JBQ35" s="276"/>
      <c r="JBR35" s="276"/>
      <c r="JBS35" s="276"/>
      <c r="JBT35" s="276"/>
      <c r="JBU35" s="276"/>
      <c r="JBV35" s="276"/>
      <c r="JBW35" s="276"/>
      <c r="JBX35" s="276"/>
      <c r="JBY35" s="276"/>
      <c r="JBZ35" s="276"/>
      <c r="JCA35" s="276"/>
      <c r="JCB35" s="276"/>
      <c r="JCC35" s="276"/>
      <c r="JCD35" s="276"/>
      <c r="JCE35" s="276"/>
      <c r="JCF35" s="276"/>
      <c r="JCG35" s="276"/>
      <c r="JCH35" s="276"/>
      <c r="JCI35" s="276"/>
      <c r="JCJ35" s="276"/>
      <c r="JCK35" s="276"/>
      <c r="JCL35" s="276"/>
      <c r="JCM35" s="276"/>
      <c r="JCN35" s="276"/>
      <c r="JCO35" s="276"/>
      <c r="JCP35" s="276"/>
      <c r="JCQ35" s="276"/>
      <c r="JCR35" s="276"/>
      <c r="JCS35" s="276"/>
      <c r="JCT35" s="276"/>
      <c r="JCU35" s="276"/>
      <c r="JCV35" s="276"/>
      <c r="JCW35" s="276"/>
      <c r="JCX35" s="276"/>
      <c r="JCY35" s="276"/>
      <c r="JCZ35" s="276"/>
      <c r="JDA35" s="276"/>
      <c r="JDB35" s="276"/>
      <c r="JDC35" s="276"/>
      <c r="JDD35" s="276"/>
      <c r="JDE35" s="276"/>
      <c r="JDF35" s="276"/>
      <c r="JDG35" s="276"/>
      <c r="JDH35" s="276"/>
      <c r="JDI35" s="276"/>
      <c r="JDJ35" s="276"/>
      <c r="JDK35" s="276"/>
      <c r="JDL35" s="276"/>
      <c r="JDM35" s="276"/>
      <c r="JDN35" s="276"/>
      <c r="JDO35" s="276"/>
      <c r="JDP35" s="276"/>
      <c r="JDQ35" s="276"/>
      <c r="JDR35" s="276"/>
      <c r="JDS35" s="276"/>
      <c r="JDT35" s="276"/>
      <c r="JDU35" s="276"/>
      <c r="JDV35" s="276"/>
      <c r="JDW35" s="276"/>
      <c r="JDX35" s="276"/>
      <c r="JDY35" s="276"/>
      <c r="JDZ35" s="276"/>
      <c r="JEA35" s="276"/>
      <c r="JEB35" s="276"/>
      <c r="JEC35" s="276"/>
      <c r="JED35" s="276"/>
      <c r="JEE35" s="276"/>
      <c r="JEF35" s="276"/>
      <c r="JEG35" s="276"/>
      <c r="JEH35" s="276"/>
      <c r="JEI35" s="276"/>
      <c r="JEJ35" s="276"/>
      <c r="JEK35" s="276"/>
      <c r="JEL35" s="276"/>
      <c r="JEM35" s="276"/>
      <c r="JEN35" s="276"/>
      <c r="JEO35" s="276"/>
      <c r="JEP35" s="276"/>
      <c r="JEQ35" s="276"/>
      <c r="JER35" s="276"/>
      <c r="JES35" s="276"/>
      <c r="JET35" s="276"/>
      <c r="JEU35" s="276"/>
      <c r="JEV35" s="276"/>
      <c r="JEW35" s="276"/>
      <c r="JEX35" s="276"/>
      <c r="JEY35" s="276"/>
      <c r="JEZ35" s="276"/>
      <c r="JFA35" s="276"/>
      <c r="JFB35" s="276"/>
      <c r="JFC35" s="276"/>
      <c r="JFD35" s="276"/>
      <c r="JFE35" s="276"/>
      <c r="JFF35" s="276"/>
      <c r="JFG35" s="276"/>
      <c r="JFH35" s="276"/>
      <c r="JFI35" s="276"/>
      <c r="JFJ35" s="276"/>
      <c r="JFK35" s="276"/>
      <c r="JFL35" s="276"/>
      <c r="JFM35" s="276"/>
      <c r="JFN35" s="276"/>
      <c r="JFO35" s="276"/>
      <c r="JFP35" s="276"/>
      <c r="JFQ35" s="276"/>
      <c r="JFR35" s="276"/>
      <c r="JFS35" s="276"/>
      <c r="JFT35" s="276"/>
      <c r="JFU35" s="276"/>
      <c r="JFV35" s="276"/>
      <c r="JFW35" s="276"/>
      <c r="JFX35" s="276"/>
      <c r="JFY35" s="276"/>
      <c r="JFZ35" s="276"/>
      <c r="JGA35" s="276"/>
      <c r="JGB35" s="276"/>
      <c r="JGC35" s="276"/>
      <c r="JGD35" s="276"/>
      <c r="JGE35" s="276"/>
      <c r="JGF35" s="276"/>
      <c r="JGG35" s="276"/>
      <c r="JGH35" s="276"/>
      <c r="JGI35" s="276"/>
      <c r="JGJ35" s="276"/>
      <c r="JGK35" s="276"/>
      <c r="JGL35" s="276"/>
      <c r="JGM35" s="276"/>
      <c r="JGN35" s="276"/>
      <c r="JGO35" s="276"/>
      <c r="JGP35" s="276"/>
      <c r="JGQ35" s="276"/>
      <c r="JGR35" s="276"/>
      <c r="JGS35" s="276"/>
      <c r="JGT35" s="276"/>
      <c r="JGU35" s="276"/>
      <c r="JGV35" s="276"/>
      <c r="JGW35" s="276"/>
      <c r="JGX35" s="276"/>
      <c r="JGY35" s="276"/>
      <c r="JGZ35" s="276"/>
      <c r="JHA35" s="276"/>
      <c r="JHB35" s="276"/>
      <c r="JHC35" s="276"/>
      <c r="JHD35" s="276"/>
      <c r="JHE35" s="276"/>
      <c r="JHF35" s="276"/>
      <c r="JHG35" s="276"/>
      <c r="JHH35" s="276"/>
      <c r="JHI35" s="276"/>
      <c r="JHJ35" s="276"/>
      <c r="JHK35" s="276"/>
      <c r="JHL35" s="276"/>
      <c r="JHM35" s="276"/>
      <c r="JHN35" s="276"/>
      <c r="JHO35" s="276"/>
      <c r="JHP35" s="276"/>
      <c r="JHQ35" s="276"/>
      <c r="JHR35" s="276"/>
      <c r="JHS35" s="276"/>
      <c r="JHT35" s="276"/>
      <c r="JHU35" s="276"/>
      <c r="JHV35" s="276"/>
      <c r="JHW35" s="276"/>
      <c r="JHX35" s="276"/>
      <c r="JHY35" s="276"/>
      <c r="JHZ35" s="276"/>
      <c r="JIA35" s="276"/>
      <c r="JIB35" s="276"/>
      <c r="JIC35" s="276"/>
      <c r="JID35" s="276"/>
      <c r="JIE35" s="276"/>
      <c r="JIF35" s="276"/>
      <c r="JIG35" s="276"/>
      <c r="JIH35" s="276"/>
      <c r="JII35" s="276"/>
      <c r="JIJ35" s="276"/>
      <c r="JIK35" s="276"/>
      <c r="JIL35" s="276"/>
      <c r="JIM35" s="276"/>
      <c r="JIN35" s="276"/>
      <c r="JIO35" s="276"/>
      <c r="JIP35" s="276"/>
      <c r="JIQ35" s="276"/>
      <c r="JIR35" s="276"/>
      <c r="JIS35" s="276"/>
      <c r="JIT35" s="276"/>
      <c r="JIU35" s="276"/>
      <c r="JIV35" s="276"/>
      <c r="JIW35" s="276"/>
      <c r="JIX35" s="276"/>
      <c r="JIY35" s="276"/>
      <c r="JIZ35" s="276"/>
      <c r="JJA35" s="276"/>
      <c r="JJB35" s="276"/>
      <c r="JJC35" s="276"/>
      <c r="JJD35" s="276"/>
      <c r="JJE35" s="276"/>
      <c r="JJF35" s="276"/>
      <c r="JJG35" s="276"/>
      <c r="JJH35" s="276"/>
      <c r="JJI35" s="276"/>
      <c r="JJJ35" s="276"/>
      <c r="JJK35" s="276"/>
      <c r="JJL35" s="276"/>
      <c r="JJM35" s="276"/>
      <c r="JJN35" s="276"/>
      <c r="JJO35" s="276"/>
      <c r="JJP35" s="276"/>
      <c r="JJQ35" s="276"/>
      <c r="JJR35" s="276"/>
      <c r="JJS35" s="276"/>
      <c r="JJT35" s="276"/>
      <c r="JJU35" s="276"/>
      <c r="JJV35" s="276"/>
      <c r="JJW35" s="276"/>
      <c r="JJX35" s="276"/>
      <c r="JJY35" s="276"/>
      <c r="JJZ35" s="276"/>
      <c r="JKA35" s="276"/>
      <c r="JKB35" s="276"/>
      <c r="JKC35" s="276"/>
      <c r="JKD35" s="276"/>
      <c r="JKE35" s="276"/>
      <c r="JKF35" s="276"/>
      <c r="JKG35" s="276"/>
      <c r="JKH35" s="276"/>
      <c r="JKI35" s="276"/>
      <c r="JKJ35" s="276"/>
      <c r="JKK35" s="276"/>
      <c r="JKL35" s="276"/>
      <c r="JKM35" s="276"/>
      <c r="JKN35" s="276"/>
      <c r="JKO35" s="276"/>
      <c r="JKP35" s="276"/>
      <c r="JKQ35" s="276"/>
      <c r="JKR35" s="276"/>
      <c r="JKS35" s="276"/>
      <c r="JKT35" s="276"/>
      <c r="JKU35" s="276"/>
      <c r="JKV35" s="276"/>
      <c r="JKW35" s="276"/>
      <c r="JKX35" s="276"/>
      <c r="JKY35" s="276"/>
      <c r="JKZ35" s="276"/>
      <c r="JLA35" s="276"/>
      <c r="JLB35" s="276"/>
      <c r="JLC35" s="276"/>
      <c r="JLD35" s="276"/>
      <c r="JLE35" s="276"/>
      <c r="JLF35" s="276"/>
      <c r="JLG35" s="276"/>
      <c r="JLH35" s="276"/>
      <c r="JLI35" s="276"/>
      <c r="JLJ35" s="276"/>
      <c r="JLK35" s="276"/>
      <c r="JLL35" s="276"/>
      <c r="JLM35" s="276"/>
      <c r="JLN35" s="276"/>
      <c r="JLO35" s="276"/>
      <c r="JLP35" s="276"/>
      <c r="JLQ35" s="276"/>
      <c r="JLR35" s="276"/>
      <c r="JLS35" s="276"/>
      <c r="JLT35" s="276"/>
      <c r="JLU35" s="276"/>
      <c r="JLV35" s="276"/>
      <c r="JLW35" s="276"/>
      <c r="JLX35" s="276"/>
      <c r="JLY35" s="276"/>
      <c r="JLZ35" s="276"/>
      <c r="JMA35" s="276"/>
      <c r="JMB35" s="276"/>
      <c r="JMC35" s="276"/>
      <c r="JMD35" s="276"/>
      <c r="JME35" s="276"/>
      <c r="JMF35" s="276"/>
      <c r="JMG35" s="276"/>
      <c r="JMH35" s="276"/>
      <c r="JMI35" s="276"/>
      <c r="JMJ35" s="276"/>
      <c r="JMK35" s="276"/>
      <c r="JML35" s="276"/>
      <c r="JMM35" s="276"/>
      <c r="JMN35" s="276"/>
      <c r="JMO35" s="276"/>
      <c r="JMP35" s="276"/>
      <c r="JMQ35" s="276"/>
      <c r="JMR35" s="276"/>
      <c r="JMS35" s="276"/>
      <c r="JMT35" s="276"/>
      <c r="JMU35" s="276"/>
      <c r="JMV35" s="276"/>
      <c r="JMW35" s="276"/>
      <c r="JMX35" s="276"/>
      <c r="JMY35" s="276"/>
      <c r="JMZ35" s="276"/>
      <c r="JNA35" s="276"/>
      <c r="JNB35" s="276"/>
      <c r="JNC35" s="276"/>
      <c r="JND35" s="276"/>
      <c r="JNE35" s="276"/>
      <c r="JNF35" s="276"/>
      <c r="JNG35" s="276"/>
      <c r="JNH35" s="276"/>
      <c r="JNI35" s="276"/>
      <c r="JNJ35" s="276"/>
      <c r="JNK35" s="276"/>
      <c r="JNL35" s="276"/>
      <c r="JNM35" s="276"/>
      <c r="JNN35" s="276"/>
      <c r="JNO35" s="276"/>
      <c r="JNP35" s="276"/>
      <c r="JNQ35" s="276"/>
      <c r="JNR35" s="276"/>
      <c r="JNS35" s="276"/>
      <c r="JNT35" s="276"/>
      <c r="JNU35" s="276"/>
      <c r="JNV35" s="276"/>
      <c r="JNW35" s="276"/>
      <c r="JNX35" s="276"/>
      <c r="JNY35" s="276"/>
      <c r="JNZ35" s="276"/>
      <c r="JOA35" s="276"/>
      <c r="JOB35" s="276"/>
      <c r="JOC35" s="276"/>
      <c r="JOD35" s="276"/>
      <c r="JOE35" s="276"/>
      <c r="JOF35" s="276"/>
      <c r="JOG35" s="276"/>
      <c r="JOH35" s="276"/>
      <c r="JOI35" s="276"/>
      <c r="JOJ35" s="276"/>
      <c r="JOK35" s="276"/>
      <c r="JOL35" s="276"/>
      <c r="JOM35" s="276"/>
      <c r="JON35" s="276"/>
      <c r="JOO35" s="276"/>
      <c r="JOP35" s="276"/>
      <c r="JOQ35" s="276"/>
      <c r="JOR35" s="276"/>
      <c r="JOS35" s="276"/>
      <c r="JOT35" s="276"/>
      <c r="JOU35" s="276"/>
      <c r="JOV35" s="276"/>
      <c r="JOW35" s="276"/>
      <c r="JOX35" s="276"/>
      <c r="JOY35" s="276"/>
      <c r="JOZ35" s="276"/>
      <c r="JPA35" s="276"/>
      <c r="JPB35" s="276"/>
      <c r="JPC35" s="276"/>
      <c r="JPD35" s="276"/>
      <c r="JPE35" s="276"/>
      <c r="JPF35" s="276"/>
      <c r="JPG35" s="276"/>
      <c r="JPH35" s="276"/>
      <c r="JPI35" s="276"/>
      <c r="JPJ35" s="276"/>
      <c r="JPK35" s="276"/>
      <c r="JPL35" s="276"/>
      <c r="JPM35" s="276"/>
      <c r="JPN35" s="276"/>
      <c r="JPO35" s="276"/>
      <c r="JPP35" s="276"/>
      <c r="JPQ35" s="276"/>
      <c r="JPR35" s="276"/>
      <c r="JPS35" s="276"/>
      <c r="JPT35" s="276"/>
      <c r="JPU35" s="276"/>
      <c r="JPV35" s="276"/>
      <c r="JPW35" s="276"/>
      <c r="JPX35" s="276"/>
      <c r="JPY35" s="276"/>
      <c r="JPZ35" s="276"/>
      <c r="JQA35" s="276"/>
      <c r="JQB35" s="276"/>
      <c r="JQC35" s="276"/>
      <c r="JQD35" s="276"/>
      <c r="JQE35" s="276"/>
      <c r="JQF35" s="276"/>
      <c r="JQG35" s="276"/>
      <c r="JQH35" s="276"/>
      <c r="JQI35" s="276"/>
      <c r="JQJ35" s="276"/>
      <c r="JQK35" s="276"/>
      <c r="JQL35" s="276"/>
      <c r="JQM35" s="276"/>
      <c r="JQN35" s="276"/>
      <c r="JQO35" s="276"/>
      <c r="JQP35" s="276"/>
      <c r="JQQ35" s="276"/>
      <c r="JQR35" s="276"/>
      <c r="JQS35" s="276"/>
      <c r="JQT35" s="276"/>
      <c r="JQU35" s="276"/>
      <c r="JQV35" s="276"/>
      <c r="JQW35" s="276"/>
      <c r="JQX35" s="276"/>
      <c r="JQY35" s="276"/>
      <c r="JQZ35" s="276"/>
      <c r="JRA35" s="276"/>
      <c r="JRB35" s="276"/>
      <c r="JRC35" s="276"/>
      <c r="JRD35" s="276"/>
      <c r="JRE35" s="276"/>
      <c r="JRF35" s="276"/>
      <c r="JRG35" s="276"/>
      <c r="JRH35" s="276"/>
      <c r="JRI35" s="276"/>
      <c r="JRJ35" s="276"/>
      <c r="JRK35" s="276"/>
      <c r="JRL35" s="276"/>
      <c r="JRM35" s="276"/>
      <c r="JRN35" s="276"/>
      <c r="JRO35" s="276"/>
      <c r="JRP35" s="276"/>
      <c r="JRQ35" s="276"/>
      <c r="JRR35" s="276"/>
      <c r="JRS35" s="276"/>
      <c r="JRT35" s="276"/>
      <c r="JRU35" s="276"/>
      <c r="JRV35" s="276"/>
      <c r="JRW35" s="276"/>
      <c r="JRX35" s="276"/>
      <c r="JRY35" s="276"/>
      <c r="JRZ35" s="276"/>
      <c r="JSA35" s="276"/>
      <c r="JSB35" s="276"/>
      <c r="JSC35" s="276"/>
      <c r="JSD35" s="276"/>
      <c r="JSE35" s="276"/>
      <c r="JSF35" s="276"/>
      <c r="JSG35" s="276"/>
      <c r="JSH35" s="276"/>
      <c r="JSI35" s="276"/>
      <c r="JSJ35" s="276"/>
      <c r="JSK35" s="276"/>
      <c r="JSL35" s="276"/>
      <c r="JSM35" s="276"/>
      <c r="JSN35" s="276"/>
      <c r="JSO35" s="276"/>
      <c r="JSP35" s="276"/>
      <c r="JSQ35" s="276"/>
      <c r="JSR35" s="276"/>
      <c r="JSS35" s="276"/>
      <c r="JST35" s="276"/>
      <c r="JSU35" s="276"/>
      <c r="JSV35" s="276"/>
      <c r="JSW35" s="276"/>
      <c r="JSX35" s="276"/>
      <c r="JSY35" s="276"/>
      <c r="JSZ35" s="276"/>
      <c r="JTA35" s="276"/>
      <c r="JTB35" s="276"/>
      <c r="JTC35" s="276"/>
      <c r="JTD35" s="276"/>
      <c r="JTE35" s="276"/>
      <c r="JTF35" s="276"/>
      <c r="JTG35" s="276"/>
      <c r="JTH35" s="276"/>
      <c r="JTI35" s="276"/>
      <c r="JTJ35" s="276"/>
      <c r="JTK35" s="276"/>
      <c r="JTL35" s="276"/>
      <c r="JTM35" s="276"/>
      <c r="JTN35" s="276"/>
      <c r="JTO35" s="276"/>
      <c r="JTP35" s="276"/>
      <c r="JTQ35" s="276"/>
      <c r="JTR35" s="276"/>
      <c r="JTS35" s="276"/>
      <c r="JTT35" s="276"/>
      <c r="JTU35" s="276"/>
      <c r="JTV35" s="276"/>
      <c r="JTW35" s="276"/>
      <c r="JTX35" s="276"/>
      <c r="JTY35" s="276"/>
      <c r="JTZ35" s="276"/>
      <c r="JUA35" s="276"/>
      <c r="JUB35" s="276"/>
      <c r="JUC35" s="276"/>
      <c r="JUD35" s="276"/>
      <c r="JUE35" s="276"/>
      <c r="JUF35" s="276"/>
      <c r="JUG35" s="276"/>
      <c r="JUH35" s="276"/>
      <c r="JUI35" s="276"/>
      <c r="JUJ35" s="276"/>
      <c r="JUK35" s="276"/>
      <c r="JUL35" s="276"/>
      <c r="JUM35" s="276"/>
      <c r="JUN35" s="276"/>
      <c r="JUO35" s="276"/>
      <c r="JUP35" s="276"/>
      <c r="JUQ35" s="276"/>
      <c r="JUR35" s="276"/>
      <c r="JUS35" s="276"/>
      <c r="JUT35" s="276"/>
      <c r="JUU35" s="276"/>
      <c r="JUV35" s="276"/>
      <c r="JUW35" s="276"/>
      <c r="JUX35" s="276"/>
      <c r="JUY35" s="276"/>
      <c r="JUZ35" s="276"/>
      <c r="JVA35" s="276"/>
      <c r="JVB35" s="276"/>
      <c r="JVC35" s="276"/>
      <c r="JVD35" s="276"/>
      <c r="JVE35" s="276"/>
      <c r="JVF35" s="276"/>
      <c r="JVG35" s="276"/>
      <c r="JVH35" s="276"/>
      <c r="JVI35" s="276"/>
      <c r="JVJ35" s="276"/>
      <c r="JVK35" s="276"/>
      <c r="JVL35" s="276"/>
      <c r="JVM35" s="276"/>
      <c r="JVN35" s="276"/>
      <c r="JVO35" s="276"/>
      <c r="JVP35" s="276"/>
      <c r="JVQ35" s="276"/>
      <c r="JVR35" s="276"/>
      <c r="JVS35" s="276"/>
      <c r="JVT35" s="276"/>
      <c r="JVU35" s="276"/>
      <c r="JVV35" s="276"/>
      <c r="JVW35" s="276"/>
      <c r="JVX35" s="276"/>
      <c r="JVY35" s="276"/>
      <c r="JVZ35" s="276"/>
      <c r="JWA35" s="276"/>
      <c r="JWB35" s="276"/>
      <c r="JWC35" s="276"/>
      <c r="JWD35" s="276"/>
      <c r="JWE35" s="276"/>
      <c r="JWF35" s="276"/>
      <c r="JWG35" s="276"/>
      <c r="JWH35" s="276"/>
      <c r="JWI35" s="276"/>
      <c r="JWJ35" s="276"/>
      <c r="JWK35" s="276"/>
      <c r="JWL35" s="276"/>
      <c r="JWM35" s="276"/>
      <c r="JWN35" s="276"/>
      <c r="JWO35" s="276"/>
      <c r="JWP35" s="276"/>
      <c r="JWQ35" s="276"/>
      <c r="JWR35" s="276"/>
      <c r="JWS35" s="276"/>
      <c r="JWT35" s="276"/>
      <c r="JWU35" s="276"/>
      <c r="JWV35" s="276"/>
      <c r="JWW35" s="276"/>
      <c r="JWX35" s="276"/>
      <c r="JWY35" s="276"/>
      <c r="JWZ35" s="276"/>
      <c r="JXA35" s="276"/>
      <c r="JXB35" s="276"/>
      <c r="JXC35" s="276"/>
      <c r="JXD35" s="276"/>
      <c r="JXE35" s="276"/>
      <c r="JXF35" s="276"/>
      <c r="JXG35" s="276"/>
      <c r="JXH35" s="276"/>
      <c r="JXI35" s="276"/>
      <c r="JXJ35" s="276"/>
      <c r="JXK35" s="276"/>
      <c r="JXL35" s="276"/>
      <c r="JXM35" s="276"/>
      <c r="JXN35" s="276"/>
      <c r="JXO35" s="276"/>
      <c r="JXP35" s="276"/>
      <c r="JXQ35" s="276"/>
      <c r="JXR35" s="276"/>
      <c r="JXS35" s="276"/>
      <c r="JXT35" s="276"/>
      <c r="JXU35" s="276"/>
      <c r="JXV35" s="276"/>
      <c r="JXW35" s="276"/>
      <c r="JXX35" s="276"/>
      <c r="JXY35" s="276"/>
      <c r="JXZ35" s="276"/>
      <c r="JYA35" s="276"/>
      <c r="JYB35" s="276"/>
      <c r="JYC35" s="276"/>
      <c r="JYD35" s="276"/>
      <c r="JYE35" s="276"/>
      <c r="JYF35" s="276"/>
      <c r="JYG35" s="276"/>
      <c r="JYH35" s="276"/>
      <c r="JYI35" s="276"/>
      <c r="JYJ35" s="276"/>
      <c r="JYK35" s="276"/>
      <c r="JYL35" s="276"/>
      <c r="JYM35" s="276"/>
      <c r="JYN35" s="276"/>
      <c r="JYO35" s="276"/>
      <c r="JYP35" s="276"/>
      <c r="JYQ35" s="276"/>
      <c r="JYR35" s="276"/>
      <c r="JYS35" s="276"/>
      <c r="JYT35" s="276"/>
      <c r="JYU35" s="276"/>
      <c r="JYV35" s="276"/>
      <c r="JYW35" s="276"/>
      <c r="JYX35" s="276"/>
      <c r="JYY35" s="276"/>
      <c r="JYZ35" s="276"/>
      <c r="JZA35" s="276"/>
      <c r="JZB35" s="276"/>
      <c r="JZC35" s="276"/>
      <c r="JZD35" s="276"/>
      <c r="JZE35" s="276"/>
      <c r="JZF35" s="276"/>
      <c r="JZG35" s="276"/>
      <c r="JZH35" s="276"/>
      <c r="JZI35" s="276"/>
      <c r="JZJ35" s="276"/>
      <c r="JZK35" s="276"/>
      <c r="JZL35" s="276"/>
      <c r="JZM35" s="276"/>
      <c r="JZN35" s="276"/>
      <c r="JZO35" s="276"/>
      <c r="JZP35" s="276"/>
      <c r="JZQ35" s="276"/>
      <c r="JZR35" s="276"/>
      <c r="JZS35" s="276"/>
      <c r="JZT35" s="276"/>
      <c r="JZU35" s="276"/>
      <c r="JZV35" s="276"/>
      <c r="JZW35" s="276"/>
      <c r="JZX35" s="276"/>
      <c r="JZY35" s="276"/>
      <c r="JZZ35" s="276"/>
      <c r="KAA35" s="276"/>
      <c r="KAB35" s="276"/>
      <c r="KAC35" s="276"/>
      <c r="KAD35" s="276"/>
      <c r="KAE35" s="276"/>
      <c r="KAF35" s="276"/>
      <c r="KAG35" s="276"/>
      <c r="KAH35" s="276"/>
      <c r="KAI35" s="276"/>
      <c r="KAJ35" s="276"/>
      <c r="KAK35" s="276"/>
      <c r="KAL35" s="276"/>
      <c r="KAM35" s="276"/>
      <c r="KAN35" s="276"/>
      <c r="KAO35" s="276"/>
      <c r="KAP35" s="276"/>
      <c r="KAQ35" s="276"/>
      <c r="KAR35" s="276"/>
      <c r="KAS35" s="276"/>
      <c r="KAT35" s="276"/>
      <c r="KAU35" s="276"/>
      <c r="KAV35" s="276"/>
      <c r="KAW35" s="276"/>
      <c r="KAX35" s="276"/>
      <c r="KAY35" s="276"/>
      <c r="KAZ35" s="276"/>
      <c r="KBA35" s="276"/>
      <c r="KBB35" s="276"/>
      <c r="KBC35" s="276"/>
      <c r="KBD35" s="276"/>
      <c r="KBE35" s="276"/>
      <c r="KBF35" s="276"/>
      <c r="KBG35" s="276"/>
      <c r="KBH35" s="276"/>
      <c r="KBI35" s="276"/>
      <c r="KBJ35" s="276"/>
      <c r="KBK35" s="276"/>
      <c r="KBL35" s="276"/>
      <c r="KBM35" s="276"/>
      <c r="KBN35" s="276"/>
      <c r="KBO35" s="276"/>
      <c r="KBP35" s="276"/>
      <c r="KBQ35" s="276"/>
      <c r="KBR35" s="276"/>
      <c r="KBS35" s="276"/>
      <c r="KBT35" s="276"/>
      <c r="KBU35" s="276"/>
      <c r="KBV35" s="276"/>
      <c r="KBW35" s="276"/>
      <c r="KBX35" s="276"/>
      <c r="KBY35" s="276"/>
      <c r="KBZ35" s="276"/>
      <c r="KCA35" s="276"/>
      <c r="KCB35" s="276"/>
      <c r="KCC35" s="276"/>
      <c r="KCD35" s="276"/>
      <c r="KCE35" s="276"/>
      <c r="KCF35" s="276"/>
      <c r="KCG35" s="276"/>
      <c r="KCH35" s="276"/>
      <c r="KCI35" s="276"/>
      <c r="KCJ35" s="276"/>
      <c r="KCK35" s="276"/>
      <c r="KCL35" s="276"/>
      <c r="KCM35" s="276"/>
      <c r="KCN35" s="276"/>
      <c r="KCO35" s="276"/>
      <c r="KCP35" s="276"/>
      <c r="KCQ35" s="276"/>
      <c r="KCR35" s="276"/>
      <c r="KCS35" s="276"/>
      <c r="KCT35" s="276"/>
      <c r="KCU35" s="276"/>
      <c r="KCV35" s="276"/>
      <c r="KCW35" s="276"/>
      <c r="KCX35" s="276"/>
      <c r="KCY35" s="276"/>
      <c r="KCZ35" s="276"/>
      <c r="KDA35" s="276"/>
      <c r="KDB35" s="276"/>
      <c r="KDC35" s="276"/>
      <c r="KDD35" s="276"/>
      <c r="KDE35" s="276"/>
      <c r="KDF35" s="276"/>
      <c r="KDG35" s="276"/>
      <c r="KDH35" s="276"/>
      <c r="KDI35" s="276"/>
      <c r="KDJ35" s="276"/>
      <c r="KDK35" s="276"/>
      <c r="KDL35" s="276"/>
      <c r="KDM35" s="276"/>
      <c r="KDN35" s="276"/>
      <c r="KDO35" s="276"/>
      <c r="KDP35" s="276"/>
      <c r="KDQ35" s="276"/>
      <c r="KDR35" s="276"/>
      <c r="KDS35" s="276"/>
      <c r="KDT35" s="276"/>
      <c r="KDU35" s="276"/>
      <c r="KDV35" s="276"/>
      <c r="KDW35" s="276"/>
      <c r="KDX35" s="276"/>
      <c r="KDY35" s="276"/>
      <c r="KDZ35" s="276"/>
      <c r="KEA35" s="276"/>
      <c r="KEB35" s="276"/>
      <c r="KEC35" s="276"/>
      <c r="KED35" s="276"/>
      <c r="KEE35" s="276"/>
      <c r="KEF35" s="276"/>
      <c r="KEG35" s="276"/>
      <c r="KEH35" s="276"/>
      <c r="KEI35" s="276"/>
      <c r="KEJ35" s="276"/>
      <c r="KEK35" s="276"/>
      <c r="KEL35" s="276"/>
      <c r="KEM35" s="276"/>
      <c r="KEN35" s="276"/>
      <c r="KEO35" s="276"/>
      <c r="KEP35" s="276"/>
      <c r="KEQ35" s="276"/>
      <c r="KER35" s="276"/>
      <c r="KES35" s="276"/>
      <c r="KET35" s="276"/>
      <c r="KEU35" s="276"/>
      <c r="KEV35" s="276"/>
      <c r="KEW35" s="276"/>
      <c r="KEX35" s="276"/>
      <c r="KEY35" s="276"/>
      <c r="KEZ35" s="276"/>
      <c r="KFA35" s="276"/>
      <c r="KFB35" s="276"/>
      <c r="KFC35" s="276"/>
      <c r="KFD35" s="276"/>
      <c r="KFE35" s="276"/>
      <c r="KFF35" s="276"/>
      <c r="KFG35" s="276"/>
      <c r="KFH35" s="276"/>
      <c r="KFI35" s="276"/>
      <c r="KFJ35" s="276"/>
      <c r="KFK35" s="276"/>
      <c r="KFL35" s="276"/>
      <c r="KFM35" s="276"/>
      <c r="KFN35" s="276"/>
      <c r="KFO35" s="276"/>
      <c r="KFP35" s="276"/>
      <c r="KFQ35" s="276"/>
      <c r="KFR35" s="276"/>
      <c r="KFS35" s="276"/>
      <c r="KFT35" s="276"/>
      <c r="KFU35" s="276"/>
      <c r="KFV35" s="276"/>
      <c r="KFW35" s="276"/>
      <c r="KFX35" s="276"/>
      <c r="KFY35" s="276"/>
      <c r="KFZ35" s="276"/>
      <c r="KGA35" s="276"/>
      <c r="KGB35" s="276"/>
      <c r="KGC35" s="276"/>
      <c r="KGD35" s="276"/>
      <c r="KGE35" s="276"/>
      <c r="KGF35" s="276"/>
      <c r="KGG35" s="276"/>
      <c r="KGH35" s="276"/>
      <c r="KGI35" s="276"/>
      <c r="KGJ35" s="276"/>
      <c r="KGK35" s="276"/>
      <c r="KGL35" s="276"/>
      <c r="KGM35" s="276"/>
      <c r="KGN35" s="276"/>
      <c r="KGO35" s="276"/>
      <c r="KGP35" s="276"/>
      <c r="KGQ35" s="276"/>
      <c r="KGR35" s="276"/>
      <c r="KGS35" s="276"/>
      <c r="KGT35" s="276"/>
      <c r="KGU35" s="276"/>
      <c r="KGV35" s="276"/>
      <c r="KGW35" s="276"/>
      <c r="KGX35" s="276"/>
      <c r="KGY35" s="276"/>
      <c r="KGZ35" s="276"/>
      <c r="KHA35" s="276"/>
      <c r="KHB35" s="276"/>
      <c r="KHC35" s="276"/>
      <c r="KHD35" s="276"/>
      <c r="KHE35" s="276"/>
      <c r="KHF35" s="276"/>
      <c r="KHG35" s="276"/>
      <c r="KHH35" s="276"/>
      <c r="KHI35" s="276"/>
      <c r="KHJ35" s="276"/>
      <c r="KHK35" s="276"/>
      <c r="KHL35" s="276"/>
      <c r="KHM35" s="276"/>
      <c r="KHN35" s="276"/>
      <c r="KHO35" s="276"/>
      <c r="KHP35" s="276"/>
      <c r="KHQ35" s="276"/>
      <c r="KHR35" s="276"/>
      <c r="KHS35" s="276"/>
      <c r="KHT35" s="276"/>
      <c r="KHU35" s="276"/>
      <c r="KHV35" s="276"/>
      <c r="KHW35" s="276"/>
      <c r="KHX35" s="276"/>
      <c r="KHY35" s="276"/>
      <c r="KHZ35" s="276"/>
      <c r="KIA35" s="276"/>
      <c r="KIB35" s="276"/>
      <c r="KIC35" s="276"/>
      <c r="KID35" s="276"/>
      <c r="KIE35" s="276"/>
      <c r="KIF35" s="276"/>
      <c r="KIG35" s="276"/>
      <c r="KIH35" s="276"/>
      <c r="KII35" s="276"/>
      <c r="KIJ35" s="276"/>
      <c r="KIK35" s="276"/>
      <c r="KIL35" s="276"/>
      <c r="KIM35" s="276"/>
      <c r="KIN35" s="276"/>
      <c r="KIO35" s="276"/>
      <c r="KIP35" s="276"/>
      <c r="KIQ35" s="276"/>
      <c r="KIR35" s="276"/>
      <c r="KIS35" s="276"/>
      <c r="KIT35" s="276"/>
      <c r="KIU35" s="276"/>
      <c r="KIV35" s="276"/>
      <c r="KIW35" s="276"/>
      <c r="KIX35" s="276"/>
      <c r="KIY35" s="276"/>
      <c r="KIZ35" s="276"/>
      <c r="KJA35" s="276"/>
      <c r="KJB35" s="276"/>
      <c r="KJC35" s="276"/>
      <c r="KJD35" s="276"/>
      <c r="KJE35" s="276"/>
      <c r="KJF35" s="276"/>
      <c r="KJG35" s="276"/>
      <c r="KJH35" s="276"/>
      <c r="KJI35" s="276"/>
      <c r="KJJ35" s="276"/>
      <c r="KJK35" s="276"/>
      <c r="KJL35" s="276"/>
      <c r="KJM35" s="276"/>
      <c r="KJN35" s="276"/>
      <c r="KJO35" s="276"/>
      <c r="KJP35" s="276"/>
      <c r="KJQ35" s="276"/>
      <c r="KJR35" s="276"/>
      <c r="KJS35" s="276"/>
      <c r="KJT35" s="276"/>
      <c r="KJU35" s="276"/>
      <c r="KJV35" s="276"/>
      <c r="KJW35" s="276"/>
      <c r="KJX35" s="276"/>
      <c r="KJY35" s="276"/>
      <c r="KJZ35" s="276"/>
      <c r="KKA35" s="276"/>
      <c r="KKB35" s="276"/>
      <c r="KKC35" s="276"/>
      <c r="KKD35" s="276"/>
      <c r="KKE35" s="276"/>
      <c r="KKF35" s="276"/>
      <c r="KKG35" s="276"/>
      <c r="KKH35" s="276"/>
      <c r="KKI35" s="276"/>
      <c r="KKJ35" s="276"/>
      <c r="KKK35" s="276"/>
      <c r="KKL35" s="276"/>
      <c r="KKM35" s="276"/>
      <c r="KKN35" s="276"/>
      <c r="KKO35" s="276"/>
      <c r="KKP35" s="276"/>
      <c r="KKQ35" s="276"/>
      <c r="KKR35" s="276"/>
      <c r="KKS35" s="276"/>
      <c r="KKT35" s="276"/>
      <c r="KKU35" s="276"/>
      <c r="KKV35" s="276"/>
      <c r="KKW35" s="276"/>
      <c r="KKX35" s="276"/>
      <c r="KKY35" s="276"/>
      <c r="KKZ35" s="276"/>
      <c r="KLA35" s="276"/>
      <c r="KLB35" s="276"/>
      <c r="KLC35" s="276"/>
      <c r="KLD35" s="276"/>
      <c r="KLE35" s="276"/>
      <c r="KLF35" s="276"/>
      <c r="KLG35" s="276"/>
      <c r="KLH35" s="276"/>
      <c r="KLI35" s="276"/>
      <c r="KLJ35" s="276"/>
      <c r="KLK35" s="276"/>
      <c r="KLL35" s="276"/>
      <c r="KLM35" s="276"/>
      <c r="KLN35" s="276"/>
      <c r="KLO35" s="276"/>
      <c r="KLP35" s="276"/>
      <c r="KLQ35" s="276"/>
      <c r="KLR35" s="276"/>
      <c r="KLS35" s="276"/>
      <c r="KLT35" s="276"/>
      <c r="KLU35" s="276"/>
      <c r="KLV35" s="276"/>
      <c r="KLW35" s="276"/>
      <c r="KLX35" s="276"/>
      <c r="KLY35" s="276"/>
      <c r="KLZ35" s="276"/>
      <c r="KMA35" s="276"/>
      <c r="KMB35" s="276"/>
      <c r="KMC35" s="276"/>
      <c r="KMD35" s="276"/>
      <c r="KME35" s="276"/>
      <c r="KMF35" s="276"/>
      <c r="KMG35" s="276"/>
      <c r="KMH35" s="276"/>
      <c r="KMI35" s="276"/>
      <c r="KMJ35" s="276"/>
      <c r="KMK35" s="276"/>
      <c r="KML35" s="276"/>
      <c r="KMM35" s="276"/>
      <c r="KMN35" s="276"/>
      <c r="KMO35" s="276"/>
      <c r="KMP35" s="276"/>
      <c r="KMQ35" s="276"/>
      <c r="KMR35" s="276"/>
      <c r="KMS35" s="276"/>
      <c r="KMT35" s="276"/>
      <c r="KMU35" s="276"/>
      <c r="KMV35" s="276"/>
      <c r="KMW35" s="276"/>
      <c r="KMX35" s="276"/>
      <c r="KMY35" s="276"/>
      <c r="KMZ35" s="276"/>
      <c r="KNA35" s="276"/>
      <c r="KNB35" s="276"/>
      <c r="KNC35" s="276"/>
      <c r="KND35" s="276"/>
      <c r="KNE35" s="276"/>
      <c r="KNF35" s="276"/>
      <c r="KNG35" s="276"/>
      <c r="KNH35" s="276"/>
      <c r="KNI35" s="276"/>
      <c r="KNJ35" s="276"/>
      <c r="KNK35" s="276"/>
      <c r="KNL35" s="276"/>
      <c r="KNM35" s="276"/>
      <c r="KNN35" s="276"/>
      <c r="KNO35" s="276"/>
      <c r="KNP35" s="276"/>
      <c r="KNQ35" s="276"/>
      <c r="KNR35" s="276"/>
      <c r="KNS35" s="276"/>
      <c r="KNT35" s="276"/>
      <c r="KNU35" s="276"/>
      <c r="KNV35" s="276"/>
      <c r="KNW35" s="276"/>
      <c r="KNX35" s="276"/>
      <c r="KNY35" s="276"/>
      <c r="KNZ35" s="276"/>
      <c r="KOA35" s="276"/>
      <c r="KOB35" s="276"/>
      <c r="KOC35" s="276"/>
      <c r="KOD35" s="276"/>
      <c r="KOE35" s="276"/>
      <c r="KOF35" s="276"/>
      <c r="KOG35" s="276"/>
      <c r="KOH35" s="276"/>
      <c r="KOI35" s="276"/>
      <c r="KOJ35" s="276"/>
      <c r="KOK35" s="276"/>
      <c r="KOL35" s="276"/>
      <c r="KOM35" s="276"/>
      <c r="KON35" s="276"/>
      <c r="KOO35" s="276"/>
      <c r="KOP35" s="276"/>
      <c r="KOQ35" s="276"/>
      <c r="KOR35" s="276"/>
      <c r="KOS35" s="276"/>
      <c r="KOT35" s="276"/>
      <c r="KOU35" s="276"/>
      <c r="KOV35" s="276"/>
      <c r="KOW35" s="276"/>
      <c r="KOX35" s="276"/>
      <c r="KOY35" s="276"/>
      <c r="KOZ35" s="276"/>
      <c r="KPA35" s="276"/>
      <c r="KPB35" s="276"/>
      <c r="KPC35" s="276"/>
      <c r="KPD35" s="276"/>
      <c r="KPE35" s="276"/>
      <c r="KPF35" s="276"/>
      <c r="KPG35" s="276"/>
      <c r="KPH35" s="276"/>
      <c r="KPI35" s="276"/>
      <c r="KPJ35" s="276"/>
      <c r="KPK35" s="276"/>
      <c r="KPL35" s="276"/>
      <c r="KPM35" s="276"/>
      <c r="KPN35" s="276"/>
      <c r="KPO35" s="276"/>
      <c r="KPP35" s="276"/>
      <c r="KPQ35" s="276"/>
      <c r="KPR35" s="276"/>
      <c r="KPS35" s="276"/>
      <c r="KPT35" s="276"/>
      <c r="KPU35" s="276"/>
      <c r="KPV35" s="276"/>
      <c r="KPW35" s="276"/>
      <c r="KPX35" s="276"/>
      <c r="KPY35" s="276"/>
      <c r="KPZ35" s="276"/>
      <c r="KQA35" s="276"/>
      <c r="KQB35" s="276"/>
      <c r="KQC35" s="276"/>
      <c r="KQD35" s="276"/>
      <c r="KQE35" s="276"/>
      <c r="KQF35" s="276"/>
      <c r="KQG35" s="276"/>
      <c r="KQH35" s="276"/>
      <c r="KQI35" s="276"/>
      <c r="KQJ35" s="276"/>
      <c r="KQK35" s="276"/>
      <c r="KQL35" s="276"/>
      <c r="KQM35" s="276"/>
      <c r="KQN35" s="276"/>
      <c r="KQO35" s="276"/>
      <c r="KQP35" s="276"/>
      <c r="KQQ35" s="276"/>
      <c r="KQR35" s="276"/>
      <c r="KQS35" s="276"/>
      <c r="KQT35" s="276"/>
      <c r="KQU35" s="276"/>
      <c r="KQV35" s="276"/>
      <c r="KQW35" s="276"/>
      <c r="KQX35" s="276"/>
      <c r="KQY35" s="276"/>
      <c r="KQZ35" s="276"/>
      <c r="KRA35" s="276"/>
      <c r="KRB35" s="276"/>
      <c r="KRC35" s="276"/>
      <c r="KRD35" s="276"/>
      <c r="KRE35" s="276"/>
      <c r="KRF35" s="276"/>
      <c r="KRG35" s="276"/>
      <c r="KRH35" s="276"/>
      <c r="KRI35" s="276"/>
      <c r="KRJ35" s="276"/>
      <c r="KRK35" s="276"/>
      <c r="KRL35" s="276"/>
      <c r="KRM35" s="276"/>
      <c r="KRN35" s="276"/>
      <c r="KRO35" s="276"/>
      <c r="KRP35" s="276"/>
      <c r="KRQ35" s="276"/>
      <c r="KRR35" s="276"/>
      <c r="KRS35" s="276"/>
      <c r="KRT35" s="276"/>
      <c r="KRU35" s="276"/>
      <c r="KRV35" s="276"/>
      <c r="KRW35" s="276"/>
      <c r="KRX35" s="276"/>
      <c r="KRY35" s="276"/>
      <c r="KRZ35" s="276"/>
      <c r="KSA35" s="276"/>
      <c r="KSB35" s="276"/>
      <c r="KSC35" s="276"/>
      <c r="KSD35" s="276"/>
      <c r="KSE35" s="276"/>
      <c r="KSF35" s="276"/>
      <c r="KSG35" s="276"/>
      <c r="KSH35" s="276"/>
      <c r="KSI35" s="276"/>
      <c r="KSJ35" s="276"/>
      <c r="KSK35" s="276"/>
      <c r="KSL35" s="276"/>
      <c r="KSM35" s="276"/>
      <c r="KSN35" s="276"/>
      <c r="KSO35" s="276"/>
      <c r="KSP35" s="276"/>
      <c r="KSQ35" s="276"/>
      <c r="KSR35" s="276"/>
      <c r="KSS35" s="276"/>
      <c r="KST35" s="276"/>
      <c r="KSU35" s="276"/>
      <c r="KSV35" s="276"/>
      <c r="KSW35" s="276"/>
      <c r="KSX35" s="276"/>
      <c r="KSY35" s="276"/>
      <c r="KSZ35" s="276"/>
      <c r="KTA35" s="276"/>
      <c r="KTB35" s="276"/>
      <c r="KTC35" s="276"/>
      <c r="KTD35" s="276"/>
      <c r="KTE35" s="276"/>
      <c r="KTF35" s="276"/>
      <c r="KTG35" s="276"/>
      <c r="KTH35" s="276"/>
      <c r="KTI35" s="276"/>
      <c r="KTJ35" s="276"/>
      <c r="KTK35" s="276"/>
      <c r="KTL35" s="276"/>
      <c r="KTM35" s="276"/>
      <c r="KTN35" s="276"/>
      <c r="KTO35" s="276"/>
      <c r="KTP35" s="276"/>
      <c r="KTQ35" s="276"/>
      <c r="KTR35" s="276"/>
      <c r="KTS35" s="276"/>
      <c r="KTT35" s="276"/>
      <c r="KTU35" s="276"/>
      <c r="KTV35" s="276"/>
      <c r="KTW35" s="276"/>
      <c r="KTX35" s="276"/>
      <c r="KTY35" s="276"/>
      <c r="KTZ35" s="276"/>
      <c r="KUA35" s="276"/>
      <c r="KUB35" s="276"/>
      <c r="KUC35" s="276"/>
      <c r="KUD35" s="276"/>
      <c r="KUE35" s="276"/>
      <c r="KUF35" s="276"/>
      <c r="KUG35" s="276"/>
      <c r="KUH35" s="276"/>
      <c r="KUI35" s="276"/>
      <c r="KUJ35" s="276"/>
      <c r="KUK35" s="276"/>
      <c r="KUL35" s="276"/>
      <c r="KUM35" s="276"/>
      <c r="KUN35" s="276"/>
      <c r="KUO35" s="276"/>
      <c r="KUP35" s="276"/>
      <c r="KUQ35" s="276"/>
      <c r="KUR35" s="276"/>
      <c r="KUS35" s="276"/>
      <c r="KUT35" s="276"/>
      <c r="KUU35" s="276"/>
      <c r="KUV35" s="276"/>
      <c r="KUW35" s="276"/>
      <c r="KUX35" s="276"/>
      <c r="KUY35" s="276"/>
      <c r="KUZ35" s="276"/>
      <c r="KVA35" s="276"/>
      <c r="KVB35" s="276"/>
      <c r="KVC35" s="276"/>
      <c r="KVD35" s="276"/>
      <c r="KVE35" s="276"/>
      <c r="KVF35" s="276"/>
      <c r="KVG35" s="276"/>
      <c r="KVH35" s="276"/>
      <c r="KVI35" s="276"/>
      <c r="KVJ35" s="276"/>
      <c r="KVK35" s="276"/>
      <c r="KVL35" s="276"/>
      <c r="KVM35" s="276"/>
      <c r="KVN35" s="276"/>
      <c r="KVO35" s="276"/>
      <c r="KVP35" s="276"/>
      <c r="KVQ35" s="276"/>
      <c r="KVR35" s="276"/>
      <c r="KVS35" s="276"/>
      <c r="KVT35" s="276"/>
      <c r="KVU35" s="276"/>
      <c r="KVV35" s="276"/>
      <c r="KVW35" s="276"/>
      <c r="KVX35" s="276"/>
      <c r="KVY35" s="276"/>
      <c r="KVZ35" s="276"/>
      <c r="KWA35" s="276"/>
      <c r="KWB35" s="276"/>
      <c r="KWC35" s="276"/>
      <c r="KWD35" s="276"/>
      <c r="KWE35" s="276"/>
      <c r="KWF35" s="276"/>
      <c r="KWG35" s="276"/>
      <c r="KWH35" s="276"/>
      <c r="KWI35" s="276"/>
      <c r="KWJ35" s="276"/>
      <c r="KWK35" s="276"/>
      <c r="KWL35" s="276"/>
      <c r="KWM35" s="276"/>
      <c r="KWN35" s="276"/>
      <c r="KWO35" s="276"/>
      <c r="KWP35" s="276"/>
      <c r="KWQ35" s="276"/>
      <c r="KWR35" s="276"/>
      <c r="KWS35" s="276"/>
      <c r="KWT35" s="276"/>
      <c r="KWU35" s="276"/>
      <c r="KWV35" s="276"/>
      <c r="KWW35" s="276"/>
      <c r="KWX35" s="276"/>
      <c r="KWY35" s="276"/>
      <c r="KWZ35" s="276"/>
      <c r="KXA35" s="276"/>
      <c r="KXB35" s="276"/>
      <c r="KXC35" s="276"/>
      <c r="KXD35" s="276"/>
      <c r="KXE35" s="276"/>
      <c r="KXF35" s="276"/>
      <c r="KXG35" s="276"/>
      <c r="KXH35" s="276"/>
      <c r="KXI35" s="276"/>
      <c r="KXJ35" s="276"/>
      <c r="KXK35" s="276"/>
      <c r="KXL35" s="276"/>
      <c r="KXM35" s="276"/>
      <c r="KXN35" s="276"/>
      <c r="KXO35" s="276"/>
      <c r="KXP35" s="276"/>
      <c r="KXQ35" s="276"/>
      <c r="KXR35" s="276"/>
      <c r="KXS35" s="276"/>
      <c r="KXT35" s="276"/>
      <c r="KXU35" s="276"/>
      <c r="KXV35" s="276"/>
      <c r="KXW35" s="276"/>
      <c r="KXX35" s="276"/>
      <c r="KXY35" s="276"/>
      <c r="KXZ35" s="276"/>
      <c r="KYA35" s="276"/>
      <c r="KYB35" s="276"/>
      <c r="KYC35" s="276"/>
      <c r="KYD35" s="276"/>
      <c r="KYE35" s="276"/>
      <c r="KYF35" s="276"/>
      <c r="KYG35" s="276"/>
      <c r="KYH35" s="276"/>
      <c r="KYI35" s="276"/>
      <c r="KYJ35" s="276"/>
      <c r="KYK35" s="276"/>
      <c r="KYL35" s="276"/>
      <c r="KYM35" s="276"/>
      <c r="KYN35" s="276"/>
      <c r="KYO35" s="276"/>
      <c r="KYP35" s="276"/>
      <c r="KYQ35" s="276"/>
      <c r="KYR35" s="276"/>
      <c r="KYS35" s="276"/>
      <c r="KYT35" s="276"/>
      <c r="KYU35" s="276"/>
      <c r="KYV35" s="276"/>
      <c r="KYW35" s="276"/>
      <c r="KYX35" s="276"/>
      <c r="KYY35" s="276"/>
      <c r="KYZ35" s="276"/>
      <c r="KZA35" s="276"/>
      <c r="KZB35" s="276"/>
      <c r="KZC35" s="276"/>
      <c r="KZD35" s="276"/>
      <c r="KZE35" s="276"/>
      <c r="KZF35" s="276"/>
      <c r="KZG35" s="276"/>
      <c r="KZH35" s="276"/>
      <c r="KZI35" s="276"/>
      <c r="KZJ35" s="276"/>
      <c r="KZK35" s="276"/>
      <c r="KZL35" s="276"/>
      <c r="KZM35" s="276"/>
      <c r="KZN35" s="276"/>
      <c r="KZO35" s="276"/>
      <c r="KZP35" s="276"/>
      <c r="KZQ35" s="276"/>
      <c r="KZR35" s="276"/>
      <c r="KZS35" s="276"/>
      <c r="KZT35" s="276"/>
      <c r="KZU35" s="276"/>
      <c r="KZV35" s="276"/>
      <c r="KZW35" s="276"/>
      <c r="KZX35" s="276"/>
      <c r="KZY35" s="276"/>
      <c r="KZZ35" s="276"/>
      <c r="LAA35" s="276"/>
      <c r="LAB35" s="276"/>
      <c r="LAC35" s="276"/>
      <c r="LAD35" s="276"/>
      <c r="LAE35" s="276"/>
      <c r="LAF35" s="276"/>
      <c r="LAG35" s="276"/>
      <c r="LAH35" s="276"/>
      <c r="LAI35" s="276"/>
      <c r="LAJ35" s="276"/>
      <c r="LAK35" s="276"/>
      <c r="LAL35" s="276"/>
      <c r="LAM35" s="276"/>
      <c r="LAN35" s="276"/>
      <c r="LAO35" s="276"/>
      <c r="LAP35" s="276"/>
      <c r="LAQ35" s="276"/>
      <c r="LAR35" s="276"/>
      <c r="LAS35" s="276"/>
      <c r="LAT35" s="276"/>
      <c r="LAU35" s="276"/>
      <c r="LAV35" s="276"/>
      <c r="LAW35" s="276"/>
      <c r="LAX35" s="276"/>
      <c r="LAY35" s="276"/>
      <c r="LAZ35" s="276"/>
      <c r="LBA35" s="276"/>
      <c r="LBB35" s="276"/>
      <c r="LBC35" s="276"/>
      <c r="LBD35" s="276"/>
      <c r="LBE35" s="276"/>
      <c r="LBF35" s="276"/>
      <c r="LBG35" s="276"/>
      <c r="LBH35" s="276"/>
      <c r="LBI35" s="276"/>
      <c r="LBJ35" s="276"/>
      <c r="LBK35" s="276"/>
      <c r="LBL35" s="276"/>
      <c r="LBM35" s="276"/>
      <c r="LBN35" s="276"/>
      <c r="LBO35" s="276"/>
      <c r="LBP35" s="276"/>
      <c r="LBQ35" s="276"/>
      <c r="LBR35" s="276"/>
      <c r="LBS35" s="276"/>
      <c r="LBT35" s="276"/>
      <c r="LBU35" s="276"/>
      <c r="LBV35" s="276"/>
      <c r="LBW35" s="276"/>
      <c r="LBX35" s="276"/>
      <c r="LBY35" s="276"/>
      <c r="LBZ35" s="276"/>
      <c r="LCA35" s="276"/>
      <c r="LCB35" s="276"/>
      <c r="LCC35" s="276"/>
      <c r="LCD35" s="276"/>
      <c r="LCE35" s="276"/>
      <c r="LCF35" s="276"/>
      <c r="LCG35" s="276"/>
      <c r="LCH35" s="276"/>
      <c r="LCI35" s="276"/>
      <c r="LCJ35" s="276"/>
      <c r="LCK35" s="276"/>
      <c r="LCL35" s="276"/>
      <c r="LCM35" s="276"/>
      <c r="LCN35" s="276"/>
      <c r="LCO35" s="276"/>
      <c r="LCP35" s="276"/>
      <c r="LCQ35" s="276"/>
      <c r="LCR35" s="276"/>
      <c r="LCS35" s="276"/>
      <c r="LCT35" s="276"/>
      <c r="LCU35" s="276"/>
      <c r="LCV35" s="276"/>
      <c r="LCW35" s="276"/>
      <c r="LCX35" s="276"/>
      <c r="LCY35" s="276"/>
      <c r="LCZ35" s="276"/>
      <c r="LDA35" s="276"/>
      <c r="LDB35" s="276"/>
      <c r="LDC35" s="276"/>
      <c r="LDD35" s="276"/>
      <c r="LDE35" s="276"/>
      <c r="LDF35" s="276"/>
      <c r="LDG35" s="276"/>
      <c r="LDH35" s="276"/>
      <c r="LDI35" s="276"/>
      <c r="LDJ35" s="276"/>
      <c r="LDK35" s="276"/>
      <c r="LDL35" s="276"/>
      <c r="LDM35" s="276"/>
      <c r="LDN35" s="276"/>
      <c r="LDO35" s="276"/>
      <c r="LDP35" s="276"/>
      <c r="LDQ35" s="276"/>
      <c r="LDR35" s="276"/>
      <c r="LDS35" s="276"/>
      <c r="LDT35" s="276"/>
      <c r="LDU35" s="276"/>
      <c r="LDV35" s="276"/>
      <c r="LDW35" s="276"/>
      <c r="LDX35" s="276"/>
      <c r="LDY35" s="276"/>
      <c r="LDZ35" s="276"/>
      <c r="LEA35" s="276"/>
      <c r="LEB35" s="276"/>
      <c r="LEC35" s="276"/>
      <c r="LED35" s="276"/>
      <c r="LEE35" s="276"/>
      <c r="LEF35" s="276"/>
      <c r="LEG35" s="276"/>
      <c r="LEH35" s="276"/>
      <c r="LEI35" s="276"/>
      <c r="LEJ35" s="276"/>
      <c r="LEK35" s="276"/>
      <c r="LEL35" s="276"/>
      <c r="LEM35" s="276"/>
      <c r="LEN35" s="276"/>
      <c r="LEO35" s="276"/>
      <c r="LEP35" s="276"/>
      <c r="LEQ35" s="276"/>
      <c r="LER35" s="276"/>
      <c r="LES35" s="276"/>
      <c r="LET35" s="276"/>
      <c r="LEU35" s="276"/>
      <c r="LEV35" s="276"/>
      <c r="LEW35" s="276"/>
      <c r="LEX35" s="276"/>
      <c r="LEY35" s="276"/>
      <c r="LEZ35" s="276"/>
      <c r="LFA35" s="276"/>
      <c r="LFB35" s="276"/>
      <c r="LFC35" s="276"/>
      <c r="LFD35" s="276"/>
      <c r="LFE35" s="276"/>
      <c r="LFF35" s="276"/>
      <c r="LFG35" s="276"/>
      <c r="LFH35" s="276"/>
      <c r="LFI35" s="276"/>
      <c r="LFJ35" s="276"/>
      <c r="LFK35" s="276"/>
      <c r="LFL35" s="276"/>
      <c r="LFM35" s="276"/>
      <c r="LFN35" s="276"/>
      <c r="LFO35" s="276"/>
      <c r="LFP35" s="276"/>
      <c r="LFQ35" s="276"/>
      <c r="LFR35" s="276"/>
      <c r="LFS35" s="276"/>
      <c r="LFT35" s="276"/>
      <c r="LFU35" s="276"/>
      <c r="LFV35" s="276"/>
      <c r="LFW35" s="276"/>
      <c r="LFX35" s="276"/>
      <c r="LFY35" s="276"/>
      <c r="LFZ35" s="276"/>
      <c r="LGA35" s="276"/>
      <c r="LGB35" s="276"/>
      <c r="LGC35" s="276"/>
      <c r="LGD35" s="276"/>
      <c r="LGE35" s="276"/>
      <c r="LGF35" s="276"/>
      <c r="LGG35" s="276"/>
      <c r="LGH35" s="276"/>
      <c r="LGI35" s="276"/>
      <c r="LGJ35" s="276"/>
      <c r="LGK35" s="276"/>
      <c r="LGL35" s="276"/>
      <c r="LGM35" s="276"/>
      <c r="LGN35" s="276"/>
      <c r="LGO35" s="276"/>
      <c r="LGP35" s="276"/>
      <c r="LGQ35" s="276"/>
      <c r="LGR35" s="276"/>
      <c r="LGS35" s="276"/>
      <c r="LGT35" s="276"/>
      <c r="LGU35" s="276"/>
      <c r="LGV35" s="276"/>
      <c r="LGW35" s="276"/>
      <c r="LGX35" s="276"/>
      <c r="LGY35" s="276"/>
      <c r="LGZ35" s="276"/>
      <c r="LHA35" s="276"/>
      <c r="LHB35" s="276"/>
      <c r="LHC35" s="276"/>
      <c r="LHD35" s="276"/>
      <c r="LHE35" s="276"/>
      <c r="LHF35" s="276"/>
      <c r="LHG35" s="276"/>
      <c r="LHH35" s="276"/>
      <c r="LHI35" s="276"/>
      <c r="LHJ35" s="276"/>
      <c r="LHK35" s="276"/>
      <c r="LHL35" s="276"/>
      <c r="LHM35" s="276"/>
      <c r="LHN35" s="276"/>
      <c r="LHO35" s="276"/>
      <c r="LHP35" s="276"/>
      <c r="LHQ35" s="276"/>
      <c r="LHR35" s="276"/>
      <c r="LHS35" s="276"/>
      <c r="LHT35" s="276"/>
      <c r="LHU35" s="276"/>
      <c r="LHV35" s="276"/>
      <c r="LHW35" s="276"/>
      <c r="LHX35" s="276"/>
      <c r="LHY35" s="276"/>
      <c r="LHZ35" s="276"/>
      <c r="LIA35" s="276"/>
      <c r="LIB35" s="276"/>
      <c r="LIC35" s="276"/>
      <c r="LID35" s="276"/>
      <c r="LIE35" s="276"/>
      <c r="LIF35" s="276"/>
      <c r="LIG35" s="276"/>
      <c r="LIH35" s="276"/>
      <c r="LII35" s="276"/>
      <c r="LIJ35" s="276"/>
      <c r="LIK35" s="276"/>
      <c r="LIL35" s="276"/>
      <c r="LIM35" s="276"/>
      <c r="LIN35" s="276"/>
      <c r="LIO35" s="276"/>
      <c r="LIP35" s="276"/>
      <c r="LIQ35" s="276"/>
      <c r="LIR35" s="276"/>
      <c r="LIS35" s="276"/>
      <c r="LIT35" s="276"/>
      <c r="LIU35" s="276"/>
      <c r="LIV35" s="276"/>
      <c r="LIW35" s="276"/>
      <c r="LIX35" s="276"/>
      <c r="LIY35" s="276"/>
      <c r="LIZ35" s="276"/>
      <c r="LJA35" s="276"/>
      <c r="LJB35" s="276"/>
      <c r="LJC35" s="276"/>
      <c r="LJD35" s="276"/>
      <c r="LJE35" s="276"/>
      <c r="LJF35" s="276"/>
      <c r="LJG35" s="276"/>
      <c r="LJH35" s="276"/>
      <c r="LJI35" s="276"/>
      <c r="LJJ35" s="276"/>
      <c r="LJK35" s="276"/>
      <c r="LJL35" s="276"/>
      <c r="LJM35" s="276"/>
      <c r="LJN35" s="276"/>
      <c r="LJO35" s="276"/>
      <c r="LJP35" s="276"/>
      <c r="LJQ35" s="276"/>
      <c r="LJR35" s="276"/>
      <c r="LJS35" s="276"/>
      <c r="LJT35" s="276"/>
      <c r="LJU35" s="276"/>
      <c r="LJV35" s="276"/>
      <c r="LJW35" s="276"/>
      <c r="LJX35" s="276"/>
      <c r="LJY35" s="276"/>
      <c r="LJZ35" s="276"/>
      <c r="LKA35" s="276"/>
      <c r="LKB35" s="276"/>
      <c r="LKC35" s="276"/>
      <c r="LKD35" s="276"/>
      <c r="LKE35" s="276"/>
      <c r="LKF35" s="276"/>
      <c r="LKG35" s="276"/>
      <c r="LKH35" s="276"/>
      <c r="LKI35" s="276"/>
      <c r="LKJ35" s="276"/>
      <c r="LKK35" s="276"/>
      <c r="LKL35" s="276"/>
      <c r="LKM35" s="276"/>
      <c r="LKN35" s="276"/>
      <c r="LKO35" s="276"/>
      <c r="LKP35" s="276"/>
      <c r="LKQ35" s="276"/>
      <c r="LKR35" s="276"/>
      <c r="LKS35" s="276"/>
      <c r="LKT35" s="276"/>
      <c r="LKU35" s="276"/>
      <c r="LKV35" s="276"/>
      <c r="LKW35" s="276"/>
      <c r="LKX35" s="276"/>
      <c r="LKY35" s="276"/>
      <c r="LKZ35" s="276"/>
      <c r="LLA35" s="276"/>
      <c r="LLB35" s="276"/>
      <c r="LLC35" s="276"/>
      <c r="LLD35" s="276"/>
      <c r="LLE35" s="276"/>
      <c r="LLF35" s="276"/>
      <c r="LLG35" s="276"/>
      <c r="LLH35" s="276"/>
      <c r="LLI35" s="276"/>
      <c r="LLJ35" s="276"/>
      <c r="LLK35" s="276"/>
      <c r="LLL35" s="276"/>
      <c r="LLM35" s="276"/>
      <c r="LLN35" s="276"/>
      <c r="LLO35" s="276"/>
      <c r="LLP35" s="276"/>
      <c r="LLQ35" s="276"/>
      <c r="LLR35" s="276"/>
      <c r="LLS35" s="276"/>
      <c r="LLT35" s="276"/>
      <c r="LLU35" s="276"/>
      <c r="LLV35" s="276"/>
      <c r="LLW35" s="276"/>
      <c r="LLX35" s="276"/>
      <c r="LLY35" s="276"/>
      <c r="LLZ35" s="276"/>
      <c r="LMA35" s="276"/>
      <c r="LMB35" s="276"/>
      <c r="LMC35" s="276"/>
      <c r="LMD35" s="276"/>
      <c r="LME35" s="276"/>
      <c r="LMF35" s="276"/>
      <c r="LMG35" s="276"/>
      <c r="LMH35" s="276"/>
      <c r="LMI35" s="276"/>
      <c r="LMJ35" s="276"/>
      <c r="LMK35" s="276"/>
      <c r="LML35" s="276"/>
      <c r="LMM35" s="276"/>
      <c r="LMN35" s="276"/>
      <c r="LMO35" s="276"/>
      <c r="LMP35" s="276"/>
      <c r="LMQ35" s="276"/>
      <c r="LMR35" s="276"/>
      <c r="LMS35" s="276"/>
      <c r="LMT35" s="276"/>
      <c r="LMU35" s="276"/>
      <c r="LMV35" s="276"/>
      <c r="LMW35" s="276"/>
      <c r="LMX35" s="276"/>
      <c r="LMY35" s="276"/>
      <c r="LMZ35" s="276"/>
      <c r="LNA35" s="276"/>
      <c r="LNB35" s="276"/>
      <c r="LNC35" s="276"/>
      <c r="LND35" s="276"/>
      <c r="LNE35" s="276"/>
      <c r="LNF35" s="276"/>
      <c r="LNG35" s="276"/>
      <c r="LNH35" s="276"/>
      <c r="LNI35" s="276"/>
      <c r="LNJ35" s="276"/>
      <c r="LNK35" s="276"/>
      <c r="LNL35" s="276"/>
      <c r="LNM35" s="276"/>
      <c r="LNN35" s="276"/>
      <c r="LNO35" s="276"/>
      <c r="LNP35" s="276"/>
      <c r="LNQ35" s="276"/>
      <c r="LNR35" s="276"/>
      <c r="LNS35" s="276"/>
      <c r="LNT35" s="276"/>
      <c r="LNU35" s="276"/>
      <c r="LNV35" s="276"/>
      <c r="LNW35" s="276"/>
      <c r="LNX35" s="276"/>
      <c r="LNY35" s="276"/>
      <c r="LNZ35" s="276"/>
      <c r="LOA35" s="276"/>
      <c r="LOB35" s="276"/>
      <c r="LOC35" s="276"/>
      <c r="LOD35" s="276"/>
      <c r="LOE35" s="276"/>
      <c r="LOF35" s="276"/>
      <c r="LOG35" s="276"/>
      <c r="LOH35" s="276"/>
      <c r="LOI35" s="276"/>
      <c r="LOJ35" s="276"/>
      <c r="LOK35" s="276"/>
      <c r="LOL35" s="276"/>
      <c r="LOM35" s="276"/>
      <c r="LON35" s="276"/>
      <c r="LOO35" s="276"/>
      <c r="LOP35" s="276"/>
      <c r="LOQ35" s="276"/>
      <c r="LOR35" s="276"/>
      <c r="LOS35" s="276"/>
      <c r="LOT35" s="276"/>
      <c r="LOU35" s="276"/>
      <c r="LOV35" s="276"/>
      <c r="LOW35" s="276"/>
      <c r="LOX35" s="276"/>
      <c r="LOY35" s="276"/>
      <c r="LOZ35" s="276"/>
      <c r="LPA35" s="276"/>
      <c r="LPB35" s="276"/>
      <c r="LPC35" s="276"/>
      <c r="LPD35" s="276"/>
      <c r="LPE35" s="276"/>
      <c r="LPF35" s="276"/>
      <c r="LPG35" s="276"/>
      <c r="LPH35" s="276"/>
      <c r="LPI35" s="276"/>
      <c r="LPJ35" s="276"/>
      <c r="LPK35" s="276"/>
      <c r="LPL35" s="276"/>
      <c r="LPM35" s="276"/>
      <c r="LPN35" s="276"/>
      <c r="LPO35" s="276"/>
      <c r="LPP35" s="276"/>
      <c r="LPQ35" s="276"/>
      <c r="LPR35" s="276"/>
      <c r="LPS35" s="276"/>
      <c r="LPT35" s="276"/>
      <c r="LPU35" s="276"/>
      <c r="LPV35" s="276"/>
      <c r="LPW35" s="276"/>
      <c r="LPX35" s="276"/>
      <c r="LPY35" s="276"/>
      <c r="LPZ35" s="276"/>
      <c r="LQA35" s="276"/>
      <c r="LQB35" s="276"/>
      <c r="LQC35" s="276"/>
      <c r="LQD35" s="276"/>
      <c r="LQE35" s="276"/>
      <c r="LQF35" s="276"/>
      <c r="LQG35" s="276"/>
      <c r="LQH35" s="276"/>
      <c r="LQI35" s="276"/>
      <c r="LQJ35" s="276"/>
      <c r="LQK35" s="276"/>
      <c r="LQL35" s="276"/>
      <c r="LQM35" s="276"/>
      <c r="LQN35" s="276"/>
      <c r="LQO35" s="276"/>
      <c r="LQP35" s="276"/>
      <c r="LQQ35" s="276"/>
      <c r="LQR35" s="276"/>
      <c r="LQS35" s="276"/>
      <c r="LQT35" s="276"/>
      <c r="LQU35" s="276"/>
      <c r="LQV35" s="276"/>
      <c r="LQW35" s="276"/>
      <c r="LQX35" s="276"/>
      <c r="LQY35" s="276"/>
      <c r="LQZ35" s="276"/>
      <c r="LRA35" s="276"/>
      <c r="LRB35" s="276"/>
      <c r="LRC35" s="276"/>
      <c r="LRD35" s="276"/>
      <c r="LRE35" s="276"/>
      <c r="LRF35" s="276"/>
      <c r="LRG35" s="276"/>
      <c r="LRH35" s="276"/>
      <c r="LRI35" s="276"/>
      <c r="LRJ35" s="276"/>
      <c r="LRK35" s="276"/>
      <c r="LRL35" s="276"/>
      <c r="LRM35" s="276"/>
      <c r="LRN35" s="276"/>
      <c r="LRO35" s="276"/>
      <c r="LRP35" s="276"/>
      <c r="LRQ35" s="276"/>
      <c r="LRR35" s="276"/>
      <c r="LRS35" s="276"/>
      <c r="LRT35" s="276"/>
      <c r="LRU35" s="276"/>
      <c r="LRV35" s="276"/>
      <c r="LRW35" s="276"/>
      <c r="LRX35" s="276"/>
      <c r="LRY35" s="276"/>
      <c r="LRZ35" s="276"/>
      <c r="LSA35" s="276"/>
      <c r="LSB35" s="276"/>
      <c r="LSC35" s="276"/>
      <c r="LSD35" s="276"/>
      <c r="LSE35" s="276"/>
      <c r="LSF35" s="276"/>
      <c r="LSG35" s="276"/>
      <c r="LSH35" s="276"/>
      <c r="LSI35" s="276"/>
      <c r="LSJ35" s="276"/>
      <c r="LSK35" s="276"/>
      <c r="LSL35" s="276"/>
      <c r="LSM35" s="276"/>
      <c r="LSN35" s="276"/>
      <c r="LSO35" s="276"/>
      <c r="LSP35" s="276"/>
      <c r="LSQ35" s="276"/>
      <c r="LSR35" s="276"/>
      <c r="LSS35" s="276"/>
      <c r="LST35" s="276"/>
      <c r="LSU35" s="276"/>
      <c r="LSV35" s="276"/>
      <c r="LSW35" s="276"/>
      <c r="LSX35" s="276"/>
      <c r="LSY35" s="276"/>
      <c r="LSZ35" s="276"/>
      <c r="LTA35" s="276"/>
      <c r="LTB35" s="276"/>
      <c r="LTC35" s="276"/>
      <c r="LTD35" s="276"/>
      <c r="LTE35" s="276"/>
      <c r="LTF35" s="276"/>
      <c r="LTG35" s="276"/>
      <c r="LTH35" s="276"/>
      <c r="LTI35" s="276"/>
      <c r="LTJ35" s="276"/>
      <c r="LTK35" s="276"/>
      <c r="LTL35" s="276"/>
      <c r="LTM35" s="276"/>
      <c r="LTN35" s="276"/>
      <c r="LTO35" s="276"/>
      <c r="LTP35" s="276"/>
      <c r="LTQ35" s="276"/>
      <c r="LTR35" s="276"/>
      <c r="LTS35" s="276"/>
      <c r="LTT35" s="276"/>
      <c r="LTU35" s="276"/>
      <c r="LTV35" s="276"/>
      <c r="LTW35" s="276"/>
      <c r="LTX35" s="276"/>
      <c r="LTY35" s="276"/>
      <c r="LTZ35" s="276"/>
      <c r="LUA35" s="276"/>
      <c r="LUB35" s="276"/>
      <c r="LUC35" s="276"/>
      <c r="LUD35" s="276"/>
      <c r="LUE35" s="276"/>
      <c r="LUF35" s="276"/>
      <c r="LUG35" s="276"/>
      <c r="LUH35" s="276"/>
      <c r="LUI35" s="276"/>
      <c r="LUJ35" s="276"/>
      <c r="LUK35" s="276"/>
      <c r="LUL35" s="276"/>
      <c r="LUM35" s="276"/>
      <c r="LUN35" s="276"/>
      <c r="LUO35" s="276"/>
      <c r="LUP35" s="276"/>
      <c r="LUQ35" s="276"/>
      <c r="LUR35" s="276"/>
      <c r="LUS35" s="276"/>
      <c r="LUT35" s="276"/>
      <c r="LUU35" s="276"/>
      <c r="LUV35" s="276"/>
      <c r="LUW35" s="276"/>
      <c r="LUX35" s="276"/>
      <c r="LUY35" s="276"/>
      <c r="LUZ35" s="276"/>
      <c r="LVA35" s="276"/>
      <c r="LVB35" s="276"/>
      <c r="LVC35" s="276"/>
      <c r="LVD35" s="276"/>
      <c r="LVE35" s="276"/>
      <c r="LVF35" s="276"/>
      <c r="LVG35" s="276"/>
      <c r="LVH35" s="276"/>
      <c r="LVI35" s="276"/>
      <c r="LVJ35" s="276"/>
      <c r="LVK35" s="276"/>
      <c r="LVL35" s="276"/>
      <c r="LVM35" s="276"/>
      <c r="LVN35" s="276"/>
      <c r="LVO35" s="276"/>
      <c r="LVP35" s="276"/>
      <c r="LVQ35" s="276"/>
      <c r="LVR35" s="276"/>
      <c r="LVS35" s="276"/>
      <c r="LVT35" s="276"/>
      <c r="LVU35" s="276"/>
      <c r="LVV35" s="276"/>
      <c r="LVW35" s="276"/>
      <c r="LVX35" s="276"/>
      <c r="LVY35" s="276"/>
      <c r="LVZ35" s="276"/>
      <c r="LWA35" s="276"/>
      <c r="LWB35" s="276"/>
      <c r="LWC35" s="276"/>
      <c r="LWD35" s="276"/>
      <c r="LWE35" s="276"/>
      <c r="LWF35" s="276"/>
      <c r="LWG35" s="276"/>
      <c r="LWH35" s="276"/>
      <c r="LWI35" s="276"/>
      <c r="LWJ35" s="276"/>
      <c r="LWK35" s="276"/>
      <c r="LWL35" s="276"/>
      <c r="LWM35" s="276"/>
      <c r="LWN35" s="276"/>
      <c r="LWO35" s="276"/>
      <c r="LWP35" s="276"/>
      <c r="LWQ35" s="276"/>
      <c r="LWR35" s="276"/>
      <c r="LWS35" s="276"/>
      <c r="LWT35" s="276"/>
      <c r="LWU35" s="276"/>
      <c r="LWV35" s="276"/>
      <c r="LWW35" s="276"/>
      <c r="LWX35" s="276"/>
      <c r="LWY35" s="276"/>
      <c r="LWZ35" s="276"/>
      <c r="LXA35" s="276"/>
      <c r="LXB35" s="276"/>
      <c r="LXC35" s="276"/>
      <c r="LXD35" s="276"/>
      <c r="LXE35" s="276"/>
      <c r="LXF35" s="276"/>
      <c r="LXG35" s="276"/>
      <c r="LXH35" s="276"/>
      <c r="LXI35" s="276"/>
      <c r="LXJ35" s="276"/>
      <c r="LXK35" s="276"/>
      <c r="LXL35" s="276"/>
      <c r="LXM35" s="276"/>
      <c r="LXN35" s="276"/>
      <c r="LXO35" s="276"/>
      <c r="LXP35" s="276"/>
      <c r="LXQ35" s="276"/>
      <c r="LXR35" s="276"/>
      <c r="LXS35" s="276"/>
      <c r="LXT35" s="276"/>
      <c r="LXU35" s="276"/>
      <c r="LXV35" s="276"/>
      <c r="LXW35" s="276"/>
      <c r="LXX35" s="276"/>
      <c r="LXY35" s="276"/>
      <c r="LXZ35" s="276"/>
      <c r="LYA35" s="276"/>
      <c r="LYB35" s="276"/>
      <c r="LYC35" s="276"/>
      <c r="LYD35" s="276"/>
      <c r="LYE35" s="276"/>
      <c r="LYF35" s="276"/>
      <c r="LYG35" s="276"/>
      <c r="LYH35" s="276"/>
      <c r="LYI35" s="276"/>
      <c r="LYJ35" s="276"/>
      <c r="LYK35" s="276"/>
      <c r="LYL35" s="276"/>
      <c r="LYM35" s="276"/>
      <c r="LYN35" s="276"/>
      <c r="LYO35" s="276"/>
      <c r="LYP35" s="276"/>
      <c r="LYQ35" s="276"/>
      <c r="LYR35" s="276"/>
      <c r="LYS35" s="276"/>
      <c r="LYT35" s="276"/>
      <c r="LYU35" s="276"/>
      <c r="LYV35" s="276"/>
      <c r="LYW35" s="276"/>
      <c r="LYX35" s="276"/>
      <c r="LYY35" s="276"/>
      <c r="LYZ35" s="276"/>
      <c r="LZA35" s="276"/>
      <c r="LZB35" s="276"/>
      <c r="LZC35" s="276"/>
      <c r="LZD35" s="276"/>
      <c r="LZE35" s="276"/>
      <c r="LZF35" s="276"/>
      <c r="LZG35" s="276"/>
      <c r="LZH35" s="276"/>
      <c r="LZI35" s="276"/>
      <c r="LZJ35" s="276"/>
      <c r="LZK35" s="276"/>
      <c r="LZL35" s="276"/>
      <c r="LZM35" s="276"/>
      <c r="LZN35" s="276"/>
      <c r="LZO35" s="276"/>
      <c r="LZP35" s="276"/>
      <c r="LZQ35" s="276"/>
      <c r="LZR35" s="276"/>
      <c r="LZS35" s="276"/>
      <c r="LZT35" s="276"/>
      <c r="LZU35" s="276"/>
      <c r="LZV35" s="276"/>
      <c r="LZW35" s="276"/>
      <c r="LZX35" s="276"/>
      <c r="LZY35" s="276"/>
      <c r="LZZ35" s="276"/>
      <c r="MAA35" s="276"/>
      <c r="MAB35" s="276"/>
      <c r="MAC35" s="276"/>
      <c r="MAD35" s="276"/>
      <c r="MAE35" s="276"/>
      <c r="MAF35" s="276"/>
      <c r="MAG35" s="276"/>
      <c r="MAH35" s="276"/>
      <c r="MAI35" s="276"/>
      <c r="MAJ35" s="276"/>
      <c r="MAK35" s="276"/>
      <c r="MAL35" s="276"/>
      <c r="MAM35" s="276"/>
      <c r="MAN35" s="276"/>
      <c r="MAO35" s="276"/>
      <c r="MAP35" s="276"/>
      <c r="MAQ35" s="276"/>
      <c r="MAR35" s="276"/>
      <c r="MAS35" s="276"/>
      <c r="MAT35" s="276"/>
      <c r="MAU35" s="276"/>
      <c r="MAV35" s="276"/>
      <c r="MAW35" s="276"/>
      <c r="MAX35" s="276"/>
      <c r="MAY35" s="276"/>
      <c r="MAZ35" s="276"/>
      <c r="MBA35" s="276"/>
      <c r="MBB35" s="276"/>
      <c r="MBC35" s="276"/>
      <c r="MBD35" s="276"/>
      <c r="MBE35" s="276"/>
      <c r="MBF35" s="276"/>
      <c r="MBG35" s="276"/>
      <c r="MBH35" s="276"/>
      <c r="MBI35" s="276"/>
      <c r="MBJ35" s="276"/>
      <c r="MBK35" s="276"/>
      <c r="MBL35" s="276"/>
      <c r="MBM35" s="276"/>
      <c r="MBN35" s="276"/>
      <c r="MBO35" s="276"/>
      <c r="MBP35" s="276"/>
      <c r="MBQ35" s="276"/>
      <c r="MBR35" s="276"/>
      <c r="MBS35" s="276"/>
      <c r="MBT35" s="276"/>
      <c r="MBU35" s="276"/>
      <c r="MBV35" s="276"/>
      <c r="MBW35" s="276"/>
      <c r="MBX35" s="276"/>
      <c r="MBY35" s="276"/>
      <c r="MBZ35" s="276"/>
      <c r="MCA35" s="276"/>
      <c r="MCB35" s="276"/>
      <c r="MCC35" s="276"/>
      <c r="MCD35" s="276"/>
      <c r="MCE35" s="276"/>
      <c r="MCF35" s="276"/>
      <c r="MCG35" s="276"/>
      <c r="MCH35" s="276"/>
      <c r="MCI35" s="276"/>
      <c r="MCJ35" s="276"/>
      <c r="MCK35" s="276"/>
      <c r="MCL35" s="276"/>
      <c r="MCM35" s="276"/>
      <c r="MCN35" s="276"/>
      <c r="MCO35" s="276"/>
      <c r="MCP35" s="276"/>
      <c r="MCQ35" s="276"/>
      <c r="MCR35" s="276"/>
      <c r="MCS35" s="276"/>
      <c r="MCT35" s="276"/>
      <c r="MCU35" s="276"/>
      <c r="MCV35" s="276"/>
      <c r="MCW35" s="276"/>
      <c r="MCX35" s="276"/>
      <c r="MCY35" s="276"/>
      <c r="MCZ35" s="276"/>
      <c r="MDA35" s="276"/>
      <c r="MDB35" s="276"/>
      <c r="MDC35" s="276"/>
      <c r="MDD35" s="276"/>
      <c r="MDE35" s="276"/>
      <c r="MDF35" s="276"/>
      <c r="MDG35" s="276"/>
      <c r="MDH35" s="276"/>
      <c r="MDI35" s="276"/>
      <c r="MDJ35" s="276"/>
      <c r="MDK35" s="276"/>
      <c r="MDL35" s="276"/>
      <c r="MDM35" s="276"/>
      <c r="MDN35" s="276"/>
      <c r="MDO35" s="276"/>
      <c r="MDP35" s="276"/>
      <c r="MDQ35" s="276"/>
      <c r="MDR35" s="276"/>
      <c r="MDS35" s="276"/>
      <c r="MDT35" s="276"/>
      <c r="MDU35" s="276"/>
      <c r="MDV35" s="276"/>
      <c r="MDW35" s="276"/>
      <c r="MDX35" s="276"/>
      <c r="MDY35" s="276"/>
      <c r="MDZ35" s="276"/>
      <c r="MEA35" s="276"/>
      <c r="MEB35" s="276"/>
      <c r="MEC35" s="276"/>
      <c r="MED35" s="276"/>
      <c r="MEE35" s="276"/>
      <c r="MEF35" s="276"/>
      <c r="MEG35" s="276"/>
      <c r="MEH35" s="276"/>
      <c r="MEI35" s="276"/>
      <c r="MEJ35" s="276"/>
      <c r="MEK35" s="276"/>
      <c r="MEL35" s="276"/>
      <c r="MEM35" s="276"/>
      <c r="MEN35" s="276"/>
      <c r="MEO35" s="276"/>
      <c r="MEP35" s="276"/>
      <c r="MEQ35" s="276"/>
      <c r="MER35" s="276"/>
      <c r="MES35" s="276"/>
      <c r="MET35" s="276"/>
      <c r="MEU35" s="276"/>
      <c r="MEV35" s="276"/>
      <c r="MEW35" s="276"/>
      <c r="MEX35" s="276"/>
      <c r="MEY35" s="276"/>
      <c r="MEZ35" s="276"/>
      <c r="MFA35" s="276"/>
      <c r="MFB35" s="276"/>
      <c r="MFC35" s="276"/>
      <c r="MFD35" s="276"/>
      <c r="MFE35" s="276"/>
      <c r="MFF35" s="276"/>
      <c r="MFG35" s="276"/>
      <c r="MFH35" s="276"/>
      <c r="MFI35" s="276"/>
      <c r="MFJ35" s="276"/>
      <c r="MFK35" s="276"/>
      <c r="MFL35" s="276"/>
      <c r="MFM35" s="276"/>
      <c r="MFN35" s="276"/>
      <c r="MFO35" s="276"/>
      <c r="MFP35" s="276"/>
      <c r="MFQ35" s="276"/>
      <c r="MFR35" s="276"/>
      <c r="MFS35" s="276"/>
      <c r="MFT35" s="276"/>
      <c r="MFU35" s="276"/>
      <c r="MFV35" s="276"/>
      <c r="MFW35" s="276"/>
      <c r="MFX35" s="276"/>
      <c r="MFY35" s="276"/>
      <c r="MFZ35" s="276"/>
      <c r="MGA35" s="276"/>
      <c r="MGB35" s="276"/>
      <c r="MGC35" s="276"/>
      <c r="MGD35" s="276"/>
      <c r="MGE35" s="276"/>
      <c r="MGF35" s="276"/>
      <c r="MGG35" s="276"/>
      <c r="MGH35" s="276"/>
      <c r="MGI35" s="276"/>
      <c r="MGJ35" s="276"/>
      <c r="MGK35" s="276"/>
      <c r="MGL35" s="276"/>
      <c r="MGM35" s="276"/>
      <c r="MGN35" s="276"/>
      <c r="MGO35" s="276"/>
      <c r="MGP35" s="276"/>
      <c r="MGQ35" s="276"/>
      <c r="MGR35" s="276"/>
      <c r="MGS35" s="276"/>
      <c r="MGT35" s="276"/>
      <c r="MGU35" s="276"/>
      <c r="MGV35" s="276"/>
      <c r="MGW35" s="276"/>
      <c r="MGX35" s="276"/>
      <c r="MGY35" s="276"/>
      <c r="MGZ35" s="276"/>
      <c r="MHA35" s="276"/>
      <c r="MHB35" s="276"/>
      <c r="MHC35" s="276"/>
      <c r="MHD35" s="276"/>
      <c r="MHE35" s="276"/>
      <c r="MHF35" s="276"/>
      <c r="MHG35" s="276"/>
      <c r="MHH35" s="276"/>
      <c r="MHI35" s="276"/>
      <c r="MHJ35" s="276"/>
      <c r="MHK35" s="276"/>
      <c r="MHL35" s="276"/>
      <c r="MHM35" s="276"/>
      <c r="MHN35" s="276"/>
      <c r="MHO35" s="276"/>
      <c r="MHP35" s="276"/>
      <c r="MHQ35" s="276"/>
      <c r="MHR35" s="276"/>
      <c r="MHS35" s="276"/>
      <c r="MHT35" s="276"/>
      <c r="MHU35" s="276"/>
      <c r="MHV35" s="276"/>
      <c r="MHW35" s="276"/>
      <c r="MHX35" s="276"/>
      <c r="MHY35" s="276"/>
      <c r="MHZ35" s="276"/>
      <c r="MIA35" s="276"/>
      <c r="MIB35" s="276"/>
      <c r="MIC35" s="276"/>
      <c r="MID35" s="276"/>
      <c r="MIE35" s="276"/>
      <c r="MIF35" s="276"/>
      <c r="MIG35" s="276"/>
      <c r="MIH35" s="276"/>
      <c r="MII35" s="276"/>
      <c r="MIJ35" s="276"/>
      <c r="MIK35" s="276"/>
      <c r="MIL35" s="276"/>
      <c r="MIM35" s="276"/>
      <c r="MIN35" s="276"/>
      <c r="MIO35" s="276"/>
      <c r="MIP35" s="276"/>
      <c r="MIQ35" s="276"/>
      <c r="MIR35" s="276"/>
      <c r="MIS35" s="276"/>
      <c r="MIT35" s="276"/>
      <c r="MIU35" s="276"/>
      <c r="MIV35" s="276"/>
      <c r="MIW35" s="276"/>
      <c r="MIX35" s="276"/>
      <c r="MIY35" s="276"/>
      <c r="MIZ35" s="276"/>
      <c r="MJA35" s="276"/>
      <c r="MJB35" s="276"/>
      <c r="MJC35" s="276"/>
      <c r="MJD35" s="276"/>
      <c r="MJE35" s="276"/>
      <c r="MJF35" s="276"/>
      <c r="MJG35" s="276"/>
      <c r="MJH35" s="276"/>
      <c r="MJI35" s="276"/>
      <c r="MJJ35" s="276"/>
      <c r="MJK35" s="276"/>
      <c r="MJL35" s="276"/>
      <c r="MJM35" s="276"/>
      <c r="MJN35" s="276"/>
      <c r="MJO35" s="276"/>
      <c r="MJP35" s="276"/>
      <c r="MJQ35" s="276"/>
      <c r="MJR35" s="276"/>
      <c r="MJS35" s="276"/>
      <c r="MJT35" s="276"/>
      <c r="MJU35" s="276"/>
      <c r="MJV35" s="276"/>
      <c r="MJW35" s="276"/>
      <c r="MJX35" s="276"/>
      <c r="MJY35" s="276"/>
      <c r="MJZ35" s="276"/>
      <c r="MKA35" s="276"/>
      <c r="MKB35" s="276"/>
      <c r="MKC35" s="276"/>
      <c r="MKD35" s="276"/>
      <c r="MKE35" s="276"/>
      <c r="MKF35" s="276"/>
      <c r="MKG35" s="276"/>
      <c r="MKH35" s="276"/>
      <c r="MKI35" s="276"/>
      <c r="MKJ35" s="276"/>
      <c r="MKK35" s="276"/>
      <c r="MKL35" s="276"/>
      <c r="MKM35" s="276"/>
      <c r="MKN35" s="276"/>
      <c r="MKO35" s="276"/>
      <c r="MKP35" s="276"/>
      <c r="MKQ35" s="276"/>
      <c r="MKR35" s="276"/>
      <c r="MKS35" s="276"/>
      <c r="MKT35" s="276"/>
      <c r="MKU35" s="276"/>
      <c r="MKV35" s="276"/>
      <c r="MKW35" s="276"/>
      <c r="MKX35" s="276"/>
      <c r="MKY35" s="276"/>
      <c r="MKZ35" s="276"/>
      <c r="MLA35" s="276"/>
      <c r="MLB35" s="276"/>
      <c r="MLC35" s="276"/>
      <c r="MLD35" s="276"/>
      <c r="MLE35" s="276"/>
      <c r="MLF35" s="276"/>
      <c r="MLG35" s="276"/>
      <c r="MLH35" s="276"/>
      <c r="MLI35" s="276"/>
      <c r="MLJ35" s="276"/>
      <c r="MLK35" s="276"/>
      <c r="MLL35" s="276"/>
      <c r="MLM35" s="276"/>
      <c r="MLN35" s="276"/>
      <c r="MLO35" s="276"/>
      <c r="MLP35" s="276"/>
      <c r="MLQ35" s="276"/>
      <c r="MLR35" s="276"/>
      <c r="MLS35" s="276"/>
      <c r="MLT35" s="276"/>
      <c r="MLU35" s="276"/>
      <c r="MLV35" s="276"/>
      <c r="MLW35" s="276"/>
      <c r="MLX35" s="276"/>
      <c r="MLY35" s="276"/>
      <c r="MLZ35" s="276"/>
      <c r="MMA35" s="276"/>
      <c r="MMB35" s="276"/>
      <c r="MMC35" s="276"/>
      <c r="MMD35" s="276"/>
      <c r="MME35" s="276"/>
      <c r="MMF35" s="276"/>
      <c r="MMG35" s="276"/>
      <c r="MMH35" s="276"/>
      <c r="MMI35" s="276"/>
      <c r="MMJ35" s="276"/>
      <c r="MMK35" s="276"/>
      <c r="MML35" s="276"/>
      <c r="MMM35" s="276"/>
      <c r="MMN35" s="276"/>
      <c r="MMO35" s="276"/>
      <c r="MMP35" s="276"/>
      <c r="MMQ35" s="276"/>
      <c r="MMR35" s="276"/>
      <c r="MMS35" s="276"/>
      <c r="MMT35" s="276"/>
      <c r="MMU35" s="276"/>
      <c r="MMV35" s="276"/>
      <c r="MMW35" s="276"/>
      <c r="MMX35" s="276"/>
      <c r="MMY35" s="276"/>
      <c r="MMZ35" s="276"/>
      <c r="MNA35" s="276"/>
      <c r="MNB35" s="276"/>
      <c r="MNC35" s="276"/>
      <c r="MND35" s="276"/>
      <c r="MNE35" s="276"/>
      <c r="MNF35" s="276"/>
      <c r="MNG35" s="276"/>
      <c r="MNH35" s="276"/>
      <c r="MNI35" s="276"/>
      <c r="MNJ35" s="276"/>
      <c r="MNK35" s="276"/>
      <c r="MNL35" s="276"/>
      <c r="MNM35" s="276"/>
      <c r="MNN35" s="276"/>
      <c r="MNO35" s="276"/>
      <c r="MNP35" s="276"/>
      <c r="MNQ35" s="276"/>
      <c r="MNR35" s="276"/>
      <c r="MNS35" s="276"/>
      <c r="MNT35" s="276"/>
      <c r="MNU35" s="276"/>
      <c r="MNV35" s="276"/>
      <c r="MNW35" s="276"/>
      <c r="MNX35" s="276"/>
      <c r="MNY35" s="276"/>
      <c r="MNZ35" s="276"/>
      <c r="MOA35" s="276"/>
      <c r="MOB35" s="276"/>
      <c r="MOC35" s="276"/>
      <c r="MOD35" s="276"/>
      <c r="MOE35" s="276"/>
      <c r="MOF35" s="276"/>
      <c r="MOG35" s="276"/>
      <c r="MOH35" s="276"/>
      <c r="MOI35" s="276"/>
      <c r="MOJ35" s="276"/>
      <c r="MOK35" s="276"/>
      <c r="MOL35" s="276"/>
      <c r="MOM35" s="276"/>
      <c r="MON35" s="276"/>
      <c r="MOO35" s="276"/>
      <c r="MOP35" s="276"/>
      <c r="MOQ35" s="276"/>
      <c r="MOR35" s="276"/>
      <c r="MOS35" s="276"/>
      <c r="MOT35" s="276"/>
      <c r="MOU35" s="276"/>
      <c r="MOV35" s="276"/>
      <c r="MOW35" s="276"/>
      <c r="MOX35" s="276"/>
      <c r="MOY35" s="276"/>
      <c r="MOZ35" s="276"/>
      <c r="MPA35" s="276"/>
      <c r="MPB35" s="276"/>
      <c r="MPC35" s="276"/>
      <c r="MPD35" s="276"/>
      <c r="MPE35" s="276"/>
      <c r="MPF35" s="276"/>
      <c r="MPG35" s="276"/>
      <c r="MPH35" s="276"/>
      <c r="MPI35" s="276"/>
      <c r="MPJ35" s="276"/>
      <c r="MPK35" s="276"/>
      <c r="MPL35" s="276"/>
      <c r="MPM35" s="276"/>
      <c r="MPN35" s="276"/>
      <c r="MPO35" s="276"/>
      <c r="MPP35" s="276"/>
      <c r="MPQ35" s="276"/>
      <c r="MPR35" s="276"/>
      <c r="MPS35" s="276"/>
      <c r="MPT35" s="276"/>
      <c r="MPU35" s="276"/>
      <c r="MPV35" s="276"/>
      <c r="MPW35" s="276"/>
      <c r="MPX35" s="276"/>
      <c r="MPY35" s="276"/>
      <c r="MPZ35" s="276"/>
      <c r="MQA35" s="276"/>
      <c r="MQB35" s="276"/>
      <c r="MQC35" s="276"/>
      <c r="MQD35" s="276"/>
      <c r="MQE35" s="276"/>
      <c r="MQF35" s="276"/>
      <c r="MQG35" s="276"/>
      <c r="MQH35" s="276"/>
      <c r="MQI35" s="276"/>
      <c r="MQJ35" s="276"/>
      <c r="MQK35" s="276"/>
      <c r="MQL35" s="276"/>
      <c r="MQM35" s="276"/>
      <c r="MQN35" s="276"/>
      <c r="MQO35" s="276"/>
      <c r="MQP35" s="276"/>
      <c r="MQQ35" s="276"/>
      <c r="MQR35" s="276"/>
      <c r="MQS35" s="276"/>
      <c r="MQT35" s="276"/>
      <c r="MQU35" s="276"/>
      <c r="MQV35" s="276"/>
      <c r="MQW35" s="276"/>
      <c r="MQX35" s="276"/>
      <c r="MQY35" s="276"/>
      <c r="MQZ35" s="276"/>
      <c r="MRA35" s="276"/>
      <c r="MRB35" s="276"/>
      <c r="MRC35" s="276"/>
      <c r="MRD35" s="276"/>
      <c r="MRE35" s="276"/>
      <c r="MRF35" s="276"/>
      <c r="MRG35" s="276"/>
      <c r="MRH35" s="276"/>
      <c r="MRI35" s="276"/>
      <c r="MRJ35" s="276"/>
      <c r="MRK35" s="276"/>
      <c r="MRL35" s="276"/>
      <c r="MRM35" s="276"/>
      <c r="MRN35" s="276"/>
      <c r="MRO35" s="276"/>
      <c r="MRP35" s="276"/>
      <c r="MRQ35" s="276"/>
      <c r="MRR35" s="276"/>
      <c r="MRS35" s="276"/>
      <c r="MRT35" s="276"/>
      <c r="MRU35" s="276"/>
      <c r="MRV35" s="276"/>
      <c r="MRW35" s="276"/>
      <c r="MRX35" s="276"/>
      <c r="MRY35" s="276"/>
      <c r="MRZ35" s="276"/>
      <c r="MSA35" s="276"/>
      <c r="MSB35" s="276"/>
      <c r="MSC35" s="276"/>
      <c r="MSD35" s="276"/>
      <c r="MSE35" s="276"/>
      <c r="MSF35" s="276"/>
      <c r="MSG35" s="276"/>
      <c r="MSH35" s="276"/>
      <c r="MSI35" s="276"/>
      <c r="MSJ35" s="276"/>
      <c r="MSK35" s="276"/>
      <c r="MSL35" s="276"/>
      <c r="MSM35" s="276"/>
      <c r="MSN35" s="276"/>
      <c r="MSO35" s="276"/>
      <c r="MSP35" s="276"/>
      <c r="MSQ35" s="276"/>
      <c r="MSR35" s="276"/>
      <c r="MSS35" s="276"/>
      <c r="MST35" s="276"/>
      <c r="MSU35" s="276"/>
      <c r="MSV35" s="276"/>
      <c r="MSW35" s="276"/>
      <c r="MSX35" s="276"/>
      <c r="MSY35" s="276"/>
      <c r="MSZ35" s="276"/>
      <c r="MTA35" s="276"/>
      <c r="MTB35" s="276"/>
      <c r="MTC35" s="276"/>
      <c r="MTD35" s="276"/>
      <c r="MTE35" s="276"/>
      <c r="MTF35" s="276"/>
      <c r="MTG35" s="276"/>
      <c r="MTH35" s="276"/>
      <c r="MTI35" s="276"/>
      <c r="MTJ35" s="276"/>
      <c r="MTK35" s="276"/>
      <c r="MTL35" s="276"/>
      <c r="MTM35" s="276"/>
      <c r="MTN35" s="276"/>
      <c r="MTO35" s="276"/>
      <c r="MTP35" s="276"/>
      <c r="MTQ35" s="276"/>
      <c r="MTR35" s="276"/>
      <c r="MTS35" s="276"/>
      <c r="MTT35" s="276"/>
      <c r="MTU35" s="276"/>
      <c r="MTV35" s="276"/>
      <c r="MTW35" s="276"/>
      <c r="MTX35" s="276"/>
      <c r="MTY35" s="276"/>
      <c r="MTZ35" s="276"/>
      <c r="MUA35" s="276"/>
      <c r="MUB35" s="276"/>
      <c r="MUC35" s="276"/>
      <c r="MUD35" s="276"/>
      <c r="MUE35" s="276"/>
      <c r="MUF35" s="276"/>
      <c r="MUG35" s="276"/>
      <c r="MUH35" s="276"/>
      <c r="MUI35" s="276"/>
      <c r="MUJ35" s="276"/>
      <c r="MUK35" s="276"/>
      <c r="MUL35" s="276"/>
      <c r="MUM35" s="276"/>
      <c r="MUN35" s="276"/>
      <c r="MUO35" s="276"/>
      <c r="MUP35" s="276"/>
      <c r="MUQ35" s="276"/>
      <c r="MUR35" s="276"/>
      <c r="MUS35" s="276"/>
      <c r="MUT35" s="276"/>
      <c r="MUU35" s="276"/>
      <c r="MUV35" s="276"/>
      <c r="MUW35" s="276"/>
      <c r="MUX35" s="276"/>
      <c r="MUY35" s="276"/>
      <c r="MUZ35" s="276"/>
      <c r="MVA35" s="276"/>
      <c r="MVB35" s="276"/>
      <c r="MVC35" s="276"/>
      <c r="MVD35" s="276"/>
      <c r="MVE35" s="276"/>
      <c r="MVF35" s="276"/>
      <c r="MVG35" s="276"/>
      <c r="MVH35" s="276"/>
      <c r="MVI35" s="276"/>
      <c r="MVJ35" s="276"/>
      <c r="MVK35" s="276"/>
      <c r="MVL35" s="276"/>
      <c r="MVM35" s="276"/>
      <c r="MVN35" s="276"/>
      <c r="MVO35" s="276"/>
      <c r="MVP35" s="276"/>
      <c r="MVQ35" s="276"/>
      <c r="MVR35" s="276"/>
      <c r="MVS35" s="276"/>
      <c r="MVT35" s="276"/>
      <c r="MVU35" s="276"/>
      <c r="MVV35" s="276"/>
      <c r="MVW35" s="276"/>
      <c r="MVX35" s="276"/>
      <c r="MVY35" s="276"/>
      <c r="MVZ35" s="276"/>
      <c r="MWA35" s="276"/>
      <c r="MWB35" s="276"/>
      <c r="MWC35" s="276"/>
      <c r="MWD35" s="276"/>
      <c r="MWE35" s="276"/>
      <c r="MWF35" s="276"/>
      <c r="MWG35" s="276"/>
      <c r="MWH35" s="276"/>
      <c r="MWI35" s="276"/>
      <c r="MWJ35" s="276"/>
      <c r="MWK35" s="276"/>
      <c r="MWL35" s="276"/>
      <c r="MWM35" s="276"/>
      <c r="MWN35" s="276"/>
      <c r="MWO35" s="276"/>
      <c r="MWP35" s="276"/>
      <c r="MWQ35" s="276"/>
      <c r="MWR35" s="276"/>
      <c r="MWS35" s="276"/>
      <c r="MWT35" s="276"/>
      <c r="MWU35" s="276"/>
      <c r="MWV35" s="276"/>
      <c r="MWW35" s="276"/>
      <c r="MWX35" s="276"/>
      <c r="MWY35" s="276"/>
      <c r="MWZ35" s="276"/>
      <c r="MXA35" s="276"/>
      <c r="MXB35" s="276"/>
      <c r="MXC35" s="276"/>
      <c r="MXD35" s="276"/>
      <c r="MXE35" s="276"/>
      <c r="MXF35" s="276"/>
      <c r="MXG35" s="276"/>
      <c r="MXH35" s="276"/>
      <c r="MXI35" s="276"/>
      <c r="MXJ35" s="276"/>
      <c r="MXK35" s="276"/>
      <c r="MXL35" s="276"/>
      <c r="MXM35" s="276"/>
      <c r="MXN35" s="276"/>
      <c r="MXO35" s="276"/>
      <c r="MXP35" s="276"/>
      <c r="MXQ35" s="276"/>
      <c r="MXR35" s="276"/>
      <c r="MXS35" s="276"/>
      <c r="MXT35" s="276"/>
      <c r="MXU35" s="276"/>
      <c r="MXV35" s="276"/>
      <c r="MXW35" s="276"/>
      <c r="MXX35" s="276"/>
      <c r="MXY35" s="276"/>
      <c r="MXZ35" s="276"/>
      <c r="MYA35" s="276"/>
      <c r="MYB35" s="276"/>
      <c r="MYC35" s="276"/>
      <c r="MYD35" s="276"/>
      <c r="MYE35" s="276"/>
      <c r="MYF35" s="276"/>
      <c r="MYG35" s="276"/>
      <c r="MYH35" s="276"/>
      <c r="MYI35" s="276"/>
      <c r="MYJ35" s="276"/>
      <c r="MYK35" s="276"/>
      <c r="MYL35" s="276"/>
      <c r="MYM35" s="276"/>
      <c r="MYN35" s="276"/>
      <c r="MYO35" s="276"/>
      <c r="MYP35" s="276"/>
      <c r="MYQ35" s="276"/>
      <c r="MYR35" s="276"/>
      <c r="MYS35" s="276"/>
      <c r="MYT35" s="276"/>
      <c r="MYU35" s="276"/>
      <c r="MYV35" s="276"/>
      <c r="MYW35" s="276"/>
      <c r="MYX35" s="276"/>
      <c r="MYY35" s="276"/>
      <c r="MYZ35" s="276"/>
      <c r="MZA35" s="276"/>
      <c r="MZB35" s="276"/>
      <c r="MZC35" s="276"/>
      <c r="MZD35" s="276"/>
      <c r="MZE35" s="276"/>
      <c r="MZF35" s="276"/>
      <c r="MZG35" s="276"/>
      <c r="MZH35" s="276"/>
      <c r="MZI35" s="276"/>
      <c r="MZJ35" s="276"/>
      <c r="MZK35" s="276"/>
      <c r="MZL35" s="276"/>
      <c r="MZM35" s="276"/>
      <c r="MZN35" s="276"/>
      <c r="MZO35" s="276"/>
      <c r="MZP35" s="276"/>
      <c r="MZQ35" s="276"/>
      <c r="MZR35" s="276"/>
      <c r="MZS35" s="276"/>
      <c r="MZT35" s="276"/>
      <c r="MZU35" s="276"/>
      <c r="MZV35" s="276"/>
      <c r="MZW35" s="276"/>
      <c r="MZX35" s="276"/>
      <c r="MZY35" s="276"/>
      <c r="MZZ35" s="276"/>
      <c r="NAA35" s="276"/>
      <c r="NAB35" s="276"/>
      <c r="NAC35" s="276"/>
      <c r="NAD35" s="276"/>
      <c r="NAE35" s="276"/>
      <c r="NAF35" s="276"/>
      <c r="NAG35" s="276"/>
      <c r="NAH35" s="276"/>
      <c r="NAI35" s="276"/>
      <c r="NAJ35" s="276"/>
      <c r="NAK35" s="276"/>
      <c r="NAL35" s="276"/>
      <c r="NAM35" s="276"/>
      <c r="NAN35" s="276"/>
      <c r="NAO35" s="276"/>
      <c r="NAP35" s="276"/>
      <c r="NAQ35" s="276"/>
      <c r="NAR35" s="276"/>
      <c r="NAS35" s="276"/>
      <c r="NAT35" s="276"/>
      <c r="NAU35" s="276"/>
      <c r="NAV35" s="276"/>
      <c r="NAW35" s="276"/>
      <c r="NAX35" s="276"/>
      <c r="NAY35" s="276"/>
      <c r="NAZ35" s="276"/>
      <c r="NBA35" s="276"/>
      <c r="NBB35" s="276"/>
      <c r="NBC35" s="276"/>
      <c r="NBD35" s="276"/>
      <c r="NBE35" s="276"/>
      <c r="NBF35" s="276"/>
      <c r="NBG35" s="276"/>
      <c r="NBH35" s="276"/>
      <c r="NBI35" s="276"/>
      <c r="NBJ35" s="276"/>
      <c r="NBK35" s="276"/>
      <c r="NBL35" s="276"/>
      <c r="NBM35" s="276"/>
      <c r="NBN35" s="276"/>
      <c r="NBO35" s="276"/>
      <c r="NBP35" s="276"/>
      <c r="NBQ35" s="276"/>
      <c r="NBR35" s="276"/>
      <c r="NBS35" s="276"/>
      <c r="NBT35" s="276"/>
      <c r="NBU35" s="276"/>
      <c r="NBV35" s="276"/>
      <c r="NBW35" s="276"/>
      <c r="NBX35" s="276"/>
      <c r="NBY35" s="276"/>
      <c r="NBZ35" s="276"/>
      <c r="NCA35" s="276"/>
      <c r="NCB35" s="276"/>
      <c r="NCC35" s="276"/>
      <c r="NCD35" s="276"/>
      <c r="NCE35" s="276"/>
      <c r="NCF35" s="276"/>
      <c r="NCG35" s="276"/>
      <c r="NCH35" s="276"/>
      <c r="NCI35" s="276"/>
      <c r="NCJ35" s="276"/>
      <c r="NCK35" s="276"/>
      <c r="NCL35" s="276"/>
      <c r="NCM35" s="276"/>
      <c r="NCN35" s="276"/>
      <c r="NCO35" s="276"/>
      <c r="NCP35" s="276"/>
      <c r="NCQ35" s="276"/>
      <c r="NCR35" s="276"/>
      <c r="NCS35" s="276"/>
      <c r="NCT35" s="276"/>
      <c r="NCU35" s="276"/>
      <c r="NCV35" s="276"/>
      <c r="NCW35" s="276"/>
      <c r="NCX35" s="276"/>
      <c r="NCY35" s="276"/>
      <c r="NCZ35" s="276"/>
      <c r="NDA35" s="276"/>
      <c r="NDB35" s="276"/>
      <c r="NDC35" s="276"/>
      <c r="NDD35" s="276"/>
      <c r="NDE35" s="276"/>
      <c r="NDF35" s="276"/>
      <c r="NDG35" s="276"/>
      <c r="NDH35" s="276"/>
      <c r="NDI35" s="276"/>
      <c r="NDJ35" s="276"/>
      <c r="NDK35" s="276"/>
      <c r="NDL35" s="276"/>
      <c r="NDM35" s="276"/>
      <c r="NDN35" s="276"/>
      <c r="NDO35" s="276"/>
      <c r="NDP35" s="276"/>
      <c r="NDQ35" s="276"/>
      <c r="NDR35" s="276"/>
      <c r="NDS35" s="276"/>
      <c r="NDT35" s="276"/>
      <c r="NDU35" s="276"/>
      <c r="NDV35" s="276"/>
      <c r="NDW35" s="276"/>
      <c r="NDX35" s="276"/>
      <c r="NDY35" s="276"/>
      <c r="NDZ35" s="276"/>
      <c r="NEA35" s="276"/>
      <c r="NEB35" s="276"/>
      <c r="NEC35" s="276"/>
      <c r="NED35" s="276"/>
      <c r="NEE35" s="276"/>
      <c r="NEF35" s="276"/>
      <c r="NEG35" s="276"/>
      <c r="NEH35" s="276"/>
      <c r="NEI35" s="276"/>
      <c r="NEJ35" s="276"/>
      <c r="NEK35" s="276"/>
      <c r="NEL35" s="276"/>
      <c r="NEM35" s="276"/>
      <c r="NEN35" s="276"/>
      <c r="NEO35" s="276"/>
      <c r="NEP35" s="276"/>
      <c r="NEQ35" s="276"/>
      <c r="NER35" s="276"/>
      <c r="NES35" s="276"/>
      <c r="NET35" s="276"/>
      <c r="NEU35" s="276"/>
      <c r="NEV35" s="276"/>
      <c r="NEW35" s="276"/>
      <c r="NEX35" s="276"/>
      <c r="NEY35" s="276"/>
      <c r="NEZ35" s="276"/>
      <c r="NFA35" s="276"/>
      <c r="NFB35" s="276"/>
      <c r="NFC35" s="276"/>
      <c r="NFD35" s="276"/>
      <c r="NFE35" s="276"/>
      <c r="NFF35" s="276"/>
      <c r="NFG35" s="276"/>
      <c r="NFH35" s="276"/>
      <c r="NFI35" s="276"/>
      <c r="NFJ35" s="276"/>
      <c r="NFK35" s="276"/>
      <c r="NFL35" s="276"/>
      <c r="NFM35" s="276"/>
      <c r="NFN35" s="276"/>
      <c r="NFO35" s="276"/>
      <c r="NFP35" s="276"/>
      <c r="NFQ35" s="276"/>
      <c r="NFR35" s="276"/>
      <c r="NFS35" s="276"/>
      <c r="NFT35" s="276"/>
      <c r="NFU35" s="276"/>
      <c r="NFV35" s="276"/>
      <c r="NFW35" s="276"/>
      <c r="NFX35" s="276"/>
      <c r="NFY35" s="276"/>
      <c r="NFZ35" s="276"/>
      <c r="NGA35" s="276"/>
      <c r="NGB35" s="276"/>
      <c r="NGC35" s="276"/>
      <c r="NGD35" s="276"/>
      <c r="NGE35" s="276"/>
      <c r="NGF35" s="276"/>
      <c r="NGG35" s="276"/>
      <c r="NGH35" s="276"/>
      <c r="NGI35" s="276"/>
      <c r="NGJ35" s="276"/>
      <c r="NGK35" s="276"/>
      <c r="NGL35" s="276"/>
      <c r="NGM35" s="276"/>
      <c r="NGN35" s="276"/>
      <c r="NGO35" s="276"/>
      <c r="NGP35" s="276"/>
      <c r="NGQ35" s="276"/>
      <c r="NGR35" s="276"/>
      <c r="NGS35" s="276"/>
      <c r="NGT35" s="276"/>
      <c r="NGU35" s="276"/>
      <c r="NGV35" s="276"/>
      <c r="NGW35" s="276"/>
      <c r="NGX35" s="276"/>
      <c r="NGY35" s="276"/>
      <c r="NGZ35" s="276"/>
      <c r="NHA35" s="276"/>
      <c r="NHB35" s="276"/>
      <c r="NHC35" s="276"/>
      <c r="NHD35" s="276"/>
      <c r="NHE35" s="276"/>
      <c r="NHF35" s="276"/>
      <c r="NHG35" s="276"/>
      <c r="NHH35" s="276"/>
      <c r="NHI35" s="276"/>
      <c r="NHJ35" s="276"/>
      <c r="NHK35" s="276"/>
      <c r="NHL35" s="276"/>
      <c r="NHM35" s="276"/>
      <c r="NHN35" s="276"/>
      <c r="NHO35" s="276"/>
      <c r="NHP35" s="276"/>
      <c r="NHQ35" s="276"/>
      <c r="NHR35" s="276"/>
      <c r="NHS35" s="276"/>
      <c r="NHT35" s="276"/>
      <c r="NHU35" s="276"/>
      <c r="NHV35" s="276"/>
      <c r="NHW35" s="276"/>
      <c r="NHX35" s="276"/>
      <c r="NHY35" s="276"/>
      <c r="NHZ35" s="276"/>
      <c r="NIA35" s="276"/>
      <c r="NIB35" s="276"/>
      <c r="NIC35" s="276"/>
      <c r="NID35" s="276"/>
      <c r="NIE35" s="276"/>
      <c r="NIF35" s="276"/>
      <c r="NIG35" s="276"/>
      <c r="NIH35" s="276"/>
      <c r="NII35" s="276"/>
      <c r="NIJ35" s="276"/>
      <c r="NIK35" s="276"/>
      <c r="NIL35" s="276"/>
      <c r="NIM35" s="276"/>
      <c r="NIN35" s="276"/>
      <c r="NIO35" s="276"/>
      <c r="NIP35" s="276"/>
      <c r="NIQ35" s="276"/>
      <c r="NIR35" s="276"/>
      <c r="NIS35" s="276"/>
      <c r="NIT35" s="276"/>
      <c r="NIU35" s="276"/>
      <c r="NIV35" s="276"/>
      <c r="NIW35" s="276"/>
      <c r="NIX35" s="276"/>
      <c r="NIY35" s="276"/>
      <c r="NIZ35" s="276"/>
      <c r="NJA35" s="276"/>
      <c r="NJB35" s="276"/>
      <c r="NJC35" s="276"/>
      <c r="NJD35" s="276"/>
      <c r="NJE35" s="276"/>
      <c r="NJF35" s="276"/>
      <c r="NJG35" s="276"/>
      <c r="NJH35" s="276"/>
      <c r="NJI35" s="276"/>
      <c r="NJJ35" s="276"/>
      <c r="NJK35" s="276"/>
      <c r="NJL35" s="276"/>
      <c r="NJM35" s="276"/>
      <c r="NJN35" s="276"/>
      <c r="NJO35" s="276"/>
      <c r="NJP35" s="276"/>
      <c r="NJQ35" s="276"/>
      <c r="NJR35" s="276"/>
      <c r="NJS35" s="276"/>
      <c r="NJT35" s="276"/>
      <c r="NJU35" s="276"/>
      <c r="NJV35" s="276"/>
      <c r="NJW35" s="276"/>
      <c r="NJX35" s="276"/>
      <c r="NJY35" s="276"/>
      <c r="NJZ35" s="276"/>
      <c r="NKA35" s="276"/>
      <c r="NKB35" s="276"/>
      <c r="NKC35" s="276"/>
      <c r="NKD35" s="276"/>
      <c r="NKE35" s="276"/>
      <c r="NKF35" s="276"/>
      <c r="NKG35" s="276"/>
      <c r="NKH35" s="276"/>
      <c r="NKI35" s="276"/>
      <c r="NKJ35" s="276"/>
      <c r="NKK35" s="276"/>
      <c r="NKL35" s="276"/>
      <c r="NKM35" s="276"/>
      <c r="NKN35" s="276"/>
      <c r="NKO35" s="276"/>
      <c r="NKP35" s="276"/>
      <c r="NKQ35" s="276"/>
      <c r="NKR35" s="276"/>
      <c r="NKS35" s="276"/>
      <c r="NKT35" s="276"/>
      <c r="NKU35" s="276"/>
      <c r="NKV35" s="276"/>
      <c r="NKW35" s="276"/>
      <c r="NKX35" s="276"/>
      <c r="NKY35" s="276"/>
      <c r="NKZ35" s="276"/>
      <c r="NLA35" s="276"/>
      <c r="NLB35" s="276"/>
      <c r="NLC35" s="276"/>
      <c r="NLD35" s="276"/>
      <c r="NLE35" s="276"/>
      <c r="NLF35" s="276"/>
      <c r="NLG35" s="276"/>
      <c r="NLH35" s="276"/>
      <c r="NLI35" s="276"/>
      <c r="NLJ35" s="276"/>
      <c r="NLK35" s="276"/>
      <c r="NLL35" s="276"/>
      <c r="NLM35" s="276"/>
      <c r="NLN35" s="276"/>
      <c r="NLO35" s="276"/>
      <c r="NLP35" s="276"/>
      <c r="NLQ35" s="276"/>
      <c r="NLR35" s="276"/>
      <c r="NLS35" s="276"/>
      <c r="NLT35" s="276"/>
      <c r="NLU35" s="276"/>
      <c r="NLV35" s="276"/>
      <c r="NLW35" s="276"/>
      <c r="NLX35" s="276"/>
      <c r="NLY35" s="276"/>
      <c r="NLZ35" s="276"/>
      <c r="NMA35" s="276"/>
      <c r="NMB35" s="276"/>
      <c r="NMC35" s="276"/>
      <c r="NMD35" s="276"/>
      <c r="NME35" s="276"/>
      <c r="NMF35" s="276"/>
      <c r="NMG35" s="276"/>
      <c r="NMH35" s="276"/>
      <c r="NMI35" s="276"/>
      <c r="NMJ35" s="276"/>
      <c r="NMK35" s="276"/>
      <c r="NML35" s="276"/>
      <c r="NMM35" s="276"/>
      <c r="NMN35" s="276"/>
      <c r="NMO35" s="276"/>
      <c r="NMP35" s="276"/>
      <c r="NMQ35" s="276"/>
      <c r="NMR35" s="276"/>
      <c r="NMS35" s="276"/>
      <c r="NMT35" s="276"/>
      <c r="NMU35" s="276"/>
      <c r="NMV35" s="276"/>
      <c r="NMW35" s="276"/>
      <c r="NMX35" s="276"/>
      <c r="NMY35" s="276"/>
      <c r="NMZ35" s="276"/>
      <c r="NNA35" s="276"/>
      <c r="NNB35" s="276"/>
      <c r="NNC35" s="276"/>
      <c r="NND35" s="276"/>
      <c r="NNE35" s="276"/>
      <c r="NNF35" s="276"/>
      <c r="NNG35" s="276"/>
      <c r="NNH35" s="276"/>
      <c r="NNI35" s="276"/>
      <c r="NNJ35" s="276"/>
      <c r="NNK35" s="276"/>
      <c r="NNL35" s="276"/>
      <c r="NNM35" s="276"/>
      <c r="NNN35" s="276"/>
      <c r="NNO35" s="276"/>
      <c r="NNP35" s="276"/>
      <c r="NNQ35" s="276"/>
      <c r="NNR35" s="276"/>
      <c r="NNS35" s="276"/>
      <c r="NNT35" s="276"/>
      <c r="NNU35" s="276"/>
      <c r="NNV35" s="276"/>
      <c r="NNW35" s="276"/>
      <c r="NNX35" s="276"/>
      <c r="NNY35" s="276"/>
      <c r="NNZ35" s="276"/>
      <c r="NOA35" s="276"/>
      <c r="NOB35" s="276"/>
      <c r="NOC35" s="276"/>
      <c r="NOD35" s="276"/>
      <c r="NOE35" s="276"/>
      <c r="NOF35" s="276"/>
      <c r="NOG35" s="276"/>
      <c r="NOH35" s="276"/>
      <c r="NOI35" s="276"/>
      <c r="NOJ35" s="276"/>
      <c r="NOK35" s="276"/>
      <c r="NOL35" s="276"/>
      <c r="NOM35" s="276"/>
      <c r="NON35" s="276"/>
      <c r="NOO35" s="276"/>
      <c r="NOP35" s="276"/>
      <c r="NOQ35" s="276"/>
      <c r="NOR35" s="276"/>
      <c r="NOS35" s="276"/>
      <c r="NOT35" s="276"/>
      <c r="NOU35" s="276"/>
      <c r="NOV35" s="276"/>
      <c r="NOW35" s="276"/>
      <c r="NOX35" s="276"/>
      <c r="NOY35" s="276"/>
      <c r="NOZ35" s="276"/>
      <c r="NPA35" s="276"/>
      <c r="NPB35" s="276"/>
      <c r="NPC35" s="276"/>
      <c r="NPD35" s="276"/>
      <c r="NPE35" s="276"/>
      <c r="NPF35" s="276"/>
      <c r="NPG35" s="276"/>
      <c r="NPH35" s="276"/>
      <c r="NPI35" s="276"/>
      <c r="NPJ35" s="276"/>
      <c r="NPK35" s="276"/>
      <c r="NPL35" s="276"/>
      <c r="NPM35" s="276"/>
      <c r="NPN35" s="276"/>
      <c r="NPO35" s="276"/>
      <c r="NPP35" s="276"/>
      <c r="NPQ35" s="276"/>
      <c r="NPR35" s="276"/>
      <c r="NPS35" s="276"/>
      <c r="NPT35" s="276"/>
      <c r="NPU35" s="276"/>
      <c r="NPV35" s="276"/>
      <c r="NPW35" s="276"/>
      <c r="NPX35" s="276"/>
      <c r="NPY35" s="276"/>
      <c r="NPZ35" s="276"/>
      <c r="NQA35" s="276"/>
      <c r="NQB35" s="276"/>
      <c r="NQC35" s="276"/>
      <c r="NQD35" s="276"/>
      <c r="NQE35" s="276"/>
      <c r="NQF35" s="276"/>
      <c r="NQG35" s="276"/>
      <c r="NQH35" s="276"/>
      <c r="NQI35" s="276"/>
      <c r="NQJ35" s="276"/>
      <c r="NQK35" s="276"/>
      <c r="NQL35" s="276"/>
      <c r="NQM35" s="276"/>
      <c r="NQN35" s="276"/>
      <c r="NQO35" s="276"/>
      <c r="NQP35" s="276"/>
      <c r="NQQ35" s="276"/>
      <c r="NQR35" s="276"/>
      <c r="NQS35" s="276"/>
      <c r="NQT35" s="276"/>
      <c r="NQU35" s="276"/>
      <c r="NQV35" s="276"/>
      <c r="NQW35" s="276"/>
      <c r="NQX35" s="276"/>
      <c r="NQY35" s="276"/>
      <c r="NQZ35" s="276"/>
      <c r="NRA35" s="276"/>
      <c r="NRB35" s="276"/>
      <c r="NRC35" s="276"/>
      <c r="NRD35" s="276"/>
      <c r="NRE35" s="276"/>
      <c r="NRF35" s="276"/>
      <c r="NRG35" s="276"/>
      <c r="NRH35" s="276"/>
      <c r="NRI35" s="276"/>
      <c r="NRJ35" s="276"/>
      <c r="NRK35" s="276"/>
      <c r="NRL35" s="276"/>
      <c r="NRM35" s="276"/>
      <c r="NRN35" s="276"/>
      <c r="NRO35" s="276"/>
      <c r="NRP35" s="276"/>
      <c r="NRQ35" s="276"/>
      <c r="NRR35" s="276"/>
      <c r="NRS35" s="276"/>
      <c r="NRT35" s="276"/>
      <c r="NRU35" s="276"/>
      <c r="NRV35" s="276"/>
      <c r="NRW35" s="276"/>
      <c r="NRX35" s="276"/>
      <c r="NRY35" s="276"/>
      <c r="NRZ35" s="276"/>
      <c r="NSA35" s="276"/>
      <c r="NSB35" s="276"/>
      <c r="NSC35" s="276"/>
      <c r="NSD35" s="276"/>
      <c r="NSE35" s="276"/>
      <c r="NSF35" s="276"/>
      <c r="NSG35" s="276"/>
      <c r="NSH35" s="276"/>
      <c r="NSI35" s="276"/>
      <c r="NSJ35" s="276"/>
      <c r="NSK35" s="276"/>
      <c r="NSL35" s="276"/>
      <c r="NSM35" s="276"/>
      <c r="NSN35" s="276"/>
      <c r="NSO35" s="276"/>
      <c r="NSP35" s="276"/>
      <c r="NSQ35" s="276"/>
      <c r="NSR35" s="276"/>
      <c r="NSS35" s="276"/>
      <c r="NST35" s="276"/>
      <c r="NSU35" s="276"/>
      <c r="NSV35" s="276"/>
      <c r="NSW35" s="276"/>
      <c r="NSX35" s="276"/>
      <c r="NSY35" s="276"/>
      <c r="NSZ35" s="276"/>
      <c r="NTA35" s="276"/>
      <c r="NTB35" s="276"/>
      <c r="NTC35" s="276"/>
      <c r="NTD35" s="276"/>
      <c r="NTE35" s="276"/>
      <c r="NTF35" s="276"/>
      <c r="NTG35" s="276"/>
      <c r="NTH35" s="276"/>
      <c r="NTI35" s="276"/>
      <c r="NTJ35" s="276"/>
      <c r="NTK35" s="276"/>
      <c r="NTL35" s="276"/>
      <c r="NTM35" s="276"/>
      <c r="NTN35" s="276"/>
      <c r="NTO35" s="276"/>
      <c r="NTP35" s="276"/>
      <c r="NTQ35" s="276"/>
      <c r="NTR35" s="276"/>
      <c r="NTS35" s="276"/>
      <c r="NTT35" s="276"/>
      <c r="NTU35" s="276"/>
      <c r="NTV35" s="276"/>
      <c r="NTW35" s="276"/>
      <c r="NTX35" s="276"/>
      <c r="NTY35" s="276"/>
      <c r="NTZ35" s="276"/>
      <c r="NUA35" s="276"/>
      <c r="NUB35" s="276"/>
      <c r="NUC35" s="276"/>
      <c r="NUD35" s="276"/>
      <c r="NUE35" s="276"/>
      <c r="NUF35" s="276"/>
      <c r="NUG35" s="276"/>
      <c r="NUH35" s="276"/>
      <c r="NUI35" s="276"/>
      <c r="NUJ35" s="276"/>
      <c r="NUK35" s="276"/>
      <c r="NUL35" s="276"/>
      <c r="NUM35" s="276"/>
      <c r="NUN35" s="276"/>
      <c r="NUO35" s="276"/>
      <c r="NUP35" s="276"/>
      <c r="NUQ35" s="276"/>
      <c r="NUR35" s="276"/>
      <c r="NUS35" s="276"/>
      <c r="NUT35" s="276"/>
      <c r="NUU35" s="276"/>
      <c r="NUV35" s="276"/>
      <c r="NUW35" s="276"/>
      <c r="NUX35" s="276"/>
      <c r="NUY35" s="276"/>
      <c r="NUZ35" s="276"/>
      <c r="NVA35" s="276"/>
      <c r="NVB35" s="276"/>
      <c r="NVC35" s="276"/>
      <c r="NVD35" s="276"/>
      <c r="NVE35" s="276"/>
      <c r="NVF35" s="276"/>
      <c r="NVG35" s="276"/>
      <c r="NVH35" s="276"/>
      <c r="NVI35" s="276"/>
      <c r="NVJ35" s="276"/>
      <c r="NVK35" s="276"/>
      <c r="NVL35" s="276"/>
      <c r="NVM35" s="276"/>
      <c r="NVN35" s="276"/>
      <c r="NVO35" s="276"/>
      <c r="NVP35" s="276"/>
      <c r="NVQ35" s="276"/>
      <c r="NVR35" s="276"/>
      <c r="NVS35" s="276"/>
      <c r="NVT35" s="276"/>
      <c r="NVU35" s="276"/>
      <c r="NVV35" s="276"/>
      <c r="NVW35" s="276"/>
      <c r="NVX35" s="276"/>
      <c r="NVY35" s="276"/>
      <c r="NVZ35" s="276"/>
      <c r="NWA35" s="276"/>
      <c r="NWB35" s="276"/>
      <c r="NWC35" s="276"/>
      <c r="NWD35" s="276"/>
      <c r="NWE35" s="276"/>
      <c r="NWF35" s="276"/>
      <c r="NWG35" s="276"/>
      <c r="NWH35" s="276"/>
      <c r="NWI35" s="276"/>
      <c r="NWJ35" s="276"/>
      <c r="NWK35" s="276"/>
      <c r="NWL35" s="276"/>
      <c r="NWM35" s="276"/>
      <c r="NWN35" s="276"/>
      <c r="NWO35" s="276"/>
      <c r="NWP35" s="276"/>
      <c r="NWQ35" s="276"/>
      <c r="NWR35" s="276"/>
      <c r="NWS35" s="276"/>
      <c r="NWT35" s="276"/>
      <c r="NWU35" s="276"/>
      <c r="NWV35" s="276"/>
      <c r="NWW35" s="276"/>
      <c r="NWX35" s="276"/>
      <c r="NWY35" s="276"/>
      <c r="NWZ35" s="276"/>
      <c r="NXA35" s="276"/>
      <c r="NXB35" s="276"/>
      <c r="NXC35" s="276"/>
      <c r="NXD35" s="276"/>
      <c r="NXE35" s="276"/>
      <c r="NXF35" s="276"/>
      <c r="NXG35" s="276"/>
      <c r="NXH35" s="276"/>
      <c r="NXI35" s="276"/>
      <c r="NXJ35" s="276"/>
      <c r="NXK35" s="276"/>
      <c r="NXL35" s="276"/>
      <c r="NXM35" s="276"/>
      <c r="NXN35" s="276"/>
      <c r="NXO35" s="276"/>
      <c r="NXP35" s="276"/>
      <c r="NXQ35" s="276"/>
      <c r="NXR35" s="276"/>
      <c r="NXS35" s="276"/>
      <c r="NXT35" s="276"/>
      <c r="NXU35" s="276"/>
      <c r="NXV35" s="276"/>
      <c r="NXW35" s="276"/>
      <c r="NXX35" s="276"/>
      <c r="NXY35" s="276"/>
      <c r="NXZ35" s="276"/>
      <c r="NYA35" s="276"/>
      <c r="NYB35" s="276"/>
      <c r="NYC35" s="276"/>
      <c r="NYD35" s="276"/>
      <c r="NYE35" s="276"/>
      <c r="NYF35" s="276"/>
      <c r="NYG35" s="276"/>
      <c r="NYH35" s="276"/>
      <c r="NYI35" s="276"/>
      <c r="NYJ35" s="276"/>
      <c r="NYK35" s="276"/>
      <c r="NYL35" s="276"/>
      <c r="NYM35" s="276"/>
      <c r="NYN35" s="276"/>
      <c r="NYO35" s="276"/>
      <c r="NYP35" s="276"/>
      <c r="NYQ35" s="276"/>
      <c r="NYR35" s="276"/>
      <c r="NYS35" s="276"/>
      <c r="NYT35" s="276"/>
      <c r="NYU35" s="276"/>
      <c r="NYV35" s="276"/>
      <c r="NYW35" s="276"/>
      <c r="NYX35" s="276"/>
      <c r="NYY35" s="276"/>
      <c r="NYZ35" s="276"/>
      <c r="NZA35" s="276"/>
      <c r="NZB35" s="276"/>
      <c r="NZC35" s="276"/>
      <c r="NZD35" s="276"/>
      <c r="NZE35" s="276"/>
      <c r="NZF35" s="276"/>
      <c r="NZG35" s="276"/>
      <c r="NZH35" s="276"/>
      <c r="NZI35" s="276"/>
      <c r="NZJ35" s="276"/>
      <c r="NZK35" s="276"/>
      <c r="NZL35" s="276"/>
      <c r="NZM35" s="276"/>
      <c r="NZN35" s="276"/>
      <c r="NZO35" s="276"/>
      <c r="NZP35" s="276"/>
      <c r="NZQ35" s="276"/>
      <c r="NZR35" s="276"/>
      <c r="NZS35" s="276"/>
      <c r="NZT35" s="276"/>
      <c r="NZU35" s="276"/>
      <c r="NZV35" s="276"/>
      <c r="NZW35" s="276"/>
      <c r="NZX35" s="276"/>
      <c r="NZY35" s="276"/>
      <c r="NZZ35" s="276"/>
      <c r="OAA35" s="276"/>
      <c r="OAB35" s="276"/>
      <c r="OAC35" s="276"/>
      <c r="OAD35" s="276"/>
      <c r="OAE35" s="276"/>
      <c r="OAF35" s="276"/>
      <c r="OAG35" s="276"/>
      <c r="OAH35" s="276"/>
      <c r="OAI35" s="276"/>
      <c r="OAJ35" s="276"/>
      <c r="OAK35" s="276"/>
      <c r="OAL35" s="276"/>
      <c r="OAM35" s="276"/>
      <c r="OAN35" s="276"/>
      <c r="OAO35" s="276"/>
      <c r="OAP35" s="276"/>
      <c r="OAQ35" s="276"/>
      <c r="OAR35" s="276"/>
      <c r="OAS35" s="276"/>
      <c r="OAT35" s="276"/>
      <c r="OAU35" s="276"/>
      <c r="OAV35" s="276"/>
      <c r="OAW35" s="276"/>
      <c r="OAX35" s="276"/>
      <c r="OAY35" s="276"/>
      <c r="OAZ35" s="276"/>
      <c r="OBA35" s="276"/>
      <c r="OBB35" s="276"/>
      <c r="OBC35" s="276"/>
      <c r="OBD35" s="276"/>
      <c r="OBE35" s="276"/>
      <c r="OBF35" s="276"/>
      <c r="OBG35" s="276"/>
      <c r="OBH35" s="276"/>
      <c r="OBI35" s="276"/>
      <c r="OBJ35" s="276"/>
      <c r="OBK35" s="276"/>
      <c r="OBL35" s="276"/>
      <c r="OBM35" s="276"/>
      <c r="OBN35" s="276"/>
      <c r="OBO35" s="276"/>
      <c r="OBP35" s="276"/>
      <c r="OBQ35" s="276"/>
      <c r="OBR35" s="276"/>
      <c r="OBS35" s="276"/>
      <c r="OBT35" s="276"/>
      <c r="OBU35" s="276"/>
      <c r="OBV35" s="276"/>
      <c r="OBW35" s="276"/>
      <c r="OBX35" s="276"/>
      <c r="OBY35" s="276"/>
      <c r="OBZ35" s="276"/>
      <c r="OCA35" s="276"/>
      <c r="OCB35" s="276"/>
      <c r="OCC35" s="276"/>
      <c r="OCD35" s="276"/>
      <c r="OCE35" s="276"/>
      <c r="OCF35" s="276"/>
      <c r="OCG35" s="276"/>
      <c r="OCH35" s="276"/>
      <c r="OCI35" s="276"/>
      <c r="OCJ35" s="276"/>
      <c r="OCK35" s="276"/>
      <c r="OCL35" s="276"/>
      <c r="OCM35" s="276"/>
      <c r="OCN35" s="276"/>
      <c r="OCO35" s="276"/>
      <c r="OCP35" s="276"/>
      <c r="OCQ35" s="276"/>
      <c r="OCR35" s="276"/>
      <c r="OCS35" s="276"/>
      <c r="OCT35" s="276"/>
      <c r="OCU35" s="276"/>
      <c r="OCV35" s="276"/>
      <c r="OCW35" s="276"/>
      <c r="OCX35" s="276"/>
      <c r="OCY35" s="276"/>
      <c r="OCZ35" s="276"/>
      <c r="ODA35" s="276"/>
      <c r="ODB35" s="276"/>
      <c r="ODC35" s="276"/>
      <c r="ODD35" s="276"/>
      <c r="ODE35" s="276"/>
      <c r="ODF35" s="276"/>
      <c r="ODG35" s="276"/>
      <c r="ODH35" s="276"/>
      <c r="ODI35" s="276"/>
      <c r="ODJ35" s="276"/>
      <c r="ODK35" s="276"/>
      <c r="ODL35" s="276"/>
      <c r="ODM35" s="276"/>
      <c r="ODN35" s="276"/>
      <c r="ODO35" s="276"/>
      <c r="ODP35" s="276"/>
      <c r="ODQ35" s="276"/>
      <c r="ODR35" s="276"/>
      <c r="ODS35" s="276"/>
      <c r="ODT35" s="276"/>
      <c r="ODU35" s="276"/>
      <c r="ODV35" s="276"/>
      <c r="ODW35" s="276"/>
      <c r="ODX35" s="276"/>
      <c r="ODY35" s="276"/>
      <c r="ODZ35" s="276"/>
      <c r="OEA35" s="276"/>
      <c r="OEB35" s="276"/>
      <c r="OEC35" s="276"/>
      <c r="OED35" s="276"/>
      <c r="OEE35" s="276"/>
      <c r="OEF35" s="276"/>
      <c r="OEG35" s="276"/>
      <c r="OEH35" s="276"/>
      <c r="OEI35" s="276"/>
      <c r="OEJ35" s="276"/>
      <c r="OEK35" s="276"/>
      <c r="OEL35" s="276"/>
      <c r="OEM35" s="276"/>
      <c r="OEN35" s="276"/>
      <c r="OEO35" s="276"/>
      <c r="OEP35" s="276"/>
      <c r="OEQ35" s="276"/>
      <c r="OER35" s="276"/>
      <c r="OES35" s="276"/>
      <c r="OET35" s="276"/>
      <c r="OEU35" s="276"/>
      <c r="OEV35" s="276"/>
      <c r="OEW35" s="276"/>
      <c r="OEX35" s="276"/>
      <c r="OEY35" s="276"/>
      <c r="OEZ35" s="276"/>
      <c r="OFA35" s="276"/>
      <c r="OFB35" s="276"/>
      <c r="OFC35" s="276"/>
      <c r="OFD35" s="276"/>
      <c r="OFE35" s="276"/>
      <c r="OFF35" s="276"/>
      <c r="OFG35" s="276"/>
      <c r="OFH35" s="276"/>
      <c r="OFI35" s="276"/>
      <c r="OFJ35" s="276"/>
      <c r="OFK35" s="276"/>
      <c r="OFL35" s="276"/>
      <c r="OFM35" s="276"/>
      <c r="OFN35" s="276"/>
      <c r="OFO35" s="276"/>
      <c r="OFP35" s="276"/>
      <c r="OFQ35" s="276"/>
      <c r="OFR35" s="276"/>
      <c r="OFS35" s="276"/>
      <c r="OFT35" s="276"/>
      <c r="OFU35" s="276"/>
      <c r="OFV35" s="276"/>
      <c r="OFW35" s="276"/>
      <c r="OFX35" s="276"/>
      <c r="OFY35" s="276"/>
      <c r="OFZ35" s="276"/>
      <c r="OGA35" s="276"/>
      <c r="OGB35" s="276"/>
      <c r="OGC35" s="276"/>
      <c r="OGD35" s="276"/>
      <c r="OGE35" s="276"/>
      <c r="OGF35" s="276"/>
      <c r="OGG35" s="276"/>
      <c r="OGH35" s="276"/>
      <c r="OGI35" s="276"/>
      <c r="OGJ35" s="276"/>
      <c r="OGK35" s="276"/>
      <c r="OGL35" s="276"/>
      <c r="OGM35" s="276"/>
      <c r="OGN35" s="276"/>
      <c r="OGO35" s="276"/>
      <c r="OGP35" s="276"/>
      <c r="OGQ35" s="276"/>
      <c r="OGR35" s="276"/>
      <c r="OGS35" s="276"/>
      <c r="OGT35" s="276"/>
      <c r="OGU35" s="276"/>
      <c r="OGV35" s="276"/>
      <c r="OGW35" s="276"/>
      <c r="OGX35" s="276"/>
      <c r="OGY35" s="276"/>
      <c r="OGZ35" s="276"/>
      <c r="OHA35" s="276"/>
      <c r="OHB35" s="276"/>
      <c r="OHC35" s="276"/>
      <c r="OHD35" s="276"/>
      <c r="OHE35" s="276"/>
      <c r="OHF35" s="276"/>
      <c r="OHG35" s="276"/>
      <c r="OHH35" s="276"/>
      <c r="OHI35" s="276"/>
      <c r="OHJ35" s="276"/>
      <c r="OHK35" s="276"/>
      <c r="OHL35" s="276"/>
      <c r="OHM35" s="276"/>
      <c r="OHN35" s="276"/>
      <c r="OHO35" s="276"/>
      <c r="OHP35" s="276"/>
      <c r="OHQ35" s="276"/>
      <c r="OHR35" s="276"/>
      <c r="OHS35" s="276"/>
      <c r="OHT35" s="276"/>
      <c r="OHU35" s="276"/>
      <c r="OHV35" s="276"/>
      <c r="OHW35" s="276"/>
      <c r="OHX35" s="276"/>
      <c r="OHY35" s="276"/>
      <c r="OHZ35" s="276"/>
      <c r="OIA35" s="276"/>
      <c r="OIB35" s="276"/>
      <c r="OIC35" s="276"/>
      <c r="OID35" s="276"/>
      <c r="OIE35" s="276"/>
      <c r="OIF35" s="276"/>
      <c r="OIG35" s="276"/>
      <c r="OIH35" s="276"/>
      <c r="OII35" s="276"/>
      <c r="OIJ35" s="276"/>
      <c r="OIK35" s="276"/>
      <c r="OIL35" s="276"/>
      <c r="OIM35" s="276"/>
      <c r="OIN35" s="276"/>
      <c r="OIO35" s="276"/>
      <c r="OIP35" s="276"/>
      <c r="OIQ35" s="276"/>
      <c r="OIR35" s="276"/>
      <c r="OIS35" s="276"/>
      <c r="OIT35" s="276"/>
      <c r="OIU35" s="276"/>
      <c r="OIV35" s="276"/>
      <c r="OIW35" s="276"/>
      <c r="OIX35" s="276"/>
      <c r="OIY35" s="276"/>
      <c r="OIZ35" s="276"/>
      <c r="OJA35" s="276"/>
      <c r="OJB35" s="276"/>
      <c r="OJC35" s="276"/>
      <c r="OJD35" s="276"/>
      <c r="OJE35" s="276"/>
      <c r="OJF35" s="276"/>
      <c r="OJG35" s="276"/>
      <c r="OJH35" s="276"/>
      <c r="OJI35" s="276"/>
      <c r="OJJ35" s="276"/>
      <c r="OJK35" s="276"/>
      <c r="OJL35" s="276"/>
      <c r="OJM35" s="276"/>
      <c r="OJN35" s="276"/>
      <c r="OJO35" s="276"/>
      <c r="OJP35" s="276"/>
      <c r="OJQ35" s="276"/>
      <c r="OJR35" s="276"/>
      <c r="OJS35" s="276"/>
      <c r="OJT35" s="276"/>
      <c r="OJU35" s="276"/>
      <c r="OJV35" s="276"/>
      <c r="OJW35" s="276"/>
      <c r="OJX35" s="276"/>
      <c r="OJY35" s="276"/>
      <c r="OJZ35" s="276"/>
      <c r="OKA35" s="276"/>
      <c r="OKB35" s="276"/>
      <c r="OKC35" s="276"/>
      <c r="OKD35" s="276"/>
      <c r="OKE35" s="276"/>
      <c r="OKF35" s="276"/>
      <c r="OKG35" s="276"/>
      <c r="OKH35" s="276"/>
      <c r="OKI35" s="276"/>
      <c r="OKJ35" s="276"/>
      <c r="OKK35" s="276"/>
      <c r="OKL35" s="276"/>
      <c r="OKM35" s="276"/>
      <c r="OKN35" s="276"/>
      <c r="OKO35" s="276"/>
      <c r="OKP35" s="276"/>
      <c r="OKQ35" s="276"/>
      <c r="OKR35" s="276"/>
      <c r="OKS35" s="276"/>
      <c r="OKT35" s="276"/>
      <c r="OKU35" s="276"/>
      <c r="OKV35" s="276"/>
      <c r="OKW35" s="276"/>
      <c r="OKX35" s="276"/>
      <c r="OKY35" s="276"/>
      <c r="OKZ35" s="276"/>
      <c r="OLA35" s="276"/>
      <c r="OLB35" s="276"/>
      <c r="OLC35" s="276"/>
      <c r="OLD35" s="276"/>
      <c r="OLE35" s="276"/>
      <c r="OLF35" s="276"/>
      <c r="OLG35" s="276"/>
      <c r="OLH35" s="276"/>
      <c r="OLI35" s="276"/>
      <c r="OLJ35" s="276"/>
      <c r="OLK35" s="276"/>
      <c r="OLL35" s="276"/>
      <c r="OLM35" s="276"/>
      <c r="OLN35" s="276"/>
      <c r="OLO35" s="276"/>
      <c r="OLP35" s="276"/>
      <c r="OLQ35" s="276"/>
      <c r="OLR35" s="276"/>
      <c r="OLS35" s="276"/>
      <c r="OLT35" s="276"/>
      <c r="OLU35" s="276"/>
      <c r="OLV35" s="276"/>
      <c r="OLW35" s="276"/>
      <c r="OLX35" s="276"/>
      <c r="OLY35" s="276"/>
      <c r="OLZ35" s="276"/>
      <c r="OMA35" s="276"/>
      <c r="OMB35" s="276"/>
      <c r="OMC35" s="276"/>
      <c r="OMD35" s="276"/>
      <c r="OME35" s="276"/>
      <c r="OMF35" s="276"/>
      <c r="OMG35" s="276"/>
      <c r="OMH35" s="276"/>
      <c r="OMI35" s="276"/>
      <c r="OMJ35" s="276"/>
      <c r="OMK35" s="276"/>
      <c r="OML35" s="276"/>
      <c r="OMM35" s="276"/>
      <c r="OMN35" s="276"/>
      <c r="OMO35" s="276"/>
      <c r="OMP35" s="276"/>
      <c r="OMQ35" s="276"/>
      <c r="OMR35" s="276"/>
      <c r="OMS35" s="276"/>
      <c r="OMT35" s="276"/>
      <c r="OMU35" s="276"/>
      <c r="OMV35" s="276"/>
      <c r="OMW35" s="276"/>
      <c r="OMX35" s="276"/>
      <c r="OMY35" s="276"/>
      <c r="OMZ35" s="276"/>
      <c r="ONA35" s="276"/>
      <c r="ONB35" s="276"/>
      <c r="ONC35" s="276"/>
      <c r="OND35" s="276"/>
      <c r="ONE35" s="276"/>
      <c r="ONF35" s="276"/>
      <c r="ONG35" s="276"/>
      <c r="ONH35" s="276"/>
      <c r="ONI35" s="276"/>
      <c r="ONJ35" s="276"/>
      <c r="ONK35" s="276"/>
      <c r="ONL35" s="276"/>
      <c r="ONM35" s="276"/>
      <c r="ONN35" s="276"/>
      <c r="ONO35" s="276"/>
      <c r="ONP35" s="276"/>
      <c r="ONQ35" s="276"/>
      <c r="ONR35" s="276"/>
      <c r="ONS35" s="276"/>
      <c r="ONT35" s="276"/>
      <c r="ONU35" s="276"/>
      <c r="ONV35" s="276"/>
      <c r="ONW35" s="276"/>
      <c r="ONX35" s="276"/>
      <c r="ONY35" s="276"/>
      <c r="ONZ35" s="276"/>
      <c r="OOA35" s="276"/>
      <c r="OOB35" s="276"/>
      <c r="OOC35" s="276"/>
      <c r="OOD35" s="276"/>
      <c r="OOE35" s="276"/>
      <c r="OOF35" s="276"/>
      <c r="OOG35" s="276"/>
      <c r="OOH35" s="276"/>
      <c r="OOI35" s="276"/>
      <c r="OOJ35" s="276"/>
      <c r="OOK35" s="276"/>
      <c r="OOL35" s="276"/>
      <c r="OOM35" s="276"/>
      <c r="OON35" s="276"/>
      <c r="OOO35" s="276"/>
      <c r="OOP35" s="276"/>
      <c r="OOQ35" s="276"/>
      <c r="OOR35" s="276"/>
      <c r="OOS35" s="276"/>
      <c r="OOT35" s="276"/>
      <c r="OOU35" s="276"/>
      <c r="OOV35" s="276"/>
      <c r="OOW35" s="276"/>
      <c r="OOX35" s="276"/>
      <c r="OOY35" s="276"/>
      <c r="OOZ35" s="276"/>
      <c r="OPA35" s="276"/>
      <c r="OPB35" s="276"/>
      <c r="OPC35" s="276"/>
      <c r="OPD35" s="276"/>
      <c r="OPE35" s="276"/>
      <c r="OPF35" s="276"/>
      <c r="OPG35" s="276"/>
      <c r="OPH35" s="276"/>
      <c r="OPI35" s="276"/>
      <c r="OPJ35" s="276"/>
      <c r="OPK35" s="276"/>
      <c r="OPL35" s="276"/>
      <c r="OPM35" s="276"/>
      <c r="OPN35" s="276"/>
      <c r="OPO35" s="276"/>
      <c r="OPP35" s="276"/>
      <c r="OPQ35" s="276"/>
      <c r="OPR35" s="276"/>
      <c r="OPS35" s="276"/>
      <c r="OPT35" s="276"/>
      <c r="OPU35" s="276"/>
      <c r="OPV35" s="276"/>
      <c r="OPW35" s="276"/>
      <c r="OPX35" s="276"/>
      <c r="OPY35" s="276"/>
      <c r="OPZ35" s="276"/>
      <c r="OQA35" s="276"/>
      <c r="OQB35" s="276"/>
      <c r="OQC35" s="276"/>
      <c r="OQD35" s="276"/>
      <c r="OQE35" s="276"/>
      <c r="OQF35" s="276"/>
      <c r="OQG35" s="276"/>
      <c r="OQH35" s="276"/>
      <c r="OQI35" s="276"/>
      <c r="OQJ35" s="276"/>
      <c r="OQK35" s="276"/>
      <c r="OQL35" s="276"/>
      <c r="OQM35" s="276"/>
      <c r="OQN35" s="276"/>
      <c r="OQO35" s="276"/>
      <c r="OQP35" s="276"/>
      <c r="OQQ35" s="276"/>
      <c r="OQR35" s="276"/>
      <c r="OQS35" s="276"/>
      <c r="OQT35" s="276"/>
      <c r="OQU35" s="276"/>
      <c r="OQV35" s="276"/>
      <c r="OQW35" s="276"/>
      <c r="OQX35" s="276"/>
      <c r="OQY35" s="276"/>
      <c r="OQZ35" s="276"/>
      <c r="ORA35" s="276"/>
      <c r="ORB35" s="276"/>
      <c r="ORC35" s="276"/>
      <c r="ORD35" s="276"/>
      <c r="ORE35" s="276"/>
      <c r="ORF35" s="276"/>
      <c r="ORG35" s="276"/>
      <c r="ORH35" s="276"/>
      <c r="ORI35" s="276"/>
      <c r="ORJ35" s="276"/>
      <c r="ORK35" s="276"/>
      <c r="ORL35" s="276"/>
      <c r="ORM35" s="276"/>
      <c r="ORN35" s="276"/>
      <c r="ORO35" s="276"/>
      <c r="ORP35" s="276"/>
      <c r="ORQ35" s="276"/>
      <c r="ORR35" s="276"/>
      <c r="ORS35" s="276"/>
      <c r="ORT35" s="276"/>
      <c r="ORU35" s="276"/>
      <c r="ORV35" s="276"/>
      <c r="ORW35" s="276"/>
      <c r="ORX35" s="276"/>
      <c r="ORY35" s="276"/>
      <c r="ORZ35" s="276"/>
      <c r="OSA35" s="276"/>
      <c r="OSB35" s="276"/>
      <c r="OSC35" s="276"/>
      <c r="OSD35" s="276"/>
      <c r="OSE35" s="276"/>
      <c r="OSF35" s="276"/>
      <c r="OSG35" s="276"/>
      <c r="OSH35" s="276"/>
      <c r="OSI35" s="276"/>
      <c r="OSJ35" s="276"/>
      <c r="OSK35" s="276"/>
      <c r="OSL35" s="276"/>
      <c r="OSM35" s="276"/>
      <c r="OSN35" s="276"/>
      <c r="OSO35" s="276"/>
      <c r="OSP35" s="276"/>
      <c r="OSQ35" s="276"/>
      <c r="OSR35" s="276"/>
      <c r="OSS35" s="276"/>
      <c r="OST35" s="276"/>
      <c r="OSU35" s="276"/>
      <c r="OSV35" s="276"/>
      <c r="OSW35" s="276"/>
      <c r="OSX35" s="276"/>
      <c r="OSY35" s="276"/>
      <c r="OSZ35" s="276"/>
      <c r="OTA35" s="276"/>
      <c r="OTB35" s="276"/>
      <c r="OTC35" s="276"/>
      <c r="OTD35" s="276"/>
      <c r="OTE35" s="276"/>
      <c r="OTF35" s="276"/>
      <c r="OTG35" s="276"/>
      <c r="OTH35" s="276"/>
      <c r="OTI35" s="276"/>
      <c r="OTJ35" s="276"/>
      <c r="OTK35" s="276"/>
      <c r="OTL35" s="276"/>
      <c r="OTM35" s="276"/>
      <c r="OTN35" s="276"/>
      <c r="OTO35" s="276"/>
      <c r="OTP35" s="276"/>
      <c r="OTQ35" s="276"/>
      <c r="OTR35" s="276"/>
      <c r="OTS35" s="276"/>
      <c r="OTT35" s="276"/>
      <c r="OTU35" s="276"/>
      <c r="OTV35" s="276"/>
      <c r="OTW35" s="276"/>
      <c r="OTX35" s="276"/>
      <c r="OTY35" s="276"/>
      <c r="OTZ35" s="276"/>
      <c r="OUA35" s="276"/>
      <c r="OUB35" s="276"/>
      <c r="OUC35" s="276"/>
      <c r="OUD35" s="276"/>
      <c r="OUE35" s="276"/>
      <c r="OUF35" s="276"/>
      <c r="OUG35" s="276"/>
      <c r="OUH35" s="276"/>
      <c r="OUI35" s="276"/>
      <c r="OUJ35" s="276"/>
      <c r="OUK35" s="276"/>
      <c r="OUL35" s="276"/>
      <c r="OUM35" s="276"/>
      <c r="OUN35" s="276"/>
      <c r="OUO35" s="276"/>
      <c r="OUP35" s="276"/>
      <c r="OUQ35" s="276"/>
      <c r="OUR35" s="276"/>
      <c r="OUS35" s="276"/>
      <c r="OUT35" s="276"/>
      <c r="OUU35" s="276"/>
      <c r="OUV35" s="276"/>
      <c r="OUW35" s="276"/>
      <c r="OUX35" s="276"/>
      <c r="OUY35" s="276"/>
      <c r="OUZ35" s="276"/>
      <c r="OVA35" s="276"/>
      <c r="OVB35" s="276"/>
      <c r="OVC35" s="276"/>
      <c r="OVD35" s="276"/>
      <c r="OVE35" s="276"/>
      <c r="OVF35" s="276"/>
      <c r="OVG35" s="276"/>
      <c r="OVH35" s="276"/>
      <c r="OVI35" s="276"/>
      <c r="OVJ35" s="276"/>
      <c r="OVK35" s="276"/>
      <c r="OVL35" s="276"/>
      <c r="OVM35" s="276"/>
      <c r="OVN35" s="276"/>
      <c r="OVO35" s="276"/>
      <c r="OVP35" s="276"/>
      <c r="OVQ35" s="276"/>
      <c r="OVR35" s="276"/>
      <c r="OVS35" s="276"/>
      <c r="OVT35" s="276"/>
      <c r="OVU35" s="276"/>
      <c r="OVV35" s="276"/>
      <c r="OVW35" s="276"/>
      <c r="OVX35" s="276"/>
      <c r="OVY35" s="276"/>
      <c r="OVZ35" s="276"/>
      <c r="OWA35" s="276"/>
      <c r="OWB35" s="276"/>
      <c r="OWC35" s="276"/>
      <c r="OWD35" s="276"/>
      <c r="OWE35" s="276"/>
      <c r="OWF35" s="276"/>
      <c r="OWG35" s="276"/>
      <c r="OWH35" s="276"/>
      <c r="OWI35" s="276"/>
      <c r="OWJ35" s="276"/>
      <c r="OWK35" s="276"/>
      <c r="OWL35" s="276"/>
      <c r="OWM35" s="276"/>
      <c r="OWN35" s="276"/>
      <c r="OWO35" s="276"/>
      <c r="OWP35" s="276"/>
      <c r="OWQ35" s="276"/>
      <c r="OWR35" s="276"/>
      <c r="OWS35" s="276"/>
      <c r="OWT35" s="276"/>
      <c r="OWU35" s="276"/>
      <c r="OWV35" s="276"/>
      <c r="OWW35" s="276"/>
      <c r="OWX35" s="276"/>
      <c r="OWY35" s="276"/>
      <c r="OWZ35" s="276"/>
      <c r="OXA35" s="276"/>
      <c r="OXB35" s="276"/>
      <c r="OXC35" s="276"/>
      <c r="OXD35" s="276"/>
      <c r="OXE35" s="276"/>
      <c r="OXF35" s="276"/>
      <c r="OXG35" s="276"/>
      <c r="OXH35" s="276"/>
      <c r="OXI35" s="276"/>
      <c r="OXJ35" s="276"/>
      <c r="OXK35" s="276"/>
      <c r="OXL35" s="276"/>
      <c r="OXM35" s="276"/>
      <c r="OXN35" s="276"/>
      <c r="OXO35" s="276"/>
      <c r="OXP35" s="276"/>
      <c r="OXQ35" s="276"/>
      <c r="OXR35" s="276"/>
      <c r="OXS35" s="276"/>
      <c r="OXT35" s="276"/>
      <c r="OXU35" s="276"/>
      <c r="OXV35" s="276"/>
      <c r="OXW35" s="276"/>
      <c r="OXX35" s="276"/>
      <c r="OXY35" s="276"/>
      <c r="OXZ35" s="276"/>
      <c r="OYA35" s="276"/>
      <c r="OYB35" s="276"/>
      <c r="OYC35" s="276"/>
      <c r="OYD35" s="276"/>
      <c r="OYE35" s="276"/>
      <c r="OYF35" s="276"/>
      <c r="OYG35" s="276"/>
      <c r="OYH35" s="276"/>
      <c r="OYI35" s="276"/>
      <c r="OYJ35" s="276"/>
      <c r="OYK35" s="276"/>
      <c r="OYL35" s="276"/>
      <c r="OYM35" s="276"/>
      <c r="OYN35" s="276"/>
      <c r="OYO35" s="276"/>
      <c r="OYP35" s="276"/>
      <c r="OYQ35" s="276"/>
      <c r="OYR35" s="276"/>
      <c r="OYS35" s="276"/>
      <c r="OYT35" s="276"/>
      <c r="OYU35" s="276"/>
      <c r="OYV35" s="276"/>
      <c r="OYW35" s="276"/>
      <c r="OYX35" s="276"/>
      <c r="OYY35" s="276"/>
      <c r="OYZ35" s="276"/>
      <c r="OZA35" s="276"/>
      <c r="OZB35" s="276"/>
      <c r="OZC35" s="276"/>
      <c r="OZD35" s="276"/>
      <c r="OZE35" s="276"/>
      <c r="OZF35" s="276"/>
      <c r="OZG35" s="276"/>
      <c r="OZH35" s="276"/>
      <c r="OZI35" s="276"/>
      <c r="OZJ35" s="276"/>
      <c r="OZK35" s="276"/>
      <c r="OZL35" s="276"/>
      <c r="OZM35" s="276"/>
      <c r="OZN35" s="276"/>
      <c r="OZO35" s="276"/>
      <c r="OZP35" s="276"/>
      <c r="OZQ35" s="276"/>
      <c r="OZR35" s="276"/>
      <c r="OZS35" s="276"/>
      <c r="OZT35" s="276"/>
      <c r="OZU35" s="276"/>
      <c r="OZV35" s="276"/>
      <c r="OZW35" s="276"/>
      <c r="OZX35" s="276"/>
      <c r="OZY35" s="276"/>
      <c r="OZZ35" s="276"/>
      <c r="PAA35" s="276"/>
      <c r="PAB35" s="276"/>
      <c r="PAC35" s="276"/>
      <c r="PAD35" s="276"/>
      <c r="PAE35" s="276"/>
      <c r="PAF35" s="276"/>
      <c r="PAG35" s="276"/>
      <c r="PAH35" s="276"/>
      <c r="PAI35" s="276"/>
      <c r="PAJ35" s="276"/>
      <c r="PAK35" s="276"/>
      <c r="PAL35" s="276"/>
      <c r="PAM35" s="276"/>
      <c r="PAN35" s="276"/>
      <c r="PAO35" s="276"/>
      <c r="PAP35" s="276"/>
      <c r="PAQ35" s="276"/>
      <c r="PAR35" s="276"/>
      <c r="PAS35" s="276"/>
      <c r="PAT35" s="276"/>
      <c r="PAU35" s="276"/>
      <c r="PAV35" s="276"/>
      <c r="PAW35" s="276"/>
      <c r="PAX35" s="276"/>
      <c r="PAY35" s="276"/>
      <c r="PAZ35" s="276"/>
      <c r="PBA35" s="276"/>
      <c r="PBB35" s="276"/>
      <c r="PBC35" s="276"/>
      <c r="PBD35" s="276"/>
      <c r="PBE35" s="276"/>
      <c r="PBF35" s="276"/>
      <c r="PBG35" s="276"/>
      <c r="PBH35" s="276"/>
      <c r="PBI35" s="276"/>
      <c r="PBJ35" s="276"/>
      <c r="PBK35" s="276"/>
      <c r="PBL35" s="276"/>
      <c r="PBM35" s="276"/>
      <c r="PBN35" s="276"/>
      <c r="PBO35" s="276"/>
      <c r="PBP35" s="276"/>
      <c r="PBQ35" s="276"/>
      <c r="PBR35" s="276"/>
      <c r="PBS35" s="276"/>
      <c r="PBT35" s="276"/>
      <c r="PBU35" s="276"/>
      <c r="PBV35" s="276"/>
      <c r="PBW35" s="276"/>
      <c r="PBX35" s="276"/>
      <c r="PBY35" s="276"/>
      <c r="PBZ35" s="276"/>
      <c r="PCA35" s="276"/>
      <c r="PCB35" s="276"/>
      <c r="PCC35" s="276"/>
      <c r="PCD35" s="276"/>
      <c r="PCE35" s="276"/>
      <c r="PCF35" s="276"/>
      <c r="PCG35" s="276"/>
      <c r="PCH35" s="276"/>
      <c r="PCI35" s="276"/>
      <c r="PCJ35" s="276"/>
      <c r="PCK35" s="276"/>
      <c r="PCL35" s="276"/>
      <c r="PCM35" s="276"/>
      <c r="PCN35" s="276"/>
      <c r="PCO35" s="276"/>
      <c r="PCP35" s="276"/>
      <c r="PCQ35" s="276"/>
      <c r="PCR35" s="276"/>
      <c r="PCS35" s="276"/>
      <c r="PCT35" s="276"/>
      <c r="PCU35" s="276"/>
      <c r="PCV35" s="276"/>
      <c r="PCW35" s="276"/>
      <c r="PCX35" s="276"/>
      <c r="PCY35" s="276"/>
      <c r="PCZ35" s="276"/>
      <c r="PDA35" s="276"/>
      <c r="PDB35" s="276"/>
      <c r="PDC35" s="276"/>
      <c r="PDD35" s="276"/>
      <c r="PDE35" s="276"/>
      <c r="PDF35" s="276"/>
      <c r="PDG35" s="276"/>
      <c r="PDH35" s="276"/>
      <c r="PDI35" s="276"/>
      <c r="PDJ35" s="276"/>
      <c r="PDK35" s="276"/>
      <c r="PDL35" s="276"/>
      <c r="PDM35" s="276"/>
      <c r="PDN35" s="276"/>
      <c r="PDO35" s="276"/>
      <c r="PDP35" s="276"/>
      <c r="PDQ35" s="276"/>
      <c r="PDR35" s="276"/>
      <c r="PDS35" s="276"/>
      <c r="PDT35" s="276"/>
      <c r="PDU35" s="276"/>
      <c r="PDV35" s="276"/>
      <c r="PDW35" s="276"/>
      <c r="PDX35" s="276"/>
      <c r="PDY35" s="276"/>
      <c r="PDZ35" s="276"/>
      <c r="PEA35" s="276"/>
      <c r="PEB35" s="276"/>
      <c r="PEC35" s="276"/>
      <c r="PED35" s="276"/>
      <c r="PEE35" s="276"/>
      <c r="PEF35" s="276"/>
      <c r="PEG35" s="276"/>
      <c r="PEH35" s="276"/>
      <c r="PEI35" s="276"/>
      <c r="PEJ35" s="276"/>
      <c r="PEK35" s="276"/>
      <c r="PEL35" s="276"/>
      <c r="PEM35" s="276"/>
      <c r="PEN35" s="276"/>
      <c r="PEO35" s="276"/>
      <c r="PEP35" s="276"/>
      <c r="PEQ35" s="276"/>
      <c r="PER35" s="276"/>
      <c r="PES35" s="276"/>
      <c r="PET35" s="276"/>
      <c r="PEU35" s="276"/>
      <c r="PEV35" s="276"/>
      <c r="PEW35" s="276"/>
      <c r="PEX35" s="276"/>
      <c r="PEY35" s="276"/>
      <c r="PEZ35" s="276"/>
      <c r="PFA35" s="276"/>
      <c r="PFB35" s="276"/>
      <c r="PFC35" s="276"/>
      <c r="PFD35" s="276"/>
      <c r="PFE35" s="276"/>
      <c r="PFF35" s="276"/>
      <c r="PFG35" s="276"/>
      <c r="PFH35" s="276"/>
      <c r="PFI35" s="276"/>
      <c r="PFJ35" s="276"/>
      <c r="PFK35" s="276"/>
      <c r="PFL35" s="276"/>
      <c r="PFM35" s="276"/>
      <c r="PFN35" s="276"/>
      <c r="PFO35" s="276"/>
      <c r="PFP35" s="276"/>
      <c r="PFQ35" s="276"/>
      <c r="PFR35" s="276"/>
      <c r="PFS35" s="276"/>
      <c r="PFT35" s="276"/>
      <c r="PFU35" s="276"/>
      <c r="PFV35" s="276"/>
      <c r="PFW35" s="276"/>
      <c r="PFX35" s="276"/>
      <c r="PFY35" s="276"/>
      <c r="PFZ35" s="276"/>
      <c r="PGA35" s="276"/>
      <c r="PGB35" s="276"/>
      <c r="PGC35" s="276"/>
      <c r="PGD35" s="276"/>
      <c r="PGE35" s="276"/>
      <c r="PGF35" s="276"/>
      <c r="PGG35" s="276"/>
      <c r="PGH35" s="276"/>
      <c r="PGI35" s="276"/>
      <c r="PGJ35" s="276"/>
      <c r="PGK35" s="276"/>
      <c r="PGL35" s="276"/>
      <c r="PGM35" s="276"/>
      <c r="PGN35" s="276"/>
      <c r="PGO35" s="276"/>
      <c r="PGP35" s="276"/>
      <c r="PGQ35" s="276"/>
      <c r="PGR35" s="276"/>
      <c r="PGS35" s="276"/>
      <c r="PGT35" s="276"/>
      <c r="PGU35" s="276"/>
      <c r="PGV35" s="276"/>
      <c r="PGW35" s="276"/>
      <c r="PGX35" s="276"/>
      <c r="PGY35" s="276"/>
      <c r="PGZ35" s="276"/>
      <c r="PHA35" s="276"/>
      <c r="PHB35" s="276"/>
      <c r="PHC35" s="276"/>
      <c r="PHD35" s="276"/>
      <c r="PHE35" s="276"/>
      <c r="PHF35" s="276"/>
      <c r="PHG35" s="276"/>
      <c r="PHH35" s="276"/>
      <c r="PHI35" s="276"/>
      <c r="PHJ35" s="276"/>
      <c r="PHK35" s="276"/>
      <c r="PHL35" s="276"/>
      <c r="PHM35" s="276"/>
      <c r="PHN35" s="276"/>
      <c r="PHO35" s="276"/>
      <c r="PHP35" s="276"/>
      <c r="PHQ35" s="276"/>
      <c r="PHR35" s="276"/>
      <c r="PHS35" s="276"/>
      <c r="PHT35" s="276"/>
      <c r="PHU35" s="276"/>
      <c r="PHV35" s="276"/>
      <c r="PHW35" s="276"/>
      <c r="PHX35" s="276"/>
      <c r="PHY35" s="276"/>
      <c r="PHZ35" s="276"/>
      <c r="PIA35" s="276"/>
      <c r="PIB35" s="276"/>
      <c r="PIC35" s="276"/>
      <c r="PID35" s="276"/>
      <c r="PIE35" s="276"/>
      <c r="PIF35" s="276"/>
      <c r="PIG35" s="276"/>
      <c r="PIH35" s="276"/>
      <c r="PII35" s="276"/>
      <c r="PIJ35" s="276"/>
      <c r="PIK35" s="276"/>
      <c r="PIL35" s="276"/>
      <c r="PIM35" s="276"/>
      <c r="PIN35" s="276"/>
      <c r="PIO35" s="276"/>
      <c r="PIP35" s="276"/>
      <c r="PIQ35" s="276"/>
      <c r="PIR35" s="276"/>
      <c r="PIS35" s="276"/>
      <c r="PIT35" s="276"/>
      <c r="PIU35" s="276"/>
      <c r="PIV35" s="276"/>
      <c r="PIW35" s="276"/>
      <c r="PIX35" s="276"/>
      <c r="PIY35" s="276"/>
      <c r="PIZ35" s="276"/>
      <c r="PJA35" s="276"/>
      <c r="PJB35" s="276"/>
      <c r="PJC35" s="276"/>
      <c r="PJD35" s="276"/>
      <c r="PJE35" s="276"/>
      <c r="PJF35" s="276"/>
      <c r="PJG35" s="276"/>
      <c r="PJH35" s="276"/>
      <c r="PJI35" s="276"/>
      <c r="PJJ35" s="276"/>
      <c r="PJK35" s="276"/>
      <c r="PJL35" s="276"/>
      <c r="PJM35" s="276"/>
      <c r="PJN35" s="276"/>
      <c r="PJO35" s="276"/>
      <c r="PJP35" s="276"/>
      <c r="PJQ35" s="276"/>
      <c r="PJR35" s="276"/>
      <c r="PJS35" s="276"/>
      <c r="PJT35" s="276"/>
      <c r="PJU35" s="276"/>
      <c r="PJV35" s="276"/>
      <c r="PJW35" s="276"/>
      <c r="PJX35" s="276"/>
      <c r="PJY35" s="276"/>
      <c r="PJZ35" s="276"/>
      <c r="PKA35" s="276"/>
      <c r="PKB35" s="276"/>
      <c r="PKC35" s="276"/>
      <c r="PKD35" s="276"/>
      <c r="PKE35" s="276"/>
      <c r="PKF35" s="276"/>
      <c r="PKG35" s="276"/>
      <c r="PKH35" s="276"/>
      <c r="PKI35" s="276"/>
      <c r="PKJ35" s="276"/>
      <c r="PKK35" s="276"/>
      <c r="PKL35" s="276"/>
      <c r="PKM35" s="276"/>
      <c r="PKN35" s="276"/>
      <c r="PKO35" s="276"/>
      <c r="PKP35" s="276"/>
      <c r="PKQ35" s="276"/>
      <c r="PKR35" s="276"/>
      <c r="PKS35" s="276"/>
      <c r="PKT35" s="276"/>
      <c r="PKU35" s="276"/>
      <c r="PKV35" s="276"/>
      <c r="PKW35" s="276"/>
      <c r="PKX35" s="276"/>
      <c r="PKY35" s="276"/>
      <c r="PKZ35" s="276"/>
      <c r="PLA35" s="276"/>
      <c r="PLB35" s="276"/>
      <c r="PLC35" s="276"/>
      <c r="PLD35" s="276"/>
      <c r="PLE35" s="276"/>
      <c r="PLF35" s="276"/>
      <c r="PLG35" s="276"/>
      <c r="PLH35" s="276"/>
      <c r="PLI35" s="276"/>
      <c r="PLJ35" s="276"/>
      <c r="PLK35" s="276"/>
      <c r="PLL35" s="276"/>
      <c r="PLM35" s="276"/>
      <c r="PLN35" s="276"/>
      <c r="PLO35" s="276"/>
      <c r="PLP35" s="276"/>
      <c r="PLQ35" s="276"/>
      <c r="PLR35" s="276"/>
      <c r="PLS35" s="276"/>
      <c r="PLT35" s="276"/>
      <c r="PLU35" s="276"/>
      <c r="PLV35" s="276"/>
      <c r="PLW35" s="276"/>
      <c r="PLX35" s="276"/>
      <c r="PLY35" s="276"/>
      <c r="PLZ35" s="276"/>
      <c r="PMA35" s="276"/>
      <c r="PMB35" s="276"/>
      <c r="PMC35" s="276"/>
      <c r="PMD35" s="276"/>
      <c r="PME35" s="276"/>
      <c r="PMF35" s="276"/>
      <c r="PMG35" s="276"/>
      <c r="PMH35" s="276"/>
      <c r="PMI35" s="276"/>
      <c r="PMJ35" s="276"/>
      <c r="PMK35" s="276"/>
      <c r="PML35" s="276"/>
      <c r="PMM35" s="276"/>
      <c r="PMN35" s="276"/>
      <c r="PMO35" s="276"/>
      <c r="PMP35" s="276"/>
      <c r="PMQ35" s="276"/>
      <c r="PMR35" s="276"/>
      <c r="PMS35" s="276"/>
      <c r="PMT35" s="276"/>
      <c r="PMU35" s="276"/>
      <c r="PMV35" s="276"/>
      <c r="PMW35" s="276"/>
      <c r="PMX35" s="276"/>
      <c r="PMY35" s="276"/>
      <c r="PMZ35" s="276"/>
      <c r="PNA35" s="276"/>
      <c r="PNB35" s="276"/>
      <c r="PNC35" s="276"/>
      <c r="PND35" s="276"/>
      <c r="PNE35" s="276"/>
      <c r="PNF35" s="276"/>
      <c r="PNG35" s="276"/>
      <c r="PNH35" s="276"/>
      <c r="PNI35" s="276"/>
      <c r="PNJ35" s="276"/>
      <c r="PNK35" s="276"/>
      <c r="PNL35" s="276"/>
      <c r="PNM35" s="276"/>
      <c r="PNN35" s="276"/>
      <c r="PNO35" s="276"/>
      <c r="PNP35" s="276"/>
      <c r="PNQ35" s="276"/>
      <c r="PNR35" s="276"/>
      <c r="PNS35" s="276"/>
      <c r="PNT35" s="276"/>
      <c r="PNU35" s="276"/>
      <c r="PNV35" s="276"/>
      <c r="PNW35" s="276"/>
      <c r="PNX35" s="276"/>
      <c r="PNY35" s="276"/>
      <c r="PNZ35" s="276"/>
      <c r="POA35" s="276"/>
      <c r="POB35" s="276"/>
      <c r="POC35" s="276"/>
      <c r="POD35" s="276"/>
      <c r="POE35" s="276"/>
      <c r="POF35" s="276"/>
      <c r="POG35" s="276"/>
      <c r="POH35" s="276"/>
      <c r="POI35" s="276"/>
      <c r="POJ35" s="276"/>
      <c r="POK35" s="276"/>
      <c r="POL35" s="276"/>
      <c r="POM35" s="276"/>
      <c r="PON35" s="276"/>
      <c r="POO35" s="276"/>
      <c r="POP35" s="276"/>
      <c r="POQ35" s="276"/>
      <c r="POR35" s="276"/>
      <c r="POS35" s="276"/>
      <c r="POT35" s="276"/>
      <c r="POU35" s="276"/>
      <c r="POV35" s="276"/>
      <c r="POW35" s="276"/>
      <c r="POX35" s="276"/>
      <c r="POY35" s="276"/>
      <c r="POZ35" s="276"/>
      <c r="PPA35" s="276"/>
      <c r="PPB35" s="276"/>
      <c r="PPC35" s="276"/>
      <c r="PPD35" s="276"/>
      <c r="PPE35" s="276"/>
      <c r="PPF35" s="276"/>
      <c r="PPG35" s="276"/>
      <c r="PPH35" s="276"/>
      <c r="PPI35" s="276"/>
      <c r="PPJ35" s="276"/>
      <c r="PPK35" s="276"/>
      <c r="PPL35" s="276"/>
      <c r="PPM35" s="276"/>
      <c r="PPN35" s="276"/>
      <c r="PPO35" s="276"/>
      <c r="PPP35" s="276"/>
      <c r="PPQ35" s="276"/>
      <c r="PPR35" s="276"/>
      <c r="PPS35" s="276"/>
      <c r="PPT35" s="276"/>
      <c r="PPU35" s="276"/>
      <c r="PPV35" s="276"/>
      <c r="PPW35" s="276"/>
      <c r="PPX35" s="276"/>
      <c r="PPY35" s="276"/>
      <c r="PPZ35" s="276"/>
      <c r="PQA35" s="276"/>
      <c r="PQB35" s="276"/>
      <c r="PQC35" s="276"/>
      <c r="PQD35" s="276"/>
      <c r="PQE35" s="276"/>
      <c r="PQF35" s="276"/>
      <c r="PQG35" s="276"/>
      <c r="PQH35" s="276"/>
      <c r="PQI35" s="276"/>
      <c r="PQJ35" s="276"/>
      <c r="PQK35" s="276"/>
      <c r="PQL35" s="276"/>
      <c r="PQM35" s="276"/>
      <c r="PQN35" s="276"/>
      <c r="PQO35" s="276"/>
      <c r="PQP35" s="276"/>
      <c r="PQQ35" s="276"/>
      <c r="PQR35" s="276"/>
      <c r="PQS35" s="276"/>
      <c r="PQT35" s="276"/>
      <c r="PQU35" s="276"/>
      <c r="PQV35" s="276"/>
      <c r="PQW35" s="276"/>
      <c r="PQX35" s="276"/>
      <c r="PQY35" s="276"/>
      <c r="PQZ35" s="276"/>
      <c r="PRA35" s="276"/>
      <c r="PRB35" s="276"/>
      <c r="PRC35" s="276"/>
      <c r="PRD35" s="276"/>
      <c r="PRE35" s="276"/>
      <c r="PRF35" s="276"/>
      <c r="PRG35" s="276"/>
      <c r="PRH35" s="276"/>
      <c r="PRI35" s="276"/>
      <c r="PRJ35" s="276"/>
      <c r="PRK35" s="276"/>
      <c r="PRL35" s="276"/>
      <c r="PRM35" s="276"/>
      <c r="PRN35" s="276"/>
      <c r="PRO35" s="276"/>
      <c r="PRP35" s="276"/>
      <c r="PRQ35" s="276"/>
      <c r="PRR35" s="276"/>
      <c r="PRS35" s="276"/>
      <c r="PRT35" s="276"/>
      <c r="PRU35" s="276"/>
      <c r="PRV35" s="276"/>
      <c r="PRW35" s="276"/>
      <c r="PRX35" s="276"/>
      <c r="PRY35" s="276"/>
      <c r="PRZ35" s="276"/>
      <c r="PSA35" s="276"/>
      <c r="PSB35" s="276"/>
      <c r="PSC35" s="276"/>
      <c r="PSD35" s="276"/>
      <c r="PSE35" s="276"/>
      <c r="PSF35" s="276"/>
      <c r="PSG35" s="276"/>
      <c r="PSH35" s="276"/>
      <c r="PSI35" s="276"/>
      <c r="PSJ35" s="276"/>
      <c r="PSK35" s="276"/>
      <c r="PSL35" s="276"/>
      <c r="PSM35" s="276"/>
      <c r="PSN35" s="276"/>
      <c r="PSO35" s="276"/>
      <c r="PSP35" s="276"/>
      <c r="PSQ35" s="276"/>
      <c r="PSR35" s="276"/>
      <c r="PSS35" s="276"/>
      <c r="PST35" s="276"/>
      <c r="PSU35" s="276"/>
      <c r="PSV35" s="276"/>
      <c r="PSW35" s="276"/>
      <c r="PSX35" s="276"/>
      <c r="PSY35" s="276"/>
      <c r="PSZ35" s="276"/>
      <c r="PTA35" s="276"/>
      <c r="PTB35" s="276"/>
      <c r="PTC35" s="276"/>
      <c r="PTD35" s="276"/>
      <c r="PTE35" s="276"/>
      <c r="PTF35" s="276"/>
      <c r="PTG35" s="276"/>
      <c r="PTH35" s="276"/>
      <c r="PTI35" s="276"/>
      <c r="PTJ35" s="276"/>
      <c r="PTK35" s="276"/>
      <c r="PTL35" s="276"/>
      <c r="PTM35" s="276"/>
      <c r="PTN35" s="276"/>
      <c r="PTO35" s="276"/>
      <c r="PTP35" s="276"/>
      <c r="PTQ35" s="276"/>
      <c r="PTR35" s="276"/>
      <c r="PTS35" s="276"/>
      <c r="PTT35" s="276"/>
      <c r="PTU35" s="276"/>
      <c r="PTV35" s="276"/>
      <c r="PTW35" s="276"/>
      <c r="PTX35" s="276"/>
      <c r="PTY35" s="276"/>
      <c r="PTZ35" s="276"/>
      <c r="PUA35" s="276"/>
      <c r="PUB35" s="276"/>
      <c r="PUC35" s="276"/>
      <c r="PUD35" s="276"/>
      <c r="PUE35" s="276"/>
      <c r="PUF35" s="276"/>
      <c r="PUG35" s="276"/>
      <c r="PUH35" s="276"/>
      <c r="PUI35" s="276"/>
      <c r="PUJ35" s="276"/>
      <c r="PUK35" s="276"/>
      <c r="PUL35" s="276"/>
      <c r="PUM35" s="276"/>
      <c r="PUN35" s="276"/>
      <c r="PUO35" s="276"/>
      <c r="PUP35" s="276"/>
      <c r="PUQ35" s="276"/>
      <c r="PUR35" s="276"/>
      <c r="PUS35" s="276"/>
      <c r="PUT35" s="276"/>
      <c r="PUU35" s="276"/>
      <c r="PUV35" s="276"/>
      <c r="PUW35" s="276"/>
      <c r="PUX35" s="276"/>
      <c r="PUY35" s="276"/>
      <c r="PUZ35" s="276"/>
      <c r="PVA35" s="276"/>
      <c r="PVB35" s="276"/>
      <c r="PVC35" s="276"/>
      <c r="PVD35" s="276"/>
      <c r="PVE35" s="276"/>
      <c r="PVF35" s="276"/>
      <c r="PVG35" s="276"/>
      <c r="PVH35" s="276"/>
      <c r="PVI35" s="276"/>
      <c r="PVJ35" s="276"/>
      <c r="PVK35" s="276"/>
      <c r="PVL35" s="276"/>
      <c r="PVM35" s="276"/>
      <c r="PVN35" s="276"/>
      <c r="PVO35" s="276"/>
      <c r="PVP35" s="276"/>
      <c r="PVQ35" s="276"/>
      <c r="PVR35" s="276"/>
      <c r="PVS35" s="276"/>
      <c r="PVT35" s="276"/>
      <c r="PVU35" s="276"/>
      <c r="PVV35" s="276"/>
      <c r="PVW35" s="276"/>
      <c r="PVX35" s="276"/>
      <c r="PVY35" s="276"/>
      <c r="PVZ35" s="276"/>
      <c r="PWA35" s="276"/>
      <c r="PWB35" s="276"/>
      <c r="PWC35" s="276"/>
      <c r="PWD35" s="276"/>
      <c r="PWE35" s="276"/>
      <c r="PWF35" s="276"/>
      <c r="PWG35" s="276"/>
      <c r="PWH35" s="276"/>
      <c r="PWI35" s="276"/>
      <c r="PWJ35" s="276"/>
      <c r="PWK35" s="276"/>
      <c r="PWL35" s="276"/>
      <c r="PWM35" s="276"/>
      <c r="PWN35" s="276"/>
      <c r="PWO35" s="276"/>
      <c r="PWP35" s="276"/>
      <c r="PWQ35" s="276"/>
      <c r="PWR35" s="276"/>
      <c r="PWS35" s="276"/>
      <c r="PWT35" s="276"/>
      <c r="PWU35" s="276"/>
      <c r="PWV35" s="276"/>
      <c r="PWW35" s="276"/>
      <c r="PWX35" s="276"/>
      <c r="PWY35" s="276"/>
      <c r="PWZ35" s="276"/>
      <c r="PXA35" s="276"/>
      <c r="PXB35" s="276"/>
      <c r="PXC35" s="276"/>
      <c r="PXD35" s="276"/>
      <c r="PXE35" s="276"/>
      <c r="PXF35" s="276"/>
      <c r="PXG35" s="276"/>
      <c r="PXH35" s="276"/>
      <c r="PXI35" s="276"/>
      <c r="PXJ35" s="276"/>
      <c r="PXK35" s="276"/>
      <c r="PXL35" s="276"/>
      <c r="PXM35" s="276"/>
      <c r="PXN35" s="276"/>
      <c r="PXO35" s="276"/>
      <c r="PXP35" s="276"/>
      <c r="PXQ35" s="276"/>
      <c r="PXR35" s="276"/>
      <c r="PXS35" s="276"/>
      <c r="PXT35" s="276"/>
      <c r="PXU35" s="276"/>
      <c r="PXV35" s="276"/>
      <c r="PXW35" s="276"/>
      <c r="PXX35" s="276"/>
      <c r="PXY35" s="276"/>
      <c r="PXZ35" s="276"/>
      <c r="PYA35" s="276"/>
      <c r="PYB35" s="276"/>
      <c r="PYC35" s="276"/>
      <c r="PYD35" s="276"/>
      <c r="PYE35" s="276"/>
      <c r="PYF35" s="276"/>
      <c r="PYG35" s="276"/>
      <c r="PYH35" s="276"/>
      <c r="PYI35" s="276"/>
      <c r="PYJ35" s="276"/>
      <c r="PYK35" s="276"/>
      <c r="PYL35" s="276"/>
      <c r="PYM35" s="276"/>
      <c r="PYN35" s="276"/>
      <c r="PYO35" s="276"/>
      <c r="PYP35" s="276"/>
      <c r="PYQ35" s="276"/>
      <c r="PYR35" s="276"/>
      <c r="PYS35" s="276"/>
      <c r="PYT35" s="276"/>
      <c r="PYU35" s="276"/>
      <c r="PYV35" s="276"/>
      <c r="PYW35" s="276"/>
      <c r="PYX35" s="276"/>
      <c r="PYY35" s="276"/>
      <c r="PYZ35" s="276"/>
      <c r="PZA35" s="276"/>
      <c r="PZB35" s="276"/>
      <c r="PZC35" s="276"/>
      <c r="PZD35" s="276"/>
      <c r="PZE35" s="276"/>
      <c r="PZF35" s="276"/>
      <c r="PZG35" s="276"/>
      <c r="PZH35" s="276"/>
      <c r="PZI35" s="276"/>
      <c r="PZJ35" s="276"/>
      <c r="PZK35" s="276"/>
      <c r="PZL35" s="276"/>
      <c r="PZM35" s="276"/>
      <c r="PZN35" s="276"/>
      <c r="PZO35" s="276"/>
      <c r="PZP35" s="276"/>
      <c r="PZQ35" s="276"/>
      <c r="PZR35" s="276"/>
      <c r="PZS35" s="276"/>
      <c r="PZT35" s="276"/>
      <c r="PZU35" s="276"/>
      <c r="PZV35" s="276"/>
      <c r="PZW35" s="276"/>
      <c r="PZX35" s="276"/>
      <c r="PZY35" s="276"/>
      <c r="PZZ35" s="276"/>
      <c r="QAA35" s="276"/>
      <c r="QAB35" s="276"/>
      <c r="QAC35" s="276"/>
      <c r="QAD35" s="276"/>
      <c r="QAE35" s="276"/>
      <c r="QAF35" s="276"/>
      <c r="QAG35" s="276"/>
      <c r="QAH35" s="276"/>
      <c r="QAI35" s="276"/>
      <c r="QAJ35" s="276"/>
      <c r="QAK35" s="276"/>
      <c r="QAL35" s="276"/>
      <c r="QAM35" s="276"/>
      <c r="QAN35" s="276"/>
      <c r="QAO35" s="276"/>
      <c r="QAP35" s="276"/>
      <c r="QAQ35" s="276"/>
      <c r="QAR35" s="276"/>
      <c r="QAS35" s="276"/>
      <c r="QAT35" s="276"/>
      <c r="QAU35" s="276"/>
      <c r="QAV35" s="276"/>
      <c r="QAW35" s="276"/>
      <c r="QAX35" s="276"/>
      <c r="QAY35" s="276"/>
      <c r="QAZ35" s="276"/>
      <c r="QBA35" s="276"/>
      <c r="QBB35" s="276"/>
      <c r="QBC35" s="276"/>
      <c r="QBD35" s="276"/>
      <c r="QBE35" s="276"/>
      <c r="QBF35" s="276"/>
      <c r="QBG35" s="276"/>
      <c r="QBH35" s="276"/>
      <c r="QBI35" s="276"/>
      <c r="QBJ35" s="276"/>
      <c r="QBK35" s="276"/>
      <c r="QBL35" s="276"/>
      <c r="QBM35" s="276"/>
      <c r="QBN35" s="276"/>
      <c r="QBO35" s="276"/>
      <c r="QBP35" s="276"/>
      <c r="QBQ35" s="276"/>
      <c r="QBR35" s="276"/>
      <c r="QBS35" s="276"/>
      <c r="QBT35" s="276"/>
      <c r="QBU35" s="276"/>
      <c r="QBV35" s="276"/>
      <c r="QBW35" s="276"/>
      <c r="QBX35" s="276"/>
      <c r="QBY35" s="276"/>
      <c r="QBZ35" s="276"/>
      <c r="QCA35" s="276"/>
      <c r="QCB35" s="276"/>
      <c r="QCC35" s="276"/>
      <c r="QCD35" s="276"/>
      <c r="QCE35" s="276"/>
      <c r="QCF35" s="276"/>
      <c r="QCG35" s="276"/>
      <c r="QCH35" s="276"/>
      <c r="QCI35" s="276"/>
      <c r="QCJ35" s="276"/>
      <c r="QCK35" s="276"/>
      <c r="QCL35" s="276"/>
      <c r="QCM35" s="276"/>
      <c r="QCN35" s="276"/>
      <c r="QCO35" s="276"/>
      <c r="QCP35" s="276"/>
      <c r="QCQ35" s="276"/>
      <c r="QCR35" s="276"/>
      <c r="QCS35" s="276"/>
      <c r="QCT35" s="276"/>
      <c r="QCU35" s="276"/>
      <c r="QCV35" s="276"/>
      <c r="QCW35" s="276"/>
      <c r="QCX35" s="276"/>
      <c r="QCY35" s="276"/>
      <c r="QCZ35" s="276"/>
      <c r="QDA35" s="276"/>
      <c r="QDB35" s="276"/>
      <c r="QDC35" s="276"/>
      <c r="QDD35" s="276"/>
      <c r="QDE35" s="276"/>
      <c r="QDF35" s="276"/>
      <c r="QDG35" s="276"/>
      <c r="QDH35" s="276"/>
      <c r="QDI35" s="276"/>
      <c r="QDJ35" s="276"/>
      <c r="QDK35" s="276"/>
      <c r="QDL35" s="276"/>
      <c r="QDM35" s="276"/>
      <c r="QDN35" s="276"/>
      <c r="QDO35" s="276"/>
      <c r="QDP35" s="276"/>
      <c r="QDQ35" s="276"/>
      <c r="QDR35" s="276"/>
      <c r="QDS35" s="276"/>
      <c r="QDT35" s="276"/>
      <c r="QDU35" s="276"/>
      <c r="QDV35" s="276"/>
      <c r="QDW35" s="276"/>
      <c r="QDX35" s="276"/>
      <c r="QDY35" s="276"/>
      <c r="QDZ35" s="276"/>
      <c r="QEA35" s="276"/>
      <c r="QEB35" s="276"/>
      <c r="QEC35" s="276"/>
      <c r="QED35" s="276"/>
      <c r="QEE35" s="276"/>
      <c r="QEF35" s="276"/>
      <c r="QEG35" s="276"/>
      <c r="QEH35" s="276"/>
      <c r="QEI35" s="276"/>
      <c r="QEJ35" s="276"/>
      <c r="QEK35" s="276"/>
      <c r="QEL35" s="276"/>
      <c r="QEM35" s="276"/>
      <c r="QEN35" s="276"/>
      <c r="QEO35" s="276"/>
      <c r="QEP35" s="276"/>
      <c r="QEQ35" s="276"/>
      <c r="QER35" s="276"/>
      <c r="QES35" s="276"/>
      <c r="QET35" s="276"/>
      <c r="QEU35" s="276"/>
      <c r="QEV35" s="276"/>
      <c r="QEW35" s="276"/>
      <c r="QEX35" s="276"/>
      <c r="QEY35" s="276"/>
      <c r="QEZ35" s="276"/>
      <c r="QFA35" s="276"/>
      <c r="QFB35" s="276"/>
      <c r="QFC35" s="276"/>
      <c r="QFD35" s="276"/>
      <c r="QFE35" s="276"/>
      <c r="QFF35" s="276"/>
      <c r="QFG35" s="276"/>
      <c r="QFH35" s="276"/>
      <c r="QFI35" s="276"/>
      <c r="QFJ35" s="276"/>
      <c r="QFK35" s="276"/>
      <c r="QFL35" s="276"/>
      <c r="QFM35" s="276"/>
      <c r="QFN35" s="276"/>
      <c r="QFO35" s="276"/>
      <c r="QFP35" s="276"/>
      <c r="QFQ35" s="276"/>
      <c r="QFR35" s="276"/>
      <c r="QFS35" s="276"/>
      <c r="QFT35" s="276"/>
      <c r="QFU35" s="276"/>
      <c r="QFV35" s="276"/>
      <c r="QFW35" s="276"/>
      <c r="QFX35" s="276"/>
      <c r="QFY35" s="276"/>
      <c r="QFZ35" s="276"/>
      <c r="QGA35" s="276"/>
      <c r="QGB35" s="276"/>
      <c r="QGC35" s="276"/>
      <c r="QGD35" s="276"/>
      <c r="QGE35" s="276"/>
      <c r="QGF35" s="276"/>
      <c r="QGG35" s="276"/>
      <c r="QGH35" s="276"/>
      <c r="QGI35" s="276"/>
      <c r="QGJ35" s="276"/>
      <c r="QGK35" s="276"/>
      <c r="QGL35" s="276"/>
      <c r="QGM35" s="276"/>
      <c r="QGN35" s="276"/>
      <c r="QGO35" s="276"/>
      <c r="QGP35" s="276"/>
      <c r="QGQ35" s="276"/>
      <c r="QGR35" s="276"/>
      <c r="QGS35" s="276"/>
      <c r="QGT35" s="276"/>
      <c r="QGU35" s="276"/>
      <c r="QGV35" s="276"/>
      <c r="QGW35" s="276"/>
      <c r="QGX35" s="276"/>
      <c r="QGY35" s="276"/>
      <c r="QGZ35" s="276"/>
      <c r="QHA35" s="276"/>
      <c r="QHB35" s="276"/>
      <c r="QHC35" s="276"/>
      <c r="QHD35" s="276"/>
      <c r="QHE35" s="276"/>
      <c r="QHF35" s="276"/>
      <c r="QHG35" s="276"/>
      <c r="QHH35" s="276"/>
      <c r="QHI35" s="276"/>
      <c r="QHJ35" s="276"/>
      <c r="QHK35" s="276"/>
      <c r="QHL35" s="276"/>
      <c r="QHM35" s="276"/>
      <c r="QHN35" s="276"/>
      <c r="QHO35" s="276"/>
      <c r="QHP35" s="276"/>
      <c r="QHQ35" s="276"/>
      <c r="QHR35" s="276"/>
      <c r="QHS35" s="276"/>
      <c r="QHT35" s="276"/>
      <c r="QHU35" s="276"/>
      <c r="QHV35" s="276"/>
      <c r="QHW35" s="276"/>
      <c r="QHX35" s="276"/>
      <c r="QHY35" s="276"/>
      <c r="QHZ35" s="276"/>
      <c r="QIA35" s="276"/>
      <c r="QIB35" s="276"/>
      <c r="QIC35" s="276"/>
      <c r="QID35" s="276"/>
      <c r="QIE35" s="276"/>
      <c r="QIF35" s="276"/>
      <c r="QIG35" s="276"/>
      <c r="QIH35" s="276"/>
      <c r="QII35" s="276"/>
      <c r="QIJ35" s="276"/>
      <c r="QIK35" s="276"/>
      <c r="QIL35" s="276"/>
      <c r="QIM35" s="276"/>
      <c r="QIN35" s="276"/>
      <c r="QIO35" s="276"/>
      <c r="QIP35" s="276"/>
      <c r="QIQ35" s="276"/>
      <c r="QIR35" s="276"/>
      <c r="QIS35" s="276"/>
      <c r="QIT35" s="276"/>
      <c r="QIU35" s="276"/>
      <c r="QIV35" s="276"/>
      <c r="QIW35" s="276"/>
      <c r="QIX35" s="276"/>
      <c r="QIY35" s="276"/>
      <c r="QIZ35" s="276"/>
      <c r="QJA35" s="276"/>
      <c r="QJB35" s="276"/>
      <c r="QJC35" s="276"/>
      <c r="QJD35" s="276"/>
      <c r="QJE35" s="276"/>
      <c r="QJF35" s="276"/>
      <c r="QJG35" s="276"/>
      <c r="QJH35" s="276"/>
      <c r="QJI35" s="276"/>
      <c r="QJJ35" s="276"/>
      <c r="QJK35" s="276"/>
      <c r="QJL35" s="276"/>
      <c r="QJM35" s="276"/>
      <c r="QJN35" s="276"/>
      <c r="QJO35" s="276"/>
      <c r="QJP35" s="276"/>
      <c r="QJQ35" s="276"/>
      <c r="QJR35" s="276"/>
      <c r="QJS35" s="276"/>
      <c r="QJT35" s="276"/>
      <c r="QJU35" s="276"/>
      <c r="QJV35" s="276"/>
      <c r="QJW35" s="276"/>
      <c r="QJX35" s="276"/>
      <c r="QJY35" s="276"/>
      <c r="QJZ35" s="276"/>
      <c r="QKA35" s="276"/>
      <c r="QKB35" s="276"/>
      <c r="QKC35" s="276"/>
      <c r="QKD35" s="276"/>
      <c r="QKE35" s="276"/>
      <c r="QKF35" s="276"/>
      <c r="QKG35" s="276"/>
      <c r="QKH35" s="276"/>
      <c r="QKI35" s="276"/>
      <c r="QKJ35" s="276"/>
      <c r="QKK35" s="276"/>
      <c r="QKL35" s="276"/>
      <c r="QKM35" s="276"/>
      <c r="QKN35" s="276"/>
      <c r="QKO35" s="276"/>
      <c r="QKP35" s="276"/>
      <c r="QKQ35" s="276"/>
      <c r="QKR35" s="276"/>
      <c r="QKS35" s="276"/>
      <c r="QKT35" s="276"/>
      <c r="QKU35" s="276"/>
      <c r="QKV35" s="276"/>
      <c r="QKW35" s="276"/>
      <c r="QKX35" s="276"/>
      <c r="QKY35" s="276"/>
      <c r="QKZ35" s="276"/>
      <c r="QLA35" s="276"/>
      <c r="QLB35" s="276"/>
      <c r="QLC35" s="276"/>
      <c r="QLD35" s="276"/>
      <c r="QLE35" s="276"/>
      <c r="QLF35" s="276"/>
      <c r="QLG35" s="276"/>
      <c r="QLH35" s="276"/>
      <c r="QLI35" s="276"/>
      <c r="QLJ35" s="276"/>
      <c r="QLK35" s="276"/>
      <c r="QLL35" s="276"/>
      <c r="QLM35" s="276"/>
      <c r="QLN35" s="276"/>
      <c r="QLO35" s="276"/>
      <c r="QLP35" s="276"/>
      <c r="QLQ35" s="276"/>
      <c r="QLR35" s="276"/>
      <c r="QLS35" s="276"/>
      <c r="QLT35" s="276"/>
      <c r="QLU35" s="276"/>
      <c r="QLV35" s="276"/>
      <c r="QLW35" s="276"/>
      <c r="QLX35" s="276"/>
      <c r="QLY35" s="276"/>
      <c r="QLZ35" s="276"/>
      <c r="QMA35" s="276"/>
      <c r="QMB35" s="276"/>
      <c r="QMC35" s="276"/>
      <c r="QMD35" s="276"/>
      <c r="QME35" s="276"/>
      <c r="QMF35" s="276"/>
      <c r="QMG35" s="276"/>
      <c r="QMH35" s="276"/>
      <c r="QMI35" s="276"/>
      <c r="QMJ35" s="276"/>
      <c r="QMK35" s="276"/>
      <c r="QML35" s="276"/>
      <c r="QMM35" s="276"/>
      <c r="QMN35" s="276"/>
      <c r="QMO35" s="276"/>
      <c r="QMP35" s="276"/>
      <c r="QMQ35" s="276"/>
      <c r="QMR35" s="276"/>
      <c r="QMS35" s="276"/>
      <c r="QMT35" s="276"/>
      <c r="QMU35" s="276"/>
      <c r="QMV35" s="276"/>
      <c r="QMW35" s="276"/>
      <c r="QMX35" s="276"/>
      <c r="QMY35" s="276"/>
      <c r="QMZ35" s="276"/>
      <c r="QNA35" s="276"/>
      <c r="QNB35" s="276"/>
      <c r="QNC35" s="276"/>
      <c r="QND35" s="276"/>
      <c r="QNE35" s="276"/>
      <c r="QNF35" s="276"/>
      <c r="QNG35" s="276"/>
      <c r="QNH35" s="276"/>
      <c r="QNI35" s="276"/>
      <c r="QNJ35" s="276"/>
      <c r="QNK35" s="276"/>
      <c r="QNL35" s="276"/>
      <c r="QNM35" s="276"/>
      <c r="QNN35" s="276"/>
      <c r="QNO35" s="276"/>
      <c r="QNP35" s="276"/>
      <c r="QNQ35" s="276"/>
      <c r="QNR35" s="276"/>
      <c r="QNS35" s="276"/>
      <c r="QNT35" s="276"/>
      <c r="QNU35" s="276"/>
      <c r="QNV35" s="276"/>
      <c r="QNW35" s="276"/>
      <c r="QNX35" s="276"/>
      <c r="QNY35" s="276"/>
      <c r="QNZ35" s="276"/>
      <c r="QOA35" s="276"/>
      <c r="QOB35" s="276"/>
      <c r="QOC35" s="276"/>
      <c r="QOD35" s="276"/>
      <c r="QOE35" s="276"/>
      <c r="QOF35" s="276"/>
      <c r="QOG35" s="276"/>
      <c r="QOH35" s="276"/>
      <c r="QOI35" s="276"/>
      <c r="QOJ35" s="276"/>
      <c r="QOK35" s="276"/>
      <c r="QOL35" s="276"/>
      <c r="QOM35" s="276"/>
      <c r="QON35" s="276"/>
      <c r="QOO35" s="276"/>
      <c r="QOP35" s="276"/>
      <c r="QOQ35" s="276"/>
      <c r="QOR35" s="276"/>
      <c r="QOS35" s="276"/>
      <c r="QOT35" s="276"/>
      <c r="QOU35" s="276"/>
      <c r="QOV35" s="276"/>
      <c r="QOW35" s="276"/>
      <c r="QOX35" s="276"/>
      <c r="QOY35" s="276"/>
      <c r="QOZ35" s="276"/>
      <c r="QPA35" s="276"/>
      <c r="QPB35" s="276"/>
      <c r="QPC35" s="276"/>
      <c r="QPD35" s="276"/>
      <c r="QPE35" s="276"/>
      <c r="QPF35" s="276"/>
      <c r="QPG35" s="276"/>
      <c r="QPH35" s="276"/>
      <c r="QPI35" s="276"/>
      <c r="QPJ35" s="276"/>
      <c r="QPK35" s="276"/>
      <c r="QPL35" s="276"/>
      <c r="QPM35" s="276"/>
      <c r="QPN35" s="276"/>
      <c r="QPO35" s="276"/>
      <c r="QPP35" s="276"/>
      <c r="QPQ35" s="276"/>
      <c r="QPR35" s="276"/>
      <c r="QPS35" s="276"/>
      <c r="QPT35" s="276"/>
      <c r="QPU35" s="276"/>
      <c r="QPV35" s="276"/>
      <c r="QPW35" s="276"/>
      <c r="QPX35" s="276"/>
      <c r="QPY35" s="276"/>
      <c r="QPZ35" s="276"/>
      <c r="QQA35" s="276"/>
      <c r="QQB35" s="276"/>
      <c r="QQC35" s="276"/>
      <c r="QQD35" s="276"/>
      <c r="QQE35" s="276"/>
      <c r="QQF35" s="276"/>
      <c r="QQG35" s="276"/>
      <c r="QQH35" s="276"/>
      <c r="QQI35" s="276"/>
      <c r="QQJ35" s="276"/>
      <c r="QQK35" s="276"/>
      <c r="QQL35" s="276"/>
      <c r="QQM35" s="276"/>
      <c r="QQN35" s="276"/>
      <c r="QQO35" s="276"/>
      <c r="QQP35" s="276"/>
      <c r="QQQ35" s="276"/>
      <c r="QQR35" s="276"/>
      <c r="QQS35" s="276"/>
      <c r="QQT35" s="276"/>
      <c r="QQU35" s="276"/>
      <c r="QQV35" s="276"/>
      <c r="QQW35" s="276"/>
      <c r="QQX35" s="276"/>
      <c r="QQY35" s="276"/>
      <c r="QQZ35" s="276"/>
      <c r="QRA35" s="276"/>
      <c r="QRB35" s="276"/>
      <c r="QRC35" s="276"/>
      <c r="QRD35" s="276"/>
      <c r="QRE35" s="276"/>
      <c r="QRF35" s="276"/>
      <c r="QRG35" s="276"/>
      <c r="QRH35" s="276"/>
      <c r="QRI35" s="276"/>
      <c r="QRJ35" s="276"/>
      <c r="QRK35" s="276"/>
      <c r="QRL35" s="276"/>
      <c r="QRM35" s="276"/>
      <c r="QRN35" s="276"/>
      <c r="QRO35" s="276"/>
      <c r="QRP35" s="276"/>
      <c r="QRQ35" s="276"/>
      <c r="QRR35" s="276"/>
      <c r="QRS35" s="276"/>
      <c r="QRT35" s="276"/>
      <c r="QRU35" s="276"/>
      <c r="QRV35" s="276"/>
      <c r="QRW35" s="276"/>
      <c r="QRX35" s="276"/>
      <c r="QRY35" s="276"/>
      <c r="QRZ35" s="276"/>
      <c r="QSA35" s="276"/>
      <c r="QSB35" s="276"/>
      <c r="QSC35" s="276"/>
      <c r="QSD35" s="276"/>
      <c r="QSE35" s="276"/>
      <c r="QSF35" s="276"/>
      <c r="QSG35" s="276"/>
      <c r="QSH35" s="276"/>
      <c r="QSI35" s="276"/>
      <c r="QSJ35" s="276"/>
      <c r="QSK35" s="276"/>
      <c r="QSL35" s="276"/>
      <c r="QSM35" s="276"/>
      <c r="QSN35" s="276"/>
      <c r="QSO35" s="276"/>
      <c r="QSP35" s="276"/>
      <c r="QSQ35" s="276"/>
      <c r="QSR35" s="276"/>
      <c r="QSS35" s="276"/>
      <c r="QST35" s="276"/>
      <c r="QSU35" s="276"/>
      <c r="QSV35" s="276"/>
      <c r="QSW35" s="276"/>
      <c r="QSX35" s="276"/>
      <c r="QSY35" s="276"/>
      <c r="QSZ35" s="276"/>
      <c r="QTA35" s="276"/>
      <c r="QTB35" s="276"/>
      <c r="QTC35" s="276"/>
      <c r="QTD35" s="276"/>
      <c r="QTE35" s="276"/>
      <c r="QTF35" s="276"/>
      <c r="QTG35" s="276"/>
      <c r="QTH35" s="276"/>
      <c r="QTI35" s="276"/>
      <c r="QTJ35" s="276"/>
      <c r="QTK35" s="276"/>
      <c r="QTL35" s="276"/>
      <c r="QTM35" s="276"/>
      <c r="QTN35" s="276"/>
      <c r="QTO35" s="276"/>
      <c r="QTP35" s="276"/>
      <c r="QTQ35" s="276"/>
      <c r="QTR35" s="276"/>
      <c r="QTS35" s="276"/>
      <c r="QTT35" s="276"/>
      <c r="QTU35" s="276"/>
      <c r="QTV35" s="276"/>
      <c r="QTW35" s="276"/>
      <c r="QTX35" s="276"/>
      <c r="QTY35" s="276"/>
      <c r="QTZ35" s="276"/>
      <c r="QUA35" s="276"/>
      <c r="QUB35" s="276"/>
      <c r="QUC35" s="276"/>
      <c r="QUD35" s="276"/>
      <c r="QUE35" s="276"/>
      <c r="QUF35" s="276"/>
      <c r="QUG35" s="276"/>
      <c r="QUH35" s="276"/>
      <c r="QUI35" s="276"/>
      <c r="QUJ35" s="276"/>
      <c r="QUK35" s="276"/>
      <c r="QUL35" s="276"/>
      <c r="QUM35" s="276"/>
      <c r="QUN35" s="276"/>
      <c r="QUO35" s="276"/>
      <c r="QUP35" s="276"/>
      <c r="QUQ35" s="276"/>
      <c r="QUR35" s="276"/>
      <c r="QUS35" s="276"/>
      <c r="QUT35" s="276"/>
      <c r="QUU35" s="276"/>
      <c r="QUV35" s="276"/>
      <c r="QUW35" s="276"/>
      <c r="QUX35" s="276"/>
      <c r="QUY35" s="276"/>
      <c r="QUZ35" s="276"/>
      <c r="QVA35" s="276"/>
      <c r="QVB35" s="276"/>
      <c r="QVC35" s="276"/>
      <c r="QVD35" s="276"/>
      <c r="QVE35" s="276"/>
      <c r="QVF35" s="276"/>
      <c r="QVG35" s="276"/>
      <c r="QVH35" s="276"/>
      <c r="QVI35" s="276"/>
      <c r="QVJ35" s="276"/>
      <c r="QVK35" s="276"/>
      <c r="QVL35" s="276"/>
      <c r="QVM35" s="276"/>
      <c r="QVN35" s="276"/>
      <c r="QVO35" s="276"/>
      <c r="QVP35" s="276"/>
      <c r="QVQ35" s="276"/>
      <c r="QVR35" s="276"/>
      <c r="QVS35" s="276"/>
      <c r="QVT35" s="276"/>
      <c r="QVU35" s="276"/>
      <c r="QVV35" s="276"/>
      <c r="QVW35" s="276"/>
      <c r="QVX35" s="276"/>
      <c r="QVY35" s="276"/>
      <c r="QVZ35" s="276"/>
      <c r="QWA35" s="276"/>
      <c r="QWB35" s="276"/>
      <c r="QWC35" s="276"/>
      <c r="QWD35" s="276"/>
      <c r="QWE35" s="276"/>
      <c r="QWF35" s="276"/>
      <c r="QWG35" s="276"/>
      <c r="QWH35" s="276"/>
      <c r="QWI35" s="276"/>
      <c r="QWJ35" s="276"/>
      <c r="QWK35" s="276"/>
      <c r="QWL35" s="276"/>
      <c r="QWM35" s="276"/>
      <c r="QWN35" s="276"/>
      <c r="QWO35" s="276"/>
      <c r="QWP35" s="276"/>
      <c r="QWQ35" s="276"/>
      <c r="QWR35" s="276"/>
      <c r="QWS35" s="276"/>
      <c r="QWT35" s="276"/>
      <c r="QWU35" s="276"/>
      <c r="QWV35" s="276"/>
      <c r="QWW35" s="276"/>
      <c r="QWX35" s="276"/>
      <c r="QWY35" s="276"/>
      <c r="QWZ35" s="276"/>
      <c r="QXA35" s="276"/>
      <c r="QXB35" s="276"/>
      <c r="QXC35" s="276"/>
      <c r="QXD35" s="276"/>
      <c r="QXE35" s="276"/>
      <c r="QXF35" s="276"/>
      <c r="QXG35" s="276"/>
      <c r="QXH35" s="276"/>
      <c r="QXI35" s="276"/>
      <c r="QXJ35" s="276"/>
      <c r="QXK35" s="276"/>
      <c r="QXL35" s="276"/>
      <c r="QXM35" s="276"/>
      <c r="QXN35" s="276"/>
      <c r="QXO35" s="276"/>
      <c r="QXP35" s="276"/>
      <c r="QXQ35" s="276"/>
      <c r="QXR35" s="276"/>
      <c r="QXS35" s="276"/>
      <c r="QXT35" s="276"/>
      <c r="QXU35" s="276"/>
      <c r="QXV35" s="276"/>
      <c r="QXW35" s="276"/>
      <c r="QXX35" s="276"/>
      <c r="QXY35" s="276"/>
      <c r="QXZ35" s="276"/>
      <c r="QYA35" s="276"/>
      <c r="QYB35" s="276"/>
      <c r="QYC35" s="276"/>
      <c r="QYD35" s="276"/>
      <c r="QYE35" s="276"/>
      <c r="QYF35" s="276"/>
      <c r="QYG35" s="276"/>
      <c r="QYH35" s="276"/>
      <c r="QYI35" s="276"/>
      <c r="QYJ35" s="276"/>
      <c r="QYK35" s="276"/>
      <c r="QYL35" s="276"/>
      <c r="QYM35" s="276"/>
      <c r="QYN35" s="276"/>
      <c r="QYO35" s="276"/>
      <c r="QYP35" s="276"/>
      <c r="QYQ35" s="276"/>
      <c r="QYR35" s="276"/>
      <c r="QYS35" s="276"/>
      <c r="QYT35" s="276"/>
      <c r="QYU35" s="276"/>
      <c r="QYV35" s="276"/>
      <c r="QYW35" s="276"/>
      <c r="QYX35" s="276"/>
      <c r="QYY35" s="276"/>
      <c r="QYZ35" s="276"/>
      <c r="QZA35" s="276"/>
      <c r="QZB35" s="276"/>
      <c r="QZC35" s="276"/>
      <c r="QZD35" s="276"/>
      <c r="QZE35" s="276"/>
      <c r="QZF35" s="276"/>
      <c r="QZG35" s="276"/>
      <c r="QZH35" s="276"/>
      <c r="QZI35" s="276"/>
      <c r="QZJ35" s="276"/>
      <c r="QZK35" s="276"/>
      <c r="QZL35" s="276"/>
      <c r="QZM35" s="276"/>
      <c r="QZN35" s="276"/>
      <c r="QZO35" s="276"/>
      <c r="QZP35" s="276"/>
      <c r="QZQ35" s="276"/>
      <c r="QZR35" s="276"/>
      <c r="QZS35" s="276"/>
      <c r="QZT35" s="276"/>
      <c r="QZU35" s="276"/>
      <c r="QZV35" s="276"/>
      <c r="QZW35" s="276"/>
      <c r="QZX35" s="276"/>
      <c r="QZY35" s="276"/>
      <c r="QZZ35" s="276"/>
      <c r="RAA35" s="276"/>
      <c r="RAB35" s="276"/>
      <c r="RAC35" s="276"/>
      <c r="RAD35" s="276"/>
      <c r="RAE35" s="276"/>
      <c r="RAF35" s="276"/>
      <c r="RAG35" s="276"/>
      <c r="RAH35" s="276"/>
      <c r="RAI35" s="276"/>
      <c r="RAJ35" s="276"/>
      <c r="RAK35" s="276"/>
      <c r="RAL35" s="276"/>
      <c r="RAM35" s="276"/>
      <c r="RAN35" s="276"/>
      <c r="RAO35" s="276"/>
      <c r="RAP35" s="276"/>
      <c r="RAQ35" s="276"/>
      <c r="RAR35" s="276"/>
      <c r="RAS35" s="276"/>
      <c r="RAT35" s="276"/>
      <c r="RAU35" s="276"/>
      <c r="RAV35" s="276"/>
      <c r="RAW35" s="276"/>
      <c r="RAX35" s="276"/>
      <c r="RAY35" s="276"/>
      <c r="RAZ35" s="276"/>
      <c r="RBA35" s="276"/>
      <c r="RBB35" s="276"/>
      <c r="RBC35" s="276"/>
      <c r="RBD35" s="276"/>
      <c r="RBE35" s="276"/>
      <c r="RBF35" s="276"/>
      <c r="RBG35" s="276"/>
      <c r="RBH35" s="276"/>
      <c r="RBI35" s="276"/>
      <c r="RBJ35" s="276"/>
      <c r="RBK35" s="276"/>
      <c r="RBL35" s="276"/>
      <c r="RBM35" s="276"/>
      <c r="RBN35" s="276"/>
      <c r="RBO35" s="276"/>
      <c r="RBP35" s="276"/>
      <c r="RBQ35" s="276"/>
      <c r="RBR35" s="276"/>
      <c r="RBS35" s="276"/>
      <c r="RBT35" s="276"/>
      <c r="RBU35" s="276"/>
      <c r="RBV35" s="276"/>
      <c r="RBW35" s="276"/>
      <c r="RBX35" s="276"/>
      <c r="RBY35" s="276"/>
      <c r="RBZ35" s="276"/>
      <c r="RCA35" s="276"/>
      <c r="RCB35" s="276"/>
      <c r="RCC35" s="276"/>
      <c r="RCD35" s="276"/>
      <c r="RCE35" s="276"/>
      <c r="RCF35" s="276"/>
      <c r="RCG35" s="276"/>
      <c r="RCH35" s="276"/>
      <c r="RCI35" s="276"/>
      <c r="RCJ35" s="276"/>
      <c r="RCK35" s="276"/>
      <c r="RCL35" s="276"/>
      <c r="RCM35" s="276"/>
      <c r="RCN35" s="276"/>
      <c r="RCO35" s="276"/>
      <c r="RCP35" s="276"/>
      <c r="RCQ35" s="276"/>
      <c r="RCR35" s="276"/>
      <c r="RCS35" s="276"/>
      <c r="RCT35" s="276"/>
      <c r="RCU35" s="276"/>
      <c r="RCV35" s="276"/>
      <c r="RCW35" s="276"/>
      <c r="RCX35" s="276"/>
      <c r="RCY35" s="276"/>
      <c r="RCZ35" s="276"/>
      <c r="RDA35" s="276"/>
      <c r="RDB35" s="276"/>
      <c r="RDC35" s="276"/>
      <c r="RDD35" s="276"/>
      <c r="RDE35" s="276"/>
      <c r="RDF35" s="276"/>
      <c r="RDG35" s="276"/>
      <c r="RDH35" s="276"/>
      <c r="RDI35" s="276"/>
      <c r="RDJ35" s="276"/>
      <c r="RDK35" s="276"/>
      <c r="RDL35" s="276"/>
      <c r="RDM35" s="276"/>
      <c r="RDN35" s="276"/>
      <c r="RDO35" s="276"/>
      <c r="RDP35" s="276"/>
      <c r="RDQ35" s="276"/>
      <c r="RDR35" s="276"/>
      <c r="RDS35" s="276"/>
      <c r="RDT35" s="276"/>
      <c r="RDU35" s="276"/>
      <c r="RDV35" s="276"/>
      <c r="RDW35" s="276"/>
      <c r="RDX35" s="276"/>
      <c r="RDY35" s="276"/>
      <c r="RDZ35" s="276"/>
      <c r="REA35" s="276"/>
      <c r="REB35" s="276"/>
      <c r="REC35" s="276"/>
      <c r="RED35" s="276"/>
      <c r="REE35" s="276"/>
      <c r="REF35" s="276"/>
      <c r="REG35" s="276"/>
      <c r="REH35" s="276"/>
      <c r="REI35" s="276"/>
      <c r="REJ35" s="276"/>
      <c r="REK35" s="276"/>
      <c r="REL35" s="276"/>
      <c r="REM35" s="276"/>
      <c r="REN35" s="276"/>
      <c r="REO35" s="276"/>
      <c r="REP35" s="276"/>
      <c r="REQ35" s="276"/>
      <c r="RER35" s="276"/>
      <c r="RES35" s="276"/>
      <c r="RET35" s="276"/>
      <c r="REU35" s="276"/>
      <c r="REV35" s="276"/>
      <c r="REW35" s="276"/>
      <c r="REX35" s="276"/>
      <c r="REY35" s="276"/>
      <c r="REZ35" s="276"/>
      <c r="RFA35" s="276"/>
      <c r="RFB35" s="276"/>
      <c r="RFC35" s="276"/>
      <c r="RFD35" s="276"/>
      <c r="RFE35" s="276"/>
      <c r="RFF35" s="276"/>
      <c r="RFG35" s="276"/>
      <c r="RFH35" s="276"/>
      <c r="RFI35" s="276"/>
      <c r="RFJ35" s="276"/>
      <c r="RFK35" s="276"/>
      <c r="RFL35" s="276"/>
      <c r="RFM35" s="276"/>
      <c r="RFN35" s="276"/>
      <c r="RFO35" s="276"/>
      <c r="RFP35" s="276"/>
      <c r="RFQ35" s="276"/>
      <c r="RFR35" s="276"/>
      <c r="RFS35" s="276"/>
      <c r="RFT35" s="276"/>
      <c r="RFU35" s="276"/>
      <c r="RFV35" s="276"/>
      <c r="RFW35" s="276"/>
      <c r="RFX35" s="276"/>
      <c r="RFY35" s="276"/>
      <c r="RFZ35" s="276"/>
      <c r="RGA35" s="276"/>
      <c r="RGB35" s="276"/>
      <c r="RGC35" s="276"/>
      <c r="RGD35" s="276"/>
      <c r="RGE35" s="276"/>
      <c r="RGF35" s="276"/>
      <c r="RGG35" s="276"/>
      <c r="RGH35" s="276"/>
      <c r="RGI35" s="276"/>
      <c r="RGJ35" s="276"/>
      <c r="RGK35" s="276"/>
      <c r="RGL35" s="276"/>
      <c r="RGM35" s="276"/>
      <c r="RGN35" s="276"/>
      <c r="RGO35" s="276"/>
      <c r="RGP35" s="276"/>
      <c r="RGQ35" s="276"/>
      <c r="RGR35" s="276"/>
      <c r="RGS35" s="276"/>
      <c r="RGT35" s="276"/>
      <c r="RGU35" s="276"/>
      <c r="RGV35" s="276"/>
      <c r="RGW35" s="276"/>
      <c r="RGX35" s="276"/>
      <c r="RGY35" s="276"/>
      <c r="RGZ35" s="276"/>
      <c r="RHA35" s="276"/>
      <c r="RHB35" s="276"/>
      <c r="RHC35" s="276"/>
      <c r="RHD35" s="276"/>
      <c r="RHE35" s="276"/>
      <c r="RHF35" s="276"/>
      <c r="RHG35" s="276"/>
      <c r="RHH35" s="276"/>
      <c r="RHI35" s="276"/>
      <c r="RHJ35" s="276"/>
      <c r="RHK35" s="276"/>
      <c r="RHL35" s="276"/>
      <c r="RHM35" s="276"/>
      <c r="RHN35" s="276"/>
      <c r="RHO35" s="276"/>
      <c r="RHP35" s="276"/>
      <c r="RHQ35" s="276"/>
      <c r="RHR35" s="276"/>
      <c r="RHS35" s="276"/>
      <c r="RHT35" s="276"/>
      <c r="RHU35" s="276"/>
      <c r="RHV35" s="276"/>
      <c r="RHW35" s="276"/>
      <c r="RHX35" s="276"/>
      <c r="RHY35" s="276"/>
      <c r="RHZ35" s="276"/>
      <c r="RIA35" s="276"/>
      <c r="RIB35" s="276"/>
      <c r="RIC35" s="276"/>
      <c r="RID35" s="276"/>
      <c r="RIE35" s="276"/>
      <c r="RIF35" s="276"/>
      <c r="RIG35" s="276"/>
      <c r="RIH35" s="276"/>
      <c r="RII35" s="276"/>
      <c r="RIJ35" s="276"/>
      <c r="RIK35" s="276"/>
      <c r="RIL35" s="276"/>
      <c r="RIM35" s="276"/>
      <c r="RIN35" s="276"/>
      <c r="RIO35" s="276"/>
      <c r="RIP35" s="276"/>
      <c r="RIQ35" s="276"/>
      <c r="RIR35" s="276"/>
      <c r="RIS35" s="276"/>
      <c r="RIT35" s="276"/>
      <c r="RIU35" s="276"/>
      <c r="RIV35" s="276"/>
      <c r="RIW35" s="276"/>
      <c r="RIX35" s="276"/>
      <c r="RIY35" s="276"/>
      <c r="RIZ35" s="276"/>
      <c r="RJA35" s="276"/>
      <c r="RJB35" s="276"/>
      <c r="RJC35" s="276"/>
      <c r="RJD35" s="276"/>
      <c r="RJE35" s="276"/>
      <c r="RJF35" s="276"/>
      <c r="RJG35" s="276"/>
      <c r="RJH35" s="276"/>
      <c r="RJI35" s="276"/>
      <c r="RJJ35" s="276"/>
      <c r="RJK35" s="276"/>
      <c r="RJL35" s="276"/>
      <c r="RJM35" s="276"/>
      <c r="RJN35" s="276"/>
      <c r="RJO35" s="276"/>
      <c r="RJP35" s="276"/>
      <c r="RJQ35" s="276"/>
      <c r="RJR35" s="276"/>
      <c r="RJS35" s="276"/>
      <c r="RJT35" s="276"/>
      <c r="RJU35" s="276"/>
      <c r="RJV35" s="276"/>
      <c r="RJW35" s="276"/>
      <c r="RJX35" s="276"/>
      <c r="RJY35" s="276"/>
      <c r="RJZ35" s="276"/>
      <c r="RKA35" s="276"/>
      <c r="RKB35" s="276"/>
      <c r="RKC35" s="276"/>
      <c r="RKD35" s="276"/>
      <c r="RKE35" s="276"/>
      <c r="RKF35" s="276"/>
      <c r="RKG35" s="276"/>
      <c r="RKH35" s="276"/>
      <c r="RKI35" s="276"/>
      <c r="RKJ35" s="276"/>
      <c r="RKK35" s="276"/>
      <c r="RKL35" s="276"/>
      <c r="RKM35" s="276"/>
      <c r="RKN35" s="276"/>
      <c r="RKO35" s="276"/>
      <c r="RKP35" s="276"/>
      <c r="RKQ35" s="276"/>
      <c r="RKR35" s="276"/>
      <c r="RKS35" s="276"/>
      <c r="RKT35" s="276"/>
      <c r="RKU35" s="276"/>
      <c r="RKV35" s="276"/>
      <c r="RKW35" s="276"/>
      <c r="RKX35" s="276"/>
      <c r="RKY35" s="276"/>
      <c r="RKZ35" s="276"/>
      <c r="RLA35" s="276"/>
      <c r="RLB35" s="276"/>
      <c r="RLC35" s="276"/>
      <c r="RLD35" s="276"/>
      <c r="RLE35" s="276"/>
      <c r="RLF35" s="276"/>
      <c r="RLG35" s="276"/>
      <c r="RLH35" s="276"/>
      <c r="RLI35" s="276"/>
      <c r="RLJ35" s="276"/>
      <c r="RLK35" s="276"/>
      <c r="RLL35" s="276"/>
      <c r="RLM35" s="276"/>
      <c r="RLN35" s="276"/>
      <c r="RLO35" s="276"/>
      <c r="RLP35" s="276"/>
      <c r="RLQ35" s="276"/>
      <c r="RLR35" s="276"/>
      <c r="RLS35" s="276"/>
      <c r="RLT35" s="276"/>
      <c r="RLU35" s="276"/>
      <c r="RLV35" s="276"/>
      <c r="RLW35" s="276"/>
      <c r="RLX35" s="276"/>
      <c r="RLY35" s="276"/>
      <c r="RLZ35" s="276"/>
      <c r="RMA35" s="276"/>
      <c r="RMB35" s="276"/>
      <c r="RMC35" s="276"/>
      <c r="RMD35" s="276"/>
      <c r="RME35" s="276"/>
      <c r="RMF35" s="276"/>
      <c r="RMG35" s="276"/>
      <c r="RMH35" s="276"/>
      <c r="RMI35" s="276"/>
      <c r="RMJ35" s="276"/>
      <c r="RMK35" s="276"/>
      <c r="RML35" s="276"/>
      <c r="RMM35" s="276"/>
      <c r="RMN35" s="276"/>
      <c r="RMO35" s="276"/>
      <c r="RMP35" s="276"/>
      <c r="RMQ35" s="276"/>
      <c r="RMR35" s="276"/>
      <c r="RMS35" s="276"/>
      <c r="RMT35" s="276"/>
      <c r="RMU35" s="276"/>
      <c r="RMV35" s="276"/>
      <c r="RMW35" s="276"/>
      <c r="RMX35" s="276"/>
      <c r="RMY35" s="276"/>
      <c r="RMZ35" s="276"/>
      <c r="RNA35" s="276"/>
      <c r="RNB35" s="276"/>
      <c r="RNC35" s="276"/>
      <c r="RND35" s="276"/>
      <c r="RNE35" s="276"/>
      <c r="RNF35" s="276"/>
      <c r="RNG35" s="276"/>
      <c r="RNH35" s="276"/>
      <c r="RNI35" s="276"/>
      <c r="RNJ35" s="276"/>
      <c r="RNK35" s="276"/>
      <c r="RNL35" s="276"/>
      <c r="RNM35" s="276"/>
      <c r="RNN35" s="276"/>
      <c r="RNO35" s="276"/>
      <c r="RNP35" s="276"/>
      <c r="RNQ35" s="276"/>
      <c r="RNR35" s="276"/>
      <c r="RNS35" s="276"/>
      <c r="RNT35" s="276"/>
      <c r="RNU35" s="276"/>
      <c r="RNV35" s="276"/>
      <c r="RNW35" s="276"/>
      <c r="RNX35" s="276"/>
      <c r="RNY35" s="276"/>
      <c r="RNZ35" s="276"/>
      <c r="ROA35" s="276"/>
      <c r="ROB35" s="276"/>
      <c r="ROC35" s="276"/>
      <c r="ROD35" s="276"/>
      <c r="ROE35" s="276"/>
      <c r="ROF35" s="276"/>
      <c r="ROG35" s="276"/>
      <c r="ROH35" s="276"/>
      <c r="ROI35" s="276"/>
      <c r="ROJ35" s="276"/>
      <c r="ROK35" s="276"/>
      <c r="ROL35" s="276"/>
      <c r="ROM35" s="276"/>
      <c r="RON35" s="276"/>
      <c r="ROO35" s="276"/>
      <c r="ROP35" s="276"/>
      <c r="ROQ35" s="276"/>
      <c r="ROR35" s="276"/>
      <c r="ROS35" s="276"/>
      <c r="ROT35" s="276"/>
      <c r="ROU35" s="276"/>
      <c r="ROV35" s="276"/>
      <c r="ROW35" s="276"/>
      <c r="ROX35" s="276"/>
      <c r="ROY35" s="276"/>
      <c r="ROZ35" s="276"/>
      <c r="RPA35" s="276"/>
      <c r="RPB35" s="276"/>
      <c r="RPC35" s="276"/>
      <c r="RPD35" s="276"/>
      <c r="RPE35" s="276"/>
      <c r="RPF35" s="276"/>
      <c r="RPG35" s="276"/>
      <c r="RPH35" s="276"/>
      <c r="RPI35" s="276"/>
      <c r="RPJ35" s="276"/>
      <c r="RPK35" s="276"/>
      <c r="RPL35" s="276"/>
      <c r="RPM35" s="276"/>
      <c r="RPN35" s="276"/>
      <c r="RPO35" s="276"/>
      <c r="RPP35" s="276"/>
      <c r="RPQ35" s="276"/>
      <c r="RPR35" s="276"/>
      <c r="RPS35" s="276"/>
      <c r="RPT35" s="276"/>
      <c r="RPU35" s="276"/>
      <c r="RPV35" s="276"/>
      <c r="RPW35" s="276"/>
      <c r="RPX35" s="276"/>
      <c r="RPY35" s="276"/>
      <c r="RPZ35" s="276"/>
      <c r="RQA35" s="276"/>
      <c r="RQB35" s="276"/>
      <c r="RQC35" s="276"/>
      <c r="RQD35" s="276"/>
      <c r="RQE35" s="276"/>
      <c r="RQF35" s="276"/>
      <c r="RQG35" s="276"/>
      <c r="RQH35" s="276"/>
      <c r="RQI35" s="276"/>
      <c r="RQJ35" s="276"/>
      <c r="RQK35" s="276"/>
      <c r="RQL35" s="276"/>
      <c r="RQM35" s="276"/>
      <c r="RQN35" s="276"/>
      <c r="RQO35" s="276"/>
      <c r="RQP35" s="276"/>
      <c r="RQQ35" s="276"/>
      <c r="RQR35" s="276"/>
      <c r="RQS35" s="276"/>
      <c r="RQT35" s="276"/>
      <c r="RQU35" s="276"/>
      <c r="RQV35" s="276"/>
      <c r="RQW35" s="276"/>
      <c r="RQX35" s="276"/>
      <c r="RQY35" s="276"/>
      <c r="RQZ35" s="276"/>
      <c r="RRA35" s="276"/>
      <c r="RRB35" s="276"/>
      <c r="RRC35" s="276"/>
      <c r="RRD35" s="276"/>
      <c r="RRE35" s="276"/>
      <c r="RRF35" s="276"/>
      <c r="RRG35" s="276"/>
      <c r="RRH35" s="276"/>
      <c r="RRI35" s="276"/>
      <c r="RRJ35" s="276"/>
      <c r="RRK35" s="276"/>
      <c r="RRL35" s="276"/>
      <c r="RRM35" s="276"/>
      <c r="RRN35" s="276"/>
      <c r="RRO35" s="276"/>
      <c r="RRP35" s="276"/>
      <c r="RRQ35" s="276"/>
      <c r="RRR35" s="276"/>
      <c r="RRS35" s="276"/>
      <c r="RRT35" s="276"/>
      <c r="RRU35" s="276"/>
      <c r="RRV35" s="276"/>
      <c r="RRW35" s="276"/>
      <c r="RRX35" s="276"/>
      <c r="RRY35" s="276"/>
      <c r="RRZ35" s="276"/>
      <c r="RSA35" s="276"/>
      <c r="RSB35" s="276"/>
      <c r="RSC35" s="276"/>
      <c r="RSD35" s="276"/>
      <c r="RSE35" s="276"/>
      <c r="RSF35" s="276"/>
      <c r="RSG35" s="276"/>
      <c r="RSH35" s="276"/>
      <c r="RSI35" s="276"/>
      <c r="RSJ35" s="276"/>
      <c r="RSK35" s="276"/>
      <c r="RSL35" s="276"/>
      <c r="RSM35" s="276"/>
      <c r="RSN35" s="276"/>
      <c r="RSO35" s="276"/>
      <c r="RSP35" s="276"/>
      <c r="RSQ35" s="276"/>
      <c r="RSR35" s="276"/>
      <c r="RSS35" s="276"/>
      <c r="RST35" s="276"/>
      <c r="RSU35" s="276"/>
      <c r="RSV35" s="276"/>
      <c r="RSW35" s="276"/>
      <c r="RSX35" s="276"/>
      <c r="RSY35" s="276"/>
      <c r="RSZ35" s="276"/>
      <c r="RTA35" s="276"/>
      <c r="RTB35" s="276"/>
      <c r="RTC35" s="276"/>
      <c r="RTD35" s="276"/>
      <c r="RTE35" s="276"/>
      <c r="RTF35" s="276"/>
      <c r="RTG35" s="276"/>
      <c r="RTH35" s="276"/>
      <c r="RTI35" s="276"/>
      <c r="RTJ35" s="276"/>
      <c r="RTK35" s="276"/>
      <c r="RTL35" s="276"/>
      <c r="RTM35" s="276"/>
      <c r="RTN35" s="276"/>
      <c r="RTO35" s="276"/>
      <c r="RTP35" s="276"/>
      <c r="RTQ35" s="276"/>
      <c r="RTR35" s="276"/>
      <c r="RTS35" s="276"/>
      <c r="RTT35" s="276"/>
      <c r="RTU35" s="276"/>
      <c r="RTV35" s="276"/>
      <c r="RTW35" s="276"/>
      <c r="RTX35" s="276"/>
      <c r="RTY35" s="276"/>
      <c r="RTZ35" s="276"/>
      <c r="RUA35" s="276"/>
      <c r="RUB35" s="276"/>
      <c r="RUC35" s="276"/>
      <c r="RUD35" s="276"/>
      <c r="RUE35" s="276"/>
      <c r="RUF35" s="276"/>
      <c r="RUG35" s="276"/>
      <c r="RUH35" s="276"/>
      <c r="RUI35" s="276"/>
      <c r="RUJ35" s="276"/>
      <c r="RUK35" s="276"/>
      <c r="RUL35" s="276"/>
      <c r="RUM35" s="276"/>
      <c r="RUN35" s="276"/>
      <c r="RUO35" s="276"/>
      <c r="RUP35" s="276"/>
      <c r="RUQ35" s="276"/>
      <c r="RUR35" s="276"/>
      <c r="RUS35" s="276"/>
      <c r="RUT35" s="276"/>
      <c r="RUU35" s="276"/>
      <c r="RUV35" s="276"/>
      <c r="RUW35" s="276"/>
      <c r="RUX35" s="276"/>
      <c r="RUY35" s="276"/>
      <c r="RUZ35" s="276"/>
      <c r="RVA35" s="276"/>
      <c r="RVB35" s="276"/>
      <c r="RVC35" s="276"/>
      <c r="RVD35" s="276"/>
      <c r="RVE35" s="276"/>
      <c r="RVF35" s="276"/>
      <c r="RVG35" s="276"/>
      <c r="RVH35" s="276"/>
      <c r="RVI35" s="276"/>
      <c r="RVJ35" s="276"/>
      <c r="RVK35" s="276"/>
      <c r="RVL35" s="276"/>
      <c r="RVM35" s="276"/>
      <c r="RVN35" s="276"/>
      <c r="RVO35" s="276"/>
      <c r="RVP35" s="276"/>
      <c r="RVQ35" s="276"/>
      <c r="RVR35" s="276"/>
      <c r="RVS35" s="276"/>
      <c r="RVT35" s="276"/>
      <c r="RVU35" s="276"/>
      <c r="RVV35" s="276"/>
      <c r="RVW35" s="276"/>
      <c r="RVX35" s="276"/>
      <c r="RVY35" s="276"/>
      <c r="RVZ35" s="276"/>
      <c r="RWA35" s="276"/>
      <c r="RWB35" s="276"/>
      <c r="RWC35" s="276"/>
      <c r="RWD35" s="276"/>
      <c r="RWE35" s="276"/>
      <c r="RWF35" s="276"/>
      <c r="RWG35" s="276"/>
      <c r="RWH35" s="276"/>
      <c r="RWI35" s="276"/>
      <c r="RWJ35" s="276"/>
      <c r="RWK35" s="276"/>
      <c r="RWL35" s="276"/>
      <c r="RWM35" s="276"/>
      <c r="RWN35" s="276"/>
      <c r="RWO35" s="276"/>
      <c r="RWP35" s="276"/>
      <c r="RWQ35" s="276"/>
      <c r="RWR35" s="276"/>
      <c r="RWS35" s="276"/>
      <c r="RWT35" s="276"/>
      <c r="RWU35" s="276"/>
      <c r="RWV35" s="276"/>
      <c r="RWW35" s="276"/>
      <c r="RWX35" s="276"/>
      <c r="RWY35" s="276"/>
      <c r="RWZ35" s="276"/>
      <c r="RXA35" s="276"/>
      <c r="RXB35" s="276"/>
      <c r="RXC35" s="276"/>
      <c r="RXD35" s="276"/>
      <c r="RXE35" s="276"/>
      <c r="RXF35" s="276"/>
      <c r="RXG35" s="276"/>
      <c r="RXH35" s="276"/>
      <c r="RXI35" s="276"/>
      <c r="RXJ35" s="276"/>
      <c r="RXK35" s="276"/>
      <c r="RXL35" s="276"/>
      <c r="RXM35" s="276"/>
      <c r="RXN35" s="276"/>
      <c r="RXO35" s="276"/>
      <c r="RXP35" s="276"/>
      <c r="RXQ35" s="276"/>
      <c r="RXR35" s="276"/>
      <c r="RXS35" s="276"/>
      <c r="RXT35" s="276"/>
      <c r="RXU35" s="276"/>
      <c r="RXV35" s="276"/>
      <c r="RXW35" s="276"/>
      <c r="RXX35" s="276"/>
      <c r="RXY35" s="276"/>
      <c r="RXZ35" s="276"/>
      <c r="RYA35" s="276"/>
      <c r="RYB35" s="276"/>
      <c r="RYC35" s="276"/>
      <c r="RYD35" s="276"/>
      <c r="RYE35" s="276"/>
      <c r="RYF35" s="276"/>
      <c r="RYG35" s="276"/>
      <c r="RYH35" s="276"/>
      <c r="RYI35" s="276"/>
      <c r="RYJ35" s="276"/>
      <c r="RYK35" s="276"/>
      <c r="RYL35" s="276"/>
      <c r="RYM35" s="276"/>
      <c r="RYN35" s="276"/>
      <c r="RYO35" s="276"/>
      <c r="RYP35" s="276"/>
      <c r="RYQ35" s="276"/>
      <c r="RYR35" s="276"/>
      <c r="RYS35" s="276"/>
      <c r="RYT35" s="276"/>
      <c r="RYU35" s="276"/>
      <c r="RYV35" s="276"/>
      <c r="RYW35" s="276"/>
      <c r="RYX35" s="276"/>
      <c r="RYY35" s="276"/>
      <c r="RYZ35" s="276"/>
      <c r="RZA35" s="276"/>
      <c r="RZB35" s="276"/>
      <c r="RZC35" s="276"/>
      <c r="RZD35" s="276"/>
      <c r="RZE35" s="276"/>
      <c r="RZF35" s="276"/>
      <c r="RZG35" s="276"/>
      <c r="RZH35" s="276"/>
      <c r="RZI35" s="276"/>
      <c r="RZJ35" s="276"/>
      <c r="RZK35" s="276"/>
      <c r="RZL35" s="276"/>
      <c r="RZM35" s="276"/>
      <c r="RZN35" s="276"/>
      <c r="RZO35" s="276"/>
      <c r="RZP35" s="276"/>
      <c r="RZQ35" s="276"/>
      <c r="RZR35" s="276"/>
      <c r="RZS35" s="276"/>
      <c r="RZT35" s="276"/>
      <c r="RZU35" s="276"/>
      <c r="RZV35" s="276"/>
      <c r="RZW35" s="276"/>
      <c r="RZX35" s="276"/>
      <c r="RZY35" s="276"/>
      <c r="RZZ35" s="276"/>
      <c r="SAA35" s="276"/>
      <c r="SAB35" s="276"/>
      <c r="SAC35" s="276"/>
      <c r="SAD35" s="276"/>
      <c r="SAE35" s="276"/>
      <c r="SAF35" s="276"/>
      <c r="SAG35" s="276"/>
      <c r="SAH35" s="276"/>
      <c r="SAI35" s="276"/>
      <c r="SAJ35" s="276"/>
      <c r="SAK35" s="276"/>
      <c r="SAL35" s="276"/>
      <c r="SAM35" s="276"/>
      <c r="SAN35" s="276"/>
      <c r="SAO35" s="276"/>
      <c r="SAP35" s="276"/>
      <c r="SAQ35" s="276"/>
      <c r="SAR35" s="276"/>
      <c r="SAS35" s="276"/>
      <c r="SAT35" s="276"/>
      <c r="SAU35" s="276"/>
      <c r="SAV35" s="276"/>
      <c r="SAW35" s="276"/>
      <c r="SAX35" s="276"/>
      <c r="SAY35" s="276"/>
      <c r="SAZ35" s="276"/>
      <c r="SBA35" s="276"/>
      <c r="SBB35" s="276"/>
      <c r="SBC35" s="276"/>
      <c r="SBD35" s="276"/>
      <c r="SBE35" s="276"/>
      <c r="SBF35" s="276"/>
      <c r="SBG35" s="276"/>
      <c r="SBH35" s="276"/>
      <c r="SBI35" s="276"/>
      <c r="SBJ35" s="276"/>
      <c r="SBK35" s="276"/>
      <c r="SBL35" s="276"/>
      <c r="SBM35" s="276"/>
      <c r="SBN35" s="276"/>
      <c r="SBO35" s="276"/>
      <c r="SBP35" s="276"/>
      <c r="SBQ35" s="276"/>
      <c r="SBR35" s="276"/>
      <c r="SBS35" s="276"/>
      <c r="SBT35" s="276"/>
      <c r="SBU35" s="276"/>
      <c r="SBV35" s="276"/>
      <c r="SBW35" s="276"/>
      <c r="SBX35" s="276"/>
      <c r="SBY35" s="276"/>
      <c r="SBZ35" s="276"/>
      <c r="SCA35" s="276"/>
      <c r="SCB35" s="276"/>
      <c r="SCC35" s="276"/>
      <c r="SCD35" s="276"/>
      <c r="SCE35" s="276"/>
      <c r="SCF35" s="276"/>
      <c r="SCG35" s="276"/>
      <c r="SCH35" s="276"/>
      <c r="SCI35" s="276"/>
      <c r="SCJ35" s="276"/>
      <c r="SCK35" s="276"/>
      <c r="SCL35" s="276"/>
      <c r="SCM35" s="276"/>
      <c r="SCN35" s="276"/>
      <c r="SCO35" s="276"/>
      <c r="SCP35" s="276"/>
      <c r="SCQ35" s="276"/>
      <c r="SCR35" s="276"/>
      <c r="SCS35" s="276"/>
      <c r="SCT35" s="276"/>
      <c r="SCU35" s="276"/>
      <c r="SCV35" s="276"/>
      <c r="SCW35" s="276"/>
      <c r="SCX35" s="276"/>
      <c r="SCY35" s="276"/>
      <c r="SCZ35" s="276"/>
      <c r="SDA35" s="276"/>
      <c r="SDB35" s="276"/>
      <c r="SDC35" s="276"/>
      <c r="SDD35" s="276"/>
      <c r="SDE35" s="276"/>
      <c r="SDF35" s="276"/>
      <c r="SDG35" s="276"/>
      <c r="SDH35" s="276"/>
      <c r="SDI35" s="276"/>
      <c r="SDJ35" s="276"/>
      <c r="SDK35" s="276"/>
      <c r="SDL35" s="276"/>
      <c r="SDM35" s="276"/>
      <c r="SDN35" s="276"/>
      <c r="SDO35" s="276"/>
      <c r="SDP35" s="276"/>
      <c r="SDQ35" s="276"/>
      <c r="SDR35" s="276"/>
      <c r="SDS35" s="276"/>
      <c r="SDT35" s="276"/>
      <c r="SDU35" s="276"/>
      <c r="SDV35" s="276"/>
      <c r="SDW35" s="276"/>
      <c r="SDX35" s="276"/>
      <c r="SDY35" s="276"/>
      <c r="SDZ35" s="276"/>
      <c r="SEA35" s="276"/>
      <c r="SEB35" s="276"/>
      <c r="SEC35" s="276"/>
      <c r="SED35" s="276"/>
      <c r="SEE35" s="276"/>
      <c r="SEF35" s="276"/>
      <c r="SEG35" s="276"/>
      <c r="SEH35" s="276"/>
      <c r="SEI35" s="276"/>
      <c r="SEJ35" s="276"/>
      <c r="SEK35" s="276"/>
      <c r="SEL35" s="276"/>
      <c r="SEM35" s="276"/>
      <c r="SEN35" s="276"/>
      <c r="SEO35" s="276"/>
      <c r="SEP35" s="276"/>
      <c r="SEQ35" s="276"/>
      <c r="SER35" s="276"/>
      <c r="SES35" s="276"/>
      <c r="SET35" s="276"/>
      <c r="SEU35" s="276"/>
      <c r="SEV35" s="276"/>
      <c r="SEW35" s="276"/>
      <c r="SEX35" s="276"/>
      <c r="SEY35" s="276"/>
      <c r="SEZ35" s="276"/>
      <c r="SFA35" s="276"/>
      <c r="SFB35" s="276"/>
      <c r="SFC35" s="276"/>
      <c r="SFD35" s="276"/>
      <c r="SFE35" s="276"/>
      <c r="SFF35" s="276"/>
      <c r="SFG35" s="276"/>
      <c r="SFH35" s="276"/>
      <c r="SFI35" s="276"/>
      <c r="SFJ35" s="276"/>
      <c r="SFK35" s="276"/>
      <c r="SFL35" s="276"/>
      <c r="SFM35" s="276"/>
      <c r="SFN35" s="276"/>
      <c r="SFO35" s="276"/>
      <c r="SFP35" s="276"/>
      <c r="SFQ35" s="276"/>
      <c r="SFR35" s="276"/>
      <c r="SFS35" s="276"/>
      <c r="SFT35" s="276"/>
      <c r="SFU35" s="276"/>
      <c r="SFV35" s="276"/>
      <c r="SFW35" s="276"/>
      <c r="SFX35" s="276"/>
      <c r="SFY35" s="276"/>
      <c r="SFZ35" s="276"/>
      <c r="SGA35" s="276"/>
      <c r="SGB35" s="276"/>
      <c r="SGC35" s="276"/>
      <c r="SGD35" s="276"/>
      <c r="SGE35" s="276"/>
      <c r="SGF35" s="276"/>
      <c r="SGG35" s="276"/>
      <c r="SGH35" s="276"/>
      <c r="SGI35" s="276"/>
      <c r="SGJ35" s="276"/>
      <c r="SGK35" s="276"/>
      <c r="SGL35" s="276"/>
      <c r="SGM35" s="276"/>
      <c r="SGN35" s="276"/>
      <c r="SGO35" s="276"/>
      <c r="SGP35" s="276"/>
      <c r="SGQ35" s="276"/>
      <c r="SGR35" s="276"/>
      <c r="SGS35" s="276"/>
      <c r="SGT35" s="276"/>
      <c r="SGU35" s="276"/>
      <c r="SGV35" s="276"/>
      <c r="SGW35" s="276"/>
      <c r="SGX35" s="276"/>
      <c r="SGY35" s="276"/>
      <c r="SGZ35" s="276"/>
      <c r="SHA35" s="276"/>
      <c r="SHB35" s="276"/>
      <c r="SHC35" s="276"/>
      <c r="SHD35" s="276"/>
      <c r="SHE35" s="276"/>
      <c r="SHF35" s="276"/>
      <c r="SHG35" s="276"/>
      <c r="SHH35" s="276"/>
      <c r="SHI35" s="276"/>
      <c r="SHJ35" s="276"/>
      <c r="SHK35" s="276"/>
      <c r="SHL35" s="276"/>
      <c r="SHM35" s="276"/>
      <c r="SHN35" s="276"/>
      <c r="SHO35" s="276"/>
      <c r="SHP35" s="276"/>
      <c r="SHQ35" s="276"/>
      <c r="SHR35" s="276"/>
      <c r="SHS35" s="276"/>
      <c r="SHT35" s="276"/>
      <c r="SHU35" s="276"/>
      <c r="SHV35" s="276"/>
      <c r="SHW35" s="276"/>
      <c r="SHX35" s="276"/>
      <c r="SHY35" s="276"/>
      <c r="SHZ35" s="276"/>
      <c r="SIA35" s="276"/>
      <c r="SIB35" s="276"/>
      <c r="SIC35" s="276"/>
      <c r="SID35" s="276"/>
      <c r="SIE35" s="276"/>
      <c r="SIF35" s="276"/>
      <c r="SIG35" s="276"/>
      <c r="SIH35" s="276"/>
      <c r="SII35" s="276"/>
      <c r="SIJ35" s="276"/>
      <c r="SIK35" s="276"/>
      <c r="SIL35" s="276"/>
      <c r="SIM35" s="276"/>
      <c r="SIN35" s="276"/>
      <c r="SIO35" s="276"/>
      <c r="SIP35" s="276"/>
      <c r="SIQ35" s="276"/>
      <c r="SIR35" s="276"/>
      <c r="SIS35" s="276"/>
      <c r="SIT35" s="276"/>
      <c r="SIU35" s="276"/>
      <c r="SIV35" s="276"/>
      <c r="SIW35" s="276"/>
      <c r="SIX35" s="276"/>
      <c r="SIY35" s="276"/>
      <c r="SIZ35" s="276"/>
      <c r="SJA35" s="276"/>
      <c r="SJB35" s="276"/>
      <c r="SJC35" s="276"/>
      <c r="SJD35" s="276"/>
      <c r="SJE35" s="276"/>
      <c r="SJF35" s="276"/>
      <c r="SJG35" s="276"/>
      <c r="SJH35" s="276"/>
      <c r="SJI35" s="276"/>
      <c r="SJJ35" s="276"/>
      <c r="SJK35" s="276"/>
      <c r="SJL35" s="276"/>
      <c r="SJM35" s="276"/>
      <c r="SJN35" s="276"/>
      <c r="SJO35" s="276"/>
      <c r="SJP35" s="276"/>
      <c r="SJQ35" s="276"/>
      <c r="SJR35" s="276"/>
      <c r="SJS35" s="276"/>
      <c r="SJT35" s="276"/>
      <c r="SJU35" s="276"/>
      <c r="SJV35" s="276"/>
      <c r="SJW35" s="276"/>
      <c r="SJX35" s="276"/>
      <c r="SJY35" s="276"/>
      <c r="SJZ35" s="276"/>
      <c r="SKA35" s="276"/>
      <c r="SKB35" s="276"/>
      <c r="SKC35" s="276"/>
      <c r="SKD35" s="276"/>
      <c r="SKE35" s="276"/>
      <c r="SKF35" s="276"/>
      <c r="SKG35" s="276"/>
      <c r="SKH35" s="276"/>
      <c r="SKI35" s="276"/>
      <c r="SKJ35" s="276"/>
      <c r="SKK35" s="276"/>
      <c r="SKL35" s="276"/>
      <c r="SKM35" s="276"/>
      <c r="SKN35" s="276"/>
      <c r="SKO35" s="276"/>
      <c r="SKP35" s="276"/>
      <c r="SKQ35" s="276"/>
      <c r="SKR35" s="276"/>
      <c r="SKS35" s="276"/>
      <c r="SKT35" s="276"/>
      <c r="SKU35" s="276"/>
      <c r="SKV35" s="276"/>
      <c r="SKW35" s="276"/>
      <c r="SKX35" s="276"/>
      <c r="SKY35" s="276"/>
      <c r="SKZ35" s="276"/>
      <c r="SLA35" s="276"/>
      <c r="SLB35" s="276"/>
      <c r="SLC35" s="276"/>
      <c r="SLD35" s="276"/>
      <c r="SLE35" s="276"/>
      <c r="SLF35" s="276"/>
      <c r="SLG35" s="276"/>
      <c r="SLH35" s="276"/>
      <c r="SLI35" s="276"/>
      <c r="SLJ35" s="276"/>
      <c r="SLK35" s="276"/>
      <c r="SLL35" s="276"/>
      <c r="SLM35" s="276"/>
      <c r="SLN35" s="276"/>
      <c r="SLO35" s="276"/>
      <c r="SLP35" s="276"/>
      <c r="SLQ35" s="276"/>
      <c r="SLR35" s="276"/>
      <c r="SLS35" s="276"/>
      <c r="SLT35" s="276"/>
      <c r="SLU35" s="276"/>
      <c r="SLV35" s="276"/>
      <c r="SLW35" s="276"/>
      <c r="SLX35" s="276"/>
      <c r="SLY35" s="276"/>
      <c r="SLZ35" s="276"/>
      <c r="SMA35" s="276"/>
      <c r="SMB35" s="276"/>
      <c r="SMC35" s="276"/>
      <c r="SMD35" s="276"/>
      <c r="SME35" s="276"/>
      <c r="SMF35" s="276"/>
      <c r="SMG35" s="276"/>
      <c r="SMH35" s="276"/>
      <c r="SMI35" s="276"/>
      <c r="SMJ35" s="276"/>
      <c r="SMK35" s="276"/>
      <c r="SML35" s="276"/>
      <c r="SMM35" s="276"/>
      <c r="SMN35" s="276"/>
      <c r="SMO35" s="276"/>
      <c r="SMP35" s="276"/>
      <c r="SMQ35" s="276"/>
      <c r="SMR35" s="276"/>
      <c r="SMS35" s="276"/>
      <c r="SMT35" s="276"/>
      <c r="SMU35" s="276"/>
      <c r="SMV35" s="276"/>
      <c r="SMW35" s="276"/>
      <c r="SMX35" s="276"/>
      <c r="SMY35" s="276"/>
      <c r="SMZ35" s="276"/>
      <c r="SNA35" s="276"/>
      <c r="SNB35" s="276"/>
      <c r="SNC35" s="276"/>
      <c r="SND35" s="276"/>
      <c r="SNE35" s="276"/>
      <c r="SNF35" s="276"/>
      <c r="SNG35" s="276"/>
      <c r="SNH35" s="276"/>
      <c r="SNI35" s="276"/>
      <c r="SNJ35" s="276"/>
      <c r="SNK35" s="276"/>
      <c r="SNL35" s="276"/>
      <c r="SNM35" s="276"/>
      <c r="SNN35" s="276"/>
      <c r="SNO35" s="276"/>
      <c r="SNP35" s="276"/>
      <c r="SNQ35" s="276"/>
      <c r="SNR35" s="276"/>
      <c r="SNS35" s="276"/>
      <c r="SNT35" s="276"/>
      <c r="SNU35" s="276"/>
      <c r="SNV35" s="276"/>
      <c r="SNW35" s="276"/>
      <c r="SNX35" s="276"/>
      <c r="SNY35" s="276"/>
      <c r="SNZ35" s="276"/>
      <c r="SOA35" s="276"/>
      <c r="SOB35" s="276"/>
      <c r="SOC35" s="276"/>
      <c r="SOD35" s="276"/>
      <c r="SOE35" s="276"/>
      <c r="SOF35" s="276"/>
      <c r="SOG35" s="276"/>
      <c r="SOH35" s="276"/>
      <c r="SOI35" s="276"/>
      <c r="SOJ35" s="276"/>
      <c r="SOK35" s="276"/>
      <c r="SOL35" s="276"/>
      <c r="SOM35" s="276"/>
      <c r="SON35" s="276"/>
      <c r="SOO35" s="276"/>
      <c r="SOP35" s="276"/>
      <c r="SOQ35" s="276"/>
      <c r="SOR35" s="276"/>
      <c r="SOS35" s="276"/>
      <c r="SOT35" s="276"/>
      <c r="SOU35" s="276"/>
      <c r="SOV35" s="276"/>
      <c r="SOW35" s="276"/>
      <c r="SOX35" s="276"/>
      <c r="SOY35" s="276"/>
      <c r="SOZ35" s="276"/>
      <c r="SPA35" s="276"/>
      <c r="SPB35" s="276"/>
      <c r="SPC35" s="276"/>
      <c r="SPD35" s="276"/>
      <c r="SPE35" s="276"/>
      <c r="SPF35" s="276"/>
      <c r="SPG35" s="276"/>
      <c r="SPH35" s="276"/>
      <c r="SPI35" s="276"/>
      <c r="SPJ35" s="276"/>
      <c r="SPK35" s="276"/>
      <c r="SPL35" s="276"/>
      <c r="SPM35" s="276"/>
      <c r="SPN35" s="276"/>
      <c r="SPO35" s="276"/>
      <c r="SPP35" s="276"/>
      <c r="SPQ35" s="276"/>
      <c r="SPR35" s="276"/>
      <c r="SPS35" s="276"/>
      <c r="SPT35" s="276"/>
      <c r="SPU35" s="276"/>
      <c r="SPV35" s="276"/>
      <c r="SPW35" s="276"/>
      <c r="SPX35" s="276"/>
      <c r="SPY35" s="276"/>
      <c r="SPZ35" s="276"/>
      <c r="SQA35" s="276"/>
      <c r="SQB35" s="276"/>
      <c r="SQC35" s="276"/>
      <c r="SQD35" s="276"/>
      <c r="SQE35" s="276"/>
      <c r="SQF35" s="276"/>
      <c r="SQG35" s="276"/>
      <c r="SQH35" s="276"/>
      <c r="SQI35" s="276"/>
      <c r="SQJ35" s="276"/>
      <c r="SQK35" s="276"/>
      <c r="SQL35" s="276"/>
      <c r="SQM35" s="276"/>
      <c r="SQN35" s="276"/>
      <c r="SQO35" s="276"/>
      <c r="SQP35" s="276"/>
      <c r="SQQ35" s="276"/>
      <c r="SQR35" s="276"/>
      <c r="SQS35" s="276"/>
      <c r="SQT35" s="276"/>
      <c r="SQU35" s="276"/>
      <c r="SQV35" s="276"/>
      <c r="SQW35" s="276"/>
      <c r="SQX35" s="276"/>
      <c r="SQY35" s="276"/>
      <c r="SQZ35" s="276"/>
      <c r="SRA35" s="276"/>
      <c r="SRB35" s="276"/>
      <c r="SRC35" s="276"/>
      <c r="SRD35" s="276"/>
      <c r="SRE35" s="276"/>
      <c r="SRF35" s="276"/>
      <c r="SRG35" s="276"/>
      <c r="SRH35" s="276"/>
      <c r="SRI35" s="276"/>
      <c r="SRJ35" s="276"/>
      <c r="SRK35" s="276"/>
      <c r="SRL35" s="276"/>
      <c r="SRM35" s="276"/>
      <c r="SRN35" s="276"/>
      <c r="SRO35" s="276"/>
      <c r="SRP35" s="276"/>
      <c r="SRQ35" s="276"/>
      <c r="SRR35" s="276"/>
      <c r="SRS35" s="276"/>
      <c r="SRT35" s="276"/>
      <c r="SRU35" s="276"/>
      <c r="SRV35" s="276"/>
      <c r="SRW35" s="276"/>
      <c r="SRX35" s="276"/>
      <c r="SRY35" s="276"/>
      <c r="SRZ35" s="276"/>
      <c r="SSA35" s="276"/>
      <c r="SSB35" s="276"/>
      <c r="SSC35" s="276"/>
      <c r="SSD35" s="276"/>
      <c r="SSE35" s="276"/>
      <c r="SSF35" s="276"/>
      <c r="SSG35" s="276"/>
      <c r="SSH35" s="276"/>
      <c r="SSI35" s="276"/>
      <c r="SSJ35" s="276"/>
      <c r="SSK35" s="276"/>
      <c r="SSL35" s="276"/>
      <c r="SSM35" s="276"/>
      <c r="SSN35" s="276"/>
      <c r="SSO35" s="276"/>
      <c r="SSP35" s="276"/>
      <c r="SSQ35" s="276"/>
      <c r="SSR35" s="276"/>
      <c r="SSS35" s="276"/>
      <c r="SST35" s="276"/>
      <c r="SSU35" s="276"/>
      <c r="SSV35" s="276"/>
      <c r="SSW35" s="276"/>
      <c r="SSX35" s="276"/>
      <c r="SSY35" s="276"/>
      <c r="SSZ35" s="276"/>
      <c r="STA35" s="276"/>
      <c r="STB35" s="276"/>
      <c r="STC35" s="276"/>
      <c r="STD35" s="276"/>
      <c r="STE35" s="276"/>
      <c r="STF35" s="276"/>
      <c r="STG35" s="276"/>
      <c r="STH35" s="276"/>
      <c r="STI35" s="276"/>
      <c r="STJ35" s="276"/>
      <c r="STK35" s="276"/>
      <c r="STL35" s="276"/>
      <c r="STM35" s="276"/>
      <c r="STN35" s="276"/>
      <c r="STO35" s="276"/>
      <c r="STP35" s="276"/>
      <c r="STQ35" s="276"/>
      <c r="STR35" s="276"/>
      <c r="STS35" s="276"/>
      <c r="STT35" s="276"/>
      <c r="STU35" s="276"/>
      <c r="STV35" s="276"/>
      <c r="STW35" s="276"/>
      <c r="STX35" s="276"/>
      <c r="STY35" s="276"/>
      <c r="STZ35" s="276"/>
      <c r="SUA35" s="276"/>
      <c r="SUB35" s="276"/>
      <c r="SUC35" s="276"/>
      <c r="SUD35" s="276"/>
      <c r="SUE35" s="276"/>
      <c r="SUF35" s="276"/>
      <c r="SUG35" s="276"/>
      <c r="SUH35" s="276"/>
      <c r="SUI35" s="276"/>
      <c r="SUJ35" s="276"/>
      <c r="SUK35" s="276"/>
      <c r="SUL35" s="276"/>
      <c r="SUM35" s="276"/>
      <c r="SUN35" s="276"/>
      <c r="SUO35" s="276"/>
      <c r="SUP35" s="276"/>
      <c r="SUQ35" s="276"/>
      <c r="SUR35" s="276"/>
      <c r="SUS35" s="276"/>
      <c r="SUT35" s="276"/>
      <c r="SUU35" s="276"/>
      <c r="SUV35" s="276"/>
      <c r="SUW35" s="276"/>
      <c r="SUX35" s="276"/>
      <c r="SUY35" s="276"/>
      <c r="SUZ35" s="276"/>
      <c r="SVA35" s="276"/>
      <c r="SVB35" s="276"/>
      <c r="SVC35" s="276"/>
      <c r="SVD35" s="276"/>
      <c r="SVE35" s="276"/>
      <c r="SVF35" s="276"/>
      <c r="SVG35" s="276"/>
      <c r="SVH35" s="276"/>
      <c r="SVI35" s="276"/>
      <c r="SVJ35" s="276"/>
      <c r="SVK35" s="276"/>
      <c r="SVL35" s="276"/>
      <c r="SVM35" s="276"/>
      <c r="SVN35" s="276"/>
      <c r="SVO35" s="276"/>
      <c r="SVP35" s="276"/>
      <c r="SVQ35" s="276"/>
      <c r="SVR35" s="276"/>
      <c r="SVS35" s="276"/>
      <c r="SVT35" s="276"/>
      <c r="SVU35" s="276"/>
      <c r="SVV35" s="276"/>
      <c r="SVW35" s="276"/>
      <c r="SVX35" s="276"/>
      <c r="SVY35" s="276"/>
      <c r="SVZ35" s="276"/>
      <c r="SWA35" s="276"/>
      <c r="SWB35" s="276"/>
      <c r="SWC35" s="276"/>
      <c r="SWD35" s="276"/>
      <c r="SWE35" s="276"/>
      <c r="SWF35" s="276"/>
      <c r="SWG35" s="276"/>
      <c r="SWH35" s="276"/>
      <c r="SWI35" s="276"/>
      <c r="SWJ35" s="276"/>
      <c r="SWK35" s="276"/>
      <c r="SWL35" s="276"/>
      <c r="SWM35" s="276"/>
      <c r="SWN35" s="276"/>
      <c r="SWO35" s="276"/>
      <c r="SWP35" s="276"/>
      <c r="SWQ35" s="276"/>
      <c r="SWR35" s="276"/>
      <c r="SWS35" s="276"/>
      <c r="SWT35" s="276"/>
      <c r="SWU35" s="276"/>
      <c r="SWV35" s="276"/>
      <c r="SWW35" s="276"/>
      <c r="SWX35" s="276"/>
      <c r="SWY35" s="276"/>
      <c r="SWZ35" s="276"/>
      <c r="SXA35" s="276"/>
      <c r="SXB35" s="276"/>
      <c r="SXC35" s="276"/>
      <c r="SXD35" s="276"/>
      <c r="SXE35" s="276"/>
      <c r="SXF35" s="276"/>
      <c r="SXG35" s="276"/>
      <c r="SXH35" s="276"/>
      <c r="SXI35" s="276"/>
      <c r="SXJ35" s="276"/>
      <c r="SXK35" s="276"/>
      <c r="SXL35" s="276"/>
      <c r="SXM35" s="276"/>
      <c r="SXN35" s="276"/>
      <c r="SXO35" s="276"/>
      <c r="SXP35" s="276"/>
      <c r="SXQ35" s="276"/>
      <c r="SXR35" s="276"/>
      <c r="SXS35" s="276"/>
      <c r="SXT35" s="276"/>
      <c r="SXU35" s="276"/>
      <c r="SXV35" s="276"/>
      <c r="SXW35" s="276"/>
      <c r="SXX35" s="276"/>
      <c r="SXY35" s="276"/>
      <c r="SXZ35" s="276"/>
      <c r="SYA35" s="276"/>
      <c r="SYB35" s="276"/>
      <c r="SYC35" s="276"/>
      <c r="SYD35" s="276"/>
      <c r="SYE35" s="276"/>
      <c r="SYF35" s="276"/>
      <c r="SYG35" s="276"/>
      <c r="SYH35" s="276"/>
      <c r="SYI35" s="276"/>
      <c r="SYJ35" s="276"/>
      <c r="SYK35" s="276"/>
      <c r="SYL35" s="276"/>
      <c r="SYM35" s="276"/>
      <c r="SYN35" s="276"/>
      <c r="SYO35" s="276"/>
      <c r="SYP35" s="276"/>
      <c r="SYQ35" s="276"/>
      <c r="SYR35" s="276"/>
      <c r="SYS35" s="276"/>
      <c r="SYT35" s="276"/>
      <c r="SYU35" s="276"/>
      <c r="SYV35" s="276"/>
      <c r="SYW35" s="276"/>
      <c r="SYX35" s="276"/>
      <c r="SYY35" s="276"/>
      <c r="SYZ35" s="276"/>
      <c r="SZA35" s="276"/>
      <c r="SZB35" s="276"/>
      <c r="SZC35" s="276"/>
      <c r="SZD35" s="276"/>
      <c r="SZE35" s="276"/>
      <c r="SZF35" s="276"/>
      <c r="SZG35" s="276"/>
      <c r="SZH35" s="276"/>
      <c r="SZI35" s="276"/>
      <c r="SZJ35" s="276"/>
      <c r="SZK35" s="276"/>
      <c r="SZL35" s="276"/>
      <c r="SZM35" s="276"/>
      <c r="SZN35" s="276"/>
      <c r="SZO35" s="276"/>
      <c r="SZP35" s="276"/>
      <c r="SZQ35" s="276"/>
      <c r="SZR35" s="276"/>
      <c r="SZS35" s="276"/>
      <c r="SZT35" s="276"/>
      <c r="SZU35" s="276"/>
      <c r="SZV35" s="276"/>
      <c r="SZW35" s="276"/>
      <c r="SZX35" s="276"/>
      <c r="SZY35" s="276"/>
      <c r="SZZ35" s="276"/>
      <c r="TAA35" s="276"/>
      <c r="TAB35" s="276"/>
      <c r="TAC35" s="276"/>
      <c r="TAD35" s="276"/>
      <c r="TAE35" s="276"/>
      <c r="TAF35" s="276"/>
      <c r="TAG35" s="276"/>
      <c r="TAH35" s="276"/>
      <c r="TAI35" s="276"/>
      <c r="TAJ35" s="276"/>
      <c r="TAK35" s="276"/>
      <c r="TAL35" s="276"/>
      <c r="TAM35" s="276"/>
      <c r="TAN35" s="276"/>
      <c r="TAO35" s="276"/>
      <c r="TAP35" s="276"/>
      <c r="TAQ35" s="276"/>
      <c r="TAR35" s="276"/>
      <c r="TAS35" s="276"/>
      <c r="TAT35" s="276"/>
      <c r="TAU35" s="276"/>
      <c r="TAV35" s="276"/>
      <c r="TAW35" s="276"/>
      <c r="TAX35" s="276"/>
      <c r="TAY35" s="276"/>
      <c r="TAZ35" s="276"/>
      <c r="TBA35" s="276"/>
      <c r="TBB35" s="276"/>
      <c r="TBC35" s="276"/>
      <c r="TBD35" s="276"/>
      <c r="TBE35" s="276"/>
      <c r="TBF35" s="276"/>
      <c r="TBG35" s="276"/>
      <c r="TBH35" s="276"/>
      <c r="TBI35" s="276"/>
      <c r="TBJ35" s="276"/>
      <c r="TBK35" s="276"/>
      <c r="TBL35" s="276"/>
      <c r="TBM35" s="276"/>
      <c r="TBN35" s="276"/>
      <c r="TBO35" s="276"/>
      <c r="TBP35" s="276"/>
      <c r="TBQ35" s="276"/>
      <c r="TBR35" s="276"/>
      <c r="TBS35" s="276"/>
      <c r="TBT35" s="276"/>
      <c r="TBU35" s="276"/>
      <c r="TBV35" s="276"/>
      <c r="TBW35" s="276"/>
      <c r="TBX35" s="276"/>
      <c r="TBY35" s="276"/>
      <c r="TBZ35" s="276"/>
      <c r="TCA35" s="276"/>
      <c r="TCB35" s="276"/>
      <c r="TCC35" s="276"/>
      <c r="TCD35" s="276"/>
      <c r="TCE35" s="276"/>
      <c r="TCF35" s="276"/>
      <c r="TCG35" s="276"/>
      <c r="TCH35" s="276"/>
      <c r="TCI35" s="276"/>
      <c r="TCJ35" s="276"/>
      <c r="TCK35" s="276"/>
      <c r="TCL35" s="276"/>
      <c r="TCM35" s="276"/>
      <c r="TCN35" s="276"/>
      <c r="TCO35" s="276"/>
      <c r="TCP35" s="276"/>
      <c r="TCQ35" s="276"/>
      <c r="TCR35" s="276"/>
      <c r="TCS35" s="276"/>
      <c r="TCT35" s="276"/>
      <c r="TCU35" s="276"/>
      <c r="TCV35" s="276"/>
      <c r="TCW35" s="276"/>
      <c r="TCX35" s="276"/>
      <c r="TCY35" s="276"/>
      <c r="TCZ35" s="276"/>
      <c r="TDA35" s="276"/>
      <c r="TDB35" s="276"/>
      <c r="TDC35" s="276"/>
      <c r="TDD35" s="276"/>
      <c r="TDE35" s="276"/>
      <c r="TDF35" s="276"/>
      <c r="TDG35" s="276"/>
      <c r="TDH35" s="276"/>
      <c r="TDI35" s="276"/>
      <c r="TDJ35" s="276"/>
      <c r="TDK35" s="276"/>
      <c r="TDL35" s="276"/>
      <c r="TDM35" s="276"/>
      <c r="TDN35" s="276"/>
      <c r="TDO35" s="276"/>
      <c r="TDP35" s="276"/>
      <c r="TDQ35" s="276"/>
      <c r="TDR35" s="276"/>
      <c r="TDS35" s="276"/>
      <c r="TDT35" s="276"/>
      <c r="TDU35" s="276"/>
      <c r="TDV35" s="276"/>
      <c r="TDW35" s="276"/>
      <c r="TDX35" s="276"/>
      <c r="TDY35" s="276"/>
      <c r="TDZ35" s="276"/>
      <c r="TEA35" s="276"/>
      <c r="TEB35" s="276"/>
      <c r="TEC35" s="276"/>
      <c r="TED35" s="276"/>
      <c r="TEE35" s="276"/>
      <c r="TEF35" s="276"/>
      <c r="TEG35" s="276"/>
      <c r="TEH35" s="276"/>
      <c r="TEI35" s="276"/>
      <c r="TEJ35" s="276"/>
      <c r="TEK35" s="276"/>
      <c r="TEL35" s="276"/>
      <c r="TEM35" s="276"/>
      <c r="TEN35" s="276"/>
      <c r="TEO35" s="276"/>
      <c r="TEP35" s="276"/>
      <c r="TEQ35" s="276"/>
      <c r="TER35" s="276"/>
      <c r="TES35" s="276"/>
      <c r="TET35" s="276"/>
      <c r="TEU35" s="276"/>
      <c r="TEV35" s="276"/>
      <c r="TEW35" s="276"/>
      <c r="TEX35" s="276"/>
      <c r="TEY35" s="276"/>
      <c r="TEZ35" s="276"/>
      <c r="TFA35" s="276"/>
      <c r="TFB35" s="276"/>
      <c r="TFC35" s="276"/>
      <c r="TFD35" s="276"/>
      <c r="TFE35" s="276"/>
      <c r="TFF35" s="276"/>
      <c r="TFG35" s="276"/>
      <c r="TFH35" s="276"/>
      <c r="TFI35" s="276"/>
      <c r="TFJ35" s="276"/>
      <c r="TFK35" s="276"/>
      <c r="TFL35" s="276"/>
      <c r="TFM35" s="276"/>
      <c r="TFN35" s="276"/>
      <c r="TFO35" s="276"/>
      <c r="TFP35" s="276"/>
      <c r="TFQ35" s="276"/>
      <c r="TFR35" s="276"/>
      <c r="TFS35" s="276"/>
      <c r="TFT35" s="276"/>
      <c r="TFU35" s="276"/>
      <c r="TFV35" s="276"/>
      <c r="TFW35" s="276"/>
      <c r="TFX35" s="276"/>
      <c r="TFY35" s="276"/>
      <c r="TFZ35" s="276"/>
      <c r="TGA35" s="276"/>
      <c r="TGB35" s="276"/>
      <c r="TGC35" s="276"/>
      <c r="TGD35" s="276"/>
      <c r="TGE35" s="276"/>
      <c r="TGF35" s="276"/>
      <c r="TGG35" s="276"/>
      <c r="TGH35" s="276"/>
      <c r="TGI35" s="276"/>
      <c r="TGJ35" s="276"/>
      <c r="TGK35" s="276"/>
      <c r="TGL35" s="276"/>
      <c r="TGM35" s="276"/>
      <c r="TGN35" s="276"/>
      <c r="TGO35" s="276"/>
      <c r="TGP35" s="276"/>
      <c r="TGQ35" s="276"/>
      <c r="TGR35" s="276"/>
      <c r="TGS35" s="276"/>
      <c r="TGT35" s="276"/>
      <c r="TGU35" s="276"/>
      <c r="TGV35" s="276"/>
      <c r="TGW35" s="276"/>
      <c r="TGX35" s="276"/>
      <c r="TGY35" s="276"/>
      <c r="TGZ35" s="276"/>
      <c r="THA35" s="276"/>
      <c r="THB35" s="276"/>
      <c r="THC35" s="276"/>
      <c r="THD35" s="276"/>
      <c r="THE35" s="276"/>
      <c r="THF35" s="276"/>
      <c r="THG35" s="276"/>
      <c r="THH35" s="276"/>
      <c r="THI35" s="276"/>
      <c r="THJ35" s="276"/>
      <c r="THK35" s="276"/>
      <c r="THL35" s="276"/>
      <c r="THM35" s="276"/>
      <c r="THN35" s="276"/>
      <c r="THO35" s="276"/>
      <c r="THP35" s="276"/>
      <c r="THQ35" s="276"/>
      <c r="THR35" s="276"/>
      <c r="THS35" s="276"/>
      <c r="THT35" s="276"/>
      <c r="THU35" s="276"/>
      <c r="THV35" s="276"/>
      <c r="THW35" s="276"/>
      <c r="THX35" s="276"/>
      <c r="THY35" s="276"/>
      <c r="THZ35" s="276"/>
      <c r="TIA35" s="276"/>
      <c r="TIB35" s="276"/>
      <c r="TIC35" s="276"/>
      <c r="TID35" s="276"/>
      <c r="TIE35" s="276"/>
      <c r="TIF35" s="276"/>
      <c r="TIG35" s="276"/>
      <c r="TIH35" s="276"/>
      <c r="TII35" s="276"/>
      <c r="TIJ35" s="276"/>
      <c r="TIK35" s="276"/>
      <c r="TIL35" s="276"/>
      <c r="TIM35" s="276"/>
      <c r="TIN35" s="276"/>
      <c r="TIO35" s="276"/>
      <c r="TIP35" s="276"/>
      <c r="TIQ35" s="276"/>
      <c r="TIR35" s="276"/>
      <c r="TIS35" s="276"/>
      <c r="TIT35" s="276"/>
      <c r="TIU35" s="276"/>
      <c r="TIV35" s="276"/>
      <c r="TIW35" s="276"/>
      <c r="TIX35" s="276"/>
      <c r="TIY35" s="276"/>
      <c r="TIZ35" s="276"/>
      <c r="TJA35" s="276"/>
      <c r="TJB35" s="276"/>
      <c r="TJC35" s="276"/>
      <c r="TJD35" s="276"/>
      <c r="TJE35" s="276"/>
      <c r="TJF35" s="276"/>
      <c r="TJG35" s="276"/>
      <c r="TJH35" s="276"/>
      <c r="TJI35" s="276"/>
      <c r="TJJ35" s="276"/>
      <c r="TJK35" s="276"/>
      <c r="TJL35" s="276"/>
      <c r="TJM35" s="276"/>
      <c r="TJN35" s="276"/>
      <c r="TJO35" s="276"/>
      <c r="TJP35" s="276"/>
      <c r="TJQ35" s="276"/>
      <c r="TJR35" s="276"/>
      <c r="TJS35" s="276"/>
      <c r="TJT35" s="276"/>
      <c r="TJU35" s="276"/>
      <c r="TJV35" s="276"/>
      <c r="TJW35" s="276"/>
      <c r="TJX35" s="276"/>
      <c r="TJY35" s="276"/>
      <c r="TJZ35" s="276"/>
      <c r="TKA35" s="276"/>
      <c r="TKB35" s="276"/>
      <c r="TKC35" s="276"/>
      <c r="TKD35" s="276"/>
      <c r="TKE35" s="276"/>
      <c r="TKF35" s="276"/>
      <c r="TKG35" s="276"/>
      <c r="TKH35" s="276"/>
      <c r="TKI35" s="276"/>
      <c r="TKJ35" s="276"/>
      <c r="TKK35" s="276"/>
      <c r="TKL35" s="276"/>
      <c r="TKM35" s="276"/>
      <c r="TKN35" s="276"/>
      <c r="TKO35" s="276"/>
      <c r="TKP35" s="276"/>
      <c r="TKQ35" s="276"/>
      <c r="TKR35" s="276"/>
      <c r="TKS35" s="276"/>
      <c r="TKT35" s="276"/>
      <c r="TKU35" s="276"/>
      <c r="TKV35" s="276"/>
      <c r="TKW35" s="276"/>
      <c r="TKX35" s="276"/>
      <c r="TKY35" s="276"/>
      <c r="TKZ35" s="276"/>
      <c r="TLA35" s="276"/>
      <c r="TLB35" s="276"/>
      <c r="TLC35" s="276"/>
      <c r="TLD35" s="276"/>
      <c r="TLE35" s="276"/>
      <c r="TLF35" s="276"/>
      <c r="TLG35" s="276"/>
      <c r="TLH35" s="276"/>
      <c r="TLI35" s="276"/>
      <c r="TLJ35" s="276"/>
      <c r="TLK35" s="276"/>
      <c r="TLL35" s="276"/>
      <c r="TLM35" s="276"/>
      <c r="TLN35" s="276"/>
      <c r="TLO35" s="276"/>
      <c r="TLP35" s="276"/>
      <c r="TLQ35" s="276"/>
      <c r="TLR35" s="276"/>
      <c r="TLS35" s="276"/>
      <c r="TLT35" s="276"/>
      <c r="TLU35" s="276"/>
      <c r="TLV35" s="276"/>
      <c r="TLW35" s="276"/>
      <c r="TLX35" s="276"/>
      <c r="TLY35" s="276"/>
      <c r="TLZ35" s="276"/>
      <c r="TMA35" s="276"/>
      <c r="TMB35" s="276"/>
      <c r="TMC35" s="276"/>
      <c r="TMD35" s="276"/>
      <c r="TME35" s="276"/>
      <c r="TMF35" s="276"/>
      <c r="TMG35" s="276"/>
      <c r="TMH35" s="276"/>
      <c r="TMI35" s="276"/>
      <c r="TMJ35" s="276"/>
      <c r="TMK35" s="276"/>
      <c r="TML35" s="276"/>
      <c r="TMM35" s="276"/>
      <c r="TMN35" s="276"/>
      <c r="TMO35" s="276"/>
      <c r="TMP35" s="276"/>
      <c r="TMQ35" s="276"/>
      <c r="TMR35" s="276"/>
      <c r="TMS35" s="276"/>
      <c r="TMT35" s="276"/>
      <c r="TMU35" s="276"/>
      <c r="TMV35" s="276"/>
      <c r="TMW35" s="276"/>
      <c r="TMX35" s="276"/>
      <c r="TMY35" s="276"/>
      <c r="TMZ35" s="276"/>
      <c r="TNA35" s="276"/>
      <c r="TNB35" s="276"/>
      <c r="TNC35" s="276"/>
      <c r="TND35" s="276"/>
      <c r="TNE35" s="276"/>
      <c r="TNF35" s="276"/>
      <c r="TNG35" s="276"/>
      <c r="TNH35" s="276"/>
      <c r="TNI35" s="276"/>
      <c r="TNJ35" s="276"/>
      <c r="TNK35" s="276"/>
      <c r="TNL35" s="276"/>
      <c r="TNM35" s="276"/>
      <c r="TNN35" s="276"/>
      <c r="TNO35" s="276"/>
      <c r="TNP35" s="276"/>
      <c r="TNQ35" s="276"/>
      <c r="TNR35" s="276"/>
      <c r="TNS35" s="276"/>
      <c r="TNT35" s="276"/>
      <c r="TNU35" s="276"/>
      <c r="TNV35" s="276"/>
      <c r="TNW35" s="276"/>
      <c r="TNX35" s="276"/>
      <c r="TNY35" s="276"/>
      <c r="TNZ35" s="276"/>
      <c r="TOA35" s="276"/>
      <c r="TOB35" s="276"/>
      <c r="TOC35" s="276"/>
      <c r="TOD35" s="276"/>
      <c r="TOE35" s="276"/>
      <c r="TOF35" s="276"/>
      <c r="TOG35" s="276"/>
      <c r="TOH35" s="276"/>
      <c r="TOI35" s="276"/>
      <c r="TOJ35" s="276"/>
      <c r="TOK35" s="276"/>
      <c r="TOL35" s="276"/>
      <c r="TOM35" s="276"/>
      <c r="TON35" s="276"/>
      <c r="TOO35" s="276"/>
      <c r="TOP35" s="276"/>
      <c r="TOQ35" s="276"/>
      <c r="TOR35" s="276"/>
      <c r="TOS35" s="276"/>
      <c r="TOT35" s="276"/>
      <c r="TOU35" s="276"/>
      <c r="TOV35" s="276"/>
      <c r="TOW35" s="276"/>
      <c r="TOX35" s="276"/>
      <c r="TOY35" s="276"/>
      <c r="TOZ35" s="276"/>
      <c r="TPA35" s="276"/>
      <c r="TPB35" s="276"/>
      <c r="TPC35" s="276"/>
      <c r="TPD35" s="276"/>
      <c r="TPE35" s="276"/>
      <c r="TPF35" s="276"/>
      <c r="TPG35" s="276"/>
      <c r="TPH35" s="276"/>
      <c r="TPI35" s="276"/>
      <c r="TPJ35" s="276"/>
      <c r="TPK35" s="276"/>
      <c r="TPL35" s="276"/>
      <c r="TPM35" s="276"/>
      <c r="TPN35" s="276"/>
      <c r="TPO35" s="276"/>
      <c r="TPP35" s="276"/>
      <c r="TPQ35" s="276"/>
      <c r="TPR35" s="276"/>
      <c r="TPS35" s="276"/>
      <c r="TPT35" s="276"/>
      <c r="TPU35" s="276"/>
      <c r="TPV35" s="276"/>
      <c r="TPW35" s="276"/>
      <c r="TPX35" s="276"/>
      <c r="TPY35" s="276"/>
      <c r="TPZ35" s="276"/>
      <c r="TQA35" s="276"/>
      <c r="TQB35" s="276"/>
      <c r="TQC35" s="276"/>
      <c r="TQD35" s="276"/>
      <c r="TQE35" s="276"/>
      <c r="TQF35" s="276"/>
      <c r="TQG35" s="276"/>
      <c r="TQH35" s="276"/>
      <c r="TQI35" s="276"/>
      <c r="TQJ35" s="276"/>
      <c r="TQK35" s="276"/>
      <c r="TQL35" s="276"/>
      <c r="TQM35" s="276"/>
      <c r="TQN35" s="276"/>
      <c r="TQO35" s="276"/>
      <c r="TQP35" s="276"/>
      <c r="TQQ35" s="276"/>
      <c r="TQR35" s="276"/>
      <c r="TQS35" s="276"/>
      <c r="TQT35" s="276"/>
      <c r="TQU35" s="276"/>
      <c r="TQV35" s="276"/>
      <c r="TQW35" s="276"/>
      <c r="TQX35" s="276"/>
      <c r="TQY35" s="276"/>
      <c r="TQZ35" s="276"/>
      <c r="TRA35" s="276"/>
      <c r="TRB35" s="276"/>
      <c r="TRC35" s="276"/>
      <c r="TRD35" s="276"/>
      <c r="TRE35" s="276"/>
      <c r="TRF35" s="276"/>
      <c r="TRG35" s="276"/>
      <c r="TRH35" s="276"/>
      <c r="TRI35" s="276"/>
      <c r="TRJ35" s="276"/>
      <c r="TRK35" s="276"/>
      <c r="TRL35" s="276"/>
      <c r="TRM35" s="276"/>
      <c r="TRN35" s="276"/>
      <c r="TRO35" s="276"/>
      <c r="TRP35" s="276"/>
      <c r="TRQ35" s="276"/>
      <c r="TRR35" s="276"/>
      <c r="TRS35" s="276"/>
      <c r="TRT35" s="276"/>
      <c r="TRU35" s="276"/>
      <c r="TRV35" s="276"/>
      <c r="TRW35" s="276"/>
      <c r="TRX35" s="276"/>
      <c r="TRY35" s="276"/>
      <c r="TRZ35" s="276"/>
      <c r="TSA35" s="276"/>
      <c r="TSB35" s="276"/>
      <c r="TSC35" s="276"/>
      <c r="TSD35" s="276"/>
      <c r="TSE35" s="276"/>
      <c r="TSF35" s="276"/>
      <c r="TSG35" s="276"/>
      <c r="TSH35" s="276"/>
      <c r="TSI35" s="276"/>
      <c r="TSJ35" s="276"/>
      <c r="TSK35" s="276"/>
      <c r="TSL35" s="276"/>
      <c r="TSM35" s="276"/>
      <c r="TSN35" s="276"/>
      <c r="TSO35" s="276"/>
      <c r="TSP35" s="276"/>
      <c r="TSQ35" s="276"/>
      <c r="TSR35" s="276"/>
      <c r="TSS35" s="276"/>
      <c r="TST35" s="276"/>
      <c r="TSU35" s="276"/>
      <c r="TSV35" s="276"/>
      <c r="TSW35" s="276"/>
      <c r="TSX35" s="276"/>
      <c r="TSY35" s="276"/>
      <c r="TSZ35" s="276"/>
      <c r="TTA35" s="276"/>
      <c r="TTB35" s="276"/>
      <c r="TTC35" s="276"/>
      <c r="TTD35" s="276"/>
      <c r="TTE35" s="276"/>
      <c r="TTF35" s="276"/>
      <c r="TTG35" s="276"/>
      <c r="TTH35" s="276"/>
      <c r="TTI35" s="276"/>
      <c r="TTJ35" s="276"/>
      <c r="TTK35" s="276"/>
      <c r="TTL35" s="276"/>
      <c r="TTM35" s="276"/>
      <c r="TTN35" s="276"/>
      <c r="TTO35" s="276"/>
      <c r="TTP35" s="276"/>
      <c r="TTQ35" s="276"/>
      <c r="TTR35" s="276"/>
      <c r="TTS35" s="276"/>
      <c r="TTT35" s="276"/>
      <c r="TTU35" s="276"/>
      <c r="TTV35" s="276"/>
      <c r="TTW35" s="276"/>
      <c r="TTX35" s="276"/>
      <c r="TTY35" s="276"/>
      <c r="TTZ35" s="276"/>
      <c r="TUA35" s="276"/>
      <c r="TUB35" s="276"/>
      <c r="TUC35" s="276"/>
      <c r="TUD35" s="276"/>
      <c r="TUE35" s="276"/>
      <c r="TUF35" s="276"/>
      <c r="TUG35" s="276"/>
      <c r="TUH35" s="276"/>
      <c r="TUI35" s="276"/>
      <c r="TUJ35" s="276"/>
      <c r="TUK35" s="276"/>
      <c r="TUL35" s="276"/>
      <c r="TUM35" s="276"/>
      <c r="TUN35" s="276"/>
      <c r="TUO35" s="276"/>
      <c r="TUP35" s="276"/>
      <c r="TUQ35" s="276"/>
      <c r="TUR35" s="276"/>
      <c r="TUS35" s="276"/>
      <c r="TUT35" s="276"/>
      <c r="TUU35" s="276"/>
      <c r="TUV35" s="276"/>
      <c r="TUW35" s="276"/>
      <c r="TUX35" s="276"/>
      <c r="TUY35" s="276"/>
      <c r="TUZ35" s="276"/>
      <c r="TVA35" s="276"/>
      <c r="TVB35" s="276"/>
      <c r="TVC35" s="276"/>
      <c r="TVD35" s="276"/>
      <c r="TVE35" s="276"/>
      <c r="TVF35" s="276"/>
      <c r="TVG35" s="276"/>
      <c r="TVH35" s="276"/>
      <c r="TVI35" s="276"/>
      <c r="TVJ35" s="276"/>
      <c r="TVK35" s="276"/>
      <c r="TVL35" s="276"/>
      <c r="TVM35" s="276"/>
      <c r="TVN35" s="276"/>
      <c r="TVO35" s="276"/>
      <c r="TVP35" s="276"/>
      <c r="TVQ35" s="276"/>
      <c r="TVR35" s="276"/>
      <c r="TVS35" s="276"/>
      <c r="TVT35" s="276"/>
      <c r="TVU35" s="276"/>
      <c r="TVV35" s="276"/>
      <c r="TVW35" s="276"/>
      <c r="TVX35" s="276"/>
      <c r="TVY35" s="276"/>
      <c r="TVZ35" s="276"/>
      <c r="TWA35" s="276"/>
      <c r="TWB35" s="276"/>
      <c r="TWC35" s="276"/>
      <c r="TWD35" s="276"/>
      <c r="TWE35" s="276"/>
      <c r="TWF35" s="276"/>
      <c r="TWG35" s="276"/>
      <c r="TWH35" s="276"/>
      <c r="TWI35" s="276"/>
      <c r="TWJ35" s="276"/>
      <c r="TWK35" s="276"/>
      <c r="TWL35" s="276"/>
      <c r="TWM35" s="276"/>
      <c r="TWN35" s="276"/>
      <c r="TWO35" s="276"/>
      <c r="TWP35" s="276"/>
      <c r="TWQ35" s="276"/>
      <c r="TWR35" s="276"/>
      <c r="TWS35" s="276"/>
      <c r="TWT35" s="276"/>
      <c r="TWU35" s="276"/>
      <c r="TWV35" s="276"/>
      <c r="TWW35" s="276"/>
      <c r="TWX35" s="276"/>
      <c r="TWY35" s="276"/>
      <c r="TWZ35" s="276"/>
      <c r="TXA35" s="276"/>
      <c r="TXB35" s="276"/>
      <c r="TXC35" s="276"/>
      <c r="TXD35" s="276"/>
      <c r="TXE35" s="276"/>
      <c r="TXF35" s="276"/>
      <c r="TXG35" s="276"/>
      <c r="TXH35" s="276"/>
      <c r="TXI35" s="276"/>
      <c r="TXJ35" s="276"/>
      <c r="TXK35" s="276"/>
      <c r="TXL35" s="276"/>
      <c r="TXM35" s="276"/>
      <c r="TXN35" s="276"/>
      <c r="TXO35" s="276"/>
      <c r="TXP35" s="276"/>
      <c r="TXQ35" s="276"/>
      <c r="TXR35" s="276"/>
      <c r="TXS35" s="276"/>
      <c r="TXT35" s="276"/>
      <c r="TXU35" s="276"/>
      <c r="TXV35" s="276"/>
      <c r="TXW35" s="276"/>
      <c r="TXX35" s="276"/>
      <c r="TXY35" s="276"/>
      <c r="TXZ35" s="276"/>
      <c r="TYA35" s="276"/>
      <c r="TYB35" s="276"/>
      <c r="TYC35" s="276"/>
      <c r="TYD35" s="276"/>
      <c r="TYE35" s="276"/>
      <c r="TYF35" s="276"/>
      <c r="TYG35" s="276"/>
      <c r="TYH35" s="276"/>
      <c r="TYI35" s="276"/>
      <c r="TYJ35" s="276"/>
      <c r="TYK35" s="276"/>
      <c r="TYL35" s="276"/>
      <c r="TYM35" s="276"/>
      <c r="TYN35" s="276"/>
      <c r="TYO35" s="276"/>
      <c r="TYP35" s="276"/>
      <c r="TYQ35" s="276"/>
      <c r="TYR35" s="276"/>
      <c r="TYS35" s="276"/>
      <c r="TYT35" s="276"/>
      <c r="TYU35" s="276"/>
      <c r="TYV35" s="276"/>
      <c r="TYW35" s="276"/>
      <c r="TYX35" s="276"/>
      <c r="TYY35" s="276"/>
      <c r="TYZ35" s="276"/>
      <c r="TZA35" s="276"/>
      <c r="TZB35" s="276"/>
      <c r="TZC35" s="276"/>
      <c r="TZD35" s="276"/>
      <c r="TZE35" s="276"/>
      <c r="TZF35" s="276"/>
      <c r="TZG35" s="276"/>
      <c r="TZH35" s="276"/>
      <c r="TZI35" s="276"/>
      <c r="TZJ35" s="276"/>
      <c r="TZK35" s="276"/>
      <c r="TZL35" s="276"/>
      <c r="TZM35" s="276"/>
      <c r="TZN35" s="276"/>
      <c r="TZO35" s="276"/>
      <c r="TZP35" s="276"/>
      <c r="TZQ35" s="276"/>
      <c r="TZR35" s="276"/>
      <c r="TZS35" s="276"/>
      <c r="TZT35" s="276"/>
      <c r="TZU35" s="276"/>
      <c r="TZV35" s="276"/>
      <c r="TZW35" s="276"/>
      <c r="TZX35" s="276"/>
      <c r="TZY35" s="276"/>
      <c r="TZZ35" s="276"/>
      <c r="UAA35" s="276"/>
      <c r="UAB35" s="276"/>
      <c r="UAC35" s="276"/>
      <c r="UAD35" s="276"/>
      <c r="UAE35" s="276"/>
      <c r="UAF35" s="276"/>
      <c r="UAG35" s="276"/>
      <c r="UAH35" s="276"/>
      <c r="UAI35" s="276"/>
      <c r="UAJ35" s="276"/>
      <c r="UAK35" s="276"/>
      <c r="UAL35" s="276"/>
      <c r="UAM35" s="276"/>
      <c r="UAN35" s="276"/>
      <c r="UAO35" s="276"/>
      <c r="UAP35" s="276"/>
      <c r="UAQ35" s="276"/>
      <c r="UAR35" s="276"/>
      <c r="UAS35" s="276"/>
      <c r="UAT35" s="276"/>
      <c r="UAU35" s="276"/>
      <c r="UAV35" s="276"/>
      <c r="UAW35" s="276"/>
      <c r="UAX35" s="276"/>
      <c r="UAY35" s="276"/>
      <c r="UAZ35" s="276"/>
      <c r="UBA35" s="276"/>
      <c r="UBB35" s="276"/>
      <c r="UBC35" s="276"/>
      <c r="UBD35" s="276"/>
      <c r="UBE35" s="276"/>
      <c r="UBF35" s="276"/>
      <c r="UBG35" s="276"/>
      <c r="UBH35" s="276"/>
      <c r="UBI35" s="276"/>
      <c r="UBJ35" s="276"/>
      <c r="UBK35" s="276"/>
      <c r="UBL35" s="276"/>
      <c r="UBM35" s="276"/>
      <c r="UBN35" s="276"/>
      <c r="UBO35" s="276"/>
      <c r="UBP35" s="276"/>
      <c r="UBQ35" s="276"/>
      <c r="UBR35" s="276"/>
      <c r="UBS35" s="276"/>
      <c r="UBT35" s="276"/>
      <c r="UBU35" s="276"/>
      <c r="UBV35" s="276"/>
      <c r="UBW35" s="276"/>
      <c r="UBX35" s="276"/>
      <c r="UBY35" s="276"/>
      <c r="UBZ35" s="276"/>
      <c r="UCA35" s="276"/>
      <c r="UCB35" s="276"/>
      <c r="UCC35" s="276"/>
      <c r="UCD35" s="276"/>
      <c r="UCE35" s="276"/>
      <c r="UCF35" s="276"/>
      <c r="UCG35" s="276"/>
      <c r="UCH35" s="276"/>
      <c r="UCI35" s="276"/>
      <c r="UCJ35" s="276"/>
      <c r="UCK35" s="276"/>
      <c r="UCL35" s="276"/>
      <c r="UCM35" s="276"/>
      <c r="UCN35" s="276"/>
      <c r="UCO35" s="276"/>
      <c r="UCP35" s="276"/>
      <c r="UCQ35" s="276"/>
      <c r="UCR35" s="276"/>
      <c r="UCS35" s="276"/>
      <c r="UCT35" s="276"/>
      <c r="UCU35" s="276"/>
      <c r="UCV35" s="276"/>
      <c r="UCW35" s="276"/>
      <c r="UCX35" s="276"/>
      <c r="UCY35" s="276"/>
      <c r="UCZ35" s="276"/>
      <c r="UDA35" s="276"/>
      <c r="UDB35" s="276"/>
      <c r="UDC35" s="276"/>
      <c r="UDD35" s="276"/>
      <c r="UDE35" s="276"/>
      <c r="UDF35" s="276"/>
      <c r="UDG35" s="276"/>
      <c r="UDH35" s="276"/>
      <c r="UDI35" s="276"/>
      <c r="UDJ35" s="276"/>
      <c r="UDK35" s="276"/>
      <c r="UDL35" s="276"/>
      <c r="UDM35" s="276"/>
      <c r="UDN35" s="276"/>
      <c r="UDO35" s="276"/>
      <c r="UDP35" s="276"/>
      <c r="UDQ35" s="276"/>
      <c r="UDR35" s="276"/>
      <c r="UDS35" s="276"/>
      <c r="UDT35" s="276"/>
      <c r="UDU35" s="276"/>
      <c r="UDV35" s="276"/>
      <c r="UDW35" s="276"/>
      <c r="UDX35" s="276"/>
      <c r="UDY35" s="276"/>
      <c r="UDZ35" s="276"/>
      <c r="UEA35" s="276"/>
      <c r="UEB35" s="276"/>
      <c r="UEC35" s="276"/>
      <c r="UED35" s="276"/>
      <c r="UEE35" s="276"/>
      <c r="UEF35" s="276"/>
      <c r="UEG35" s="276"/>
      <c r="UEH35" s="276"/>
      <c r="UEI35" s="276"/>
      <c r="UEJ35" s="276"/>
      <c r="UEK35" s="276"/>
      <c r="UEL35" s="276"/>
      <c r="UEM35" s="276"/>
      <c r="UEN35" s="276"/>
      <c r="UEO35" s="276"/>
      <c r="UEP35" s="276"/>
      <c r="UEQ35" s="276"/>
      <c r="UER35" s="276"/>
      <c r="UES35" s="276"/>
      <c r="UET35" s="276"/>
      <c r="UEU35" s="276"/>
      <c r="UEV35" s="276"/>
      <c r="UEW35" s="276"/>
      <c r="UEX35" s="276"/>
      <c r="UEY35" s="276"/>
      <c r="UEZ35" s="276"/>
      <c r="UFA35" s="276"/>
      <c r="UFB35" s="276"/>
      <c r="UFC35" s="276"/>
      <c r="UFD35" s="276"/>
      <c r="UFE35" s="276"/>
      <c r="UFF35" s="276"/>
      <c r="UFG35" s="276"/>
      <c r="UFH35" s="276"/>
      <c r="UFI35" s="276"/>
      <c r="UFJ35" s="276"/>
      <c r="UFK35" s="276"/>
      <c r="UFL35" s="276"/>
      <c r="UFM35" s="276"/>
      <c r="UFN35" s="276"/>
      <c r="UFO35" s="276"/>
      <c r="UFP35" s="276"/>
      <c r="UFQ35" s="276"/>
      <c r="UFR35" s="276"/>
      <c r="UFS35" s="276"/>
      <c r="UFT35" s="276"/>
      <c r="UFU35" s="276"/>
      <c r="UFV35" s="276"/>
      <c r="UFW35" s="276"/>
      <c r="UFX35" s="276"/>
      <c r="UFY35" s="276"/>
      <c r="UFZ35" s="276"/>
      <c r="UGA35" s="276"/>
      <c r="UGB35" s="276"/>
      <c r="UGC35" s="276"/>
      <c r="UGD35" s="276"/>
      <c r="UGE35" s="276"/>
      <c r="UGF35" s="276"/>
      <c r="UGG35" s="276"/>
      <c r="UGH35" s="276"/>
      <c r="UGI35" s="276"/>
      <c r="UGJ35" s="276"/>
      <c r="UGK35" s="276"/>
      <c r="UGL35" s="276"/>
      <c r="UGM35" s="276"/>
      <c r="UGN35" s="276"/>
      <c r="UGO35" s="276"/>
      <c r="UGP35" s="276"/>
      <c r="UGQ35" s="276"/>
      <c r="UGR35" s="276"/>
      <c r="UGS35" s="276"/>
      <c r="UGT35" s="276"/>
      <c r="UGU35" s="276"/>
      <c r="UGV35" s="276"/>
      <c r="UGW35" s="276"/>
      <c r="UGX35" s="276"/>
      <c r="UGY35" s="276"/>
      <c r="UGZ35" s="276"/>
      <c r="UHA35" s="276"/>
      <c r="UHB35" s="276"/>
      <c r="UHC35" s="276"/>
      <c r="UHD35" s="276"/>
      <c r="UHE35" s="276"/>
      <c r="UHF35" s="276"/>
      <c r="UHG35" s="276"/>
      <c r="UHH35" s="276"/>
      <c r="UHI35" s="276"/>
      <c r="UHJ35" s="276"/>
      <c r="UHK35" s="276"/>
      <c r="UHL35" s="276"/>
      <c r="UHM35" s="276"/>
      <c r="UHN35" s="276"/>
      <c r="UHO35" s="276"/>
      <c r="UHP35" s="276"/>
      <c r="UHQ35" s="276"/>
      <c r="UHR35" s="276"/>
      <c r="UHS35" s="276"/>
      <c r="UHT35" s="276"/>
      <c r="UHU35" s="276"/>
      <c r="UHV35" s="276"/>
      <c r="UHW35" s="276"/>
      <c r="UHX35" s="276"/>
      <c r="UHY35" s="276"/>
      <c r="UHZ35" s="276"/>
      <c r="UIA35" s="276"/>
      <c r="UIB35" s="276"/>
      <c r="UIC35" s="276"/>
      <c r="UID35" s="276"/>
      <c r="UIE35" s="276"/>
      <c r="UIF35" s="276"/>
      <c r="UIG35" s="276"/>
      <c r="UIH35" s="276"/>
      <c r="UII35" s="276"/>
      <c r="UIJ35" s="276"/>
      <c r="UIK35" s="276"/>
      <c r="UIL35" s="276"/>
      <c r="UIM35" s="276"/>
      <c r="UIN35" s="276"/>
      <c r="UIO35" s="276"/>
      <c r="UIP35" s="276"/>
      <c r="UIQ35" s="276"/>
      <c r="UIR35" s="276"/>
      <c r="UIS35" s="276"/>
      <c r="UIT35" s="276"/>
      <c r="UIU35" s="276"/>
      <c r="UIV35" s="276"/>
      <c r="UIW35" s="276"/>
      <c r="UIX35" s="276"/>
      <c r="UIY35" s="276"/>
      <c r="UIZ35" s="276"/>
      <c r="UJA35" s="276"/>
      <c r="UJB35" s="276"/>
      <c r="UJC35" s="276"/>
      <c r="UJD35" s="276"/>
      <c r="UJE35" s="276"/>
      <c r="UJF35" s="276"/>
      <c r="UJG35" s="276"/>
      <c r="UJH35" s="276"/>
      <c r="UJI35" s="276"/>
      <c r="UJJ35" s="276"/>
      <c r="UJK35" s="276"/>
      <c r="UJL35" s="276"/>
      <c r="UJM35" s="276"/>
      <c r="UJN35" s="276"/>
      <c r="UJO35" s="276"/>
      <c r="UJP35" s="276"/>
      <c r="UJQ35" s="276"/>
      <c r="UJR35" s="276"/>
      <c r="UJS35" s="276"/>
      <c r="UJT35" s="276"/>
      <c r="UJU35" s="276"/>
      <c r="UJV35" s="276"/>
      <c r="UJW35" s="276"/>
      <c r="UJX35" s="276"/>
      <c r="UJY35" s="276"/>
      <c r="UJZ35" s="276"/>
      <c r="UKA35" s="276"/>
      <c r="UKB35" s="276"/>
      <c r="UKC35" s="276"/>
      <c r="UKD35" s="276"/>
      <c r="UKE35" s="276"/>
      <c r="UKF35" s="276"/>
      <c r="UKG35" s="276"/>
      <c r="UKH35" s="276"/>
      <c r="UKI35" s="276"/>
      <c r="UKJ35" s="276"/>
      <c r="UKK35" s="276"/>
      <c r="UKL35" s="276"/>
      <c r="UKM35" s="276"/>
      <c r="UKN35" s="276"/>
      <c r="UKO35" s="276"/>
      <c r="UKP35" s="276"/>
      <c r="UKQ35" s="276"/>
      <c r="UKR35" s="276"/>
      <c r="UKS35" s="276"/>
      <c r="UKT35" s="276"/>
      <c r="UKU35" s="276"/>
      <c r="UKV35" s="276"/>
      <c r="UKW35" s="276"/>
      <c r="UKX35" s="276"/>
      <c r="UKY35" s="276"/>
      <c r="UKZ35" s="276"/>
      <c r="ULA35" s="276"/>
      <c r="ULB35" s="276"/>
      <c r="ULC35" s="276"/>
      <c r="ULD35" s="276"/>
      <c r="ULE35" s="276"/>
      <c r="ULF35" s="276"/>
      <c r="ULG35" s="276"/>
      <c r="ULH35" s="276"/>
      <c r="ULI35" s="276"/>
      <c r="ULJ35" s="276"/>
      <c r="ULK35" s="276"/>
      <c r="ULL35" s="276"/>
      <c r="ULM35" s="276"/>
      <c r="ULN35" s="276"/>
      <c r="ULO35" s="276"/>
      <c r="ULP35" s="276"/>
      <c r="ULQ35" s="276"/>
      <c r="ULR35" s="276"/>
      <c r="ULS35" s="276"/>
      <c r="ULT35" s="276"/>
      <c r="ULU35" s="276"/>
      <c r="ULV35" s="276"/>
      <c r="ULW35" s="276"/>
      <c r="ULX35" s="276"/>
      <c r="ULY35" s="276"/>
      <c r="ULZ35" s="276"/>
      <c r="UMA35" s="276"/>
      <c r="UMB35" s="276"/>
      <c r="UMC35" s="276"/>
      <c r="UMD35" s="276"/>
      <c r="UME35" s="276"/>
      <c r="UMF35" s="276"/>
      <c r="UMG35" s="276"/>
      <c r="UMH35" s="276"/>
      <c r="UMI35" s="276"/>
      <c r="UMJ35" s="276"/>
      <c r="UMK35" s="276"/>
      <c r="UML35" s="276"/>
      <c r="UMM35" s="276"/>
      <c r="UMN35" s="276"/>
      <c r="UMO35" s="276"/>
      <c r="UMP35" s="276"/>
      <c r="UMQ35" s="276"/>
      <c r="UMR35" s="276"/>
      <c r="UMS35" s="276"/>
      <c r="UMT35" s="276"/>
      <c r="UMU35" s="276"/>
      <c r="UMV35" s="276"/>
      <c r="UMW35" s="276"/>
      <c r="UMX35" s="276"/>
      <c r="UMY35" s="276"/>
      <c r="UMZ35" s="276"/>
      <c r="UNA35" s="276"/>
      <c r="UNB35" s="276"/>
      <c r="UNC35" s="276"/>
      <c r="UND35" s="276"/>
      <c r="UNE35" s="276"/>
      <c r="UNF35" s="276"/>
      <c r="UNG35" s="276"/>
      <c r="UNH35" s="276"/>
      <c r="UNI35" s="276"/>
      <c r="UNJ35" s="276"/>
      <c r="UNK35" s="276"/>
      <c r="UNL35" s="276"/>
      <c r="UNM35" s="276"/>
      <c r="UNN35" s="276"/>
      <c r="UNO35" s="276"/>
      <c r="UNP35" s="276"/>
      <c r="UNQ35" s="276"/>
      <c r="UNR35" s="276"/>
      <c r="UNS35" s="276"/>
      <c r="UNT35" s="276"/>
      <c r="UNU35" s="276"/>
      <c r="UNV35" s="276"/>
      <c r="UNW35" s="276"/>
      <c r="UNX35" s="276"/>
      <c r="UNY35" s="276"/>
      <c r="UNZ35" s="276"/>
      <c r="UOA35" s="276"/>
      <c r="UOB35" s="276"/>
      <c r="UOC35" s="276"/>
      <c r="UOD35" s="276"/>
      <c r="UOE35" s="276"/>
      <c r="UOF35" s="276"/>
      <c r="UOG35" s="276"/>
      <c r="UOH35" s="276"/>
      <c r="UOI35" s="276"/>
      <c r="UOJ35" s="276"/>
      <c r="UOK35" s="276"/>
      <c r="UOL35" s="276"/>
      <c r="UOM35" s="276"/>
      <c r="UON35" s="276"/>
      <c r="UOO35" s="276"/>
      <c r="UOP35" s="276"/>
      <c r="UOQ35" s="276"/>
      <c r="UOR35" s="276"/>
      <c r="UOS35" s="276"/>
      <c r="UOT35" s="276"/>
      <c r="UOU35" s="276"/>
      <c r="UOV35" s="276"/>
      <c r="UOW35" s="276"/>
      <c r="UOX35" s="276"/>
      <c r="UOY35" s="276"/>
      <c r="UOZ35" s="276"/>
      <c r="UPA35" s="276"/>
      <c r="UPB35" s="276"/>
      <c r="UPC35" s="276"/>
      <c r="UPD35" s="276"/>
      <c r="UPE35" s="276"/>
      <c r="UPF35" s="276"/>
      <c r="UPG35" s="276"/>
      <c r="UPH35" s="276"/>
      <c r="UPI35" s="276"/>
      <c r="UPJ35" s="276"/>
      <c r="UPK35" s="276"/>
      <c r="UPL35" s="276"/>
      <c r="UPM35" s="276"/>
      <c r="UPN35" s="276"/>
      <c r="UPO35" s="276"/>
      <c r="UPP35" s="276"/>
      <c r="UPQ35" s="276"/>
      <c r="UPR35" s="276"/>
      <c r="UPS35" s="276"/>
      <c r="UPT35" s="276"/>
      <c r="UPU35" s="276"/>
      <c r="UPV35" s="276"/>
      <c r="UPW35" s="276"/>
      <c r="UPX35" s="276"/>
      <c r="UPY35" s="276"/>
      <c r="UPZ35" s="276"/>
      <c r="UQA35" s="276"/>
      <c r="UQB35" s="276"/>
      <c r="UQC35" s="276"/>
      <c r="UQD35" s="276"/>
      <c r="UQE35" s="276"/>
      <c r="UQF35" s="276"/>
      <c r="UQG35" s="276"/>
      <c r="UQH35" s="276"/>
      <c r="UQI35" s="276"/>
      <c r="UQJ35" s="276"/>
      <c r="UQK35" s="276"/>
      <c r="UQL35" s="276"/>
      <c r="UQM35" s="276"/>
      <c r="UQN35" s="276"/>
      <c r="UQO35" s="276"/>
      <c r="UQP35" s="276"/>
      <c r="UQQ35" s="276"/>
      <c r="UQR35" s="276"/>
      <c r="UQS35" s="276"/>
      <c r="UQT35" s="276"/>
      <c r="UQU35" s="276"/>
      <c r="UQV35" s="276"/>
      <c r="UQW35" s="276"/>
      <c r="UQX35" s="276"/>
      <c r="UQY35" s="276"/>
      <c r="UQZ35" s="276"/>
      <c r="URA35" s="276"/>
      <c r="URB35" s="276"/>
      <c r="URC35" s="276"/>
      <c r="URD35" s="276"/>
      <c r="URE35" s="276"/>
      <c r="URF35" s="276"/>
      <c r="URG35" s="276"/>
      <c r="URH35" s="276"/>
      <c r="URI35" s="276"/>
      <c r="URJ35" s="276"/>
      <c r="URK35" s="276"/>
      <c r="URL35" s="276"/>
      <c r="URM35" s="276"/>
      <c r="URN35" s="276"/>
      <c r="URO35" s="276"/>
      <c r="URP35" s="276"/>
      <c r="URQ35" s="276"/>
      <c r="URR35" s="276"/>
      <c r="URS35" s="276"/>
      <c r="URT35" s="276"/>
      <c r="URU35" s="276"/>
      <c r="URV35" s="276"/>
      <c r="URW35" s="276"/>
      <c r="URX35" s="276"/>
      <c r="URY35" s="276"/>
      <c r="URZ35" s="276"/>
      <c r="USA35" s="276"/>
      <c r="USB35" s="276"/>
      <c r="USC35" s="276"/>
      <c r="USD35" s="276"/>
      <c r="USE35" s="276"/>
      <c r="USF35" s="276"/>
      <c r="USG35" s="276"/>
      <c r="USH35" s="276"/>
      <c r="USI35" s="276"/>
      <c r="USJ35" s="276"/>
      <c r="USK35" s="276"/>
      <c r="USL35" s="276"/>
      <c r="USM35" s="276"/>
      <c r="USN35" s="276"/>
      <c r="USO35" s="276"/>
      <c r="USP35" s="276"/>
      <c r="USQ35" s="276"/>
      <c r="USR35" s="276"/>
      <c r="USS35" s="276"/>
      <c r="UST35" s="276"/>
      <c r="USU35" s="276"/>
      <c r="USV35" s="276"/>
      <c r="USW35" s="276"/>
      <c r="USX35" s="276"/>
      <c r="USY35" s="276"/>
      <c r="USZ35" s="276"/>
      <c r="UTA35" s="276"/>
      <c r="UTB35" s="276"/>
      <c r="UTC35" s="276"/>
      <c r="UTD35" s="276"/>
      <c r="UTE35" s="276"/>
      <c r="UTF35" s="276"/>
      <c r="UTG35" s="276"/>
      <c r="UTH35" s="276"/>
      <c r="UTI35" s="276"/>
      <c r="UTJ35" s="276"/>
      <c r="UTK35" s="276"/>
      <c r="UTL35" s="276"/>
      <c r="UTM35" s="276"/>
      <c r="UTN35" s="276"/>
      <c r="UTO35" s="276"/>
      <c r="UTP35" s="276"/>
      <c r="UTQ35" s="276"/>
      <c r="UTR35" s="276"/>
      <c r="UTS35" s="276"/>
      <c r="UTT35" s="276"/>
      <c r="UTU35" s="276"/>
      <c r="UTV35" s="276"/>
      <c r="UTW35" s="276"/>
      <c r="UTX35" s="276"/>
      <c r="UTY35" s="276"/>
      <c r="UTZ35" s="276"/>
      <c r="UUA35" s="276"/>
      <c r="UUB35" s="276"/>
      <c r="UUC35" s="276"/>
      <c r="UUD35" s="276"/>
      <c r="UUE35" s="276"/>
      <c r="UUF35" s="276"/>
      <c r="UUG35" s="276"/>
      <c r="UUH35" s="276"/>
      <c r="UUI35" s="276"/>
      <c r="UUJ35" s="276"/>
      <c r="UUK35" s="276"/>
      <c r="UUL35" s="276"/>
      <c r="UUM35" s="276"/>
      <c r="UUN35" s="276"/>
      <c r="UUO35" s="276"/>
      <c r="UUP35" s="276"/>
      <c r="UUQ35" s="276"/>
      <c r="UUR35" s="276"/>
      <c r="UUS35" s="276"/>
      <c r="UUT35" s="276"/>
      <c r="UUU35" s="276"/>
      <c r="UUV35" s="276"/>
      <c r="UUW35" s="276"/>
      <c r="UUX35" s="276"/>
      <c r="UUY35" s="276"/>
      <c r="UUZ35" s="276"/>
      <c r="UVA35" s="276"/>
      <c r="UVB35" s="276"/>
      <c r="UVC35" s="276"/>
      <c r="UVD35" s="276"/>
      <c r="UVE35" s="276"/>
      <c r="UVF35" s="276"/>
      <c r="UVG35" s="276"/>
      <c r="UVH35" s="276"/>
      <c r="UVI35" s="276"/>
      <c r="UVJ35" s="276"/>
      <c r="UVK35" s="276"/>
      <c r="UVL35" s="276"/>
      <c r="UVM35" s="276"/>
      <c r="UVN35" s="276"/>
      <c r="UVO35" s="276"/>
      <c r="UVP35" s="276"/>
      <c r="UVQ35" s="276"/>
      <c r="UVR35" s="276"/>
      <c r="UVS35" s="276"/>
      <c r="UVT35" s="276"/>
      <c r="UVU35" s="276"/>
      <c r="UVV35" s="276"/>
      <c r="UVW35" s="276"/>
      <c r="UVX35" s="276"/>
      <c r="UVY35" s="276"/>
      <c r="UVZ35" s="276"/>
      <c r="UWA35" s="276"/>
      <c r="UWB35" s="276"/>
      <c r="UWC35" s="276"/>
      <c r="UWD35" s="276"/>
      <c r="UWE35" s="276"/>
      <c r="UWF35" s="276"/>
      <c r="UWG35" s="276"/>
      <c r="UWH35" s="276"/>
      <c r="UWI35" s="276"/>
      <c r="UWJ35" s="276"/>
      <c r="UWK35" s="276"/>
      <c r="UWL35" s="276"/>
      <c r="UWM35" s="276"/>
      <c r="UWN35" s="276"/>
      <c r="UWO35" s="276"/>
      <c r="UWP35" s="276"/>
      <c r="UWQ35" s="276"/>
      <c r="UWR35" s="276"/>
      <c r="UWS35" s="276"/>
      <c r="UWT35" s="276"/>
      <c r="UWU35" s="276"/>
      <c r="UWV35" s="276"/>
      <c r="UWW35" s="276"/>
      <c r="UWX35" s="276"/>
      <c r="UWY35" s="276"/>
      <c r="UWZ35" s="276"/>
      <c r="UXA35" s="276"/>
      <c r="UXB35" s="276"/>
      <c r="UXC35" s="276"/>
      <c r="UXD35" s="276"/>
      <c r="UXE35" s="276"/>
      <c r="UXF35" s="276"/>
      <c r="UXG35" s="276"/>
      <c r="UXH35" s="276"/>
      <c r="UXI35" s="276"/>
      <c r="UXJ35" s="276"/>
      <c r="UXK35" s="276"/>
      <c r="UXL35" s="276"/>
      <c r="UXM35" s="276"/>
      <c r="UXN35" s="276"/>
      <c r="UXO35" s="276"/>
      <c r="UXP35" s="276"/>
      <c r="UXQ35" s="276"/>
      <c r="UXR35" s="276"/>
      <c r="UXS35" s="276"/>
      <c r="UXT35" s="276"/>
      <c r="UXU35" s="276"/>
      <c r="UXV35" s="276"/>
      <c r="UXW35" s="276"/>
      <c r="UXX35" s="276"/>
      <c r="UXY35" s="276"/>
      <c r="UXZ35" s="276"/>
      <c r="UYA35" s="276"/>
      <c r="UYB35" s="276"/>
      <c r="UYC35" s="276"/>
      <c r="UYD35" s="276"/>
      <c r="UYE35" s="276"/>
      <c r="UYF35" s="276"/>
      <c r="UYG35" s="276"/>
      <c r="UYH35" s="276"/>
      <c r="UYI35" s="276"/>
      <c r="UYJ35" s="276"/>
      <c r="UYK35" s="276"/>
      <c r="UYL35" s="276"/>
      <c r="UYM35" s="276"/>
      <c r="UYN35" s="276"/>
      <c r="UYO35" s="276"/>
      <c r="UYP35" s="276"/>
      <c r="UYQ35" s="276"/>
      <c r="UYR35" s="276"/>
      <c r="UYS35" s="276"/>
      <c r="UYT35" s="276"/>
      <c r="UYU35" s="276"/>
      <c r="UYV35" s="276"/>
      <c r="UYW35" s="276"/>
      <c r="UYX35" s="276"/>
      <c r="UYY35" s="276"/>
      <c r="UYZ35" s="276"/>
      <c r="UZA35" s="276"/>
      <c r="UZB35" s="276"/>
      <c r="UZC35" s="276"/>
      <c r="UZD35" s="276"/>
      <c r="UZE35" s="276"/>
      <c r="UZF35" s="276"/>
      <c r="UZG35" s="276"/>
      <c r="UZH35" s="276"/>
      <c r="UZI35" s="276"/>
      <c r="UZJ35" s="276"/>
      <c r="UZK35" s="276"/>
      <c r="UZL35" s="276"/>
      <c r="UZM35" s="276"/>
      <c r="UZN35" s="276"/>
      <c r="UZO35" s="276"/>
      <c r="UZP35" s="276"/>
      <c r="UZQ35" s="276"/>
      <c r="UZR35" s="276"/>
      <c r="UZS35" s="276"/>
      <c r="UZT35" s="276"/>
      <c r="UZU35" s="276"/>
      <c r="UZV35" s="276"/>
      <c r="UZW35" s="276"/>
      <c r="UZX35" s="276"/>
      <c r="UZY35" s="276"/>
      <c r="UZZ35" s="276"/>
      <c r="VAA35" s="276"/>
      <c r="VAB35" s="276"/>
      <c r="VAC35" s="276"/>
      <c r="VAD35" s="276"/>
      <c r="VAE35" s="276"/>
      <c r="VAF35" s="276"/>
      <c r="VAG35" s="276"/>
      <c r="VAH35" s="276"/>
      <c r="VAI35" s="276"/>
      <c r="VAJ35" s="276"/>
      <c r="VAK35" s="276"/>
      <c r="VAL35" s="276"/>
      <c r="VAM35" s="276"/>
      <c r="VAN35" s="276"/>
      <c r="VAO35" s="276"/>
      <c r="VAP35" s="276"/>
      <c r="VAQ35" s="276"/>
      <c r="VAR35" s="276"/>
      <c r="VAS35" s="276"/>
      <c r="VAT35" s="276"/>
      <c r="VAU35" s="276"/>
      <c r="VAV35" s="276"/>
      <c r="VAW35" s="276"/>
      <c r="VAX35" s="276"/>
      <c r="VAY35" s="276"/>
      <c r="VAZ35" s="276"/>
      <c r="VBA35" s="276"/>
      <c r="VBB35" s="276"/>
      <c r="VBC35" s="276"/>
      <c r="VBD35" s="276"/>
      <c r="VBE35" s="276"/>
      <c r="VBF35" s="276"/>
      <c r="VBG35" s="276"/>
      <c r="VBH35" s="276"/>
      <c r="VBI35" s="276"/>
      <c r="VBJ35" s="276"/>
      <c r="VBK35" s="276"/>
      <c r="VBL35" s="276"/>
      <c r="VBM35" s="276"/>
      <c r="VBN35" s="276"/>
      <c r="VBO35" s="276"/>
      <c r="VBP35" s="276"/>
      <c r="VBQ35" s="276"/>
      <c r="VBR35" s="276"/>
      <c r="VBS35" s="276"/>
      <c r="VBT35" s="276"/>
      <c r="VBU35" s="276"/>
      <c r="VBV35" s="276"/>
      <c r="VBW35" s="276"/>
      <c r="VBX35" s="276"/>
      <c r="VBY35" s="276"/>
      <c r="VBZ35" s="276"/>
      <c r="VCA35" s="276"/>
      <c r="VCB35" s="276"/>
      <c r="VCC35" s="276"/>
      <c r="VCD35" s="276"/>
      <c r="VCE35" s="276"/>
      <c r="VCF35" s="276"/>
      <c r="VCG35" s="276"/>
      <c r="VCH35" s="276"/>
      <c r="VCI35" s="276"/>
      <c r="VCJ35" s="276"/>
      <c r="VCK35" s="276"/>
      <c r="VCL35" s="276"/>
      <c r="VCM35" s="276"/>
      <c r="VCN35" s="276"/>
      <c r="VCO35" s="276"/>
      <c r="VCP35" s="276"/>
      <c r="VCQ35" s="276"/>
      <c r="VCR35" s="276"/>
      <c r="VCS35" s="276"/>
      <c r="VCT35" s="276"/>
      <c r="VCU35" s="276"/>
      <c r="VCV35" s="276"/>
      <c r="VCW35" s="276"/>
      <c r="VCX35" s="276"/>
      <c r="VCY35" s="276"/>
      <c r="VCZ35" s="276"/>
      <c r="VDA35" s="276"/>
      <c r="VDB35" s="276"/>
      <c r="VDC35" s="276"/>
      <c r="VDD35" s="276"/>
      <c r="VDE35" s="276"/>
      <c r="VDF35" s="276"/>
      <c r="VDG35" s="276"/>
      <c r="VDH35" s="276"/>
      <c r="VDI35" s="276"/>
      <c r="VDJ35" s="276"/>
      <c r="VDK35" s="276"/>
      <c r="VDL35" s="276"/>
      <c r="VDM35" s="276"/>
      <c r="VDN35" s="276"/>
      <c r="VDO35" s="276"/>
      <c r="VDP35" s="276"/>
      <c r="VDQ35" s="276"/>
      <c r="VDR35" s="276"/>
      <c r="VDS35" s="276"/>
      <c r="VDT35" s="276"/>
      <c r="VDU35" s="276"/>
      <c r="VDV35" s="276"/>
      <c r="VDW35" s="276"/>
      <c r="VDX35" s="276"/>
      <c r="VDY35" s="276"/>
      <c r="VDZ35" s="276"/>
      <c r="VEA35" s="276"/>
      <c r="VEB35" s="276"/>
      <c r="VEC35" s="276"/>
      <c r="VED35" s="276"/>
      <c r="VEE35" s="276"/>
      <c r="VEF35" s="276"/>
      <c r="VEG35" s="276"/>
      <c r="VEH35" s="276"/>
      <c r="VEI35" s="276"/>
      <c r="VEJ35" s="276"/>
      <c r="VEK35" s="276"/>
      <c r="VEL35" s="276"/>
      <c r="VEM35" s="276"/>
      <c r="VEN35" s="276"/>
      <c r="VEO35" s="276"/>
      <c r="VEP35" s="276"/>
      <c r="VEQ35" s="276"/>
      <c r="VER35" s="276"/>
      <c r="VES35" s="276"/>
      <c r="VET35" s="276"/>
      <c r="VEU35" s="276"/>
      <c r="VEV35" s="276"/>
      <c r="VEW35" s="276"/>
      <c r="VEX35" s="276"/>
      <c r="VEY35" s="276"/>
      <c r="VEZ35" s="276"/>
      <c r="VFA35" s="276"/>
      <c r="VFB35" s="276"/>
      <c r="VFC35" s="276"/>
      <c r="VFD35" s="276"/>
      <c r="VFE35" s="276"/>
      <c r="VFF35" s="276"/>
      <c r="VFG35" s="276"/>
      <c r="VFH35" s="276"/>
      <c r="VFI35" s="276"/>
      <c r="VFJ35" s="276"/>
      <c r="VFK35" s="276"/>
      <c r="VFL35" s="276"/>
      <c r="VFM35" s="276"/>
      <c r="VFN35" s="276"/>
      <c r="VFO35" s="276"/>
      <c r="VFP35" s="276"/>
      <c r="VFQ35" s="276"/>
      <c r="VFR35" s="276"/>
      <c r="VFS35" s="276"/>
      <c r="VFT35" s="276"/>
      <c r="VFU35" s="276"/>
      <c r="VFV35" s="276"/>
      <c r="VFW35" s="276"/>
      <c r="VFX35" s="276"/>
      <c r="VFY35" s="276"/>
      <c r="VFZ35" s="276"/>
      <c r="VGA35" s="276"/>
      <c r="VGB35" s="276"/>
      <c r="VGC35" s="276"/>
      <c r="VGD35" s="276"/>
      <c r="VGE35" s="276"/>
      <c r="VGF35" s="276"/>
      <c r="VGG35" s="276"/>
      <c r="VGH35" s="276"/>
      <c r="VGI35" s="276"/>
      <c r="VGJ35" s="276"/>
      <c r="VGK35" s="276"/>
      <c r="VGL35" s="276"/>
      <c r="VGM35" s="276"/>
      <c r="VGN35" s="276"/>
      <c r="VGO35" s="276"/>
      <c r="VGP35" s="276"/>
      <c r="VGQ35" s="276"/>
      <c r="VGR35" s="276"/>
      <c r="VGS35" s="276"/>
      <c r="VGT35" s="276"/>
      <c r="VGU35" s="276"/>
      <c r="VGV35" s="276"/>
      <c r="VGW35" s="276"/>
      <c r="VGX35" s="276"/>
      <c r="VGY35" s="276"/>
      <c r="VGZ35" s="276"/>
      <c r="VHA35" s="276"/>
      <c r="VHB35" s="276"/>
      <c r="VHC35" s="276"/>
      <c r="VHD35" s="276"/>
      <c r="VHE35" s="276"/>
      <c r="VHF35" s="276"/>
      <c r="VHG35" s="276"/>
      <c r="VHH35" s="276"/>
      <c r="VHI35" s="276"/>
      <c r="VHJ35" s="276"/>
      <c r="VHK35" s="276"/>
      <c r="VHL35" s="276"/>
      <c r="VHM35" s="276"/>
      <c r="VHN35" s="276"/>
      <c r="VHO35" s="276"/>
      <c r="VHP35" s="276"/>
      <c r="VHQ35" s="276"/>
      <c r="VHR35" s="276"/>
      <c r="VHS35" s="276"/>
      <c r="VHT35" s="276"/>
      <c r="VHU35" s="276"/>
      <c r="VHV35" s="276"/>
      <c r="VHW35" s="276"/>
      <c r="VHX35" s="276"/>
      <c r="VHY35" s="276"/>
      <c r="VHZ35" s="276"/>
      <c r="VIA35" s="276"/>
      <c r="VIB35" s="276"/>
      <c r="VIC35" s="276"/>
      <c r="VID35" s="276"/>
      <c r="VIE35" s="276"/>
      <c r="VIF35" s="276"/>
      <c r="VIG35" s="276"/>
      <c r="VIH35" s="276"/>
      <c r="VII35" s="276"/>
      <c r="VIJ35" s="276"/>
      <c r="VIK35" s="276"/>
      <c r="VIL35" s="276"/>
      <c r="VIM35" s="276"/>
      <c r="VIN35" s="276"/>
      <c r="VIO35" s="276"/>
      <c r="VIP35" s="276"/>
      <c r="VIQ35" s="276"/>
      <c r="VIR35" s="276"/>
      <c r="VIS35" s="276"/>
      <c r="VIT35" s="276"/>
      <c r="VIU35" s="276"/>
      <c r="VIV35" s="276"/>
      <c r="VIW35" s="276"/>
      <c r="VIX35" s="276"/>
      <c r="VIY35" s="276"/>
      <c r="VIZ35" s="276"/>
      <c r="VJA35" s="276"/>
      <c r="VJB35" s="276"/>
      <c r="VJC35" s="276"/>
      <c r="VJD35" s="276"/>
      <c r="VJE35" s="276"/>
      <c r="VJF35" s="276"/>
      <c r="VJG35" s="276"/>
      <c r="VJH35" s="276"/>
      <c r="VJI35" s="276"/>
      <c r="VJJ35" s="276"/>
      <c r="VJK35" s="276"/>
      <c r="VJL35" s="276"/>
      <c r="VJM35" s="276"/>
      <c r="VJN35" s="276"/>
      <c r="VJO35" s="276"/>
      <c r="VJP35" s="276"/>
      <c r="VJQ35" s="276"/>
      <c r="VJR35" s="276"/>
      <c r="VJS35" s="276"/>
      <c r="VJT35" s="276"/>
      <c r="VJU35" s="276"/>
      <c r="VJV35" s="276"/>
      <c r="VJW35" s="276"/>
      <c r="VJX35" s="276"/>
      <c r="VJY35" s="276"/>
      <c r="VJZ35" s="276"/>
      <c r="VKA35" s="276"/>
      <c r="VKB35" s="276"/>
      <c r="VKC35" s="276"/>
      <c r="VKD35" s="276"/>
      <c r="VKE35" s="276"/>
      <c r="VKF35" s="276"/>
      <c r="VKG35" s="276"/>
      <c r="VKH35" s="276"/>
      <c r="VKI35" s="276"/>
      <c r="VKJ35" s="276"/>
      <c r="VKK35" s="276"/>
      <c r="VKL35" s="276"/>
      <c r="VKM35" s="276"/>
      <c r="VKN35" s="276"/>
      <c r="VKO35" s="276"/>
      <c r="VKP35" s="276"/>
      <c r="VKQ35" s="276"/>
      <c r="VKR35" s="276"/>
      <c r="VKS35" s="276"/>
      <c r="VKT35" s="276"/>
      <c r="VKU35" s="276"/>
      <c r="VKV35" s="276"/>
      <c r="VKW35" s="276"/>
      <c r="VKX35" s="276"/>
      <c r="VKY35" s="276"/>
      <c r="VKZ35" s="276"/>
      <c r="VLA35" s="276"/>
      <c r="VLB35" s="276"/>
      <c r="VLC35" s="276"/>
      <c r="VLD35" s="276"/>
      <c r="VLE35" s="276"/>
      <c r="VLF35" s="276"/>
      <c r="VLG35" s="276"/>
      <c r="VLH35" s="276"/>
      <c r="VLI35" s="276"/>
      <c r="VLJ35" s="276"/>
      <c r="VLK35" s="276"/>
      <c r="VLL35" s="276"/>
      <c r="VLM35" s="276"/>
      <c r="VLN35" s="276"/>
      <c r="VLO35" s="276"/>
      <c r="VLP35" s="276"/>
      <c r="VLQ35" s="276"/>
      <c r="VLR35" s="276"/>
      <c r="VLS35" s="276"/>
      <c r="VLT35" s="276"/>
      <c r="VLU35" s="276"/>
      <c r="VLV35" s="276"/>
      <c r="VLW35" s="276"/>
      <c r="VLX35" s="276"/>
      <c r="VLY35" s="276"/>
      <c r="VLZ35" s="276"/>
      <c r="VMA35" s="276"/>
      <c r="VMB35" s="276"/>
      <c r="VMC35" s="276"/>
      <c r="VMD35" s="276"/>
      <c r="VME35" s="276"/>
      <c r="VMF35" s="276"/>
      <c r="VMG35" s="276"/>
      <c r="VMH35" s="276"/>
      <c r="VMI35" s="276"/>
      <c r="VMJ35" s="276"/>
      <c r="VMK35" s="276"/>
      <c r="VML35" s="276"/>
      <c r="VMM35" s="276"/>
      <c r="VMN35" s="276"/>
      <c r="VMO35" s="276"/>
      <c r="VMP35" s="276"/>
      <c r="VMQ35" s="276"/>
      <c r="VMR35" s="276"/>
      <c r="VMS35" s="276"/>
      <c r="VMT35" s="276"/>
      <c r="VMU35" s="276"/>
      <c r="VMV35" s="276"/>
      <c r="VMW35" s="276"/>
      <c r="VMX35" s="276"/>
      <c r="VMY35" s="276"/>
      <c r="VMZ35" s="276"/>
      <c r="VNA35" s="276"/>
      <c r="VNB35" s="276"/>
      <c r="VNC35" s="276"/>
      <c r="VND35" s="276"/>
      <c r="VNE35" s="276"/>
      <c r="VNF35" s="276"/>
      <c r="VNG35" s="276"/>
      <c r="VNH35" s="276"/>
      <c r="VNI35" s="276"/>
      <c r="VNJ35" s="276"/>
      <c r="VNK35" s="276"/>
      <c r="VNL35" s="276"/>
      <c r="VNM35" s="276"/>
      <c r="VNN35" s="276"/>
      <c r="VNO35" s="276"/>
      <c r="VNP35" s="276"/>
      <c r="VNQ35" s="276"/>
      <c r="VNR35" s="276"/>
      <c r="VNS35" s="276"/>
      <c r="VNT35" s="276"/>
      <c r="VNU35" s="276"/>
      <c r="VNV35" s="276"/>
      <c r="VNW35" s="276"/>
      <c r="VNX35" s="276"/>
      <c r="VNY35" s="276"/>
      <c r="VNZ35" s="276"/>
      <c r="VOA35" s="276"/>
      <c r="VOB35" s="276"/>
      <c r="VOC35" s="276"/>
      <c r="VOD35" s="276"/>
      <c r="VOE35" s="276"/>
      <c r="VOF35" s="276"/>
      <c r="VOG35" s="276"/>
      <c r="VOH35" s="276"/>
      <c r="VOI35" s="276"/>
      <c r="VOJ35" s="276"/>
      <c r="VOK35" s="276"/>
      <c r="VOL35" s="276"/>
      <c r="VOM35" s="276"/>
      <c r="VON35" s="276"/>
      <c r="VOO35" s="276"/>
      <c r="VOP35" s="276"/>
      <c r="VOQ35" s="276"/>
      <c r="VOR35" s="276"/>
      <c r="VOS35" s="276"/>
      <c r="VOT35" s="276"/>
      <c r="VOU35" s="276"/>
      <c r="VOV35" s="276"/>
      <c r="VOW35" s="276"/>
      <c r="VOX35" s="276"/>
      <c r="VOY35" s="276"/>
      <c r="VOZ35" s="276"/>
      <c r="VPA35" s="276"/>
      <c r="VPB35" s="276"/>
      <c r="VPC35" s="276"/>
      <c r="VPD35" s="276"/>
      <c r="VPE35" s="276"/>
      <c r="VPF35" s="276"/>
      <c r="VPG35" s="276"/>
      <c r="VPH35" s="276"/>
      <c r="VPI35" s="276"/>
      <c r="VPJ35" s="276"/>
      <c r="VPK35" s="276"/>
      <c r="VPL35" s="276"/>
      <c r="VPM35" s="276"/>
      <c r="VPN35" s="276"/>
      <c r="VPO35" s="276"/>
      <c r="VPP35" s="276"/>
      <c r="VPQ35" s="276"/>
      <c r="VPR35" s="276"/>
      <c r="VPS35" s="276"/>
      <c r="VPT35" s="276"/>
      <c r="VPU35" s="276"/>
      <c r="VPV35" s="276"/>
      <c r="VPW35" s="276"/>
      <c r="VPX35" s="276"/>
      <c r="VPY35" s="276"/>
      <c r="VPZ35" s="276"/>
      <c r="VQA35" s="276"/>
      <c r="VQB35" s="276"/>
      <c r="VQC35" s="276"/>
      <c r="VQD35" s="276"/>
      <c r="VQE35" s="276"/>
      <c r="VQF35" s="276"/>
      <c r="VQG35" s="276"/>
      <c r="VQH35" s="276"/>
      <c r="VQI35" s="276"/>
      <c r="VQJ35" s="276"/>
      <c r="VQK35" s="276"/>
      <c r="VQL35" s="276"/>
      <c r="VQM35" s="276"/>
      <c r="VQN35" s="276"/>
      <c r="VQO35" s="276"/>
      <c r="VQP35" s="276"/>
      <c r="VQQ35" s="276"/>
      <c r="VQR35" s="276"/>
      <c r="VQS35" s="276"/>
      <c r="VQT35" s="276"/>
      <c r="VQU35" s="276"/>
      <c r="VQV35" s="276"/>
      <c r="VQW35" s="276"/>
      <c r="VQX35" s="276"/>
      <c r="VQY35" s="276"/>
      <c r="VQZ35" s="276"/>
      <c r="VRA35" s="276"/>
      <c r="VRB35" s="276"/>
      <c r="VRC35" s="276"/>
      <c r="VRD35" s="276"/>
      <c r="VRE35" s="276"/>
      <c r="VRF35" s="276"/>
      <c r="VRG35" s="276"/>
      <c r="VRH35" s="276"/>
      <c r="VRI35" s="276"/>
      <c r="VRJ35" s="276"/>
      <c r="VRK35" s="276"/>
      <c r="VRL35" s="276"/>
      <c r="VRM35" s="276"/>
      <c r="VRN35" s="276"/>
      <c r="VRO35" s="276"/>
      <c r="VRP35" s="276"/>
      <c r="VRQ35" s="276"/>
      <c r="VRR35" s="276"/>
      <c r="VRS35" s="276"/>
      <c r="VRT35" s="276"/>
      <c r="VRU35" s="276"/>
      <c r="VRV35" s="276"/>
      <c r="VRW35" s="276"/>
      <c r="VRX35" s="276"/>
      <c r="VRY35" s="276"/>
      <c r="VRZ35" s="276"/>
      <c r="VSA35" s="276"/>
      <c r="VSB35" s="276"/>
      <c r="VSC35" s="276"/>
      <c r="VSD35" s="276"/>
      <c r="VSE35" s="276"/>
      <c r="VSF35" s="276"/>
      <c r="VSG35" s="276"/>
      <c r="VSH35" s="276"/>
      <c r="VSI35" s="276"/>
      <c r="VSJ35" s="276"/>
      <c r="VSK35" s="276"/>
      <c r="VSL35" s="276"/>
      <c r="VSM35" s="276"/>
      <c r="VSN35" s="276"/>
      <c r="VSO35" s="276"/>
      <c r="VSP35" s="276"/>
      <c r="VSQ35" s="276"/>
      <c r="VSR35" s="276"/>
      <c r="VSS35" s="276"/>
      <c r="VST35" s="276"/>
      <c r="VSU35" s="276"/>
      <c r="VSV35" s="276"/>
      <c r="VSW35" s="276"/>
      <c r="VSX35" s="276"/>
      <c r="VSY35" s="276"/>
      <c r="VSZ35" s="276"/>
      <c r="VTA35" s="276"/>
      <c r="VTB35" s="276"/>
      <c r="VTC35" s="276"/>
      <c r="VTD35" s="276"/>
      <c r="VTE35" s="276"/>
      <c r="VTF35" s="276"/>
      <c r="VTG35" s="276"/>
      <c r="VTH35" s="276"/>
      <c r="VTI35" s="276"/>
      <c r="VTJ35" s="276"/>
      <c r="VTK35" s="276"/>
      <c r="VTL35" s="276"/>
      <c r="VTM35" s="276"/>
      <c r="VTN35" s="276"/>
      <c r="VTO35" s="276"/>
      <c r="VTP35" s="276"/>
      <c r="VTQ35" s="276"/>
      <c r="VTR35" s="276"/>
      <c r="VTS35" s="276"/>
      <c r="VTT35" s="276"/>
      <c r="VTU35" s="276"/>
      <c r="VTV35" s="276"/>
      <c r="VTW35" s="276"/>
      <c r="VTX35" s="276"/>
      <c r="VTY35" s="276"/>
      <c r="VTZ35" s="276"/>
      <c r="VUA35" s="276"/>
      <c r="VUB35" s="276"/>
      <c r="VUC35" s="276"/>
      <c r="VUD35" s="276"/>
      <c r="VUE35" s="276"/>
      <c r="VUF35" s="276"/>
      <c r="VUG35" s="276"/>
      <c r="VUH35" s="276"/>
      <c r="VUI35" s="276"/>
      <c r="VUJ35" s="276"/>
      <c r="VUK35" s="276"/>
      <c r="VUL35" s="276"/>
      <c r="VUM35" s="276"/>
      <c r="VUN35" s="276"/>
      <c r="VUO35" s="276"/>
      <c r="VUP35" s="276"/>
      <c r="VUQ35" s="276"/>
      <c r="VUR35" s="276"/>
      <c r="VUS35" s="276"/>
      <c r="VUT35" s="276"/>
      <c r="VUU35" s="276"/>
      <c r="VUV35" s="276"/>
      <c r="VUW35" s="276"/>
      <c r="VUX35" s="276"/>
      <c r="VUY35" s="276"/>
      <c r="VUZ35" s="276"/>
      <c r="VVA35" s="276"/>
      <c r="VVB35" s="276"/>
      <c r="VVC35" s="276"/>
      <c r="VVD35" s="276"/>
      <c r="VVE35" s="276"/>
      <c r="VVF35" s="276"/>
      <c r="VVG35" s="276"/>
      <c r="VVH35" s="276"/>
      <c r="VVI35" s="276"/>
      <c r="VVJ35" s="276"/>
      <c r="VVK35" s="276"/>
      <c r="VVL35" s="276"/>
      <c r="VVM35" s="276"/>
      <c r="VVN35" s="276"/>
      <c r="VVO35" s="276"/>
      <c r="VVP35" s="276"/>
      <c r="VVQ35" s="276"/>
      <c r="VVR35" s="276"/>
      <c r="VVS35" s="276"/>
      <c r="VVT35" s="276"/>
      <c r="VVU35" s="276"/>
      <c r="VVV35" s="276"/>
      <c r="VVW35" s="276"/>
      <c r="VVX35" s="276"/>
      <c r="VVY35" s="276"/>
      <c r="VVZ35" s="276"/>
      <c r="VWA35" s="276"/>
      <c r="VWB35" s="276"/>
      <c r="VWC35" s="276"/>
      <c r="VWD35" s="276"/>
      <c r="VWE35" s="276"/>
      <c r="VWF35" s="276"/>
      <c r="VWG35" s="276"/>
      <c r="VWH35" s="276"/>
      <c r="VWI35" s="276"/>
      <c r="VWJ35" s="276"/>
      <c r="VWK35" s="276"/>
      <c r="VWL35" s="276"/>
      <c r="VWM35" s="276"/>
      <c r="VWN35" s="276"/>
      <c r="VWO35" s="276"/>
      <c r="VWP35" s="276"/>
      <c r="VWQ35" s="276"/>
      <c r="VWR35" s="276"/>
      <c r="VWS35" s="276"/>
      <c r="VWT35" s="276"/>
      <c r="VWU35" s="276"/>
      <c r="VWV35" s="276"/>
      <c r="VWW35" s="276"/>
      <c r="VWX35" s="276"/>
      <c r="VWY35" s="276"/>
      <c r="VWZ35" s="276"/>
      <c r="VXA35" s="276"/>
      <c r="VXB35" s="276"/>
      <c r="VXC35" s="276"/>
      <c r="VXD35" s="276"/>
      <c r="VXE35" s="276"/>
      <c r="VXF35" s="276"/>
      <c r="VXG35" s="276"/>
      <c r="VXH35" s="276"/>
      <c r="VXI35" s="276"/>
      <c r="VXJ35" s="276"/>
      <c r="VXK35" s="276"/>
      <c r="VXL35" s="276"/>
      <c r="VXM35" s="276"/>
      <c r="VXN35" s="276"/>
      <c r="VXO35" s="276"/>
      <c r="VXP35" s="276"/>
      <c r="VXQ35" s="276"/>
      <c r="VXR35" s="276"/>
      <c r="VXS35" s="276"/>
      <c r="VXT35" s="276"/>
      <c r="VXU35" s="276"/>
      <c r="VXV35" s="276"/>
      <c r="VXW35" s="276"/>
      <c r="VXX35" s="276"/>
      <c r="VXY35" s="276"/>
      <c r="VXZ35" s="276"/>
      <c r="VYA35" s="276"/>
      <c r="VYB35" s="276"/>
      <c r="VYC35" s="276"/>
      <c r="VYD35" s="276"/>
      <c r="VYE35" s="276"/>
      <c r="VYF35" s="276"/>
      <c r="VYG35" s="276"/>
      <c r="VYH35" s="276"/>
      <c r="VYI35" s="276"/>
      <c r="VYJ35" s="276"/>
      <c r="VYK35" s="276"/>
      <c r="VYL35" s="276"/>
      <c r="VYM35" s="276"/>
      <c r="VYN35" s="276"/>
      <c r="VYO35" s="276"/>
      <c r="VYP35" s="276"/>
      <c r="VYQ35" s="276"/>
      <c r="VYR35" s="276"/>
      <c r="VYS35" s="276"/>
      <c r="VYT35" s="276"/>
      <c r="VYU35" s="276"/>
      <c r="VYV35" s="276"/>
      <c r="VYW35" s="276"/>
      <c r="VYX35" s="276"/>
      <c r="VYY35" s="276"/>
      <c r="VYZ35" s="276"/>
      <c r="VZA35" s="276"/>
      <c r="VZB35" s="276"/>
      <c r="VZC35" s="276"/>
      <c r="VZD35" s="276"/>
      <c r="VZE35" s="276"/>
      <c r="VZF35" s="276"/>
      <c r="VZG35" s="276"/>
      <c r="VZH35" s="276"/>
      <c r="VZI35" s="276"/>
      <c r="VZJ35" s="276"/>
      <c r="VZK35" s="276"/>
      <c r="VZL35" s="276"/>
      <c r="VZM35" s="276"/>
      <c r="VZN35" s="276"/>
      <c r="VZO35" s="276"/>
      <c r="VZP35" s="276"/>
      <c r="VZQ35" s="276"/>
      <c r="VZR35" s="276"/>
      <c r="VZS35" s="276"/>
      <c r="VZT35" s="276"/>
      <c r="VZU35" s="276"/>
      <c r="VZV35" s="276"/>
      <c r="VZW35" s="276"/>
      <c r="VZX35" s="276"/>
      <c r="VZY35" s="276"/>
      <c r="VZZ35" s="276"/>
      <c r="WAA35" s="276"/>
      <c r="WAB35" s="276"/>
      <c r="WAC35" s="276"/>
      <c r="WAD35" s="276"/>
      <c r="WAE35" s="276"/>
      <c r="WAF35" s="276"/>
      <c r="WAG35" s="276"/>
      <c r="WAH35" s="276"/>
      <c r="WAI35" s="276"/>
      <c r="WAJ35" s="276"/>
      <c r="WAK35" s="276"/>
      <c r="WAL35" s="276"/>
      <c r="WAM35" s="276"/>
      <c r="WAN35" s="276"/>
      <c r="WAO35" s="276"/>
      <c r="WAP35" s="276"/>
      <c r="WAQ35" s="276"/>
      <c r="WAR35" s="276"/>
      <c r="WAS35" s="276"/>
      <c r="WAT35" s="276"/>
      <c r="WAU35" s="276"/>
      <c r="WAV35" s="276"/>
      <c r="WAW35" s="276"/>
      <c r="WAX35" s="276"/>
      <c r="WAY35" s="276"/>
      <c r="WAZ35" s="276"/>
      <c r="WBA35" s="276"/>
      <c r="WBB35" s="276"/>
      <c r="WBC35" s="276"/>
      <c r="WBD35" s="276"/>
      <c r="WBE35" s="276"/>
      <c r="WBF35" s="276"/>
      <c r="WBG35" s="276"/>
      <c r="WBH35" s="276"/>
      <c r="WBI35" s="276"/>
      <c r="WBJ35" s="276"/>
      <c r="WBK35" s="276"/>
      <c r="WBL35" s="276"/>
      <c r="WBM35" s="276"/>
      <c r="WBN35" s="276"/>
      <c r="WBO35" s="276"/>
      <c r="WBP35" s="276"/>
      <c r="WBQ35" s="276"/>
      <c r="WBR35" s="276"/>
      <c r="WBS35" s="276"/>
      <c r="WBT35" s="276"/>
      <c r="WBU35" s="276"/>
      <c r="WBV35" s="276"/>
      <c r="WBW35" s="276"/>
      <c r="WBX35" s="276"/>
      <c r="WBY35" s="276"/>
      <c r="WBZ35" s="276"/>
      <c r="WCA35" s="276"/>
      <c r="WCB35" s="276"/>
      <c r="WCC35" s="276"/>
      <c r="WCD35" s="276"/>
      <c r="WCE35" s="276"/>
      <c r="WCF35" s="276"/>
      <c r="WCG35" s="276"/>
      <c r="WCH35" s="276"/>
      <c r="WCI35" s="276"/>
      <c r="WCJ35" s="276"/>
      <c r="WCK35" s="276"/>
      <c r="WCL35" s="276"/>
      <c r="WCM35" s="276"/>
      <c r="WCN35" s="276"/>
      <c r="WCO35" s="276"/>
      <c r="WCP35" s="276"/>
      <c r="WCQ35" s="276"/>
      <c r="WCR35" s="276"/>
      <c r="WCS35" s="276"/>
      <c r="WCT35" s="276"/>
      <c r="WCU35" s="276"/>
      <c r="WCV35" s="276"/>
      <c r="WCW35" s="276"/>
      <c r="WCX35" s="276"/>
      <c r="WCY35" s="276"/>
      <c r="WCZ35" s="276"/>
      <c r="WDA35" s="276"/>
      <c r="WDB35" s="276"/>
      <c r="WDC35" s="276"/>
      <c r="WDD35" s="276"/>
      <c r="WDE35" s="276"/>
      <c r="WDF35" s="276"/>
      <c r="WDG35" s="276"/>
      <c r="WDH35" s="276"/>
      <c r="WDI35" s="276"/>
      <c r="WDJ35" s="276"/>
      <c r="WDK35" s="276"/>
      <c r="WDL35" s="276"/>
      <c r="WDM35" s="276"/>
      <c r="WDN35" s="276"/>
      <c r="WDO35" s="276"/>
      <c r="WDP35" s="276"/>
      <c r="WDQ35" s="276"/>
      <c r="WDR35" s="276"/>
      <c r="WDS35" s="276"/>
      <c r="WDT35" s="276"/>
      <c r="WDU35" s="276"/>
      <c r="WDV35" s="276"/>
      <c r="WDW35" s="276"/>
      <c r="WDX35" s="276"/>
      <c r="WDY35" s="276"/>
      <c r="WDZ35" s="276"/>
      <c r="WEA35" s="276"/>
      <c r="WEB35" s="276"/>
      <c r="WEC35" s="276"/>
      <c r="WED35" s="276"/>
      <c r="WEE35" s="276"/>
      <c r="WEF35" s="276"/>
      <c r="WEG35" s="276"/>
      <c r="WEH35" s="276"/>
      <c r="WEI35" s="276"/>
      <c r="WEJ35" s="276"/>
      <c r="WEK35" s="276"/>
      <c r="WEL35" s="276"/>
      <c r="WEM35" s="276"/>
      <c r="WEN35" s="276"/>
      <c r="WEO35" s="276"/>
      <c r="WEP35" s="276"/>
      <c r="WEQ35" s="276"/>
      <c r="WER35" s="276"/>
      <c r="WES35" s="276"/>
      <c r="WET35" s="276"/>
      <c r="WEU35" s="276"/>
      <c r="WEV35" s="276"/>
      <c r="WEW35" s="276"/>
      <c r="WEX35" s="276"/>
      <c r="WEY35" s="276"/>
      <c r="WEZ35" s="276"/>
      <c r="WFA35" s="276"/>
      <c r="WFB35" s="276"/>
      <c r="WFC35" s="276"/>
      <c r="WFD35" s="276"/>
      <c r="WFE35" s="276"/>
      <c r="WFF35" s="276"/>
      <c r="WFG35" s="276"/>
      <c r="WFH35" s="276"/>
      <c r="WFI35" s="276"/>
      <c r="WFJ35" s="276"/>
      <c r="WFK35" s="276"/>
      <c r="WFL35" s="276"/>
      <c r="WFM35" s="276"/>
      <c r="WFN35" s="276"/>
      <c r="WFO35" s="276"/>
      <c r="WFP35" s="276"/>
      <c r="WFQ35" s="276"/>
      <c r="WFR35" s="276"/>
      <c r="WFS35" s="276"/>
      <c r="WFT35" s="276"/>
      <c r="WFU35" s="276"/>
      <c r="WFV35" s="276"/>
      <c r="WFW35" s="276"/>
      <c r="WFX35" s="276"/>
      <c r="WFY35" s="276"/>
      <c r="WFZ35" s="276"/>
      <c r="WGA35" s="276"/>
      <c r="WGB35" s="276"/>
      <c r="WGC35" s="276"/>
      <c r="WGD35" s="276"/>
      <c r="WGE35" s="276"/>
      <c r="WGF35" s="276"/>
      <c r="WGG35" s="276"/>
      <c r="WGH35" s="276"/>
      <c r="WGI35" s="276"/>
      <c r="WGJ35" s="276"/>
      <c r="WGK35" s="276"/>
      <c r="WGL35" s="276"/>
      <c r="WGM35" s="276"/>
      <c r="WGN35" s="276"/>
      <c r="WGO35" s="276"/>
      <c r="WGP35" s="276"/>
      <c r="WGQ35" s="276"/>
      <c r="WGR35" s="276"/>
      <c r="WGS35" s="276"/>
      <c r="WGT35" s="276"/>
      <c r="WGU35" s="276"/>
      <c r="WGV35" s="276"/>
      <c r="WGW35" s="276"/>
      <c r="WGX35" s="276"/>
      <c r="WGY35" s="276"/>
      <c r="WGZ35" s="276"/>
      <c r="WHA35" s="276"/>
      <c r="WHB35" s="276"/>
      <c r="WHC35" s="276"/>
      <c r="WHD35" s="276"/>
      <c r="WHE35" s="276"/>
      <c r="WHF35" s="276"/>
      <c r="WHG35" s="276"/>
      <c r="WHH35" s="276"/>
      <c r="WHI35" s="276"/>
      <c r="WHJ35" s="276"/>
      <c r="WHK35" s="276"/>
      <c r="WHL35" s="276"/>
      <c r="WHM35" s="276"/>
      <c r="WHN35" s="276"/>
      <c r="WHO35" s="276"/>
      <c r="WHP35" s="276"/>
      <c r="WHQ35" s="276"/>
      <c r="WHR35" s="276"/>
      <c r="WHS35" s="276"/>
      <c r="WHT35" s="276"/>
      <c r="WHU35" s="276"/>
      <c r="WHV35" s="276"/>
      <c r="WHW35" s="276"/>
      <c r="WHX35" s="276"/>
      <c r="WHY35" s="276"/>
      <c r="WHZ35" s="276"/>
      <c r="WIA35" s="276"/>
      <c r="WIB35" s="276"/>
      <c r="WIC35" s="276"/>
      <c r="WID35" s="276"/>
      <c r="WIE35" s="276"/>
      <c r="WIF35" s="276"/>
      <c r="WIG35" s="276"/>
      <c r="WIH35" s="276"/>
      <c r="WII35" s="276"/>
      <c r="WIJ35" s="276"/>
      <c r="WIK35" s="276"/>
      <c r="WIL35" s="276"/>
      <c r="WIM35" s="276"/>
      <c r="WIN35" s="276"/>
      <c r="WIO35" s="276"/>
      <c r="WIP35" s="276"/>
      <c r="WIQ35" s="276"/>
      <c r="WIR35" s="276"/>
      <c r="WIS35" s="276"/>
      <c r="WIT35" s="276"/>
      <c r="WIU35" s="276"/>
      <c r="WIV35" s="276"/>
      <c r="WIW35" s="276"/>
      <c r="WIX35" s="276"/>
      <c r="WIY35" s="276"/>
      <c r="WIZ35" s="276"/>
      <c r="WJA35" s="276"/>
      <c r="WJB35" s="276"/>
      <c r="WJC35" s="276"/>
      <c r="WJD35" s="276"/>
      <c r="WJE35" s="276"/>
      <c r="WJF35" s="276"/>
      <c r="WJG35" s="276"/>
      <c r="WJH35" s="276"/>
      <c r="WJI35" s="276"/>
      <c r="WJJ35" s="276"/>
      <c r="WJK35" s="276"/>
      <c r="WJL35" s="276"/>
      <c r="WJM35" s="276"/>
      <c r="WJN35" s="276"/>
      <c r="WJO35" s="276"/>
      <c r="WJP35" s="276"/>
      <c r="WJQ35" s="276"/>
      <c r="WJR35" s="276"/>
      <c r="WJS35" s="276"/>
      <c r="WJT35" s="276"/>
      <c r="WJU35" s="276"/>
      <c r="WJV35" s="276"/>
      <c r="WJW35" s="276"/>
      <c r="WJX35" s="276"/>
      <c r="WJY35" s="276"/>
      <c r="WJZ35" s="276"/>
      <c r="WKA35" s="276"/>
      <c r="WKB35" s="276"/>
      <c r="WKC35" s="276"/>
      <c r="WKD35" s="276"/>
      <c r="WKE35" s="276"/>
      <c r="WKF35" s="276"/>
      <c r="WKG35" s="276"/>
      <c r="WKH35" s="276"/>
      <c r="WKI35" s="276"/>
      <c r="WKJ35" s="276"/>
      <c r="WKK35" s="276"/>
      <c r="WKL35" s="276"/>
      <c r="WKM35" s="276"/>
      <c r="WKN35" s="276"/>
      <c r="WKO35" s="276"/>
      <c r="WKP35" s="276"/>
      <c r="WKQ35" s="276"/>
      <c r="WKR35" s="276"/>
      <c r="WKS35" s="276"/>
      <c r="WKT35" s="276"/>
      <c r="WKU35" s="276"/>
      <c r="WKV35" s="276"/>
      <c r="WKW35" s="276"/>
      <c r="WKX35" s="276"/>
      <c r="WKY35" s="276"/>
      <c r="WKZ35" s="276"/>
      <c r="WLA35" s="276"/>
      <c r="WLB35" s="276"/>
      <c r="WLC35" s="276"/>
      <c r="WLD35" s="276"/>
      <c r="WLE35" s="276"/>
      <c r="WLF35" s="276"/>
      <c r="WLG35" s="276"/>
      <c r="WLH35" s="276"/>
      <c r="WLI35" s="276"/>
      <c r="WLJ35" s="276"/>
      <c r="WLK35" s="276"/>
      <c r="WLL35" s="276"/>
      <c r="WLM35" s="276"/>
      <c r="WLN35" s="276"/>
      <c r="WLO35" s="276"/>
      <c r="WLP35" s="276"/>
      <c r="WLQ35" s="276"/>
      <c r="WLR35" s="276"/>
      <c r="WLS35" s="276"/>
      <c r="WLT35" s="276"/>
      <c r="WLU35" s="276"/>
      <c r="WLV35" s="276"/>
      <c r="WLW35" s="276"/>
      <c r="WLX35" s="276"/>
      <c r="WLY35" s="276"/>
      <c r="WLZ35" s="276"/>
      <c r="WMA35" s="276"/>
      <c r="WMB35" s="276"/>
      <c r="WMC35" s="276"/>
      <c r="WMD35" s="276"/>
      <c r="WME35" s="276"/>
      <c r="WMF35" s="276"/>
      <c r="WMG35" s="276"/>
      <c r="WMH35" s="276"/>
      <c r="WMI35" s="276"/>
      <c r="WMJ35" s="276"/>
      <c r="WMK35" s="276"/>
      <c r="WML35" s="276"/>
      <c r="WMM35" s="276"/>
      <c r="WMN35" s="276"/>
      <c r="WMO35" s="276"/>
      <c r="WMP35" s="276"/>
      <c r="WMQ35" s="276"/>
      <c r="WMR35" s="276"/>
      <c r="WMS35" s="276"/>
      <c r="WMT35" s="276"/>
      <c r="WMU35" s="276"/>
      <c r="WMV35" s="276"/>
      <c r="WMW35" s="276"/>
      <c r="WMX35" s="276"/>
      <c r="WMY35" s="276"/>
      <c r="WMZ35" s="276"/>
      <c r="WNA35" s="276"/>
      <c r="WNB35" s="276"/>
      <c r="WNC35" s="276"/>
      <c r="WND35" s="276"/>
      <c r="WNE35" s="276"/>
      <c r="WNF35" s="276"/>
      <c r="WNG35" s="276"/>
      <c r="WNH35" s="276"/>
      <c r="WNI35" s="276"/>
      <c r="WNJ35" s="276"/>
      <c r="WNK35" s="276"/>
      <c r="WNL35" s="276"/>
      <c r="WNM35" s="276"/>
      <c r="WNN35" s="276"/>
      <c r="WNO35" s="276"/>
      <c r="WNP35" s="276"/>
      <c r="WNQ35" s="276"/>
      <c r="WNR35" s="276"/>
      <c r="WNS35" s="276"/>
      <c r="WNT35" s="276"/>
      <c r="WNU35" s="276"/>
      <c r="WNV35" s="276"/>
      <c r="WNW35" s="276"/>
      <c r="WNX35" s="276"/>
      <c r="WNY35" s="276"/>
      <c r="WNZ35" s="276"/>
      <c r="WOA35" s="276"/>
      <c r="WOB35" s="276"/>
      <c r="WOC35" s="276"/>
      <c r="WOD35" s="276"/>
      <c r="WOE35" s="276"/>
      <c r="WOF35" s="276"/>
      <c r="WOG35" s="276"/>
      <c r="WOH35" s="276"/>
      <c r="WOI35" s="276"/>
      <c r="WOJ35" s="276"/>
      <c r="WOK35" s="276"/>
      <c r="WOL35" s="276"/>
      <c r="WOM35" s="276"/>
      <c r="WON35" s="276"/>
      <c r="WOO35" s="276"/>
      <c r="WOP35" s="276"/>
      <c r="WOQ35" s="276"/>
      <c r="WOR35" s="276"/>
      <c r="WOS35" s="276"/>
      <c r="WOT35" s="276"/>
      <c r="WOU35" s="276"/>
      <c r="WOV35" s="276"/>
      <c r="WOW35" s="276"/>
      <c r="WOX35" s="276"/>
      <c r="WOY35" s="276"/>
      <c r="WOZ35" s="276"/>
      <c r="WPA35" s="276"/>
      <c r="WPB35" s="276"/>
      <c r="WPC35" s="276"/>
      <c r="WPD35" s="276"/>
      <c r="WPE35" s="276"/>
      <c r="WPF35" s="276"/>
      <c r="WPG35" s="276"/>
      <c r="WPH35" s="276"/>
      <c r="WPI35" s="276"/>
      <c r="WPJ35" s="276"/>
      <c r="WPK35" s="276"/>
      <c r="WPL35" s="276"/>
      <c r="WPM35" s="276"/>
      <c r="WPN35" s="276"/>
      <c r="WPO35" s="276"/>
      <c r="WPP35" s="276"/>
      <c r="WPQ35" s="276"/>
      <c r="WPR35" s="276"/>
      <c r="WPS35" s="276"/>
      <c r="WPT35" s="276"/>
      <c r="WPU35" s="276"/>
      <c r="WPV35" s="276"/>
      <c r="WPW35" s="276"/>
      <c r="WPX35" s="276"/>
      <c r="WPY35" s="276"/>
      <c r="WPZ35" s="276"/>
      <c r="WQA35" s="276"/>
      <c r="WQB35" s="276"/>
      <c r="WQC35" s="276"/>
      <c r="WQD35" s="276"/>
      <c r="WQE35" s="276"/>
      <c r="WQF35" s="276"/>
      <c r="WQG35" s="276"/>
      <c r="WQH35" s="276"/>
      <c r="WQI35" s="276"/>
      <c r="WQJ35" s="276"/>
      <c r="WQK35" s="276"/>
      <c r="WQL35" s="276"/>
      <c r="WQM35" s="276"/>
      <c r="WQN35" s="276"/>
      <c r="WQO35" s="276"/>
      <c r="WQP35" s="276"/>
      <c r="WQQ35" s="276"/>
      <c r="WQR35" s="276"/>
      <c r="WQS35" s="276"/>
      <c r="WQT35" s="276"/>
      <c r="WQU35" s="276"/>
      <c r="WQV35" s="276"/>
      <c r="WQW35" s="276"/>
      <c r="WQX35" s="276"/>
      <c r="WQY35" s="276"/>
      <c r="WQZ35" s="276"/>
      <c r="WRA35" s="276"/>
      <c r="WRB35" s="276"/>
      <c r="WRC35" s="276"/>
      <c r="WRD35" s="276"/>
      <c r="WRE35" s="276"/>
      <c r="WRF35" s="276"/>
      <c r="WRG35" s="276"/>
      <c r="WRH35" s="276"/>
      <c r="WRI35" s="276"/>
      <c r="WRJ35" s="276"/>
      <c r="WRK35" s="276"/>
      <c r="WRL35" s="276"/>
      <c r="WRM35" s="276"/>
      <c r="WRN35" s="276"/>
      <c r="WRO35" s="276"/>
      <c r="WRP35" s="276"/>
      <c r="WRQ35" s="276"/>
      <c r="WRR35" s="276"/>
      <c r="WRS35" s="276"/>
      <c r="WRT35" s="276"/>
      <c r="WRU35" s="276"/>
      <c r="WRV35" s="276"/>
      <c r="WRW35" s="276"/>
      <c r="WRX35" s="276"/>
      <c r="WRY35" s="276"/>
      <c r="WRZ35" s="276"/>
      <c r="WSA35" s="276"/>
      <c r="WSB35" s="276"/>
      <c r="WSC35" s="276"/>
      <c r="WSD35" s="276"/>
      <c r="WSE35" s="276"/>
      <c r="WSF35" s="276"/>
      <c r="WSG35" s="276"/>
      <c r="WSH35" s="276"/>
      <c r="WSI35" s="276"/>
      <c r="WSJ35" s="276"/>
      <c r="WSK35" s="276"/>
      <c r="WSL35" s="276"/>
      <c r="WSM35" s="276"/>
      <c r="WSN35" s="276"/>
      <c r="WSO35" s="276"/>
      <c r="WSP35" s="276"/>
      <c r="WSQ35" s="276"/>
      <c r="WSR35" s="276"/>
      <c r="WSS35" s="276"/>
      <c r="WST35" s="276"/>
      <c r="WSU35" s="276"/>
      <c r="WSV35" s="276"/>
      <c r="WSW35" s="276"/>
      <c r="WSX35" s="276"/>
      <c r="WSY35" s="276"/>
      <c r="WSZ35" s="276"/>
      <c r="WTA35" s="276"/>
      <c r="WTB35" s="276"/>
      <c r="WTC35" s="276"/>
      <c r="WTD35" s="276"/>
      <c r="WTE35" s="276"/>
      <c r="WTF35" s="276"/>
      <c r="WTG35" s="276"/>
      <c r="WTH35" s="276"/>
      <c r="WTI35" s="276"/>
      <c r="WTJ35" s="276"/>
      <c r="WTK35" s="276"/>
      <c r="WTL35" s="276"/>
      <c r="WTM35" s="276"/>
      <c r="WTN35" s="276"/>
      <c r="WTO35" s="276"/>
      <c r="WTP35" s="276"/>
      <c r="WTQ35" s="276"/>
      <c r="WTR35" s="276"/>
      <c r="WTS35" s="276"/>
      <c r="WTT35" s="276"/>
      <c r="WTU35" s="276"/>
      <c r="WTV35" s="276"/>
      <c r="WTW35" s="276"/>
      <c r="WTX35" s="276"/>
      <c r="WTY35" s="276"/>
      <c r="WTZ35" s="276"/>
      <c r="WUA35" s="276"/>
      <c r="WUB35" s="276"/>
      <c r="WUC35" s="276"/>
      <c r="WUD35" s="276"/>
      <c r="WUE35" s="276"/>
      <c r="WUF35" s="276"/>
      <c r="WUG35" s="276"/>
      <c r="WUH35" s="276"/>
      <c r="WUI35" s="276"/>
      <c r="WUJ35" s="276"/>
      <c r="WUK35" s="276"/>
      <c r="WUL35" s="276"/>
      <c r="WUM35" s="276"/>
      <c r="WUN35" s="276"/>
      <c r="WUO35" s="276"/>
      <c r="WUP35" s="276"/>
      <c r="WUQ35" s="276"/>
      <c r="WUR35" s="276"/>
      <c r="WUS35" s="276"/>
      <c r="WUT35" s="276"/>
      <c r="WUU35" s="276"/>
      <c r="WUV35" s="276"/>
      <c r="WUW35" s="276"/>
      <c r="WUX35" s="276"/>
      <c r="WUY35" s="276"/>
      <c r="WUZ35" s="276"/>
      <c r="WVA35" s="276"/>
      <c r="WVB35" s="276"/>
      <c r="WVC35" s="276"/>
      <c r="WVD35" s="276"/>
      <c r="WVE35" s="276"/>
      <c r="WVF35" s="276"/>
      <c r="WVG35" s="276"/>
      <c r="WVH35" s="276"/>
      <c r="WVI35" s="276"/>
      <c r="WVJ35" s="276"/>
      <c r="WVK35" s="276"/>
      <c r="WVL35" s="276"/>
      <c r="WVM35" s="276"/>
      <c r="WVN35" s="276"/>
      <c r="WVO35" s="276"/>
      <c r="WVP35" s="276"/>
      <c r="WVQ35" s="276"/>
      <c r="WVR35" s="276"/>
      <c r="WVS35" s="276"/>
      <c r="WVT35" s="276"/>
      <c r="WVU35" s="276"/>
      <c r="WVV35" s="276"/>
      <c r="WVW35" s="276"/>
      <c r="WVX35" s="276"/>
      <c r="WVY35" s="276"/>
      <c r="WVZ35" s="276"/>
      <c r="WWA35" s="276"/>
      <c r="WWB35" s="276"/>
      <c r="WWC35" s="276"/>
      <c r="WWD35" s="276"/>
      <c r="WWE35" s="276"/>
      <c r="WWF35" s="276"/>
      <c r="WWG35" s="276"/>
      <c r="WWH35" s="276"/>
      <c r="WWI35" s="276"/>
      <c r="WWJ35" s="276"/>
      <c r="WWK35" s="276"/>
      <c r="WWL35" s="276"/>
      <c r="WWM35" s="276"/>
      <c r="WWN35" s="276"/>
      <c r="WWO35" s="276"/>
      <c r="WWP35" s="276"/>
      <c r="WWQ35" s="276"/>
      <c r="WWR35" s="276"/>
      <c r="WWS35" s="276"/>
      <c r="WWT35" s="276"/>
      <c r="WWU35" s="276"/>
      <c r="WWV35" s="276"/>
      <c r="WWW35" s="276"/>
      <c r="WWX35" s="276"/>
      <c r="WWY35" s="276"/>
      <c r="WWZ35" s="276"/>
      <c r="WXA35" s="276"/>
      <c r="WXB35" s="276"/>
      <c r="WXC35" s="276"/>
      <c r="WXD35" s="276"/>
      <c r="WXE35" s="276"/>
      <c r="WXF35" s="276"/>
      <c r="WXG35" s="276"/>
      <c r="WXH35" s="276"/>
      <c r="WXI35" s="276"/>
      <c r="WXJ35" s="276"/>
      <c r="WXK35" s="276"/>
      <c r="WXL35" s="276"/>
      <c r="WXM35" s="276"/>
      <c r="WXN35" s="276"/>
      <c r="WXO35" s="276"/>
      <c r="WXP35" s="276"/>
      <c r="WXQ35" s="276"/>
      <c r="WXR35" s="276"/>
      <c r="WXS35" s="276"/>
      <c r="WXT35" s="276"/>
      <c r="WXU35" s="276"/>
      <c r="WXV35" s="276"/>
      <c r="WXW35" s="276"/>
      <c r="WXX35" s="276"/>
      <c r="WXY35" s="276"/>
      <c r="WXZ35" s="276"/>
      <c r="WYA35" s="276"/>
      <c r="WYB35" s="276"/>
      <c r="WYC35" s="276"/>
      <c r="WYD35" s="276"/>
      <c r="WYE35" s="276"/>
      <c r="WYF35" s="276"/>
      <c r="WYG35" s="276"/>
      <c r="WYH35" s="276"/>
      <c r="WYI35" s="276"/>
      <c r="WYJ35" s="276"/>
      <c r="WYK35" s="276"/>
      <c r="WYL35" s="276"/>
      <c r="WYM35" s="276"/>
      <c r="WYN35" s="276"/>
      <c r="WYO35" s="276"/>
      <c r="WYP35" s="276"/>
      <c r="WYQ35" s="276"/>
      <c r="WYR35" s="276"/>
      <c r="WYS35" s="276"/>
      <c r="WYT35" s="276"/>
      <c r="WYU35" s="276"/>
      <c r="WYV35" s="276"/>
      <c r="WYW35" s="276"/>
      <c r="WYX35" s="276"/>
      <c r="WYY35" s="276"/>
      <c r="WYZ35" s="276"/>
      <c r="WZA35" s="276"/>
      <c r="WZB35" s="276"/>
      <c r="WZC35" s="276"/>
      <c r="WZD35" s="276"/>
      <c r="WZE35" s="276"/>
      <c r="WZF35" s="276"/>
      <c r="WZG35" s="276"/>
      <c r="WZH35" s="276"/>
      <c r="WZI35" s="276"/>
      <c r="WZJ35" s="276"/>
      <c r="WZK35" s="276"/>
      <c r="WZL35" s="276"/>
      <c r="WZM35" s="276"/>
      <c r="WZN35" s="276"/>
      <c r="WZO35" s="276"/>
      <c r="WZP35" s="276"/>
      <c r="WZQ35" s="276"/>
      <c r="WZR35" s="276"/>
      <c r="WZS35" s="276"/>
      <c r="WZT35" s="276"/>
      <c r="WZU35" s="276"/>
      <c r="WZV35" s="276"/>
      <c r="WZW35" s="276"/>
      <c r="WZX35" s="276"/>
      <c r="WZY35" s="276"/>
      <c r="WZZ35" s="276"/>
      <c r="XAA35" s="276"/>
      <c r="XAB35" s="276"/>
      <c r="XAC35" s="276"/>
      <c r="XAD35" s="276"/>
      <c r="XAE35" s="276"/>
      <c r="XAF35" s="276"/>
      <c r="XAG35" s="276"/>
      <c r="XAH35" s="276"/>
      <c r="XAI35" s="276"/>
      <c r="XAJ35" s="276"/>
      <c r="XAK35" s="276"/>
      <c r="XAL35" s="276"/>
      <c r="XAM35" s="276"/>
      <c r="XAN35" s="276"/>
      <c r="XAO35" s="276"/>
      <c r="XAP35" s="276"/>
      <c r="XAQ35" s="276"/>
      <c r="XAR35" s="276"/>
      <c r="XAS35" s="276"/>
      <c r="XAT35" s="276"/>
      <c r="XAU35" s="276"/>
      <c r="XAV35" s="276"/>
      <c r="XAW35" s="276"/>
      <c r="XAX35" s="276"/>
      <c r="XAY35" s="276"/>
      <c r="XAZ35" s="276"/>
      <c r="XBA35" s="276"/>
      <c r="XBB35" s="276"/>
      <c r="XBC35" s="276"/>
      <c r="XBD35" s="276"/>
      <c r="XBE35" s="276"/>
      <c r="XBF35" s="276"/>
      <c r="XBG35" s="276"/>
      <c r="XBH35" s="276"/>
      <c r="XBI35" s="276"/>
      <c r="XBJ35" s="276"/>
      <c r="XBK35" s="276"/>
      <c r="XBL35" s="276"/>
      <c r="XBM35" s="276"/>
      <c r="XBN35" s="276"/>
      <c r="XBO35" s="276"/>
      <c r="XBP35" s="276"/>
      <c r="XBQ35" s="276"/>
      <c r="XBR35" s="276"/>
      <c r="XBS35" s="276"/>
      <c r="XBT35" s="276"/>
      <c r="XBU35" s="276"/>
      <c r="XBV35" s="276"/>
      <c r="XBW35" s="276"/>
      <c r="XBX35" s="276"/>
      <c r="XBY35" s="276"/>
      <c r="XBZ35" s="276"/>
      <c r="XCA35" s="276"/>
      <c r="XCB35" s="276"/>
      <c r="XCC35" s="276"/>
      <c r="XCD35" s="276"/>
      <c r="XCE35" s="276"/>
      <c r="XCF35" s="276"/>
      <c r="XCG35" s="276"/>
      <c r="XCH35" s="276"/>
      <c r="XCI35" s="276"/>
      <c r="XCJ35" s="276"/>
      <c r="XCK35" s="276"/>
      <c r="XCL35" s="276"/>
      <c r="XCM35" s="276"/>
      <c r="XCN35" s="276"/>
      <c r="XCO35" s="276"/>
      <c r="XCP35" s="276"/>
      <c r="XCQ35" s="276"/>
      <c r="XCR35" s="276"/>
      <c r="XCS35" s="276"/>
      <c r="XCT35" s="276"/>
      <c r="XCU35" s="276"/>
      <c r="XCV35" s="276"/>
      <c r="XCW35" s="276"/>
      <c r="XCX35" s="276"/>
      <c r="XCY35" s="276"/>
      <c r="XCZ35" s="276"/>
      <c r="XDA35" s="276"/>
      <c r="XDB35" s="276"/>
      <c r="XDC35" s="276"/>
      <c r="XDD35" s="276"/>
      <c r="XDE35" s="276"/>
      <c r="XDF35" s="276"/>
      <c r="XDG35" s="276"/>
      <c r="XDH35" s="276"/>
      <c r="XDI35" s="276"/>
      <c r="XDJ35" s="276"/>
      <c r="XDK35" s="276"/>
      <c r="XDL35" s="276"/>
      <c r="XDM35" s="276"/>
      <c r="XDN35" s="276"/>
      <c r="XDO35" s="276"/>
      <c r="XDP35" s="276"/>
      <c r="XDQ35" s="276"/>
      <c r="XDR35" s="276"/>
      <c r="XDS35" s="276"/>
      <c r="XDT35" s="276"/>
      <c r="XDU35" s="276"/>
      <c r="XDV35" s="276"/>
      <c r="XDW35" s="276"/>
      <c r="XDX35" s="276"/>
      <c r="XDY35" s="276"/>
      <c r="XDZ35" s="276"/>
      <c r="XEA35" s="276"/>
      <c r="XEB35" s="276"/>
      <c r="XEC35" s="276"/>
      <c r="XED35" s="276"/>
      <c r="XEE35" s="276"/>
      <c r="XEF35" s="276"/>
      <c r="XEG35" s="276"/>
      <c r="XEH35" s="276"/>
      <c r="XEI35" s="276"/>
      <c r="XEJ35" s="276"/>
      <c r="XEK35" s="276"/>
      <c r="XEL35" s="276"/>
      <c r="XEM35" s="276"/>
      <c r="XEN35" s="276"/>
      <c r="XEO35" s="276"/>
      <c r="XEP35" s="276"/>
      <c r="XEQ35" s="276"/>
      <c r="XER35" s="276"/>
      <c r="XES35" s="276"/>
      <c r="XET35" s="276"/>
    </row>
    <row r="36" spans="1:16374" s="248" customFormat="1" ht="15.6" x14ac:dyDescent="0.3">
      <c r="A36" s="250">
        <f>IF(B36="MATIERE",VLOOKUP($C36,MATIERE!$B$2:$K$601,10,0),IF(B36="MOA",VLOOKUP($C36,ATELIER!$B$2:$K$291,10,0),IF(B36="MOC",VLOOKUP($C36,CHANTIER!$B$2:$K$291,10,0),IF(B36="MP",VLOOKUP($C36,MINIPELLE!$B$2:$K$291,10,0),""))))</f>
        <v>99</v>
      </c>
      <c r="B36" s="248" t="s">
        <v>298</v>
      </c>
      <c r="C36" s="258" t="s">
        <v>1945</v>
      </c>
      <c r="D36" s="274" t="str">
        <f>IF(B36="MATIERE",VLOOKUP($C36,[4]MATIERE!$B$2:$K$601,6,0),IF(B36="MOA",VLOOKUP($C36,[4]ATELIER!$B$2:$K$291,3,0),IF(B36="MOC",VLOOKUP($C36,[4]CHANTIER!$B$2:$K$291,3,0),IF(B36="MP",VLOOKUP($C36,[4]MINIPELLE!$B$2:$K$291,3,0),""))))</f>
        <v>forfait</v>
      </c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7" t="s">
        <v>1980</v>
      </c>
      <c r="Q36" s="276"/>
      <c r="R36" s="276"/>
      <c r="S36" s="276"/>
      <c r="T36" s="276"/>
      <c r="U36" s="276"/>
      <c r="V36" s="276"/>
      <c r="W36" s="274" t="str">
        <f t="shared" si="2"/>
        <v/>
      </c>
      <c r="X36" s="274" t="str">
        <f t="shared" si="6"/>
        <v/>
      </c>
      <c r="Y36" s="274" t="str">
        <f t="shared" si="7"/>
        <v/>
      </c>
      <c r="Z36" s="274" t="str">
        <f t="shared" si="8"/>
        <v/>
      </c>
      <c r="AA36" s="274" t="str">
        <f t="shared" si="9"/>
        <v/>
      </c>
      <c r="AB36" s="274" t="str">
        <f t="shared" si="10"/>
        <v/>
      </c>
      <c r="AC36" s="274" t="str">
        <f t="shared" si="11"/>
        <v/>
      </c>
      <c r="AD36" s="274" t="str">
        <f t="shared" si="12"/>
        <v/>
      </c>
      <c r="AE36" s="274" t="str">
        <f t="shared" si="13"/>
        <v/>
      </c>
      <c r="AF36" s="274" t="str">
        <f t="shared" si="14"/>
        <v/>
      </c>
      <c r="AG36" s="274" t="str">
        <f t="shared" si="15"/>
        <v xml:space="preserve">INSERT INTO SC_SystemeProduits(RefDimension,NomSysteme,typePresta,ligne,formule,cte1,DateModif) values (null,'COLLECTE_ELEC','MOC',99,'NB_CONNECTEURS3P',null,now());
</v>
      </c>
      <c r="AH36" s="274" t="str">
        <f t="shared" si="16"/>
        <v/>
      </c>
      <c r="AI36" s="274" t="str">
        <f t="shared" si="17"/>
        <v/>
      </c>
      <c r="AJ36" s="274" t="str">
        <f t="shared" si="18"/>
        <v/>
      </c>
      <c r="AK36" s="274" t="str">
        <f t="shared" si="19"/>
        <v/>
      </c>
      <c r="AL36" s="274" t="str">
        <f t="shared" si="3"/>
        <v/>
      </c>
      <c r="AM36" s="274" t="str">
        <f t="shared" si="4"/>
        <v/>
      </c>
      <c r="AN36" s="274"/>
      <c r="AO36" s="274"/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4"/>
      <c r="BA36" s="274"/>
      <c r="BB36" s="274"/>
      <c r="BC36" s="274"/>
      <c r="BD36" s="274"/>
      <c r="BE36" s="274"/>
      <c r="BF36" s="274"/>
      <c r="BG36" s="274"/>
      <c r="BH36" s="274"/>
      <c r="BI36" s="274"/>
      <c r="BJ36" s="274"/>
      <c r="BK36" s="274"/>
      <c r="BL36" s="274"/>
      <c r="BM36" s="274"/>
      <c r="BN36" s="274"/>
      <c r="BO36" s="274"/>
      <c r="BP36" s="274" t="str">
        <f t="shared" si="5"/>
        <v/>
      </c>
      <c r="BQ36" s="276"/>
      <c r="BR36" s="276"/>
      <c r="BS36" s="276"/>
      <c r="BT36" s="276"/>
      <c r="BU36" s="276"/>
      <c r="BV36" s="276"/>
      <c r="BW36" s="276"/>
      <c r="BX36" s="276"/>
      <c r="BY36" s="276"/>
      <c r="BZ36" s="276"/>
      <c r="CA36" s="276"/>
      <c r="CB36" s="276"/>
      <c r="CC36" s="276"/>
      <c r="CD36" s="276"/>
      <c r="CE36" s="276"/>
      <c r="CF36" s="276"/>
      <c r="CG36" s="276"/>
      <c r="CH36" s="276"/>
      <c r="CI36" s="276"/>
      <c r="CJ36" s="276"/>
      <c r="CK36" s="276"/>
      <c r="CL36" s="276"/>
      <c r="CM36" s="276"/>
      <c r="CN36" s="276"/>
      <c r="CO36" s="276"/>
      <c r="CP36" s="276"/>
      <c r="CQ36" s="276"/>
      <c r="CR36" s="276"/>
      <c r="CS36" s="276"/>
      <c r="CT36" s="276"/>
      <c r="CU36" s="276"/>
      <c r="CV36" s="276"/>
      <c r="CW36" s="276"/>
      <c r="CX36" s="276"/>
      <c r="CY36" s="276"/>
      <c r="CZ36" s="276"/>
      <c r="DA36" s="276"/>
      <c r="DB36" s="276"/>
      <c r="DC36" s="276"/>
      <c r="DD36" s="276"/>
      <c r="DE36" s="276"/>
      <c r="DF36" s="276"/>
      <c r="DG36" s="276"/>
      <c r="DH36" s="276"/>
      <c r="DI36" s="276"/>
      <c r="DJ36" s="276"/>
      <c r="DK36" s="276"/>
      <c r="DL36" s="276"/>
      <c r="DM36" s="276"/>
      <c r="DN36" s="276"/>
      <c r="DO36" s="276"/>
      <c r="DP36" s="276"/>
      <c r="DQ36" s="276"/>
      <c r="DR36" s="276"/>
      <c r="DS36" s="276"/>
      <c r="DT36" s="276"/>
      <c r="DU36" s="276"/>
      <c r="DV36" s="276"/>
      <c r="DW36" s="276"/>
      <c r="DX36" s="276"/>
      <c r="DY36" s="276"/>
      <c r="DZ36" s="276"/>
      <c r="EA36" s="276"/>
      <c r="EB36" s="276"/>
      <c r="EC36" s="276"/>
      <c r="ED36" s="276"/>
      <c r="EE36" s="276"/>
      <c r="EF36" s="276"/>
      <c r="EG36" s="276"/>
      <c r="EH36" s="276"/>
      <c r="EI36" s="276"/>
      <c r="EJ36" s="276"/>
      <c r="EK36" s="276"/>
      <c r="EL36" s="276"/>
      <c r="EM36" s="276"/>
      <c r="EN36" s="276"/>
      <c r="EO36" s="276"/>
      <c r="EP36" s="276"/>
      <c r="EQ36" s="276"/>
      <c r="ER36" s="276"/>
      <c r="ES36" s="276"/>
      <c r="ET36" s="276"/>
      <c r="EU36" s="276"/>
      <c r="EV36" s="276"/>
      <c r="EW36" s="276"/>
      <c r="EX36" s="276"/>
      <c r="EY36" s="276"/>
      <c r="EZ36" s="276"/>
      <c r="FA36" s="276"/>
      <c r="FB36" s="276"/>
      <c r="FC36" s="276"/>
      <c r="FD36" s="276"/>
      <c r="FE36" s="276"/>
      <c r="FF36" s="276"/>
      <c r="FG36" s="276"/>
      <c r="FH36" s="276"/>
      <c r="FI36" s="276"/>
      <c r="FJ36" s="276"/>
      <c r="FK36" s="276"/>
      <c r="FL36" s="276"/>
      <c r="FM36" s="276"/>
      <c r="FN36" s="276"/>
      <c r="FO36" s="276"/>
      <c r="FP36" s="276"/>
      <c r="FQ36" s="276"/>
      <c r="FR36" s="276"/>
      <c r="FS36" s="276"/>
      <c r="FT36" s="276"/>
      <c r="FU36" s="276"/>
      <c r="FV36" s="276"/>
      <c r="FW36" s="276"/>
      <c r="FX36" s="276"/>
      <c r="FY36" s="276"/>
      <c r="FZ36" s="276"/>
      <c r="GA36" s="276"/>
      <c r="GB36" s="276"/>
      <c r="GC36" s="276"/>
      <c r="GD36" s="276"/>
      <c r="GE36" s="276"/>
      <c r="GF36" s="276"/>
      <c r="GG36" s="276"/>
      <c r="GH36" s="276"/>
      <c r="GI36" s="276"/>
      <c r="GJ36" s="276"/>
      <c r="GK36" s="276"/>
      <c r="GL36" s="276"/>
      <c r="GM36" s="276"/>
      <c r="GN36" s="276"/>
      <c r="GO36" s="276"/>
      <c r="GP36" s="276"/>
      <c r="GQ36" s="276"/>
      <c r="GR36" s="276"/>
      <c r="GS36" s="276"/>
      <c r="GT36" s="276"/>
      <c r="GU36" s="276"/>
      <c r="GV36" s="276"/>
      <c r="GW36" s="276"/>
      <c r="GX36" s="276"/>
      <c r="GY36" s="276"/>
      <c r="GZ36" s="276"/>
      <c r="HA36" s="276"/>
      <c r="HB36" s="276"/>
      <c r="HC36" s="276"/>
      <c r="HD36" s="276"/>
      <c r="HE36" s="276"/>
      <c r="HF36" s="276"/>
      <c r="HG36" s="276"/>
      <c r="HH36" s="276"/>
      <c r="HI36" s="276"/>
      <c r="HJ36" s="276"/>
      <c r="HK36" s="276"/>
      <c r="HL36" s="276"/>
      <c r="HM36" s="276"/>
      <c r="HN36" s="276"/>
      <c r="HO36" s="276"/>
      <c r="HP36" s="276"/>
      <c r="HQ36" s="276"/>
      <c r="HR36" s="276"/>
      <c r="HS36" s="276"/>
      <c r="HT36" s="276"/>
      <c r="HU36" s="276"/>
      <c r="HV36" s="276"/>
      <c r="HW36" s="276"/>
      <c r="HX36" s="276"/>
      <c r="HY36" s="276"/>
      <c r="HZ36" s="276"/>
      <c r="IA36" s="276"/>
      <c r="IB36" s="276"/>
      <c r="IC36" s="276"/>
      <c r="ID36" s="276"/>
      <c r="IE36" s="276"/>
      <c r="IF36" s="276"/>
      <c r="IG36" s="276"/>
      <c r="IH36" s="276"/>
      <c r="II36" s="276"/>
      <c r="IJ36" s="276"/>
      <c r="IK36" s="276"/>
      <c r="IL36" s="276"/>
      <c r="IM36" s="276"/>
      <c r="IN36" s="276"/>
      <c r="IO36" s="276"/>
      <c r="IP36" s="276"/>
      <c r="IQ36" s="276"/>
      <c r="IR36" s="276"/>
      <c r="IS36" s="276"/>
      <c r="IT36" s="276"/>
      <c r="IU36" s="276"/>
      <c r="IV36" s="276"/>
      <c r="IW36" s="276"/>
      <c r="IX36" s="276"/>
      <c r="IY36" s="276"/>
      <c r="IZ36" s="276"/>
      <c r="JA36" s="276"/>
      <c r="JB36" s="276"/>
      <c r="JC36" s="276"/>
      <c r="JD36" s="276"/>
      <c r="JE36" s="276"/>
      <c r="JF36" s="276"/>
      <c r="JG36" s="276"/>
      <c r="JH36" s="276"/>
      <c r="JI36" s="276"/>
      <c r="JJ36" s="276"/>
      <c r="JK36" s="276"/>
      <c r="JL36" s="276"/>
      <c r="JM36" s="276"/>
      <c r="JN36" s="276"/>
      <c r="JO36" s="276"/>
      <c r="JP36" s="276"/>
      <c r="JQ36" s="276"/>
      <c r="JR36" s="276"/>
      <c r="JS36" s="276"/>
      <c r="JT36" s="276"/>
      <c r="JU36" s="276"/>
      <c r="JV36" s="276"/>
      <c r="JW36" s="276"/>
      <c r="JX36" s="276"/>
      <c r="JY36" s="276"/>
      <c r="JZ36" s="276"/>
      <c r="KA36" s="276"/>
      <c r="KB36" s="276"/>
      <c r="KC36" s="276"/>
      <c r="KD36" s="276"/>
      <c r="KE36" s="276"/>
      <c r="KF36" s="276"/>
      <c r="KG36" s="276"/>
      <c r="KH36" s="276"/>
      <c r="KI36" s="276"/>
      <c r="KJ36" s="276"/>
      <c r="KK36" s="276"/>
      <c r="KL36" s="276"/>
      <c r="KM36" s="276"/>
      <c r="KN36" s="276"/>
      <c r="KO36" s="276"/>
      <c r="KP36" s="276"/>
      <c r="KQ36" s="276"/>
      <c r="KR36" s="276"/>
      <c r="KS36" s="276"/>
      <c r="KT36" s="276"/>
      <c r="KU36" s="276"/>
      <c r="KV36" s="276"/>
      <c r="KW36" s="276"/>
      <c r="KX36" s="276"/>
      <c r="KY36" s="276"/>
      <c r="KZ36" s="276"/>
      <c r="LA36" s="276"/>
      <c r="LB36" s="276"/>
      <c r="LC36" s="276"/>
      <c r="LD36" s="276"/>
      <c r="LE36" s="276"/>
      <c r="LF36" s="276"/>
      <c r="LG36" s="276"/>
      <c r="LH36" s="276"/>
      <c r="LI36" s="276"/>
      <c r="LJ36" s="276"/>
      <c r="LK36" s="276"/>
      <c r="LL36" s="276"/>
      <c r="LM36" s="276"/>
      <c r="LN36" s="276"/>
      <c r="LO36" s="276"/>
      <c r="LP36" s="276"/>
      <c r="LQ36" s="276"/>
      <c r="LR36" s="276"/>
      <c r="LS36" s="276"/>
      <c r="LT36" s="276"/>
      <c r="LU36" s="276"/>
      <c r="LV36" s="276"/>
      <c r="LW36" s="276"/>
      <c r="LX36" s="276"/>
      <c r="LY36" s="276"/>
      <c r="LZ36" s="276"/>
      <c r="MA36" s="276"/>
      <c r="MB36" s="276"/>
      <c r="MC36" s="276"/>
      <c r="MD36" s="276"/>
      <c r="ME36" s="276"/>
      <c r="MF36" s="276"/>
      <c r="MG36" s="276"/>
      <c r="MH36" s="276"/>
      <c r="MI36" s="276"/>
      <c r="MJ36" s="276"/>
      <c r="MK36" s="276"/>
      <c r="ML36" s="276"/>
      <c r="MM36" s="276"/>
      <c r="MN36" s="276"/>
      <c r="MO36" s="276"/>
      <c r="MP36" s="276"/>
      <c r="MQ36" s="276"/>
      <c r="MR36" s="276"/>
      <c r="MS36" s="276"/>
      <c r="MT36" s="276"/>
      <c r="MU36" s="276"/>
      <c r="MV36" s="276"/>
      <c r="MW36" s="276"/>
      <c r="MX36" s="276"/>
      <c r="MY36" s="276"/>
      <c r="MZ36" s="276"/>
      <c r="NA36" s="276"/>
      <c r="NB36" s="276"/>
      <c r="NC36" s="276"/>
      <c r="ND36" s="276"/>
      <c r="NE36" s="276"/>
      <c r="NF36" s="276"/>
      <c r="NG36" s="276"/>
      <c r="NH36" s="276"/>
      <c r="NI36" s="276"/>
      <c r="NJ36" s="276"/>
      <c r="NK36" s="276"/>
      <c r="NL36" s="276"/>
      <c r="NM36" s="276"/>
      <c r="NN36" s="276"/>
      <c r="NO36" s="276"/>
      <c r="NP36" s="276"/>
      <c r="NQ36" s="276"/>
      <c r="NR36" s="276"/>
      <c r="NS36" s="276"/>
      <c r="NT36" s="276"/>
      <c r="NU36" s="276"/>
      <c r="NV36" s="276"/>
      <c r="NW36" s="276"/>
      <c r="NX36" s="276"/>
      <c r="NY36" s="276"/>
      <c r="NZ36" s="276"/>
      <c r="OA36" s="276"/>
      <c r="OB36" s="276"/>
      <c r="OC36" s="276"/>
      <c r="OD36" s="276"/>
      <c r="OE36" s="276"/>
      <c r="OF36" s="276"/>
      <c r="OG36" s="276"/>
      <c r="OH36" s="276"/>
      <c r="OI36" s="276"/>
      <c r="OJ36" s="276"/>
      <c r="OK36" s="276"/>
      <c r="OL36" s="276"/>
      <c r="OM36" s="276"/>
      <c r="ON36" s="276"/>
      <c r="OO36" s="276"/>
      <c r="OP36" s="276"/>
      <c r="OQ36" s="276"/>
      <c r="OR36" s="276"/>
      <c r="OS36" s="276"/>
      <c r="OT36" s="276"/>
      <c r="OU36" s="276"/>
      <c r="OV36" s="276"/>
      <c r="OW36" s="276"/>
      <c r="OX36" s="276"/>
      <c r="OY36" s="276"/>
      <c r="OZ36" s="276"/>
      <c r="PA36" s="276"/>
      <c r="PB36" s="276"/>
      <c r="PC36" s="276"/>
      <c r="PD36" s="276"/>
      <c r="PE36" s="276"/>
      <c r="PF36" s="276"/>
      <c r="PG36" s="276"/>
      <c r="PH36" s="276"/>
      <c r="PI36" s="276"/>
      <c r="PJ36" s="276"/>
      <c r="PK36" s="276"/>
      <c r="PL36" s="276"/>
      <c r="PM36" s="276"/>
      <c r="PN36" s="276"/>
      <c r="PO36" s="276"/>
      <c r="PP36" s="276"/>
      <c r="PQ36" s="276"/>
      <c r="PR36" s="276"/>
      <c r="PS36" s="276"/>
      <c r="PT36" s="276"/>
      <c r="PU36" s="276"/>
      <c r="PV36" s="276"/>
      <c r="PW36" s="276"/>
      <c r="PX36" s="276"/>
      <c r="PY36" s="276"/>
      <c r="PZ36" s="276"/>
      <c r="QA36" s="276"/>
      <c r="QB36" s="276"/>
      <c r="QC36" s="276"/>
      <c r="QD36" s="276"/>
      <c r="QE36" s="276"/>
      <c r="QF36" s="276"/>
      <c r="QG36" s="276"/>
      <c r="QH36" s="276"/>
      <c r="QI36" s="276"/>
      <c r="QJ36" s="276"/>
      <c r="QK36" s="276"/>
      <c r="QL36" s="276"/>
      <c r="QM36" s="276"/>
      <c r="QN36" s="276"/>
      <c r="QO36" s="276"/>
      <c r="QP36" s="276"/>
      <c r="QQ36" s="276"/>
      <c r="QR36" s="276"/>
      <c r="QS36" s="276"/>
      <c r="QT36" s="276"/>
      <c r="QU36" s="276"/>
      <c r="QV36" s="276"/>
      <c r="QW36" s="276"/>
      <c r="QX36" s="276"/>
      <c r="QY36" s="276"/>
      <c r="QZ36" s="276"/>
      <c r="RA36" s="276"/>
      <c r="RB36" s="276"/>
      <c r="RC36" s="276"/>
      <c r="RD36" s="276"/>
      <c r="RE36" s="276"/>
      <c r="RF36" s="276"/>
      <c r="RG36" s="276"/>
      <c r="RH36" s="276"/>
      <c r="RI36" s="276"/>
      <c r="RJ36" s="276"/>
      <c r="RK36" s="276"/>
      <c r="RL36" s="276"/>
      <c r="RM36" s="276"/>
      <c r="RN36" s="276"/>
      <c r="RO36" s="276"/>
      <c r="RP36" s="276"/>
      <c r="RQ36" s="276"/>
      <c r="RR36" s="276"/>
      <c r="RS36" s="276"/>
      <c r="RT36" s="276"/>
      <c r="RU36" s="276"/>
      <c r="RV36" s="276"/>
      <c r="RW36" s="276"/>
      <c r="RX36" s="276"/>
      <c r="RY36" s="276"/>
      <c r="RZ36" s="276"/>
      <c r="SA36" s="276"/>
      <c r="SB36" s="276"/>
      <c r="SC36" s="276"/>
      <c r="SD36" s="276"/>
      <c r="SE36" s="276"/>
      <c r="SF36" s="276"/>
      <c r="SG36" s="276"/>
      <c r="SH36" s="276"/>
      <c r="SI36" s="276"/>
      <c r="SJ36" s="276"/>
      <c r="SK36" s="276"/>
      <c r="SL36" s="276"/>
      <c r="SM36" s="276"/>
      <c r="SN36" s="276"/>
      <c r="SO36" s="276"/>
      <c r="SP36" s="276"/>
      <c r="SQ36" s="276"/>
      <c r="SR36" s="276"/>
      <c r="SS36" s="276"/>
      <c r="ST36" s="276"/>
      <c r="SU36" s="276"/>
      <c r="SV36" s="276"/>
      <c r="SW36" s="276"/>
      <c r="SX36" s="276"/>
      <c r="SY36" s="276"/>
      <c r="SZ36" s="276"/>
      <c r="TA36" s="276"/>
      <c r="TB36" s="276"/>
      <c r="TC36" s="276"/>
      <c r="TD36" s="276"/>
      <c r="TE36" s="276"/>
      <c r="TF36" s="276"/>
      <c r="TG36" s="276"/>
      <c r="TH36" s="276"/>
      <c r="TI36" s="276"/>
      <c r="TJ36" s="276"/>
      <c r="TK36" s="276"/>
      <c r="TL36" s="276"/>
      <c r="TM36" s="276"/>
      <c r="TN36" s="276"/>
      <c r="TO36" s="276"/>
      <c r="TP36" s="276"/>
      <c r="TQ36" s="276"/>
      <c r="TR36" s="276"/>
      <c r="TS36" s="276"/>
      <c r="TT36" s="276"/>
      <c r="TU36" s="276"/>
      <c r="TV36" s="276"/>
      <c r="TW36" s="276"/>
      <c r="TX36" s="276"/>
      <c r="TY36" s="276"/>
      <c r="TZ36" s="276"/>
      <c r="UA36" s="276"/>
      <c r="UB36" s="276"/>
      <c r="UC36" s="276"/>
      <c r="UD36" s="276"/>
      <c r="UE36" s="276"/>
      <c r="UF36" s="276"/>
      <c r="UG36" s="276"/>
      <c r="UH36" s="276"/>
      <c r="UI36" s="276"/>
      <c r="UJ36" s="276"/>
      <c r="UK36" s="276"/>
      <c r="UL36" s="276"/>
      <c r="UM36" s="276"/>
      <c r="UN36" s="276"/>
      <c r="UO36" s="276"/>
      <c r="UP36" s="276"/>
      <c r="UQ36" s="276"/>
      <c r="UR36" s="276"/>
      <c r="US36" s="276"/>
      <c r="UT36" s="276"/>
      <c r="UU36" s="276"/>
      <c r="UV36" s="276"/>
      <c r="UW36" s="276"/>
      <c r="UX36" s="276"/>
      <c r="UY36" s="276"/>
      <c r="UZ36" s="276"/>
      <c r="VA36" s="276"/>
      <c r="VB36" s="276"/>
      <c r="VC36" s="276"/>
      <c r="VD36" s="276"/>
      <c r="VE36" s="276"/>
      <c r="VF36" s="276"/>
      <c r="VG36" s="276"/>
      <c r="VH36" s="276"/>
      <c r="VI36" s="276"/>
      <c r="VJ36" s="276"/>
      <c r="VK36" s="276"/>
      <c r="VL36" s="276"/>
      <c r="VM36" s="276"/>
      <c r="VN36" s="276"/>
      <c r="VO36" s="276"/>
      <c r="VP36" s="276"/>
      <c r="VQ36" s="276"/>
      <c r="VR36" s="276"/>
      <c r="VS36" s="276"/>
      <c r="VT36" s="276"/>
      <c r="VU36" s="276"/>
      <c r="VV36" s="276"/>
      <c r="VW36" s="276"/>
      <c r="VX36" s="276"/>
      <c r="VY36" s="276"/>
      <c r="VZ36" s="276"/>
      <c r="WA36" s="276"/>
      <c r="WB36" s="276"/>
      <c r="WC36" s="276"/>
      <c r="WD36" s="276"/>
      <c r="WE36" s="276"/>
      <c r="WF36" s="276"/>
      <c r="WG36" s="276"/>
      <c r="WH36" s="276"/>
      <c r="WI36" s="276"/>
      <c r="WJ36" s="276"/>
      <c r="WK36" s="276"/>
      <c r="WL36" s="276"/>
      <c r="WM36" s="276"/>
      <c r="WN36" s="276"/>
      <c r="WO36" s="276"/>
      <c r="WP36" s="276"/>
      <c r="WQ36" s="276"/>
      <c r="WR36" s="276"/>
      <c r="WS36" s="276"/>
      <c r="WT36" s="276"/>
      <c r="WU36" s="276"/>
      <c r="WV36" s="276"/>
      <c r="WW36" s="276"/>
      <c r="WX36" s="276"/>
      <c r="WY36" s="276"/>
      <c r="WZ36" s="276"/>
      <c r="XA36" s="276"/>
      <c r="XB36" s="276"/>
      <c r="XC36" s="276"/>
      <c r="XD36" s="276"/>
      <c r="XE36" s="276"/>
      <c r="XF36" s="276"/>
      <c r="XG36" s="276"/>
      <c r="XH36" s="276"/>
      <c r="XI36" s="276"/>
      <c r="XJ36" s="276"/>
      <c r="XK36" s="276"/>
      <c r="XL36" s="276"/>
      <c r="XM36" s="276"/>
      <c r="XN36" s="276"/>
      <c r="XO36" s="276"/>
      <c r="XP36" s="276"/>
      <c r="XQ36" s="276"/>
      <c r="XR36" s="276"/>
      <c r="XS36" s="276"/>
      <c r="XT36" s="276"/>
      <c r="XU36" s="276"/>
      <c r="XV36" s="276"/>
      <c r="XW36" s="276"/>
      <c r="XX36" s="276"/>
      <c r="XY36" s="276"/>
      <c r="XZ36" s="276"/>
      <c r="YA36" s="276"/>
      <c r="YB36" s="276"/>
      <c r="YC36" s="276"/>
      <c r="YD36" s="276"/>
      <c r="YE36" s="276"/>
      <c r="YF36" s="276"/>
      <c r="YG36" s="276"/>
      <c r="YH36" s="276"/>
      <c r="YI36" s="276"/>
      <c r="YJ36" s="276"/>
      <c r="YK36" s="276"/>
      <c r="YL36" s="276"/>
      <c r="YM36" s="276"/>
      <c r="YN36" s="276"/>
      <c r="YO36" s="276"/>
      <c r="YP36" s="276"/>
      <c r="YQ36" s="276"/>
      <c r="YR36" s="276"/>
      <c r="YS36" s="276"/>
      <c r="YT36" s="276"/>
      <c r="YU36" s="276"/>
      <c r="YV36" s="276"/>
      <c r="YW36" s="276"/>
      <c r="YX36" s="276"/>
      <c r="YY36" s="276"/>
      <c r="YZ36" s="276"/>
      <c r="ZA36" s="276"/>
      <c r="ZB36" s="276"/>
      <c r="ZC36" s="276"/>
      <c r="ZD36" s="276"/>
      <c r="ZE36" s="276"/>
      <c r="ZF36" s="276"/>
      <c r="ZG36" s="276"/>
      <c r="ZH36" s="276"/>
      <c r="ZI36" s="276"/>
      <c r="ZJ36" s="276"/>
      <c r="ZK36" s="276"/>
      <c r="ZL36" s="276"/>
      <c r="ZM36" s="276"/>
      <c r="ZN36" s="276"/>
      <c r="ZO36" s="276"/>
      <c r="ZP36" s="276"/>
      <c r="ZQ36" s="276"/>
      <c r="ZR36" s="276"/>
      <c r="ZS36" s="276"/>
      <c r="ZT36" s="276"/>
      <c r="ZU36" s="276"/>
      <c r="ZV36" s="276"/>
      <c r="ZW36" s="276"/>
      <c r="ZX36" s="276"/>
      <c r="ZY36" s="276"/>
      <c r="ZZ36" s="276"/>
      <c r="AAA36" s="276"/>
      <c r="AAB36" s="276"/>
      <c r="AAC36" s="276"/>
      <c r="AAD36" s="276"/>
      <c r="AAE36" s="276"/>
      <c r="AAF36" s="276"/>
      <c r="AAG36" s="276"/>
      <c r="AAH36" s="276"/>
      <c r="AAI36" s="276"/>
      <c r="AAJ36" s="276"/>
      <c r="AAK36" s="276"/>
      <c r="AAL36" s="276"/>
      <c r="AAM36" s="276"/>
      <c r="AAN36" s="276"/>
      <c r="AAO36" s="276"/>
      <c r="AAP36" s="276"/>
      <c r="AAQ36" s="276"/>
      <c r="AAR36" s="276"/>
      <c r="AAS36" s="276"/>
      <c r="AAT36" s="276"/>
      <c r="AAU36" s="276"/>
      <c r="AAV36" s="276"/>
      <c r="AAW36" s="276"/>
      <c r="AAX36" s="276"/>
      <c r="AAY36" s="276"/>
      <c r="AAZ36" s="276"/>
      <c r="ABA36" s="276"/>
      <c r="ABB36" s="276"/>
      <c r="ABC36" s="276"/>
      <c r="ABD36" s="276"/>
      <c r="ABE36" s="276"/>
      <c r="ABF36" s="276"/>
      <c r="ABG36" s="276"/>
      <c r="ABH36" s="276"/>
      <c r="ABI36" s="276"/>
      <c r="ABJ36" s="276"/>
      <c r="ABK36" s="276"/>
      <c r="ABL36" s="276"/>
      <c r="ABM36" s="276"/>
      <c r="ABN36" s="276"/>
      <c r="ABO36" s="276"/>
      <c r="ABP36" s="276"/>
      <c r="ABQ36" s="276"/>
      <c r="ABR36" s="276"/>
      <c r="ABS36" s="276"/>
      <c r="ABT36" s="276"/>
      <c r="ABU36" s="276"/>
      <c r="ABV36" s="276"/>
      <c r="ABW36" s="276"/>
      <c r="ABX36" s="276"/>
      <c r="ABY36" s="276"/>
      <c r="ABZ36" s="276"/>
      <c r="ACA36" s="276"/>
      <c r="ACB36" s="276"/>
      <c r="ACC36" s="276"/>
      <c r="ACD36" s="276"/>
      <c r="ACE36" s="276"/>
      <c r="ACF36" s="276"/>
      <c r="ACG36" s="276"/>
      <c r="ACH36" s="276"/>
      <c r="ACI36" s="276"/>
      <c r="ACJ36" s="276"/>
      <c r="ACK36" s="276"/>
      <c r="ACL36" s="276"/>
      <c r="ACM36" s="276"/>
      <c r="ACN36" s="276"/>
      <c r="ACO36" s="276"/>
      <c r="ACP36" s="276"/>
      <c r="ACQ36" s="276"/>
      <c r="ACR36" s="276"/>
      <c r="ACS36" s="276"/>
      <c r="ACT36" s="276"/>
      <c r="ACU36" s="276"/>
      <c r="ACV36" s="276"/>
      <c r="ACW36" s="276"/>
      <c r="ACX36" s="276"/>
      <c r="ACY36" s="276"/>
      <c r="ACZ36" s="276"/>
      <c r="ADA36" s="276"/>
      <c r="ADB36" s="276"/>
      <c r="ADC36" s="276"/>
      <c r="ADD36" s="276"/>
      <c r="ADE36" s="276"/>
      <c r="ADF36" s="276"/>
      <c r="ADG36" s="276"/>
      <c r="ADH36" s="276"/>
      <c r="ADI36" s="276"/>
      <c r="ADJ36" s="276"/>
      <c r="ADK36" s="276"/>
      <c r="ADL36" s="276"/>
      <c r="ADM36" s="276"/>
      <c r="ADN36" s="276"/>
      <c r="ADO36" s="276"/>
      <c r="ADP36" s="276"/>
      <c r="ADQ36" s="276"/>
      <c r="ADR36" s="276"/>
      <c r="ADS36" s="276"/>
      <c r="ADT36" s="276"/>
      <c r="ADU36" s="276"/>
      <c r="ADV36" s="276"/>
      <c r="ADW36" s="276"/>
      <c r="ADX36" s="276"/>
      <c r="ADY36" s="276"/>
      <c r="ADZ36" s="276"/>
      <c r="AEA36" s="276"/>
      <c r="AEB36" s="276"/>
      <c r="AEC36" s="276"/>
      <c r="AED36" s="276"/>
      <c r="AEE36" s="276"/>
      <c r="AEF36" s="276"/>
      <c r="AEG36" s="276"/>
      <c r="AEH36" s="276"/>
      <c r="AEI36" s="276"/>
      <c r="AEJ36" s="276"/>
      <c r="AEK36" s="276"/>
      <c r="AEL36" s="276"/>
      <c r="AEM36" s="276"/>
      <c r="AEN36" s="276"/>
      <c r="AEO36" s="276"/>
      <c r="AEP36" s="276"/>
      <c r="AEQ36" s="276"/>
      <c r="AER36" s="276"/>
      <c r="AES36" s="276"/>
      <c r="AET36" s="276"/>
      <c r="AEU36" s="276"/>
      <c r="AEV36" s="276"/>
      <c r="AEW36" s="276"/>
      <c r="AEX36" s="276"/>
      <c r="AEY36" s="276"/>
      <c r="AEZ36" s="276"/>
      <c r="AFA36" s="276"/>
      <c r="AFB36" s="276"/>
      <c r="AFC36" s="276"/>
      <c r="AFD36" s="276"/>
      <c r="AFE36" s="276"/>
      <c r="AFF36" s="276"/>
      <c r="AFG36" s="276"/>
      <c r="AFH36" s="276"/>
      <c r="AFI36" s="276"/>
      <c r="AFJ36" s="276"/>
      <c r="AFK36" s="276"/>
      <c r="AFL36" s="276"/>
      <c r="AFM36" s="276"/>
      <c r="AFN36" s="276"/>
      <c r="AFO36" s="276"/>
      <c r="AFP36" s="276"/>
      <c r="AFQ36" s="276"/>
      <c r="AFR36" s="276"/>
      <c r="AFS36" s="276"/>
      <c r="AFT36" s="276"/>
      <c r="AFU36" s="276"/>
      <c r="AFV36" s="276"/>
      <c r="AFW36" s="276"/>
      <c r="AFX36" s="276"/>
      <c r="AFY36" s="276"/>
      <c r="AFZ36" s="276"/>
      <c r="AGA36" s="276"/>
      <c r="AGB36" s="276"/>
      <c r="AGC36" s="276"/>
      <c r="AGD36" s="276"/>
      <c r="AGE36" s="276"/>
      <c r="AGF36" s="276"/>
      <c r="AGG36" s="276"/>
      <c r="AGH36" s="276"/>
      <c r="AGI36" s="276"/>
      <c r="AGJ36" s="276"/>
      <c r="AGK36" s="276"/>
      <c r="AGL36" s="276"/>
      <c r="AGM36" s="276"/>
      <c r="AGN36" s="276"/>
      <c r="AGO36" s="276"/>
      <c r="AGP36" s="276"/>
      <c r="AGQ36" s="276"/>
      <c r="AGR36" s="276"/>
      <c r="AGS36" s="276"/>
      <c r="AGT36" s="276"/>
      <c r="AGU36" s="276"/>
      <c r="AGV36" s="276"/>
      <c r="AGW36" s="276"/>
      <c r="AGX36" s="276"/>
      <c r="AGY36" s="276"/>
      <c r="AGZ36" s="276"/>
      <c r="AHA36" s="276"/>
      <c r="AHB36" s="276"/>
      <c r="AHC36" s="276"/>
      <c r="AHD36" s="276"/>
      <c r="AHE36" s="276"/>
      <c r="AHF36" s="276"/>
      <c r="AHG36" s="276"/>
      <c r="AHH36" s="276"/>
      <c r="AHI36" s="276"/>
      <c r="AHJ36" s="276"/>
      <c r="AHK36" s="276"/>
      <c r="AHL36" s="276"/>
      <c r="AHM36" s="276"/>
      <c r="AHN36" s="276"/>
      <c r="AHO36" s="276"/>
      <c r="AHP36" s="276"/>
      <c r="AHQ36" s="276"/>
      <c r="AHR36" s="276"/>
      <c r="AHS36" s="276"/>
      <c r="AHT36" s="276"/>
      <c r="AHU36" s="276"/>
      <c r="AHV36" s="276"/>
      <c r="AHW36" s="276"/>
      <c r="AHX36" s="276"/>
      <c r="AHY36" s="276"/>
      <c r="AHZ36" s="276"/>
      <c r="AIA36" s="276"/>
      <c r="AIB36" s="276"/>
      <c r="AIC36" s="276"/>
      <c r="AID36" s="276"/>
      <c r="AIE36" s="276"/>
      <c r="AIF36" s="276"/>
      <c r="AIG36" s="276"/>
      <c r="AIH36" s="276"/>
      <c r="AII36" s="276"/>
      <c r="AIJ36" s="276"/>
      <c r="AIK36" s="276"/>
      <c r="AIL36" s="276"/>
      <c r="AIM36" s="276"/>
      <c r="AIN36" s="276"/>
      <c r="AIO36" s="276"/>
      <c r="AIP36" s="276"/>
      <c r="AIQ36" s="276"/>
      <c r="AIR36" s="276"/>
      <c r="AIS36" s="276"/>
      <c r="AIT36" s="276"/>
      <c r="AIU36" s="276"/>
      <c r="AIV36" s="276"/>
      <c r="AIW36" s="276"/>
      <c r="AIX36" s="276"/>
      <c r="AIY36" s="276"/>
      <c r="AIZ36" s="276"/>
      <c r="AJA36" s="276"/>
      <c r="AJB36" s="276"/>
      <c r="AJC36" s="276"/>
      <c r="AJD36" s="276"/>
      <c r="AJE36" s="276"/>
      <c r="AJF36" s="276"/>
      <c r="AJG36" s="276"/>
      <c r="AJH36" s="276"/>
      <c r="AJI36" s="276"/>
      <c r="AJJ36" s="276"/>
      <c r="AJK36" s="276"/>
      <c r="AJL36" s="276"/>
      <c r="AJM36" s="276"/>
      <c r="AJN36" s="276"/>
      <c r="AJO36" s="276"/>
      <c r="AJP36" s="276"/>
      <c r="AJQ36" s="276"/>
      <c r="AJR36" s="276"/>
      <c r="AJS36" s="276"/>
      <c r="AJT36" s="276"/>
      <c r="AJU36" s="276"/>
      <c r="AJV36" s="276"/>
      <c r="AJW36" s="276"/>
      <c r="AJX36" s="276"/>
      <c r="AJY36" s="276"/>
      <c r="AJZ36" s="276"/>
      <c r="AKA36" s="276"/>
      <c r="AKB36" s="276"/>
      <c r="AKC36" s="276"/>
      <c r="AKD36" s="276"/>
      <c r="AKE36" s="276"/>
      <c r="AKF36" s="276"/>
      <c r="AKG36" s="276"/>
      <c r="AKH36" s="276"/>
      <c r="AKI36" s="276"/>
      <c r="AKJ36" s="276"/>
      <c r="AKK36" s="276"/>
      <c r="AKL36" s="276"/>
      <c r="AKM36" s="276"/>
      <c r="AKN36" s="276"/>
      <c r="AKO36" s="276"/>
      <c r="AKP36" s="276"/>
      <c r="AKQ36" s="276"/>
      <c r="AKR36" s="276"/>
      <c r="AKS36" s="276"/>
      <c r="AKT36" s="276"/>
      <c r="AKU36" s="276"/>
      <c r="AKV36" s="276"/>
      <c r="AKW36" s="276"/>
      <c r="AKX36" s="276"/>
      <c r="AKY36" s="276"/>
      <c r="AKZ36" s="276"/>
      <c r="ALA36" s="276"/>
      <c r="ALB36" s="276"/>
      <c r="ALC36" s="276"/>
      <c r="ALD36" s="276"/>
      <c r="ALE36" s="276"/>
      <c r="ALF36" s="276"/>
      <c r="ALG36" s="276"/>
      <c r="ALH36" s="276"/>
      <c r="ALI36" s="276"/>
      <c r="ALJ36" s="276"/>
      <c r="ALK36" s="276"/>
      <c r="ALL36" s="276"/>
      <c r="ALM36" s="276"/>
      <c r="ALN36" s="276"/>
      <c r="ALO36" s="276"/>
      <c r="ALP36" s="276"/>
      <c r="ALQ36" s="276"/>
      <c r="ALR36" s="276"/>
      <c r="ALS36" s="276"/>
      <c r="ALT36" s="276"/>
      <c r="ALU36" s="276"/>
      <c r="ALV36" s="276"/>
      <c r="ALW36" s="276"/>
      <c r="ALX36" s="276"/>
      <c r="ALY36" s="276"/>
      <c r="ALZ36" s="276"/>
      <c r="AMA36" s="276"/>
      <c r="AMB36" s="276"/>
      <c r="AMC36" s="276"/>
      <c r="AMD36" s="276"/>
      <c r="AME36" s="276"/>
      <c r="AMF36" s="276"/>
      <c r="AMG36" s="276"/>
      <c r="AMH36" s="276"/>
      <c r="AMI36" s="276"/>
      <c r="AMJ36" s="276"/>
      <c r="AMK36" s="276"/>
      <c r="AML36" s="276"/>
      <c r="AMM36" s="276"/>
      <c r="AMN36" s="276"/>
      <c r="AMO36" s="276"/>
      <c r="AMP36" s="276"/>
      <c r="AMQ36" s="276"/>
      <c r="AMR36" s="276"/>
      <c r="AMS36" s="276"/>
      <c r="AMT36" s="276"/>
      <c r="AMU36" s="276"/>
      <c r="AMV36" s="276"/>
      <c r="AMW36" s="276"/>
      <c r="AMX36" s="276"/>
      <c r="AMY36" s="276"/>
      <c r="AMZ36" s="276"/>
      <c r="ANA36" s="276"/>
      <c r="ANB36" s="276"/>
      <c r="ANC36" s="276"/>
      <c r="AND36" s="276"/>
      <c r="ANE36" s="276"/>
      <c r="ANF36" s="276"/>
      <c r="ANG36" s="276"/>
      <c r="ANH36" s="276"/>
      <c r="ANI36" s="276"/>
      <c r="ANJ36" s="276"/>
      <c r="ANK36" s="276"/>
      <c r="ANL36" s="276"/>
      <c r="ANM36" s="276"/>
      <c r="ANN36" s="276"/>
      <c r="ANO36" s="276"/>
      <c r="ANP36" s="276"/>
      <c r="ANQ36" s="276"/>
      <c r="ANR36" s="276"/>
      <c r="ANS36" s="276"/>
      <c r="ANT36" s="276"/>
      <c r="ANU36" s="276"/>
      <c r="ANV36" s="276"/>
      <c r="ANW36" s="276"/>
      <c r="ANX36" s="276"/>
      <c r="ANY36" s="276"/>
      <c r="ANZ36" s="276"/>
      <c r="AOA36" s="276"/>
      <c r="AOB36" s="276"/>
      <c r="AOC36" s="276"/>
      <c r="AOD36" s="276"/>
      <c r="AOE36" s="276"/>
      <c r="AOF36" s="276"/>
      <c r="AOG36" s="276"/>
      <c r="AOH36" s="276"/>
      <c r="AOI36" s="276"/>
      <c r="AOJ36" s="276"/>
      <c r="AOK36" s="276"/>
      <c r="AOL36" s="276"/>
      <c r="AOM36" s="276"/>
      <c r="AON36" s="276"/>
      <c r="AOO36" s="276"/>
      <c r="AOP36" s="276"/>
      <c r="AOQ36" s="276"/>
      <c r="AOR36" s="276"/>
      <c r="AOS36" s="276"/>
      <c r="AOT36" s="276"/>
      <c r="AOU36" s="276"/>
      <c r="AOV36" s="276"/>
      <c r="AOW36" s="276"/>
      <c r="AOX36" s="276"/>
      <c r="AOY36" s="276"/>
      <c r="AOZ36" s="276"/>
      <c r="APA36" s="276"/>
      <c r="APB36" s="276"/>
      <c r="APC36" s="276"/>
      <c r="APD36" s="276"/>
      <c r="APE36" s="276"/>
      <c r="APF36" s="276"/>
      <c r="APG36" s="276"/>
      <c r="APH36" s="276"/>
      <c r="API36" s="276"/>
      <c r="APJ36" s="276"/>
      <c r="APK36" s="276"/>
      <c r="APL36" s="276"/>
      <c r="APM36" s="276"/>
      <c r="APN36" s="276"/>
      <c r="APO36" s="276"/>
      <c r="APP36" s="276"/>
      <c r="APQ36" s="276"/>
      <c r="APR36" s="276"/>
      <c r="APS36" s="276"/>
      <c r="APT36" s="276"/>
      <c r="APU36" s="276"/>
      <c r="APV36" s="276"/>
      <c r="APW36" s="276"/>
      <c r="APX36" s="276"/>
      <c r="APY36" s="276"/>
      <c r="APZ36" s="276"/>
      <c r="AQA36" s="276"/>
      <c r="AQB36" s="276"/>
      <c r="AQC36" s="276"/>
      <c r="AQD36" s="276"/>
      <c r="AQE36" s="276"/>
      <c r="AQF36" s="276"/>
      <c r="AQG36" s="276"/>
      <c r="AQH36" s="276"/>
      <c r="AQI36" s="276"/>
      <c r="AQJ36" s="276"/>
      <c r="AQK36" s="276"/>
      <c r="AQL36" s="276"/>
      <c r="AQM36" s="276"/>
      <c r="AQN36" s="276"/>
      <c r="AQO36" s="276"/>
      <c r="AQP36" s="276"/>
      <c r="AQQ36" s="276"/>
      <c r="AQR36" s="276"/>
      <c r="AQS36" s="276"/>
      <c r="AQT36" s="276"/>
      <c r="AQU36" s="276"/>
      <c r="AQV36" s="276"/>
      <c r="AQW36" s="276"/>
      <c r="AQX36" s="276"/>
      <c r="AQY36" s="276"/>
      <c r="AQZ36" s="276"/>
      <c r="ARA36" s="276"/>
      <c r="ARB36" s="276"/>
      <c r="ARC36" s="276"/>
      <c r="ARD36" s="276"/>
      <c r="ARE36" s="276"/>
      <c r="ARF36" s="276"/>
      <c r="ARG36" s="276"/>
      <c r="ARH36" s="276"/>
      <c r="ARI36" s="276"/>
      <c r="ARJ36" s="276"/>
      <c r="ARK36" s="276"/>
      <c r="ARL36" s="276"/>
      <c r="ARM36" s="276"/>
      <c r="ARN36" s="276"/>
      <c r="ARO36" s="276"/>
      <c r="ARP36" s="276"/>
      <c r="ARQ36" s="276"/>
      <c r="ARR36" s="276"/>
      <c r="ARS36" s="276"/>
      <c r="ART36" s="276"/>
      <c r="ARU36" s="276"/>
      <c r="ARV36" s="276"/>
      <c r="ARW36" s="276"/>
      <c r="ARX36" s="276"/>
      <c r="ARY36" s="276"/>
      <c r="ARZ36" s="276"/>
      <c r="ASA36" s="276"/>
      <c r="ASB36" s="276"/>
      <c r="ASC36" s="276"/>
      <c r="ASD36" s="276"/>
      <c r="ASE36" s="276"/>
      <c r="ASF36" s="276"/>
      <c r="ASG36" s="276"/>
      <c r="ASH36" s="276"/>
      <c r="ASI36" s="276"/>
      <c r="ASJ36" s="276"/>
      <c r="ASK36" s="276"/>
      <c r="ASL36" s="276"/>
      <c r="ASM36" s="276"/>
      <c r="ASN36" s="276"/>
      <c r="ASO36" s="276"/>
      <c r="ASP36" s="276"/>
      <c r="ASQ36" s="276"/>
      <c r="ASR36" s="276"/>
      <c r="ASS36" s="276"/>
      <c r="AST36" s="276"/>
      <c r="ASU36" s="276"/>
      <c r="ASV36" s="276"/>
      <c r="ASW36" s="276"/>
      <c r="ASX36" s="276"/>
      <c r="ASY36" s="276"/>
      <c r="ASZ36" s="276"/>
      <c r="ATA36" s="276"/>
      <c r="ATB36" s="276"/>
      <c r="ATC36" s="276"/>
      <c r="ATD36" s="276"/>
      <c r="ATE36" s="276"/>
      <c r="ATF36" s="276"/>
      <c r="ATG36" s="276"/>
      <c r="ATH36" s="276"/>
      <c r="ATI36" s="276"/>
      <c r="ATJ36" s="276"/>
      <c r="ATK36" s="276"/>
      <c r="ATL36" s="276"/>
      <c r="ATM36" s="276"/>
      <c r="ATN36" s="276"/>
      <c r="ATO36" s="276"/>
      <c r="ATP36" s="276"/>
      <c r="ATQ36" s="276"/>
      <c r="ATR36" s="276"/>
      <c r="ATS36" s="276"/>
      <c r="ATT36" s="276"/>
      <c r="ATU36" s="276"/>
      <c r="ATV36" s="276"/>
      <c r="ATW36" s="276"/>
      <c r="ATX36" s="276"/>
      <c r="ATY36" s="276"/>
      <c r="ATZ36" s="276"/>
      <c r="AUA36" s="276"/>
      <c r="AUB36" s="276"/>
      <c r="AUC36" s="276"/>
      <c r="AUD36" s="276"/>
      <c r="AUE36" s="276"/>
      <c r="AUF36" s="276"/>
      <c r="AUG36" s="276"/>
      <c r="AUH36" s="276"/>
      <c r="AUI36" s="276"/>
      <c r="AUJ36" s="276"/>
      <c r="AUK36" s="276"/>
      <c r="AUL36" s="276"/>
      <c r="AUM36" s="276"/>
      <c r="AUN36" s="276"/>
      <c r="AUO36" s="276"/>
      <c r="AUP36" s="276"/>
      <c r="AUQ36" s="276"/>
      <c r="AUR36" s="276"/>
      <c r="AUS36" s="276"/>
      <c r="AUT36" s="276"/>
      <c r="AUU36" s="276"/>
      <c r="AUV36" s="276"/>
      <c r="AUW36" s="276"/>
      <c r="AUX36" s="276"/>
      <c r="AUY36" s="276"/>
      <c r="AUZ36" s="276"/>
      <c r="AVA36" s="276"/>
      <c r="AVB36" s="276"/>
      <c r="AVC36" s="276"/>
      <c r="AVD36" s="276"/>
      <c r="AVE36" s="276"/>
      <c r="AVF36" s="276"/>
      <c r="AVG36" s="276"/>
      <c r="AVH36" s="276"/>
      <c r="AVI36" s="276"/>
      <c r="AVJ36" s="276"/>
      <c r="AVK36" s="276"/>
      <c r="AVL36" s="276"/>
      <c r="AVM36" s="276"/>
      <c r="AVN36" s="276"/>
      <c r="AVO36" s="276"/>
      <c r="AVP36" s="276"/>
      <c r="AVQ36" s="276"/>
      <c r="AVR36" s="276"/>
      <c r="AVS36" s="276"/>
      <c r="AVT36" s="276"/>
      <c r="AVU36" s="276"/>
      <c r="AVV36" s="276"/>
      <c r="AVW36" s="276"/>
      <c r="AVX36" s="276"/>
      <c r="AVY36" s="276"/>
      <c r="AVZ36" s="276"/>
      <c r="AWA36" s="276"/>
      <c r="AWB36" s="276"/>
      <c r="AWC36" s="276"/>
      <c r="AWD36" s="276"/>
      <c r="AWE36" s="276"/>
      <c r="AWF36" s="276"/>
      <c r="AWG36" s="276"/>
      <c r="AWH36" s="276"/>
      <c r="AWI36" s="276"/>
      <c r="AWJ36" s="276"/>
      <c r="AWK36" s="276"/>
      <c r="AWL36" s="276"/>
      <c r="AWM36" s="276"/>
      <c r="AWN36" s="276"/>
      <c r="AWO36" s="276"/>
      <c r="AWP36" s="276"/>
      <c r="AWQ36" s="276"/>
      <c r="AWR36" s="276"/>
      <c r="AWS36" s="276"/>
      <c r="AWT36" s="276"/>
      <c r="AWU36" s="276"/>
      <c r="AWV36" s="276"/>
      <c r="AWW36" s="276"/>
      <c r="AWX36" s="276"/>
      <c r="AWY36" s="276"/>
      <c r="AWZ36" s="276"/>
      <c r="AXA36" s="276"/>
      <c r="AXB36" s="276"/>
      <c r="AXC36" s="276"/>
      <c r="AXD36" s="276"/>
      <c r="AXE36" s="276"/>
      <c r="AXF36" s="276"/>
      <c r="AXG36" s="276"/>
      <c r="AXH36" s="276"/>
      <c r="AXI36" s="276"/>
      <c r="AXJ36" s="276"/>
      <c r="AXK36" s="276"/>
      <c r="AXL36" s="276"/>
      <c r="AXM36" s="276"/>
      <c r="AXN36" s="276"/>
      <c r="AXO36" s="276"/>
      <c r="AXP36" s="276"/>
      <c r="AXQ36" s="276"/>
      <c r="AXR36" s="276"/>
      <c r="AXS36" s="276"/>
      <c r="AXT36" s="276"/>
      <c r="AXU36" s="276"/>
      <c r="AXV36" s="276"/>
      <c r="AXW36" s="276"/>
      <c r="AXX36" s="276"/>
      <c r="AXY36" s="276"/>
      <c r="AXZ36" s="276"/>
      <c r="AYA36" s="276"/>
      <c r="AYB36" s="276"/>
      <c r="AYC36" s="276"/>
      <c r="AYD36" s="276"/>
      <c r="AYE36" s="276"/>
      <c r="AYF36" s="276"/>
      <c r="AYG36" s="276"/>
      <c r="AYH36" s="276"/>
      <c r="AYI36" s="276"/>
      <c r="AYJ36" s="276"/>
      <c r="AYK36" s="276"/>
      <c r="AYL36" s="276"/>
      <c r="AYM36" s="276"/>
      <c r="AYN36" s="276"/>
      <c r="AYO36" s="276"/>
      <c r="AYP36" s="276"/>
      <c r="AYQ36" s="276"/>
      <c r="AYR36" s="276"/>
      <c r="AYS36" s="276"/>
      <c r="AYT36" s="276"/>
      <c r="AYU36" s="276"/>
      <c r="AYV36" s="276"/>
      <c r="AYW36" s="276"/>
      <c r="AYX36" s="276"/>
      <c r="AYY36" s="276"/>
      <c r="AYZ36" s="276"/>
      <c r="AZA36" s="276"/>
      <c r="AZB36" s="276"/>
      <c r="AZC36" s="276"/>
      <c r="AZD36" s="276"/>
      <c r="AZE36" s="276"/>
      <c r="AZF36" s="276"/>
      <c r="AZG36" s="276"/>
      <c r="AZH36" s="276"/>
      <c r="AZI36" s="276"/>
      <c r="AZJ36" s="276"/>
      <c r="AZK36" s="276"/>
      <c r="AZL36" s="276"/>
      <c r="AZM36" s="276"/>
      <c r="AZN36" s="276"/>
      <c r="AZO36" s="276"/>
      <c r="AZP36" s="276"/>
      <c r="AZQ36" s="276"/>
      <c r="AZR36" s="276"/>
      <c r="AZS36" s="276"/>
      <c r="AZT36" s="276"/>
      <c r="AZU36" s="276"/>
      <c r="AZV36" s="276"/>
      <c r="AZW36" s="276"/>
      <c r="AZX36" s="276"/>
      <c r="AZY36" s="276"/>
      <c r="AZZ36" s="276"/>
      <c r="BAA36" s="276"/>
      <c r="BAB36" s="276"/>
      <c r="BAC36" s="276"/>
      <c r="BAD36" s="276"/>
      <c r="BAE36" s="276"/>
      <c r="BAF36" s="276"/>
      <c r="BAG36" s="276"/>
      <c r="BAH36" s="276"/>
      <c r="BAI36" s="276"/>
      <c r="BAJ36" s="276"/>
      <c r="BAK36" s="276"/>
      <c r="BAL36" s="276"/>
      <c r="BAM36" s="276"/>
      <c r="BAN36" s="276"/>
      <c r="BAO36" s="276"/>
      <c r="BAP36" s="276"/>
      <c r="BAQ36" s="276"/>
      <c r="BAR36" s="276"/>
      <c r="BAS36" s="276"/>
      <c r="BAT36" s="276"/>
      <c r="BAU36" s="276"/>
      <c r="BAV36" s="276"/>
      <c r="BAW36" s="276"/>
      <c r="BAX36" s="276"/>
      <c r="BAY36" s="276"/>
      <c r="BAZ36" s="276"/>
      <c r="BBA36" s="276"/>
      <c r="BBB36" s="276"/>
      <c r="BBC36" s="276"/>
      <c r="BBD36" s="276"/>
      <c r="BBE36" s="276"/>
      <c r="BBF36" s="276"/>
      <c r="BBG36" s="276"/>
      <c r="BBH36" s="276"/>
      <c r="BBI36" s="276"/>
      <c r="BBJ36" s="276"/>
      <c r="BBK36" s="276"/>
      <c r="BBL36" s="276"/>
      <c r="BBM36" s="276"/>
      <c r="BBN36" s="276"/>
      <c r="BBO36" s="276"/>
      <c r="BBP36" s="276"/>
      <c r="BBQ36" s="276"/>
      <c r="BBR36" s="276"/>
      <c r="BBS36" s="276"/>
      <c r="BBT36" s="276"/>
      <c r="BBU36" s="276"/>
      <c r="BBV36" s="276"/>
      <c r="BBW36" s="276"/>
      <c r="BBX36" s="276"/>
      <c r="BBY36" s="276"/>
      <c r="BBZ36" s="276"/>
      <c r="BCA36" s="276"/>
      <c r="BCB36" s="276"/>
      <c r="BCC36" s="276"/>
      <c r="BCD36" s="276"/>
      <c r="BCE36" s="276"/>
      <c r="BCF36" s="276"/>
      <c r="BCG36" s="276"/>
      <c r="BCH36" s="276"/>
      <c r="BCI36" s="276"/>
      <c r="BCJ36" s="276"/>
      <c r="BCK36" s="276"/>
      <c r="BCL36" s="276"/>
      <c r="BCM36" s="276"/>
      <c r="BCN36" s="276"/>
      <c r="BCO36" s="276"/>
      <c r="BCP36" s="276"/>
      <c r="BCQ36" s="276"/>
      <c r="BCR36" s="276"/>
      <c r="BCS36" s="276"/>
      <c r="BCT36" s="276"/>
      <c r="BCU36" s="276"/>
      <c r="BCV36" s="276"/>
      <c r="BCW36" s="276"/>
      <c r="BCX36" s="276"/>
      <c r="BCY36" s="276"/>
      <c r="BCZ36" s="276"/>
      <c r="BDA36" s="276"/>
      <c r="BDB36" s="276"/>
      <c r="BDC36" s="276"/>
      <c r="BDD36" s="276"/>
      <c r="BDE36" s="276"/>
      <c r="BDF36" s="276"/>
      <c r="BDG36" s="276"/>
      <c r="BDH36" s="276"/>
      <c r="BDI36" s="276"/>
      <c r="BDJ36" s="276"/>
      <c r="BDK36" s="276"/>
      <c r="BDL36" s="276"/>
      <c r="BDM36" s="276"/>
      <c r="BDN36" s="276"/>
      <c r="BDO36" s="276"/>
      <c r="BDP36" s="276"/>
      <c r="BDQ36" s="276"/>
      <c r="BDR36" s="276"/>
      <c r="BDS36" s="276"/>
      <c r="BDT36" s="276"/>
      <c r="BDU36" s="276"/>
      <c r="BDV36" s="276"/>
      <c r="BDW36" s="276"/>
      <c r="BDX36" s="276"/>
      <c r="BDY36" s="276"/>
      <c r="BDZ36" s="276"/>
      <c r="BEA36" s="276"/>
      <c r="BEB36" s="276"/>
      <c r="BEC36" s="276"/>
      <c r="BED36" s="276"/>
      <c r="BEE36" s="276"/>
      <c r="BEF36" s="276"/>
      <c r="BEG36" s="276"/>
      <c r="BEH36" s="276"/>
      <c r="BEI36" s="276"/>
      <c r="BEJ36" s="276"/>
      <c r="BEK36" s="276"/>
      <c r="BEL36" s="276"/>
      <c r="BEM36" s="276"/>
      <c r="BEN36" s="276"/>
      <c r="BEO36" s="276"/>
      <c r="BEP36" s="276"/>
      <c r="BEQ36" s="276"/>
      <c r="BER36" s="276"/>
      <c r="BES36" s="276"/>
      <c r="BET36" s="276"/>
      <c r="BEU36" s="276"/>
      <c r="BEV36" s="276"/>
      <c r="BEW36" s="276"/>
      <c r="BEX36" s="276"/>
      <c r="BEY36" s="276"/>
      <c r="BEZ36" s="276"/>
      <c r="BFA36" s="276"/>
      <c r="BFB36" s="276"/>
      <c r="BFC36" s="276"/>
      <c r="BFD36" s="276"/>
      <c r="BFE36" s="276"/>
      <c r="BFF36" s="276"/>
      <c r="BFG36" s="276"/>
      <c r="BFH36" s="276"/>
      <c r="BFI36" s="276"/>
      <c r="BFJ36" s="276"/>
      <c r="BFK36" s="276"/>
      <c r="BFL36" s="276"/>
      <c r="BFM36" s="276"/>
      <c r="BFN36" s="276"/>
      <c r="BFO36" s="276"/>
      <c r="BFP36" s="276"/>
      <c r="BFQ36" s="276"/>
      <c r="BFR36" s="276"/>
      <c r="BFS36" s="276"/>
      <c r="BFT36" s="276"/>
      <c r="BFU36" s="276"/>
      <c r="BFV36" s="276"/>
      <c r="BFW36" s="276"/>
      <c r="BFX36" s="276"/>
      <c r="BFY36" s="276"/>
      <c r="BFZ36" s="276"/>
      <c r="BGA36" s="276"/>
      <c r="BGB36" s="276"/>
      <c r="BGC36" s="276"/>
      <c r="BGD36" s="276"/>
      <c r="BGE36" s="276"/>
      <c r="BGF36" s="276"/>
      <c r="BGG36" s="276"/>
      <c r="BGH36" s="276"/>
      <c r="BGI36" s="276"/>
      <c r="BGJ36" s="276"/>
      <c r="BGK36" s="276"/>
      <c r="BGL36" s="276"/>
      <c r="BGM36" s="276"/>
      <c r="BGN36" s="276"/>
      <c r="BGO36" s="276"/>
      <c r="BGP36" s="276"/>
      <c r="BGQ36" s="276"/>
      <c r="BGR36" s="276"/>
      <c r="BGS36" s="276"/>
      <c r="BGT36" s="276"/>
      <c r="BGU36" s="276"/>
      <c r="BGV36" s="276"/>
      <c r="BGW36" s="276"/>
      <c r="BGX36" s="276"/>
      <c r="BGY36" s="276"/>
      <c r="BGZ36" s="276"/>
      <c r="BHA36" s="276"/>
      <c r="BHB36" s="276"/>
      <c r="BHC36" s="276"/>
      <c r="BHD36" s="276"/>
      <c r="BHE36" s="276"/>
      <c r="BHF36" s="276"/>
      <c r="BHG36" s="276"/>
      <c r="BHH36" s="276"/>
      <c r="BHI36" s="276"/>
      <c r="BHJ36" s="276"/>
      <c r="BHK36" s="276"/>
      <c r="BHL36" s="276"/>
      <c r="BHM36" s="276"/>
      <c r="BHN36" s="276"/>
      <c r="BHO36" s="276"/>
      <c r="BHP36" s="276"/>
      <c r="BHQ36" s="276"/>
      <c r="BHR36" s="276"/>
      <c r="BHS36" s="276"/>
      <c r="BHT36" s="276"/>
      <c r="BHU36" s="276"/>
      <c r="BHV36" s="276"/>
      <c r="BHW36" s="276"/>
      <c r="BHX36" s="276"/>
      <c r="BHY36" s="276"/>
      <c r="BHZ36" s="276"/>
      <c r="BIA36" s="276"/>
      <c r="BIB36" s="276"/>
      <c r="BIC36" s="276"/>
      <c r="BID36" s="276"/>
      <c r="BIE36" s="276"/>
      <c r="BIF36" s="276"/>
      <c r="BIG36" s="276"/>
      <c r="BIH36" s="276"/>
      <c r="BII36" s="276"/>
      <c r="BIJ36" s="276"/>
      <c r="BIK36" s="276"/>
      <c r="BIL36" s="276"/>
      <c r="BIM36" s="276"/>
      <c r="BIN36" s="276"/>
      <c r="BIO36" s="276"/>
      <c r="BIP36" s="276"/>
      <c r="BIQ36" s="276"/>
      <c r="BIR36" s="276"/>
      <c r="BIS36" s="276"/>
      <c r="BIT36" s="276"/>
      <c r="BIU36" s="276"/>
      <c r="BIV36" s="276"/>
      <c r="BIW36" s="276"/>
      <c r="BIX36" s="276"/>
      <c r="BIY36" s="276"/>
      <c r="BIZ36" s="276"/>
      <c r="BJA36" s="276"/>
      <c r="BJB36" s="276"/>
      <c r="BJC36" s="276"/>
      <c r="BJD36" s="276"/>
      <c r="BJE36" s="276"/>
      <c r="BJF36" s="276"/>
      <c r="BJG36" s="276"/>
      <c r="BJH36" s="276"/>
      <c r="BJI36" s="276"/>
      <c r="BJJ36" s="276"/>
      <c r="BJK36" s="276"/>
      <c r="BJL36" s="276"/>
      <c r="BJM36" s="276"/>
      <c r="BJN36" s="276"/>
      <c r="BJO36" s="276"/>
      <c r="BJP36" s="276"/>
      <c r="BJQ36" s="276"/>
      <c r="BJR36" s="276"/>
      <c r="BJS36" s="276"/>
      <c r="BJT36" s="276"/>
      <c r="BJU36" s="276"/>
      <c r="BJV36" s="276"/>
      <c r="BJW36" s="276"/>
      <c r="BJX36" s="276"/>
      <c r="BJY36" s="276"/>
      <c r="BJZ36" s="276"/>
      <c r="BKA36" s="276"/>
      <c r="BKB36" s="276"/>
      <c r="BKC36" s="276"/>
      <c r="BKD36" s="276"/>
      <c r="BKE36" s="276"/>
      <c r="BKF36" s="276"/>
      <c r="BKG36" s="276"/>
      <c r="BKH36" s="276"/>
      <c r="BKI36" s="276"/>
      <c r="BKJ36" s="276"/>
      <c r="BKK36" s="276"/>
      <c r="BKL36" s="276"/>
      <c r="BKM36" s="276"/>
      <c r="BKN36" s="276"/>
      <c r="BKO36" s="276"/>
      <c r="BKP36" s="276"/>
      <c r="BKQ36" s="276"/>
      <c r="BKR36" s="276"/>
      <c r="BKS36" s="276"/>
      <c r="BKT36" s="276"/>
      <c r="BKU36" s="276"/>
      <c r="BKV36" s="276"/>
      <c r="BKW36" s="276"/>
      <c r="BKX36" s="276"/>
      <c r="BKY36" s="276"/>
      <c r="BKZ36" s="276"/>
      <c r="BLA36" s="276"/>
      <c r="BLB36" s="276"/>
      <c r="BLC36" s="276"/>
      <c r="BLD36" s="276"/>
      <c r="BLE36" s="276"/>
      <c r="BLF36" s="276"/>
      <c r="BLG36" s="276"/>
      <c r="BLH36" s="276"/>
      <c r="BLI36" s="276"/>
      <c r="BLJ36" s="276"/>
      <c r="BLK36" s="276"/>
      <c r="BLL36" s="276"/>
      <c r="BLM36" s="276"/>
      <c r="BLN36" s="276"/>
      <c r="BLO36" s="276"/>
      <c r="BLP36" s="276"/>
      <c r="BLQ36" s="276"/>
      <c r="BLR36" s="276"/>
      <c r="BLS36" s="276"/>
      <c r="BLT36" s="276"/>
      <c r="BLU36" s="276"/>
      <c r="BLV36" s="276"/>
      <c r="BLW36" s="276"/>
      <c r="BLX36" s="276"/>
      <c r="BLY36" s="276"/>
      <c r="BLZ36" s="276"/>
      <c r="BMA36" s="276"/>
      <c r="BMB36" s="276"/>
      <c r="BMC36" s="276"/>
      <c r="BMD36" s="276"/>
      <c r="BME36" s="276"/>
      <c r="BMF36" s="276"/>
      <c r="BMG36" s="276"/>
      <c r="BMH36" s="276"/>
      <c r="BMI36" s="276"/>
      <c r="BMJ36" s="276"/>
      <c r="BMK36" s="276"/>
      <c r="BML36" s="276"/>
      <c r="BMM36" s="276"/>
      <c r="BMN36" s="276"/>
      <c r="BMO36" s="276"/>
      <c r="BMP36" s="276"/>
      <c r="BMQ36" s="276"/>
      <c r="BMR36" s="276"/>
      <c r="BMS36" s="276"/>
      <c r="BMT36" s="276"/>
      <c r="BMU36" s="276"/>
      <c r="BMV36" s="276"/>
      <c r="BMW36" s="276"/>
      <c r="BMX36" s="276"/>
      <c r="BMY36" s="276"/>
      <c r="BMZ36" s="276"/>
      <c r="BNA36" s="276"/>
      <c r="BNB36" s="276"/>
      <c r="BNC36" s="276"/>
      <c r="BND36" s="276"/>
      <c r="BNE36" s="276"/>
      <c r="BNF36" s="276"/>
      <c r="BNG36" s="276"/>
      <c r="BNH36" s="276"/>
      <c r="BNI36" s="276"/>
      <c r="BNJ36" s="276"/>
      <c r="BNK36" s="276"/>
      <c r="BNL36" s="276"/>
      <c r="BNM36" s="276"/>
      <c r="BNN36" s="276"/>
      <c r="BNO36" s="276"/>
      <c r="BNP36" s="276"/>
      <c r="BNQ36" s="276"/>
      <c r="BNR36" s="276"/>
      <c r="BNS36" s="276"/>
      <c r="BNT36" s="276"/>
      <c r="BNU36" s="276"/>
      <c r="BNV36" s="276"/>
      <c r="BNW36" s="276"/>
      <c r="BNX36" s="276"/>
      <c r="BNY36" s="276"/>
      <c r="BNZ36" s="276"/>
      <c r="BOA36" s="276"/>
      <c r="BOB36" s="276"/>
      <c r="BOC36" s="276"/>
      <c r="BOD36" s="276"/>
      <c r="BOE36" s="276"/>
      <c r="BOF36" s="276"/>
      <c r="BOG36" s="276"/>
      <c r="BOH36" s="276"/>
      <c r="BOI36" s="276"/>
      <c r="BOJ36" s="276"/>
      <c r="BOK36" s="276"/>
      <c r="BOL36" s="276"/>
      <c r="BOM36" s="276"/>
      <c r="BON36" s="276"/>
      <c r="BOO36" s="276"/>
      <c r="BOP36" s="276"/>
      <c r="BOQ36" s="276"/>
      <c r="BOR36" s="276"/>
      <c r="BOS36" s="276"/>
      <c r="BOT36" s="276"/>
      <c r="BOU36" s="276"/>
      <c r="BOV36" s="276"/>
      <c r="BOW36" s="276"/>
      <c r="BOX36" s="276"/>
      <c r="BOY36" s="276"/>
      <c r="BOZ36" s="276"/>
      <c r="BPA36" s="276"/>
      <c r="BPB36" s="276"/>
      <c r="BPC36" s="276"/>
      <c r="BPD36" s="276"/>
      <c r="BPE36" s="276"/>
      <c r="BPF36" s="276"/>
      <c r="BPG36" s="276"/>
      <c r="BPH36" s="276"/>
      <c r="BPI36" s="276"/>
      <c r="BPJ36" s="276"/>
      <c r="BPK36" s="276"/>
      <c r="BPL36" s="276"/>
      <c r="BPM36" s="276"/>
      <c r="BPN36" s="276"/>
      <c r="BPO36" s="276"/>
      <c r="BPP36" s="276"/>
      <c r="BPQ36" s="276"/>
      <c r="BPR36" s="276"/>
      <c r="BPS36" s="276"/>
      <c r="BPT36" s="276"/>
      <c r="BPU36" s="276"/>
      <c r="BPV36" s="276"/>
      <c r="BPW36" s="276"/>
      <c r="BPX36" s="276"/>
      <c r="BPY36" s="276"/>
      <c r="BPZ36" s="276"/>
      <c r="BQA36" s="276"/>
      <c r="BQB36" s="276"/>
      <c r="BQC36" s="276"/>
      <c r="BQD36" s="276"/>
      <c r="BQE36" s="276"/>
      <c r="BQF36" s="276"/>
      <c r="BQG36" s="276"/>
      <c r="BQH36" s="276"/>
      <c r="BQI36" s="276"/>
      <c r="BQJ36" s="276"/>
      <c r="BQK36" s="276"/>
      <c r="BQL36" s="276"/>
      <c r="BQM36" s="276"/>
      <c r="BQN36" s="276"/>
      <c r="BQO36" s="276"/>
      <c r="BQP36" s="276"/>
      <c r="BQQ36" s="276"/>
      <c r="BQR36" s="276"/>
      <c r="BQS36" s="276"/>
      <c r="BQT36" s="276"/>
      <c r="BQU36" s="276"/>
      <c r="BQV36" s="276"/>
      <c r="BQW36" s="276"/>
      <c r="BQX36" s="276"/>
      <c r="BQY36" s="276"/>
      <c r="BQZ36" s="276"/>
      <c r="BRA36" s="276"/>
      <c r="BRB36" s="276"/>
      <c r="BRC36" s="276"/>
      <c r="BRD36" s="276"/>
      <c r="BRE36" s="276"/>
      <c r="BRF36" s="276"/>
      <c r="BRG36" s="276"/>
      <c r="BRH36" s="276"/>
      <c r="BRI36" s="276"/>
      <c r="BRJ36" s="276"/>
      <c r="BRK36" s="276"/>
      <c r="BRL36" s="276"/>
      <c r="BRM36" s="276"/>
      <c r="BRN36" s="276"/>
      <c r="BRO36" s="276"/>
      <c r="BRP36" s="276"/>
      <c r="BRQ36" s="276"/>
      <c r="BRR36" s="276"/>
      <c r="BRS36" s="276"/>
      <c r="BRT36" s="276"/>
      <c r="BRU36" s="276"/>
      <c r="BRV36" s="276"/>
      <c r="BRW36" s="276"/>
      <c r="BRX36" s="276"/>
      <c r="BRY36" s="276"/>
      <c r="BRZ36" s="276"/>
      <c r="BSA36" s="276"/>
      <c r="BSB36" s="276"/>
      <c r="BSC36" s="276"/>
      <c r="BSD36" s="276"/>
      <c r="BSE36" s="276"/>
      <c r="BSF36" s="276"/>
      <c r="BSG36" s="276"/>
      <c r="BSH36" s="276"/>
      <c r="BSI36" s="276"/>
      <c r="BSJ36" s="276"/>
      <c r="BSK36" s="276"/>
      <c r="BSL36" s="276"/>
      <c r="BSM36" s="276"/>
      <c r="BSN36" s="276"/>
      <c r="BSO36" s="276"/>
      <c r="BSP36" s="276"/>
      <c r="BSQ36" s="276"/>
      <c r="BSR36" s="276"/>
      <c r="BSS36" s="276"/>
      <c r="BST36" s="276"/>
      <c r="BSU36" s="276"/>
      <c r="BSV36" s="276"/>
      <c r="BSW36" s="276"/>
      <c r="BSX36" s="276"/>
      <c r="BSY36" s="276"/>
      <c r="BSZ36" s="276"/>
      <c r="BTA36" s="276"/>
      <c r="BTB36" s="276"/>
      <c r="BTC36" s="276"/>
      <c r="BTD36" s="276"/>
      <c r="BTE36" s="276"/>
      <c r="BTF36" s="276"/>
      <c r="BTG36" s="276"/>
      <c r="BTH36" s="276"/>
      <c r="BTI36" s="276"/>
      <c r="BTJ36" s="276"/>
      <c r="BTK36" s="276"/>
      <c r="BTL36" s="276"/>
      <c r="BTM36" s="276"/>
      <c r="BTN36" s="276"/>
      <c r="BTO36" s="276"/>
      <c r="BTP36" s="276"/>
      <c r="BTQ36" s="276"/>
      <c r="BTR36" s="276"/>
      <c r="BTS36" s="276"/>
      <c r="BTT36" s="276"/>
      <c r="BTU36" s="276"/>
      <c r="BTV36" s="276"/>
      <c r="BTW36" s="276"/>
      <c r="BTX36" s="276"/>
      <c r="BTY36" s="276"/>
      <c r="BTZ36" s="276"/>
      <c r="BUA36" s="276"/>
      <c r="BUB36" s="276"/>
      <c r="BUC36" s="276"/>
      <c r="BUD36" s="276"/>
      <c r="BUE36" s="276"/>
      <c r="BUF36" s="276"/>
      <c r="BUG36" s="276"/>
      <c r="BUH36" s="276"/>
      <c r="BUI36" s="276"/>
      <c r="BUJ36" s="276"/>
      <c r="BUK36" s="276"/>
      <c r="BUL36" s="276"/>
      <c r="BUM36" s="276"/>
      <c r="BUN36" s="276"/>
      <c r="BUO36" s="276"/>
      <c r="BUP36" s="276"/>
      <c r="BUQ36" s="276"/>
      <c r="BUR36" s="276"/>
      <c r="BUS36" s="276"/>
      <c r="BUT36" s="276"/>
      <c r="BUU36" s="276"/>
      <c r="BUV36" s="276"/>
      <c r="BUW36" s="276"/>
      <c r="BUX36" s="276"/>
      <c r="BUY36" s="276"/>
      <c r="BUZ36" s="276"/>
      <c r="BVA36" s="276"/>
      <c r="BVB36" s="276"/>
      <c r="BVC36" s="276"/>
      <c r="BVD36" s="276"/>
      <c r="BVE36" s="276"/>
      <c r="BVF36" s="276"/>
      <c r="BVG36" s="276"/>
      <c r="BVH36" s="276"/>
      <c r="BVI36" s="276"/>
      <c r="BVJ36" s="276"/>
      <c r="BVK36" s="276"/>
      <c r="BVL36" s="276"/>
      <c r="BVM36" s="276"/>
      <c r="BVN36" s="276"/>
      <c r="BVO36" s="276"/>
      <c r="BVP36" s="276"/>
      <c r="BVQ36" s="276"/>
      <c r="BVR36" s="276"/>
      <c r="BVS36" s="276"/>
      <c r="BVT36" s="276"/>
      <c r="BVU36" s="276"/>
      <c r="BVV36" s="276"/>
      <c r="BVW36" s="276"/>
      <c r="BVX36" s="276"/>
      <c r="BVY36" s="276"/>
      <c r="BVZ36" s="276"/>
      <c r="BWA36" s="276"/>
      <c r="BWB36" s="276"/>
      <c r="BWC36" s="276"/>
      <c r="BWD36" s="276"/>
      <c r="BWE36" s="276"/>
      <c r="BWF36" s="276"/>
      <c r="BWG36" s="276"/>
      <c r="BWH36" s="276"/>
      <c r="BWI36" s="276"/>
      <c r="BWJ36" s="276"/>
      <c r="BWK36" s="276"/>
      <c r="BWL36" s="276"/>
      <c r="BWM36" s="276"/>
      <c r="BWN36" s="276"/>
      <c r="BWO36" s="276"/>
      <c r="BWP36" s="276"/>
      <c r="BWQ36" s="276"/>
      <c r="BWR36" s="276"/>
      <c r="BWS36" s="276"/>
      <c r="BWT36" s="276"/>
      <c r="BWU36" s="276"/>
      <c r="BWV36" s="276"/>
      <c r="BWW36" s="276"/>
      <c r="BWX36" s="276"/>
      <c r="BWY36" s="276"/>
      <c r="BWZ36" s="276"/>
      <c r="BXA36" s="276"/>
      <c r="BXB36" s="276"/>
      <c r="BXC36" s="276"/>
      <c r="BXD36" s="276"/>
      <c r="BXE36" s="276"/>
      <c r="BXF36" s="276"/>
      <c r="BXG36" s="276"/>
      <c r="BXH36" s="276"/>
      <c r="BXI36" s="276"/>
      <c r="BXJ36" s="276"/>
      <c r="BXK36" s="276"/>
      <c r="BXL36" s="276"/>
      <c r="BXM36" s="276"/>
      <c r="BXN36" s="276"/>
      <c r="BXO36" s="276"/>
      <c r="BXP36" s="276"/>
      <c r="BXQ36" s="276"/>
      <c r="BXR36" s="276"/>
      <c r="BXS36" s="276"/>
      <c r="BXT36" s="276"/>
      <c r="BXU36" s="276"/>
      <c r="BXV36" s="276"/>
      <c r="BXW36" s="276"/>
      <c r="BXX36" s="276"/>
      <c r="BXY36" s="276"/>
      <c r="BXZ36" s="276"/>
      <c r="BYA36" s="276"/>
      <c r="BYB36" s="276"/>
      <c r="BYC36" s="276"/>
      <c r="BYD36" s="276"/>
      <c r="BYE36" s="276"/>
      <c r="BYF36" s="276"/>
      <c r="BYG36" s="276"/>
      <c r="BYH36" s="276"/>
      <c r="BYI36" s="276"/>
      <c r="BYJ36" s="276"/>
      <c r="BYK36" s="276"/>
      <c r="BYL36" s="276"/>
      <c r="BYM36" s="276"/>
      <c r="BYN36" s="276"/>
      <c r="BYO36" s="276"/>
      <c r="BYP36" s="276"/>
      <c r="BYQ36" s="276"/>
      <c r="BYR36" s="276"/>
      <c r="BYS36" s="276"/>
      <c r="BYT36" s="276"/>
      <c r="BYU36" s="276"/>
      <c r="BYV36" s="276"/>
      <c r="BYW36" s="276"/>
      <c r="BYX36" s="276"/>
      <c r="BYY36" s="276"/>
      <c r="BYZ36" s="276"/>
      <c r="BZA36" s="276"/>
      <c r="BZB36" s="276"/>
      <c r="BZC36" s="276"/>
      <c r="BZD36" s="276"/>
      <c r="BZE36" s="276"/>
      <c r="BZF36" s="276"/>
      <c r="BZG36" s="276"/>
      <c r="BZH36" s="276"/>
      <c r="BZI36" s="276"/>
      <c r="BZJ36" s="276"/>
      <c r="BZK36" s="276"/>
      <c r="BZL36" s="276"/>
      <c r="BZM36" s="276"/>
      <c r="BZN36" s="276"/>
      <c r="BZO36" s="276"/>
      <c r="BZP36" s="276"/>
      <c r="BZQ36" s="276"/>
      <c r="BZR36" s="276"/>
      <c r="BZS36" s="276"/>
      <c r="BZT36" s="276"/>
      <c r="BZU36" s="276"/>
      <c r="BZV36" s="276"/>
      <c r="BZW36" s="276"/>
      <c r="BZX36" s="276"/>
      <c r="BZY36" s="276"/>
      <c r="BZZ36" s="276"/>
      <c r="CAA36" s="276"/>
      <c r="CAB36" s="276"/>
      <c r="CAC36" s="276"/>
      <c r="CAD36" s="276"/>
      <c r="CAE36" s="276"/>
      <c r="CAF36" s="276"/>
      <c r="CAG36" s="276"/>
      <c r="CAH36" s="276"/>
      <c r="CAI36" s="276"/>
      <c r="CAJ36" s="276"/>
      <c r="CAK36" s="276"/>
      <c r="CAL36" s="276"/>
      <c r="CAM36" s="276"/>
      <c r="CAN36" s="276"/>
      <c r="CAO36" s="276"/>
      <c r="CAP36" s="276"/>
      <c r="CAQ36" s="276"/>
      <c r="CAR36" s="276"/>
      <c r="CAS36" s="276"/>
      <c r="CAT36" s="276"/>
      <c r="CAU36" s="276"/>
      <c r="CAV36" s="276"/>
      <c r="CAW36" s="276"/>
      <c r="CAX36" s="276"/>
      <c r="CAY36" s="276"/>
      <c r="CAZ36" s="276"/>
      <c r="CBA36" s="276"/>
      <c r="CBB36" s="276"/>
      <c r="CBC36" s="276"/>
      <c r="CBD36" s="276"/>
      <c r="CBE36" s="276"/>
      <c r="CBF36" s="276"/>
      <c r="CBG36" s="276"/>
      <c r="CBH36" s="276"/>
      <c r="CBI36" s="276"/>
      <c r="CBJ36" s="276"/>
      <c r="CBK36" s="276"/>
      <c r="CBL36" s="276"/>
      <c r="CBM36" s="276"/>
      <c r="CBN36" s="276"/>
      <c r="CBO36" s="276"/>
      <c r="CBP36" s="276"/>
      <c r="CBQ36" s="276"/>
      <c r="CBR36" s="276"/>
      <c r="CBS36" s="276"/>
      <c r="CBT36" s="276"/>
      <c r="CBU36" s="276"/>
      <c r="CBV36" s="276"/>
      <c r="CBW36" s="276"/>
      <c r="CBX36" s="276"/>
      <c r="CBY36" s="276"/>
      <c r="CBZ36" s="276"/>
      <c r="CCA36" s="276"/>
      <c r="CCB36" s="276"/>
      <c r="CCC36" s="276"/>
      <c r="CCD36" s="276"/>
      <c r="CCE36" s="276"/>
      <c r="CCF36" s="276"/>
      <c r="CCG36" s="276"/>
      <c r="CCH36" s="276"/>
      <c r="CCI36" s="276"/>
      <c r="CCJ36" s="276"/>
      <c r="CCK36" s="276"/>
      <c r="CCL36" s="276"/>
      <c r="CCM36" s="276"/>
      <c r="CCN36" s="276"/>
      <c r="CCO36" s="276"/>
      <c r="CCP36" s="276"/>
      <c r="CCQ36" s="276"/>
      <c r="CCR36" s="276"/>
      <c r="CCS36" s="276"/>
      <c r="CCT36" s="276"/>
      <c r="CCU36" s="276"/>
      <c r="CCV36" s="276"/>
      <c r="CCW36" s="276"/>
      <c r="CCX36" s="276"/>
      <c r="CCY36" s="276"/>
      <c r="CCZ36" s="276"/>
      <c r="CDA36" s="276"/>
      <c r="CDB36" s="276"/>
      <c r="CDC36" s="276"/>
      <c r="CDD36" s="276"/>
      <c r="CDE36" s="276"/>
      <c r="CDF36" s="276"/>
      <c r="CDG36" s="276"/>
      <c r="CDH36" s="276"/>
      <c r="CDI36" s="276"/>
      <c r="CDJ36" s="276"/>
      <c r="CDK36" s="276"/>
      <c r="CDL36" s="276"/>
      <c r="CDM36" s="276"/>
      <c r="CDN36" s="276"/>
      <c r="CDO36" s="276"/>
      <c r="CDP36" s="276"/>
      <c r="CDQ36" s="276"/>
      <c r="CDR36" s="276"/>
      <c r="CDS36" s="276"/>
      <c r="CDT36" s="276"/>
      <c r="CDU36" s="276"/>
      <c r="CDV36" s="276"/>
      <c r="CDW36" s="276"/>
      <c r="CDX36" s="276"/>
      <c r="CDY36" s="276"/>
      <c r="CDZ36" s="276"/>
      <c r="CEA36" s="276"/>
      <c r="CEB36" s="276"/>
      <c r="CEC36" s="276"/>
      <c r="CED36" s="276"/>
      <c r="CEE36" s="276"/>
      <c r="CEF36" s="276"/>
      <c r="CEG36" s="276"/>
      <c r="CEH36" s="276"/>
      <c r="CEI36" s="276"/>
      <c r="CEJ36" s="276"/>
      <c r="CEK36" s="276"/>
      <c r="CEL36" s="276"/>
      <c r="CEM36" s="276"/>
      <c r="CEN36" s="276"/>
      <c r="CEO36" s="276"/>
      <c r="CEP36" s="276"/>
      <c r="CEQ36" s="276"/>
      <c r="CER36" s="276"/>
      <c r="CES36" s="276"/>
      <c r="CET36" s="276"/>
      <c r="CEU36" s="276"/>
      <c r="CEV36" s="276"/>
      <c r="CEW36" s="276"/>
      <c r="CEX36" s="276"/>
      <c r="CEY36" s="276"/>
      <c r="CEZ36" s="276"/>
      <c r="CFA36" s="276"/>
      <c r="CFB36" s="276"/>
      <c r="CFC36" s="276"/>
      <c r="CFD36" s="276"/>
      <c r="CFE36" s="276"/>
      <c r="CFF36" s="276"/>
      <c r="CFG36" s="276"/>
      <c r="CFH36" s="276"/>
      <c r="CFI36" s="276"/>
      <c r="CFJ36" s="276"/>
      <c r="CFK36" s="276"/>
      <c r="CFL36" s="276"/>
      <c r="CFM36" s="276"/>
      <c r="CFN36" s="276"/>
      <c r="CFO36" s="276"/>
      <c r="CFP36" s="276"/>
      <c r="CFQ36" s="276"/>
      <c r="CFR36" s="276"/>
      <c r="CFS36" s="276"/>
      <c r="CFT36" s="276"/>
      <c r="CFU36" s="276"/>
      <c r="CFV36" s="276"/>
      <c r="CFW36" s="276"/>
      <c r="CFX36" s="276"/>
      <c r="CFY36" s="276"/>
      <c r="CFZ36" s="276"/>
      <c r="CGA36" s="276"/>
      <c r="CGB36" s="276"/>
      <c r="CGC36" s="276"/>
      <c r="CGD36" s="276"/>
      <c r="CGE36" s="276"/>
      <c r="CGF36" s="276"/>
      <c r="CGG36" s="276"/>
      <c r="CGH36" s="276"/>
      <c r="CGI36" s="276"/>
      <c r="CGJ36" s="276"/>
      <c r="CGK36" s="276"/>
      <c r="CGL36" s="276"/>
      <c r="CGM36" s="276"/>
      <c r="CGN36" s="276"/>
      <c r="CGO36" s="276"/>
      <c r="CGP36" s="276"/>
      <c r="CGQ36" s="276"/>
      <c r="CGR36" s="276"/>
      <c r="CGS36" s="276"/>
      <c r="CGT36" s="276"/>
      <c r="CGU36" s="276"/>
      <c r="CGV36" s="276"/>
      <c r="CGW36" s="276"/>
      <c r="CGX36" s="276"/>
      <c r="CGY36" s="276"/>
      <c r="CGZ36" s="276"/>
      <c r="CHA36" s="276"/>
      <c r="CHB36" s="276"/>
      <c r="CHC36" s="276"/>
      <c r="CHD36" s="276"/>
      <c r="CHE36" s="276"/>
      <c r="CHF36" s="276"/>
      <c r="CHG36" s="276"/>
      <c r="CHH36" s="276"/>
      <c r="CHI36" s="276"/>
      <c r="CHJ36" s="276"/>
      <c r="CHK36" s="276"/>
      <c r="CHL36" s="276"/>
      <c r="CHM36" s="276"/>
      <c r="CHN36" s="276"/>
      <c r="CHO36" s="276"/>
      <c r="CHP36" s="276"/>
      <c r="CHQ36" s="276"/>
      <c r="CHR36" s="276"/>
      <c r="CHS36" s="276"/>
      <c r="CHT36" s="276"/>
      <c r="CHU36" s="276"/>
      <c r="CHV36" s="276"/>
      <c r="CHW36" s="276"/>
      <c r="CHX36" s="276"/>
      <c r="CHY36" s="276"/>
      <c r="CHZ36" s="276"/>
      <c r="CIA36" s="276"/>
      <c r="CIB36" s="276"/>
      <c r="CIC36" s="276"/>
      <c r="CID36" s="276"/>
      <c r="CIE36" s="276"/>
      <c r="CIF36" s="276"/>
      <c r="CIG36" s="276"/>
      <c r="CIH36" s="276"/>
      <c r="CII36" s="276"/>
      <c r="CIJ36" s="276"/>
      <c r="CIK36" s="276"/>
      <c r="CIL36" s="276"/>
      <c r="CIM36" s="276"/>
      <c r="CIN36" s="276"/>
      <c r="CIO36" s="276"/>
      <c r="CIP36" s="276"/>
      <c r="CIQ36" s="276"/>
      <c r="CIR36" s="276"/>
      <c r="CIS36" s="276"/>
      <c r="CIT36" s="276"/>
      <c r="CIU36" s="276"/>
      <c r="CIV36" s="276"/>
      <c r="CIW36" s="276"/>
      <c r="CIX36" s="276"/>
      <c r="CIY36" s="276"/>
      <c r="CIZ36" s="276"/>
      <c r="CJA36" s="276"/>
      <c r="CJB36" s="276"/>
      <c r="CJC36" s="276"/>
      <c r="CJD36" s="276"/>
      <c r="CJE36" s="276"/>
      <c r="CJF36" s="276"/>
      <c r="CJG36" s="276"/>
      <c r="CJH36" s="276"/>
      <c r="CJI36" s="276"/>
      <c r="CJJ36" s="276"/>
      <c r="CJK36" s="276"/>
      <c r="CJL36" s="276"/>
      <c r="CJM36" s="276"/>
      <c r="CJN36" s="276"/>
      <c r="CJO36" s="276"/>
      <c r="CJP36" s="276"/>
      <c r="CJQ36" s="276"/>
      <c r="CJR36" s="276"/>
      <c r="CJS36" s="276"/>
      <c r="CJT36" s="276"/>
      <c r="CJU36" s="276"/>
      <c r="CJV36" s="276"/>
      <c r="CJW36" s="276"/>
      <c r="CJX36" s="276"/>
      <c r="CJY36" s="276"/>
      <c r="CJZ36" s="276"/>
      <c r="CKA36" s="276"/>
      <c r="CKB36" s="276"/>
      <c r="CKC36" s="276"/>
      <c r="CKD36" s="276"/>
      <c r="CKE36" s="276"/>
      <c r="CKF36" s="276"/>
      <c r="CKG36" s="276"/>
      <c r="CKH36" s="276"/>
      <c r="CKI36" s="276"/>
      <c r="CKJ36" s="276"/>
      <c r="CKK36" s="276"/>
      <c r="CKL36" s="276"/>
      <c r="CKM36" s="276"/>
      <c r="CKN36" s="276"/>
      <c r="CKO36" s="276"/>
      <c r="CKP36" s="276"/>
      <c r="CKQ36" s="276"/>
      <c r="CKR36" s="276"/>
      <c r="CKS36" s="276"/>
      <c r="CKT36" s="276"/>
      <c r="CKU36" s="276"/>
      <c r="CKV36" s="276"/>
      <c r="CKW36" s="276"/>
      <c r="CKX36" s="276"/>
      <c r="CKY36" s="276"/>
      <c r="CKZ36" s="276"/>
      <c r="CLA36" s="276"/>
      <c r="CLB36" s="276"/>
      <c r="CLC36" s="276"/>
      <c r="CLD36" s="276"/>
      <c r="CLE36" s="276"/>
      <c r="CLF36" s="276"/>
      <c r="CLG36" s="276"/>
      <c r="CLH36" s="276"/>
      <c r="CLI36" s="276"/>
      <c r="CLJ36" s="276"/>
      <c r="CLK36" s="276"/>
      <c r="CLL36" s="276"/>
      <c r="CLM36" s="276"/>
      <c r="CLN36" s="276"/>
      <c r="CLO36" s="276"/>
      <c r="CLP36" s="276"/>
      <c r="CLQ36" s="276"/>
      <c r="CLR36" s="276"/>
      <c r="CLS36" s="276"/>
      <c r="CLT36" s="276"/>
      <c r="CLU36" s="276"/>
      <c r="CLV36" s="276"/>
      <c r="CLW36" s="276"/>
      <c r="CLX36" s="276"/>
      <c r="CLY36" s="276"/>
      <c r="CLZ36" s="276"/>
      <c r="CMA36" s="276"/>
      <c r="CMB36" s="276"/>
      <c r="CMC36" s="276"/>
      <c r="CMD36" s="276"/>
      <c r="CME36" s="276"/>
      <c r="CMF36" s="276"/>
      <c r="CMG36" s="276"/>
      <c r="CMH36" s="276"/>
      <c r="CMI36" s="276"/>
      <c r="CMJ36" s="276"/>
      <c r="CMK36" s="276"/>
      <c r="CML36" s="276"/>
      <c r="CMM36" s="276"/>
      <c r="CMN36" s="276"/>
      <c r="CMO36" s="276"/>
      <c r="CMP36" s="276"/>
      <c r="CMQ36" s="276"/>
      <c r="CMR36" s="276"/>
      <c r="CMS36" s="276"/>
      <c r="CMT36" s="276"/>
      <c r="CMU36" s="276"/>
      <c r="CMV36" s="276"/>
      <c r="CMW36" s="276"/>
      <c r="CMX36" s="276"/>
      <c r="CMY36" s="276"/>
      <c r="CMZ36" s="276"/>
      <c r="CNA36" s="276"/>
      <c r="CNB36" s="276"/>
      <c r="CNC36" s="276"/>
      <c r="CND36" s="276"/>
      <c r="CNE36" s="276"/>
      <c r="CNF36" s="276"/>
      <c r="CNG36" s="276"/>
      <c r="CNH36" s="276"/>
      <c r="CNI36" s="276"/>
      <c r="CNJ36" s="276"/>
      <c r="CNK36" s="276"/>
      <c r="CNL36" s="276"/>
      <c r="CNM36" s="276"/>
      <c r="CNN36" s="276"/>
      <c r="CNO36" s="276"/>
      <c r="CNP36" s="276"/>
      <c r="CNQ36" s="276"/>
      <c r="CNR36" s="276"/>
      <c r="CNS36" s="276"/>
      <c r="CNT36" s="276"/>
      <c r="CNU36" s="276"/>
      <c r="CNV36" s="276"/>
      <c r="CNW36" s="276"/>
      <c r="CNX36" s="276"/>
      <c r="CNY36" s="276"/>
      <c r="CNZ36" s="276"/>
      <c r="COA36" s="276"/>
      <c r="COB36" s="276"/>
      <c r="COC36" s="276"/>
      <c r="COD36" s="276"/>
      <c r="COE36" s="276"/>
      <c r="COF36" s="276"/>
      <c r="COG36" s="276"/>
      <c r="COH36" s="276"/>
      <c r="COI36" s="276"/>
      <c r="COJ36" s="276"/>
      <c r="COK36" s="276"/>
      <c r="COL36" s="276"/>
      <c r="COM36" s="276"/>
      <c r="CON36" s="276"/>
      <c r="COO36" s="276"/>
      <c r="COP36" s="276"/>
      <c r="COQ36" s="276"/>
      <c r="COR36" s="276"/>
      <c r="COS36" s="276"/>
      <c r="COT36" s="276"/>
      <c r="COU36" s="276"/>
      <c r="COV36" s="276"/>
      <c r="COW36" s="276"/>
      <c r="COX36" s="276"/>
      <c r="COY36" s="276"/>
      <c r="COZ36" s="276"/>
      <c r="CPA36" s="276"/>
      <c r="CPB36" s="276"/>
      <c r="CPC36" s="276"/>
      <c r="CPD36" s="276"/>
      <c r="CPE36" s="276"/>
      <c r="CPF36" s="276"/>
      <c r="CPG36" s="276"/>
      <c r="CPH36" s="276"/>
      <c r="CPI36" s="276"/>
      <c r="CPJ36" s="276"/>
      <c r="CPK36" s="276"/>
      <c r="CPL36" s="276"/>
      <c r="CPM36" s="276"/>
      <c r="CPN36" s="276"/>
      <c r="CPO36" s="276"/>
      <c r="CPP36" s="276"/>
      <c r="CPQ36" s="276"/>
      <c r="CPR36" s="276"/>
      <c r="CPS36" s="276"/>
      <c r="CPT36" s="276"/>
      <c r="CPU36" s="276"/>
      <c r="CPV36" s="276"/>
      <c r="CPW36" s="276"/>
      <c r="CPX36" s="276"/>
      <c r="CPY36" s="276"/>
      <c r="CPZ36" s="276"/>
      <c r="CQA36" s="276"/>
      <c r="CQB36" s="276"/>
      <c r="CQC36" s="276"/>
      <c r="CQD36" s="276"/>
      <c r="CQE36" s="276"/>
      <c r="CQF36" s="276"/>
      <c r="CQG36" s="276"/>
      <c r="CQH36" s="276"/>
      <c r="CQI36" s="276"/>
      <c r="CQJ36" s="276"/>
      <c r="CQK36" s="276"/>
      <c r="CQL36" s="276"/>
      <c r="CQM36" s="276"/>
      <c r="CQN36" s="276"/>
      <c r="CQO36" s="276"/>
      <c r="CQP36" s="276"/>
      <c r="CQQ36" s="276"/>
      <c r="CQR36" s="276"/>
      <c r="CQS36" s="276"/>
      <c r="CQT36" s="276"/>
      <c r="CQU36" s="276"/>
      <c r="CQV36" s="276"/>
      <c r="CQW36" s="276"/>
      <c r="CQX36" s="276"/>
      <c r="CQY36" s="276"/>
      <c r="CQZ36" s="276"/>
      <c r="CRA36" s="276"/>
      <c r="CRB36" s="276"/>
      <c r="CRC36" s="276"/>
      <c r="CRD36" s="276"/>
      <c r="CRE36" s="276"/>
      <c r="CRF36" s="276"/>
      <c r="CRG36" s="276"/>
      <c r="CRH36" s="276"/>
      <c r="CRI36" s="276"/>
      <c r="CRJ36" s="276"/>
      <c r="CRK36" s="276"/>
      <c r="CRL36" s="276"/>
      <c r="CRM36" s="276"/>
      <c r="CRN36" s="276"/>
      <c r="CRO36" s="276"/>
      <c r="CRP36" s="276"/>
      <c r="CRQ36" s="276"/>
      <c r="CRR36" s="276"/>
      <c r="CRS36" s="276"/>
      <c r="CRT36" s="276"/>
      <c r="CRU36" s="276"/>
      <c r="CRV36" s="276"/>
      <c r="CRW36" s="276"/>
      <c r="CRX36" s="276"/>
      <c r="CRY36" s="276"/>
      <c r="CRZ36" s="276"/>
      <c r="CSA36" s="276"/>
      <c r="CSB36" s="276"/>
      <c r="CSC36" s="276"/>
      <c r="CSD36" s="276"/>
      <c r="CSE36" s="276"/>
      <c r="CSF36" s="276"/>
      <c r="CSG36" s="276"/>
      <c r="CSH36" s="276"/>
      <c r="CSI36" s="276"/>
      <c r="CSJ36" s="276"/>
      <c r="CSK36" s="276"/>
      <c r="CSL36" s="276"/>
      <c r="CSM36" s="276"/>
      <c r="CSN36" s="276"/>
      <c r="CSO36" s="276"/>
      <c r="CSP36" s="276"/>
      <c r="CSQ36" s="276"/>
      <c r="CSR36" s="276"/>
      <c r="CSS36" s="276"/>
      <c r="CST36" s="276"/>
      <c r="CSU36" s="276"/>
      <c r="CSV36" s="276"/>
      <c r="CSW36" s="276"/>
      <c r="CSX36" s="276"/>
      <c r="CSY36" s="276"/>
      <c r="CSZ36" s="276"/>
      <c r="CTA36" s="276"/>
      <c r="CTB36" s="276"/>
      <c r="CTC36" s="276"/>
      <c r="CTD36" s="276"/>
      <c r="CTE36" s="276"/>
      <c r="CTF36" s="276"/>
      <c r="CTG36" s="276"/>
      <c r="CTH36" s="276"/>
      <c r="CTI36" s="276"/>
      <c r="CTJ36" s="276"/>
      <c r="CTK36" s="276"/>
      <c r="CTL36" s="276"/>
      <c r="CTM36" s="276"/>
      <c r="CTN36" s="276"/>
      <c r="CTO36" s="276"/>
      <c r="CTP36" s="276"/>
      <c r="CTQ36" s="276"/>
      <c r="CTR36" s="276"/>
      <c r="CTS36" s="276"/>
      <c r="CTT36" s="276"/>
      <c r="CTU36" s="276"/>
      <c r="CTV36" s="276"/>
      <c r="CTW36" s="276"/>
      <c r="CTX36" s="276"/>
      <c r="CTY36" s="276"/>
      <c r="CTZ36" s="276"/>
      <c r="CUA36" s="276"/>
      <c r="CUB36" s="276"/>
      <c r="CUC36" s="276"/>
      <c r="CUD36" s="276"/>
      <c r="CUE36" s="276"/>
      <c r="CUF36" s="276"/>
      <c r="CUG36" s="276"/>
      <c r="CUH36" s="276"/>
      <c r="CUI36" s="276"/>
      <c r="CUJ36" s="276"/>
      <c r="CUK36" s="276"/>
      <c r="CUL36" s="276"/>
      <c r="CUM36" s="276"/>
      <c r="CUN36" s="276"/>
      <c r="CUO36" s="276"/>
      <c r="CUP36" s="276"/>
      <c r="CUQ36" s="276"/>
      <c r="CUR36" s="276"/>
      <c r="CUS36" s="276"/>
      <c r="CUT36" s="276"/>
      <c r="CUU36" s="276"/>
      <c r="CUV36" s="276"/>
      <c r="CUW36" s="276"/>
      <c r="CUX36" s="276"/>
      <c r="CUY36" s="276"/>
      <c r="CUZ36" s="276"/>
      <c r="CVA36" s="276"/>
      <c r="CVB36" s="276"/>
      <c r="CVC36" s="276"/>
      <c r="CVD36" s="276"/>
      <c r="CVE36" s="276"/>
      <c r="CVF36" s="276"/>
      <c r="CVG36" s="276"/>
      <c r="CVH36" s="276"/>
      <c r="CVI36" s="276"/>
      <c r="CVJ36" s="276"/>
      <c r="CVK36" s="276"/>
      <c r="CVL36" s="276"/>
      <c r="CVM36" s="276"/>
      <c r="CVN36" s="276"/>
      <c r="CVO36" s="276"/>
      <c r="CVP36" s="276"/>
      <c r="CVQ36" s="276"/>
      <c r="CVR36" s="276"/>
      <c r="CVS36" s="276"/>
      <c r="CVT36" s="276"/>
      <c r="CVU36" s="276"/>
      <c r="CVV36" s="276"/>
      <c r="CVW36" s="276"/>
      <c r="CVX36" s="276"/>
      <c r="CVY36" s="276"/>
      <c r="CVZ36" s="276"/>
      <c r="CWA36" s="276"/>
      <c r="CWB36" s="276"/>
      <c r="CWC36" s="276"/>
      <c r="CWD36" s="276"/>
      <c r="CWE36" s="276"/>
      <c r="CWF36" s="276"/>
      <c r="CWG36" s="276"/>
      <c r="CWH36" s="276"/>
      <c r="CWI36" s="276"/>
      <c r="CWJ36" s="276"/>
      <c r="CWK36" s="276"/>
      <c r="CWL36" s="276"/>
      <c r="CWM36" s="276"/>
      <c r="CWN36" s="276"/>
      <c r="CWO36" s="276"/>
      <c r="CWP36" s="276"/>
      <c r="CWQ36" s="276"/>
      <c r="CWR36" s="276"/>
      <c r="CWS36" s="276"/>
      <c r="CWT36" s="276"/>
      <c r="CWU36" s="276"/>
      <c r="CWV36" s="276"/>
      <c r="CWW36" s="276"/>
      <c r="CWX36" s="276"/>
      <c r="CWY36" s="276"/>
      <c r="CWZ36" s="276"/>
      <c r="CXA36" s="276"/>
      <c r="CXB36" s="276"/>
      <c r="CXC36" s="276"/>
      <c r="CXD36" s="276"/>
      <c r="CXE36" s="276"/>
      <c r="CXF36" s="276"/>
      <c r="CXG36" s="276"/>
      <c r="CXH36" s="276"/>
      <c r="CXI36" s="276"/>
      <c r="CXJ36" s="276"/>
      <c r="CXK36" s="276"/>
      <c r="CXL36" s="276"/>
      <c r="CXM36" s="276"/>
      <c r="CXN36" s="276"/>
      <c r="CXO36" s="276"/>
      <c r="CXP36" s="276"/>
      <c r="CXQ36" s="276"/>
      <c r="CXR36" s="276"/>
      <c r="CXS36" s="276"/>
      <c r="CXT36" s="276"/>
      <c r="CXU36" s="276"/>
      <c r="CXV36" s="276"/>
      <c r="CXW36" s="276"/>
      <c r="CXX36" s="276"/>
      <c r="CXY36" s="276"/>
      <c r="CXZ36" s="276"/>
      <c r="CYA36" s="276"/>
      <c r="CYB36" s="276"/>
      <c r="CYC36" s="276"/>
      <c r="CYD36" s="276"/>
      <c r="CYE36" s="276"/>
      <c r="CYF36" s="276"/>
      <c r="CYG36" s="276"/>
      <c r="CYH36" s="276"/>
      <c r="CYI36" s="276"/>
      <c r="CYJ36" s="276"/>
      <c r="CYK36" s="276"/>
      <c r="CYL36" s="276"/>
      <c r="CYM36" s="276"/>
      <c r="CYN36" s="276"/>
      <c r="CYO36" s="276"/>
      <c r="CYP36" s="276"/>
      <c r="CYQ36" s="276"/>
      <c r="CYR36" s="276"/>
      <c r="CYS36" s="276"/>
      <c r="CYT36" s="276"/>
      <c r="CYU36" s="276"/>
      <c r="CYV36" s="276"/>
      <c r="CYW36" s="276"/>
      <c r="CYX36" s="276"/>
      <c r="CYY36" s="276"/>
      <c r="CYZ36" s="276"/>
      <c r="CZA36" s="276"/>
      <c r="CZB36" s="276"/>
      <c r="CZC36" s="276"/>
      <c r="CZD36" s="276"/>
      <c r="CZE36" s="276"/>
      <c r="CZF36" s="276"/>
      <c r="CZG36" s="276"/>
      <c r="CZH36" s="276"/>
      <c r="CZI36" s="276"/>
      <c r="CZJ36" s="276"/>
      <c r="CZK36" s="276"/>
      <c r="CZL36" s="276"/>
      <c r="CZM36" s="276"/>
      <c r="CZN36" s="276"/>
      <c r="CZO36" s="276"/>
      <c r="CZP36" s="276"/>
      <c r="CZQ36" s="276"/>
      <c r="CZR36" s="276"/>
      <c r="CZS36" s="276"/>
      <c r="CZT36" s="276"/>
      <c r="CZU36" s="276"/>
      <c r="CZV36" s="276"/>
      <c r="CZW36" s="276"/>
      <c r="CZX36" s="276"/>
      <c r="CZY36" s="276"/>
      <c r="CZZ36" s="276"/>
      <c r="DAA36" s="276"/>
      <c r="DAB36" s="276"/>
      <c r="DAC36" s="276"/>
      <c r="DAD36" s="276"/>
      <c r="DAE36" s="276"/>
      <c r="DAF36" s="276"/>
      <c r="DAG36" s="276"/>
      <c r="DAH36" s="276"/>
      <c r="DAI36" s="276"/>
      <c r="DAJ36" s="276"/>
      <c r="DAK36" s="276"/>
      <c r="DAL36" s="276"/>
      <c r="DAM36" s="276"/>
      <c r="DAN36" s="276"/>
      <c r="DAO36" s="276"/>
      <c r="DAP36" s="276"/>
      <c r="DAQ36" s="276"/>
      <c r="DAR36" s="276"/>
      <c r="DAS36" s="276"/>
      <c r="DAT36" s="276"/>
      <c r="DAU36" s="276"/>
      <c r="DAV36" s="276"/>
      <c r="DAW36" s="276"/>
      <c r="DAX36" s="276"/>
      <c r="DAY36" s="276"/>
      <c r="DAZ36" s="276"/>
      <c r="DBA36" s="276"/>
      <c r="DBB36" s="276"/>
      <c r="DBC36" s="276"/>
      <c r="DBD36" s="276"/>
      <c r="DBE36" s="276"/>
      <c r="DBF36" s="276"/>
      <c r="DBG36" s="276"/>
      <c r="DBH36" s="276"/>
      <c r="DBI36" s="276"/>
      <c r="DBJ36" s="276"/>
      <c r="DBK36" s="276"/>
      <c r="DBL36" s="276"/>
      <c r="DBM36" s="276"/>
      <c r="DBN36" s="276"/>
      <c r="DBO36" s="276"/>
      <c r="DBP36" s="276"/>
      <c r="DBQ36" s="276"/>
      <c r="DBR36" s="276"/>
      <c r="DBS36" s="276"/>
      <c r="DBT36" s="276"/>
      <c r="DBU36" s="276"/>
      <c r="DBV36" s="276"/>
      <c r="DBW36" s="276"/>
      <c r="DBX36" s="276"/>
      <c r="DBY36" s="276"/>
      <c r="DBZ36" s="276"/>
      <c r="DCA36" s="276"/>
      <c r="DCB36" s="276"/>
      <c r="DCC36" s="276"/>
      <c r="DCD36" s="276"/>
      <c r="DCE36" s="276"/>
      <c r="DCF36" s="276"/>
      <c r="DCG36" s="276"/>
      <c r="DCH36" s="276"/>
      <c r="DCI36" s="276"/>
      <c r="DCJ36" s="276"/>
      <c r="DCK36" s="276"/>
      <c r="DCL36" s="276"/>
      <c r="DCM36" s="276"/>
      <c r="DCN36" s="276"/>
      <c r="DCO36" s="276"/>
      <c r="DCP36" s="276"/>
      <c r="DCQ36" s="276"/>
      <c r="DCR36" s="276"/>
      <c r="DCS36" s="276"/>
      <c r="DCT36" s="276"/>
      <c r="DCU36" s="276"/>
      <c r="DCV36" s="276"/>
      <c r="DCW36" s="276"/>
      <c r="DCX36" s="276"/>
      <c r="DCY36" s="276"/>
      <c r="DCZ36" s="276"/>
      <c r="DDA36" s="276"/>
      <c r="DDB36" s="276"/>
      <c r="DDC36" s="276"/>
      <c r="DDD36" s="276"/>
      <c r="DDE36" s="276"/>
      <c r="DDF36" s="276"/>
      <c r="DDG36" s="276"/>
      <c r="DDH36" s="276"/>
      <c r="DDI36" s="276"/>
      <c r="DDJ36" s="276"/>
      <c r="DDK36" s="276"/>
      <c r="DDL36" s="276"/>
      <c r="DDM36" s="276"/>
      <c r="DDN36" s="276"/>
      <c r="DDO36" s="276"/>
      <c r="DDP36" s="276"/>
      <c r="DDQ36" s="276"/>
      <c r="DDR36" s="276"/>
      <c r="DDS36" s="276"/>
      <c r="DDT36" s="276"/>
      <c r="DDU36" s="276"/>
      <c r="DDV36" s="276"/>
      <c r="DDW36" s="276"/>
      <c r="DDX36" s="276"/>
      <c r="DDY36" s="276"/>
      <c r="DDZ36" s="276"/>
      <c r="DEA36" s="276"/>
      <c r="DEB36" s="276"/>
      <c r="DEC36" s="276"/>
      <c r="DED36" s="276"/>
      <c r="DEE36" s="276"/>
      <c r="DEF36" s="276"/>
      <c r="DEG36" s="276"/>
      <c r="DEH36" s="276"/>
      <c r="DEI36" s="276"/>
      <c r="DEJ36" s="276"/>
      <c r="DEK36" s="276"/>
      <c r="DEL36" s="276"/>
      <c r="DEM36" s="276"/>
      <c r="DEN36" s="276"/>
      <c r="DEO36" s="276"/>
      <c r="DEP36" s="276"/>
      <c r="DEQ36" s="276"/>
      <c r="DER36" s="276"/>
      <c r="DES36" s="276"/>
      <c r="DET36" s="276"/>
      <c r="DEU36" s="276"/>
      <c r="DEV36" s="276"/>
      <c r="DEW36" s="276"/>
      <c r="DEX36" s="276"/>
      <c r="DEY36" s="276"/>
      <c r="DEZ36" s="276"/>
      <c r="DFA36" s="276"/>
      <c r="DFB36" s="276"/>
      <c r="DFC36" s="276"/>
      <c r="DFD36" s="276"/>
      <c r="DFE36" s="276"/>
      <c r="DFF36" s="276"/>
      <c r="DFG36" s="276"/>
      <c r="DFH36" s="276"/>
      <c r="DFI36" s="276"/>
      <c r="DFJ36" s="276"/>
      <c r="DFK36" s="276"/>
      <c r="DFL36" s="276"/>
      <c r="DFM36" s="276"/>
      <c r="DFN36" s="276"/>
      <c r="DFO36" s="276"/>
      <c r="DFP36" s="276"/>
      <c r="DFQ36" s="276"/>
      <c r="DFR36" s="276"/>
      <c r="DFS36" s="276"/>
      <c r="DFT36" s="276"/>
      <c r="DFU36" s="276"/>
      <c r="DFV36" s="276"/>
      <c r="DFW36" s="276"/>
      <c r="DFX36" s="276"/>
      <c r="DFY36" s="276"/>
      <c r="DFZ36" s="276"/>
      <c r="DGA36" s="276"/>
      <c r="DGB36" s="276"/>
      <c r="DGC36" s="276"/>
      <c r="DGD36" s="276"/>
      <c r="DGE36" s="276"/>
      <c r="DGF36" s="276"/>
      <c r="DGG36" s="276"/>
      <c r="DGH36" s="276"/>
      <c r="DGI36" s="276"/>
      <c r="DGJ36" s="276"/>
      <c r="DGK36" s="276"/>
      <c r="DGL36" s="276"/>
      <c r="DGM36" s="276"/>
      <c r="DGN36" s="276"/>
      <c r="DGO36" s="276"/>
      <c r="DGP36" s="276"/>
      <c r="DGQ36" s="276"/>
      <c r="DGR36" s="276"/>
      <c r="DGS36" s="276"/>
      <c r="DGT36" s="276"/>
      <c r="DGU36" s="276"/>
      <c r="DGV36" s="276"/>
      <c r="DGW36" s="276"/>
      <c r="DGX36" s="276"/>
      <c r="DGY36" s="276"/>
      <c r="DGZ36" s="276"/>
      <c r="DHA36" s="276"/>
      <c r="DHB36" s="276"/>
      <c r="DHC36" s="276"/>
      <c r="DHD36" s="276"/>
      <c r="DHE36" s="276"/>
      <c r="DHF36" s="276"/>
      <c r="DHG36" s="276"/>
      <c r="DHH36" s="276"/>
      <c r="DHI36" s="276"/>
      <c r="DHJ36" s="276"/>
      <c r="DHK36" s="276"/>
      <c r="DHL36" s="276"/>
      <c r="DHM36" s="276"/>
      <c r="DHN36" s="276"/>
      <c r="DHO36" s="276"/>
      <c r="DHP36" s="276"/>
      <c r="DHQ36" s="276"/>
      <c r="DHR36" s="276"/>
      <c r="DHS36" s="276"/>
      <c r="DHT36" s="276"/>
      <c r="DHU36" s="276"/>
      <c r="DHV36" s="276"/>
      <c r="DHW36" s="276"/>
      <c r="DHX36" s="276"/>
      <c r="DHY36" s="276"/>
      <c r="DHZ36" s="276"/>
      <c r="DIA36" s="276"/>
      <c r="DIB36" s="276"/>
      <c r="DIC36" s="276"/>
      <c r="DID36" s="276"/>
      <c r="DIE36" s="276"/>
      <c r="DIF36" s="276"/>
      <c r="DIG36" s="276"/>
      <c r="DIH36" s="276"/>
      <c r="DII36" s="276"/>
      <c r="DIJ36" s="276"/>
      <c r="DIK36" s="276"/>
      <c r="DIL36" s="276"/>
      <c r="DIM36" s="276"/>
      <c r="DIN36" s="276"/>
      <c r="DIO36" s="276"/>
      <c r="DIP36" s="276"/>
      <c r="DIQ36" s="276"/>
      <c r="DIR36" s="276"/>
      <c r="DIS36" s="276"/>
      <c r="DIT36" s="276"/>
      <c r="DIU36" s="276"/>
      <c r="DIV36" s="276"/>
      <c r="DIW36" s="276"/>
      <c r="DIX36" s="276"/>
      <c r="DIY36" s="276"/>
      <c r="DIZ36" s="276"/>
      <c r="DJA36" s="276"/>
      <c r="DJB36" s="276"/>
      <c r="DJC36" s="276"/>
      <c r="DJD36" s="276"/>
      <c r="DJE36" s="276"/>
      <c r="DJF36" s="276"/>
      <c r="DJG36" s="276"/>
      <c r="DJH36" s="276"/>
      <c r="DJI36" s="276"/>
      <c r="DJJ36" s="276"/>
      <c r="DJK36" s="276"/>
      <c r="DJL36" s="276"/>
      <c r="DJM36" s="276"/>
      <c r="DJN36" s="276"/>
      <c r="DJO36" s="276"/>
      <c r="DJP36" s="276"/>
      <c r="DJQ36" s="276"/>
      <c r="DJR36" s="276"/>
      <c r="DJS36" s="276"/>
      <c r="DJT36" s="276"/>
      <c r="DJU36" s="276"/>
      <c r="DJV36" s="276"/>
      <c r="DJW36" s="276"/>
      <c r="DJX36" s="276"/>
      <c r="DJY36" s="276"/>
      <c r="DJZ36" s="276"/>
      <c r="DKA36" s="276"/>
      <c r="DKB36" s="276"/>
      <c r="DKC36" s="276"/>
      <c r="DKD36" s="276"/>
      <c r="DKE36" s="276"/>
      <c r="DKF36" s="276"/>
      <c r="DKG36" s="276"/>
      <c r="DKH36" s="276"/>
      <c r="DKI36" s="276"/>
      <c r="DKJ36" s="276"/>
      <c r="DKK36" s="276"/>
      <c r="DKL36" s="276"/>
      <c r="DKM36" s="276"/>
      <c r="DKN36" s="276"/>
      <c r="DKO36" s="276"/>
      <c r="DKP36" s="276"/>
      <c r="DKQ36" s="276"/>
      <c r="DKR36" s="276"/>
      <c r="DKS36" s="276"/>
      <c r="DKT36" s="276"/>
      <c r="DKU36" s="276"/>
      <c r="DKV36" s="276"/>
      <c r="DKW36" s="276"/>
      <c r="DKX36" s="276"/>
      <c r="DKY36" s="276"/>
      <c r="DKZ36" s="276"/>
      <c r="DLA36" s="276"/>
      <c r="DLB36" s="276"/>
      <c r="DLC36" s="276"/>
      <c r="DLD36" s="276"/>
      <c r="DLE36" s="276"/>
      <c r="DLF36" s="276"/>
      <c r="DLG36" s="276"/>
      <c r="DLH36" s="276"/>
      <c r="DLI36" s="276"/>
      <c r="DLJ36" s="276"/>
      <c r="DLK36" s="276"/>
      <c r="DLL36" s="276"/>
      <c r="DLM36" s="276"/>
      <c r="DLN36" s="276"/>
      <c r="DLO36" s="276"/>
      <c r="DLP36" s="276"/>
      <c r="DLQ36" s="276"/>
      <c r="DLR36" s="276"/>
      <c r="DLS36" s="276"/>
      <c r="DLT36" s="276"/>
      <c r="DLU36" s="276"/>
      <c r="DLV36" s="276"/>
      <c r="DLW36" s="276"/>
      <c r="DLX36" s="276"/>
      <c r="DLY36" s="276"/>
      <c r="DLZ36" s="276"/>
      <c r="DMA36" s="276"/>
      <c r="DMB36" s="276"/>
      <c r="DMC36" s="276"/>
      <c r="DMD36" s="276"/>
      <c r="DME36" s="276"/>
      <c r="DMF36" s="276"/>
      <c r="DMG36" s="276"/>
      <c r="DMH36" s="276"/>
      <c r="DMI36" s="276"/>
      <c r="DMJ36" s="276"/>
      <c r="DMK36" s="276"/>
      <c r="DML36" s="276"/>
      <c r="DMM36" s="276"/>
      <c r="DMN36" s="276"/>
      <c r="DMO36" s="276"/>
      <c r="DMP36" s="276"/>
      <c r="DMQ36" s="276"/>
      <c r="DMR36" s="276"/>
      <c r="DMS36" s="276"/>
      <c r="DMT36" s="276"/>
      <c r="DMU36" s="276"/>
      <c r="DMV36" s="276"/>
      <c r="DMW36" s="276"/>
      <c r="DMX36" s="276"/>
      <c r="DMY36" s="276"/>
      <c r="DMZ36" s="276"/>
      <c r="DNA36" s="276"/>
      <c r="DNB36" s="276"/>
      <c r="DNC36" s="276"/>
      <c r="DND36" s="276"/>
      <c r="DNE36" s="276"/>
      <c r="DNF36" s="276"/>
      <c r="DNG36" s="276"/>
      <c r="DNH36" s="276"/>
      <c r="DNI36" s="276"/>
      <c r="DNJ36" s="276"/>
      <c r="DNK36" s="276"/>
      <c r="DNL36" s="276"/>
      <c r="DNM36" s="276"/>
      <c r="DNN36" s="276"/>
      <c r="DNO36" s="276"/>
      <c r="DNP36" s="276"/>
      <c r="DNQ36" s="276"/>
      <c r="DNR36" s="276"/>
      <c r="DNS36" s="276"/>
      <c r="DNT36" s="276"/>
      <c r="DNU36" s="276"/>
      <c r="DNV36" s="276"/>
      <c r="DNW36" s="276"/>
      <c r="DNX36" s="276"/>
      <c r="DNY36" s="276"/>
      <c r="DNZ36" s="276"/>
      <c r="DOA36" s="276"/>
      <c r="DOB36" s="276"/>
      <c r="DOC36" s="276"/>
      <c r="DOD36" s="276"/>
      <c r="DOE36" s="276"/>
      <c r="DOF36" s="276"/>
      <c r="DOG36" s="276"/>
      <c r="DOH36" s="276"/>
      <c r="DOI36" s="276"/>
      <c r="DOJ36" s="276"/>
      <c r="DOK36" s="276"/>
      <c r="DOL36" s="276"/>
      <c r="DOM36" s="276"/>
      <c r="DON36" s="276"/>
      <c r="DOO36" s="276"/>
      <c r="DOP36" s="276"/>
      <c r="DOQ36" s="276"/>
      <c r="DOR36" s="276"/>
      <c r="DOS36" s="276"/>
      <c r="DOT36" s="276"/>
      <c r="DOU36" s="276"/>
      <c r="DOV36" s="276"/>
      <c r="DOW36" s="276"/>
      <c r="DOX36" s="276"/>
      <c r="DOY36" s="276"/>
      <c r="DOZ36" s="276"/>
      <c r="DPA36" s="276"/>
      <c r="DPB36" s="276"/>
      <c r="DPC36" s="276"/>
      <c r="DPD36" s="276"/>
      <c r="DPE36" s="276"/>
      <c r="DPF36" s="276"/>
      <c r="DPG36" s="276"/>
      <c r="DPH36" s="276"/>
      <c r="DPI36" s="276"/>
      <c r="DPJ36" s="276"/>
      <c r="DPK36" s="276"/>
      <c r="DPL36" s="276"/>
      <c r="DPM36" s="276"/>
      <c r="DPN36" s="276"/>
      <c r="DPO36" s="276"/>
      <c r="DPP36" s="276"/>
      <c r="DPQ36" s="276"/>
      <c r="DPR36" s="276"/>
      <c r="DPS36" s="276"/>
      <c r="DPT36" s="276"/>
      <c r="DPU36" s="276"/>
      <c r="DPV36" s="276"/>
      <c r="DPW36" s="276"/>
      <c r="DPX36" s="276"/>
      <c r="DPY36" s="276"/>
      <c r="DPZ36" s="276"/>
      <c r="DQA36" s="276"/>
      <c r="DQB36" s="276"/>
      <c r="DQC36" s="276"/>
      <c r="DQD36" s="276"/>
      <c r="DQE36" s="276"/>
      <c r="DQF36" s="276"/>
      <c r="DQG36" s="276"/>
      <c r="DQH36" s="276"/>
      <c r="DQI36" s="276"/>
      <c r="DQJ36" s="276"/>
      <c r="DQK36" s="276"/>
      <c r="DQL36" s="276"/>
      <c r="DQM36" s="276"/>
      <c r="DQN36" s="276"/>
      <c r="DQO36" s="276"/>
      <c r="DQP36" s="276"/>
      <c r="DQQ36" s="276"/>
      <c r="DQR36" s="276"/>
      <c r="DQS36" s="276"/>
      <c r="DQT36" s="276"/>
      <c r="DQU36" s="276"/>
      <c r="DQV36" s="276"/>
      <c r="DQW36" s="276"/>
      <c r="DQX36" s="276"/>
      <c r="DQY36" s="276"/>
      <c r="DQZ36" s="276"/>
      <c r="DRA36" s="276"/>
      <c r="DRB36" s="276"/>
      <c r="DRC36" s="276"/>
      <c r="DRD36" s="276"/>
      <c r="DRE36" s="276"/>
      <c r="DRF36" s="276"/>
      <c r="DRG36" s="276"/>
      <c r="DRH36" s="276"/>
      <c r="DRI36" s="276"/>
      <c r="DRJ36" s="276"/>
      <c r="DRK36" s="276"/>
      <c r="DRL36" s="276"/>
      <c r="DRM36" s="276"/>
      <c r="DRN36" s="276"/>
      <c r="DRO36" s="276"/>
      <c r="DRP36" s="276"/>
      <c r="DRQ36" s="276"/>
      <c r="DRR36" s="276"/>
      <c r="DRS36" s="276"/>
      <c r="DRT36" s="276"/>
      <c r="DRU36" s="276"/>
      <c r="DRV36" s="276"/>
      <c r="DRW36" s="276"/>
      <c r="DRX36" s="276"/>
      <c r="DRY36" s="276"/>
      <c r="DRZ36" s="276"/>
      <c r="DSA36" s="276"/>
      <c r="DSB36" s="276"/>
      <c r="DSC36" s="276"/>
      <c r="DSD36" s="276"/>
      <c r="DSE36" s="276"/>
      <c r="DSF36" s="276"/>
      <c r="DSG36" s="276"/>
      <c r="DSH36" s="276"/>
      <c r="DSI36" s="276"/>
      <c r="DSJ36" s="276"/>
      <c r="DSK36" s="276"/>
      <c r="DSL36" s="276"/>
      <c r="DSM36" s="276"/>
      <c r="DSN36" s="276"/>
      <c r="DSO36" s="276"/>
      <c r="DSP36" s="276"/>
      <c r="DSQ36" s="276"/>
      <c r="DSR36" s="276"/>
      <c r="DSS36" s="276"/>
      <c r="DST36" s="276"/>
      <c r="DSU36" s="276"/>
      <c r="DSV36" s="276"/>
      <c r="DSW36" s="276"/>
      <c r="DSX36" s="276"/>
      <c r="DSY36" s="276"/>
      <c r="DSZ36" s="276"/>
      <c r="DTA36" s="276"/>
      <c r="DTB36" s="276"/>
      <c r="DTC36" s="276"/>
      <c r="DTD36" s="276"/>
      <c r="DTE36" s="276"/>
      <c r="DTF36" s="276"/>
      <c r="DTG36" s="276"/>
      <c r="DTH36" s="276"/>
      <c r="DTI36" s="276"/>
      <c r="DTJ36" s="276"/>
      <c r="DTK36" s="276"/>
      <c r="DTL36" s="276"/>
      <c r="DTM36" s="276"/>
      <c r="DTN36" s="276"/>
      <c r="DTO36" s="276"/>
      <c r="DTP36" s="276"/>
      <c r="DTQ36" s="276"/>
      <c r="DTR36" s="276"/>
      <c r="DTS36" s="276"/>
      <c r="DTT36" s="276"/>
      <c r="DTU36" s="276"/>
      <c r="DTV36" s="276"/>
      <c r="DTW36" s="276"/>
      <c r="DTX36" s="276"/>
      <c r="DTY36" s="276"/>
      <c r="DTZ36" s="276"/>
      <c r="DUA36" s="276"/>
      <c r="DUB36" s="276"/>
      <c r="DUC36" s="276"/>
      <c r="DUD36" s="276"/>
      <c r="DUE36" s="276"/>
      <c r="DUF36" s="276"/>
      <c r="DUG36" s="276"/>
      <c r="DUH36" s="276"/>
      <c r="DUI36" s="276"/>
      <c r="DUJ36" s="276"/>
      <c r="DUK36" s="276"/>
      <c r="DUL36" s="276"/>
      <c r="DUM36" s="276"/>
      <c r="DUN36" s="276"/>
      <c r="DUO36" s="276"/>
      <c r="DUP36" s="276"/>
      <c r="DUQ36" s="276"/>
      <c r="DUR36" s="276"/>
      <c r="DUS36" s="276"/>
      <c r="DUT36" s="276"/>
      <c r="DUU36" s="276"/>
      <c r="DUV36" s="276"/>
      <c r="DUW36" s="276"/>
      <c r="DUX36" s="276"/>
      <c r="DUY36" s="276"/>
      <c r="DUZ36" s="276"/>
      <c r="DVA36" s="276"/>
      <c r="DVB36" s="276"/>
      <c r="DVC36" s="276"/>
      <c r="DVD36" s="276"/>
      <c r="DVE36" s="276"/>
      <c r="DVF36" s="276"/>
      <c r="DVG36" s="276"/>
      <c r="DVH36" s="276"/>
      <c r="DVI36" s="276"/>
      <c r="DVJ36" s="276"/>
      <c r="DVK36" s="276"/>
      <c r="DVL36" s="276"/>
      <c r="DVM36" s="276"/>
      <c r="DVN36" s="276"/>
      <c r="DVO36" s="276"/>
      <c r="DVP36" s="276"/>
      <c r="DVQ36" s="276"/>
      <c r="DVR36" s="276"/>
      <c r="DVS36" s="276"/>
      <c r="DVT36" s="276"/>
      <c r="DVU36" s="276"/>
      <c r="DVV36" s="276"/>
      <c r="DVW36" s="276"/>
      <c r="DVX36" s="276"/>
      <c r="DVY36" s="276"/>
      <c r="DVZ36" s="276"/>
      <c r="DWA36" s="276"/>
      <c r="DWB36" s="276"/>
      <c r="DWC36" s="276"/>
      <c r="DWD36" s="276"/>
      <c r="DWE36" s="276"/>
      <c r="DWF36" s="276"/>
      <c r="DWG36" s="276"/>
      <c r="DWH36" s="276"/>
      <c r="DWI36" s="276"/>
      <c r="DWJ36" s="276"/>
      <c r="DWK36" s="276"/>
      <c r="DWL36" s="276"/>
      <c r="DWM36" s="276"/>
      <c r="DWN36" s="276"/>
      <c r="DWO36" s="276"/>
      <c r="DWP36" s="276"/>
      <c r="DWQ36" s="276"/>
      <c r="DWR36" s="276"/>
      <c r="DWS36" s="276"/>
      <c r="DWT36" s="276"/>
      <c r="DWU36" s="276"/>
      <c r="DWV36" s="276"/>
      <c r="DWW36" s="276"/>
      <c r="DWX36" s="276"/>
      <c r="DWY36" s="276"/>
      <c r="DWZ36" s="276"/>
      <c r="DXA36" s="276"/>
      <c r="DXB36" s="276"/>
      <c r="DXC36" s="276"/>
      <c r="DXD36" s="276"/>
      <c r="DXE36" s="276"/>
      <c r="DXF36" s="276"/>
      <c r="DXG36" s="276"/>
      <c r="DXH36" s="276"/>
      <c r="DXI36" s="276"/>
      <c r="DXJ36" s="276"/>
      <c r="DXK36" s="276"/>
      <c r="DXL36" s="276"/>
      <c r="DXM36" s="276"/>
      <c r="DXN36" s="276"/>
      <c r="DXO36" s="276"/>
      <c r="DXP36" s="276"/>
      <c r="DXQ36" s="276"/>
      <c r="DXR36" s="276"/>
      <c r="DXS36" s="276"/>
      <c r="DXT36" s="276"/>
      <c r="DXU36" s="276"/>
      <c r="DXV36" s="276"/>
      <c r="DXW36" s="276"/>
      <c r="DXX36" s="276"/>
      <c r="DXY36" s="276"/>
      <c r="DXZ36" s="276"/>
      <c r="DYA36" s="276"/>
      <c r="DYB36" s="276"/>
      <c r="DYC36" s="276"/>
      <c r="DYD36" s="276"/>
      <c r="DYE36" s="276"/>
      <c r="DYF36" s="276"/>
      <c r="DYG36" s="276"/>
      <c r="DYH36" s="276"/>
      <c r="DYI36" s="276"/>
      <c r="DYJ36" s="276"/>
      <c r="DYK36" s="276"/>
      <c r="DYL36" s="276"/>
      <c r="DYM36" s="276"/>
      <c r="DYN36" s="276"/>
      <c r="DYO36" s="276"/>
      <c r="DYP36" s="276"/>
      <c r="DYQ36" s="276"/>
      <c r="DYR36" s="276"/>
      <c r="DYS36" s="276"/>
      <c r="DYT36" s="276"/>
      <c r="DYU36" s="276"/>
      <c r="DYV36" s="276"/>
      <c r="DYW36" s="276"/>
      <c r="DYX36" s="276"/>
      <c r="DYY36" s="276"/>
      <c r="DYZ36" s="276"/>
      <c r="DZA36" s="276"/>
      <c r="DZB36" s="276"/>
      <c r="DZC36" s="276"/>
      <c r="DZD36" s="276"/>
      <c r="DZE36" s="276"/>
      <c r="DZF36" s="276"/>
      <c r="DZG36" s="276"/>
      <c r="DZH36" s="276"/>
      <c r="DZI36" s="276"/>
      <c r="DZJ36" s="276"/>
      <c r="DZK36" s="276"/>
      <c r="DZL36" s="276"/>
      <c r="DZM36" s="276"/>
      <c r="DZN36" s="276"/>
      <c r="DZO36" s="276"/>
      <c r="DZP36" s="276"/>
      <c r="DZQ36" s="276"/>
      <c r="DZR36" s="276"/>
      <c r="DZS36" s="276"/>
      <c r="DZT36" s="276"/>
      <c r="DZU36" s="276"/>
      <c r="DZV36" s="276"/>
      <c r="DZW36" s="276"/>
      <c r="DZX36" s="276"/>
      <c r="DZY36" s="276"/>
      <c r="DZZ36" s="276"/>
      <c r="EAA36" s="276"/>
      <c r="EAB36" s="276"/>
      <c r="EAC36" s="276"/>
      <c r="EAD36" s="276"/>
      <c r="EAE36" s="276"/>
      <c r="EAF36" s="276"/>
      <c r="EAG36" s="276"/>
      <c r="EAH36" s="276"/>
      <c r="EAI36" s="276"/>
      <c r="EAJ36" s="276"/>
      <c r="EAK36" s="276"/>
      <c r="EAL36" s="276"/>
      <c r="EAM36" s="276"/>
      <c r="EAN36" s="276"/>
      <c r="EAO36" s="276"/>
      <c r="EAP36" s="276"/>
      <c r="EAQ36" s="276"/>
      <c r="EAR36" s="276"/>
      <c r="EAS36" s="276"/>
      <c r="EAT36" s="276"/>
      <c r="EAU36" s="276"/>
      <c r="EAV36" s="276"/>
      <c r="EAW36" s="276"/>
      <c r="EAX36" s="276"/>
      <c r="EAY36" s="276"/>
      <c r="EAZ36" s="276"/>
      <c r="EBA36" s="276"/>
      <c r="EBB36" s="276"/>
      <c r="EBC36" s="276"/>
      <c r="EBD36" s="276"/>
      <c r="EBE36" s="276"/>
      <c r="EBF36" s="276"/>
      <c r="EBG36" s="276"/>
      <c r="EBH36" s="276"/>
      <c r="EBI36" s="276"/>
      <c r="EBJ36" s="276"/>
      <c r="EBK36" s="276"/>
      <c r="EBL36" s="276"/>
      <c r="EBM36" s="276"/>
      <c r="EBN36" s="276"/>
      <c r="EBO36" s="276"/>
      <c r="EBP36" s="276"/>
      <c r="EBQ36" s="276"/>
      <c r="EBR36" s="276"/>
      <c r="EBS36" s="276"/>
      <c r="EBT36" s="276"/>
      <c r="EBU36" s="276"/>
      <c r="EBV36" s="276"/>
      <c r="EBW36" s="276"/>
      <c r="EBX36" s="276"/>
      <c r="EBY36" s="276"/>
      <c r="EBZ36" s="276"/>
      <c r="ECA36" s="276"/>
      <c r="ECB36" s="276"/>
      <c r="ECC36" s="276"/>
      <c r="ECD36" s="276"/>
      <c r="ECE36" s="276"/>
      <c r="ECF36" s="276"/>
      <c r="ECG36" s="276"/>
      <c r="ECH36" s="276"/>
      <c r="ECI36" s="276"/>
      <c r="ECJ36" s="276"/>
      <c r="ECK36" s="276"/>
      <c r="ECL36" s="276"/>
      <c r="ECM36" s="276"/>
      <c r="ECN36" s="276"/>
      <c r="ECO36" s="276"/>
      <c r="ECP36" s="276"/>
      <c r="ECQ36" s="276"/>
      <c r="ECR36" s="276"/>
      <c r="ECS36" s="276"/>
      <c r="ECT36" s="276"/>
      <c r="ECU36" s="276"/>
      <c r="ECV36" s="276"/>
      <c r="ECW36" s="276"/>
      <c r="ECX36" s="276"/>
      <c r="ECY36" s="276"/>
      <c r="ECZ36" s="276"/>
      <c r="EDA36" s="276"/>
      <c r="EDB36" s="276"/>
      <c r="EDC36" s="276"/>
      <c r="EDD36" s="276"/>
      <c r="EDE36" s="276"/>
      <c r="EDF36" s="276"/>
      <c r="EDG36" s="276"/>
      <c r="EDH36" s="276"/>
      <c r="EDI36" s="276"/>
      <c r="EDJ36" s="276"/>
      <c r="EDK36" s="276"/>
      <c r="EDL36" s="276"/>
      <c r="EDM36" s="276"/>
      <c r="EDN36" s="276"/>
      <c r="EDO36" s="276"/>
      <c r="EDP36" s="276"/>
      <c r="EDQ36" s="276"/>
      <c r="EDR36" s="276"/>
      <c r="EDS36" s="276"/>
      <c r="EDT36" s="276"/>
      <c r="EDU36" s="276"/>
      <c r="EDV36" s="276"/>
      <c r="EDW36" s="276"/>
      <c r="EDX36" s="276"/>
      <c r="EDY36" s="276"/>
      <c r="EDZ36" s="276"/>
      <c r="EEA36" s="276"/>
      <c r="EEB36" s="276"/>
      <c r="EEC36" s="276"/>
      <c r="EED36" s="276"/>
      <c r="EEE36" s="276"/>
      <c r="EEF36" s="276"/>
      <c r="EEG36" s="276"/>
      <c r="EEH36" s="276"/>
      <c r="EEI36" s="276"/>
      <c r="EEJ36" s="276"/>
      <c r="EEK36" s="276"/>
      <c r="EEL36" s="276"/>
      <c r="EEM36" s="276"/>
      <c r="EEN36" s="276"/>
      <c r="EEO36" s="276"/>
      <c r="EEP36" s="276"/>
      <c r="EEQ36" s="276"/>
      <c r="EER36" s="276"/>
      <c r="EES36" s="276"/>
      <c r="EET36" s="276"/>
      <c r="EEU36" s="276"/>
      <c r="EEV36" s="276"/>
      <c r="EEW36" s="276"/>
      <c r="EEX36" s="276"/>
      <c r="EEY36" s="276"/>
      <c r="EEZ36" s="276"/>
      <c r="EFA36" s="276"/>
      <c r="EFB36" s="276"/>
      <c r="EFC36" s="276"/>
      <c r="EFD36" s="276"/>
      <c r="EFE36" s="276"/>
      <c r="EFF36" s="276"/>
      <c r="EFG36" s="276"/>
      <c r="EFH36" s="276"/>
      <c r="EFI36" s="276"/>
      <c r="EFJ36" s="276"/>
      <c r="EFK36" s="276"/>
      <c r="EFL36" s="276"/>
      <c r="EFM36" s="276"/>
      <c r="EFN36" s="276"/>
      <c r="EFO36" s="276"/>
      <c r="EFP36" s="276"/>
      <c r="EFQ36" s="276"/>
      <c r="EFR36" s="276"/>
      <c r="EFS36" s="276"/>
      <c r="EFT36" s="276"/>
      <c r="EFU36" s="276"/>
      <c r="EFV36" s="276"/>
      <c r="EFW36" s="276"/>
      <c r="EFX36" s="276"/>
      <c r="EFY36" s="276"/>
      <c r="EFZ36" s="276"/>
      <c r="EGA36" s="276"/>
      <c r="EGB36" s="276"/>
      <c r="EGC36" s="276"/>
      <c r="EGD36" s="276"/>
      <c r="EGE36" s="276"/>
      <c r="EGF36" s="276"/>
      <c r="EGG36" s="276"/>
      <c r="EGH36" s="276"/>
      <c r="EGI36" s="276"/>
      <c r="EGJ36" s="276"/>
      <c r="EGK36" s="276"/>
      <c r="EGL36" s="276"/>
      <c r="EGM36" s="276"/>
      <c r="EGN36" s="276"/>
      <c r="EGO36" s="276"/>
      <c r="EGP36" s="276"/>
      <c r="EGQ36" s="276"/>
      <c r="EGR36" s="276"/>
      <c r="EGS36" s="276"/>
      <c r="EGT36" s="276"/>
      <c r="EGU36" s="276"/>
      <c r="EGV36" s="276"/>
      <c r="EGW36" s="276"/>
      <c r="EGX36" s="276"/>
      <c r="EGY36" s="276"/>
      <c r="EGZ36" s="276"/>
      <c r="EHA36" s="276"/>
      <c r="EHB36" s="276"/>
      <c r="EHC36" s="276"/>
      <c r="EHD36" s="276"/>
      <c r="EHE36" s="276"/>
      <c r="EHF36" s="276"/>
      <c r="EHG36" s="276"/>
      <c r="EHH36" s="276"/>
      <c r="EHI36" s="276"/>
      <c r="EHJ36" s="276"/>
      <c r="EHK36" s="276"/>
      <c r="EHL36" s="276"/>
      <c r="EHM36" s="276"/>
      <c r="EHN36" s="276"/>
      <c r="EHO36" s="276"/>
      <c r="EHP36" s="276"/>
      <c r="EHQ36" s="276"/>
      <c r="EHR36" s="276"/>
      <c r="EHS36" s="276"/>
      <c r="EHT36" s="276"/>
      <c r="EHU36" s="276"/>
      <c r="EHV36" s="276"/>
      <c r="EHW36" s="276"/>
      <c r="EHX36" s="276"/>
      <c r="EHY36" s="276"/>
      <c r="EHZ36" s="276"/>
      <c r="EIA36" s="276"/>
      <c r="EIB36" s="276"/>
      <c r="EIC36" s="276"/>
      <c r="EID36" s="276"/>
      <c r="EIE36" s="276"/>
      <c r="EIF36" s="276"/>
      <c r="EIG36" s="276"/>
      <c r="EIH36" s="276"/>
      <c r="EII36" s="276"/>
      <c r="EIJ36" s="276"/>
      <c r="EIK36" s="276"/>
      <c r="EIL36" s="276"/>
      <c r="EIM36" s="276"/>
      <c r="EIN36" s="276"/>
      <c r="EIO36" s="276"/>
      <c r="EIP36" s="276"/>
      <c r="EIQ36" s="276"/>
      <c r="EIR36" s="276"/>
      <c r="EIS36" s="276"/>
      <c r="EIT36" s="276"/>
      <c r="EIU36" s="276"/>
      <c r="EIV36" s="276"/>
      <c r="EIW36" s="276"/>
      <c r="EIX36" s="276"/>
      <c r="EIY36" s="276"/>
      <c r="EIZ36" s="276"/>
      <c r="EJA36" s="276"/>
      <c r="EJB36" s="276"/>
      <c r="EJC36" s="276"/>
      <c r="EJD36" s="276"/>
      <c r="EJE36" s="276"/>
      <c r="EJF36" s="276"/>
      <c r="EJG36" s="276"/>
      <c r="EJH36" s="276"/>
      <c r="EJI36" s="276"/>
      <c r="EJJ36" s="276"/>
      <c r="EJK36" s="276"/>
      <c r="EJL36" s="276"/>
      <c r="EJM36" s="276"/>
      <c r="EJN36" s="276"/>
      <c r="EJO36" s="276"/>
      <c r="EJP36" s="276"/>
      <c r="EJQ36" s="276"/>
      <c r="EJR36" s="276"/>
      <c r="EJS36" s="276"/>
      <c r="EJT36" s="276"/>
      <c r="EJU36" s="276"/>
      <c r="EJV36" s="276"/>
      <c r="EJW36" s="276"/>
      <c r="EJX36" s="276"/>
      <c r="EJY36" s="276"/>
      <c r="EJZ36" s="276"/>
      <c r="EKA36" s="276"/>
      <c r="EKB36" s="276"/>
      <c r="EKC36" s="276"/>
      <c r="EKD36" s="276"/>
      <c r="EKE36" s="276"/>
      <c r="EKF36" s="276"/>
      <c r="EKG36" s="276"/>
      <c r="EKH36" s="276"/>
      <c r="EKI36" s="276"/>
      <c r="EKJ36" s="276"/>
      <c r="EKK36" s="276"/>
      <c r="EKL36" s="276"/>
      <c r="EKM36" s="276"/>
      <c r="EKN36" s="276"/>
      <c r="EKO36" s="276"/>
      <c r="EKP36" s="276"/>
      <c r="EKQ36" s="276"/>
      <c r="EKR36" s="276"/>
      <c r="EKS36" s="276"/>
      <c r="EKT36" s="276"/>
      <c r="EKU36" s="276"/>
      <c r="EKV36" s="276"/>
      <c r="EKW36" s="276"/>
      <c r="EKX36" s="276"/>
      <c r="EKY36" s="276"/>
      <c r="EKZ36" s="276"/>
      <c r="ELA36" s="276"/>
      <c r="ELB36" s="276"/>
      <c r="ELC36" s="276"/>
      <c r="ELD36" s="276"/>
      <c r="ELE36" s="276"/>
      <c r="ELF36" s="276"/>
      <c r="ELG36" s="276"/>
      <c r="ELH36" s="276"/>
      <c r="ELI36" s="276"/>
      <c r="ELJ36" s="276"/>
      <c r="ELK36" s="276"/>
      <c r="ELL36" s="276"/>
      <c r="ELM36" s="276"/>
      <c r="ELN36" s="276"/>
      <c r="ELO36" s="276"/>
      <c r="ELP36" s="276"/>
      <c r="ELQ36" s="276"/>
      <c r="ELR36" s="276"/>
      <c r="ELS36" s="276"/>
      <c r="ELT36" s="276"/>
      <c r="ELU36" s="276"/>
      <c r="ELV36" s="276"/>
      <c r="ELW36" s="276"/>
      <c r="ELX36" s="276"/>
      <c r="ELY36" s="276"/>
      <c r="ELZ36" s="276"/>
      <c r="EMA36" s="276"/>
      <c r="EMB36" s="276"/>
      <c r="EMC36" s="276"/>
      <c r="EMD36" s="276"/>
      <c r="EME36" s="276"/>
      <c r="EMF36" s="276"/>
      <c r="EMG36" s="276"/>
      <c r="EMH36" s="276"/>
      <c r="EMI36" s="276"/>
      <c r="EMJ36" s="276"/>
      <c r="EMK36" s="276"/>
      <c r="EML36" s="276"/>
      <c r="EMM36" s="276"/>
      <c r="EMN36" s="276"/>
      <c r="EMO36" s="276"/>
      <c r="EMP36" s="276"/>
      <c r="EMQ36" s="276"/>
      <c r="EMR36" s="276"/>
      <c r="EMS36" s="276"/>
      <c r="EMT36" s="276"/>
      <c r="EMU36" s="276"/>
      <c r="EMV36" s="276"/>
      <c r="EMW36" s="276"/>
      <c r="EMX36" s="276"/>
      <c r="EMY36" s="276"/>
      <c r="EMZ36" s="276"/>
      <c r="ENA36" s="276"/>
      <c r="ENB36" s="276"/>
      <c r="ENC36" s="276"/>
      <c r="END36" s="276"/>
      <c r="ENE36" s="276"/>
      <c r="ENF36" s="276"/>
      <c r="ENG36" s="276"/>
      <c r="ENH36" s="276"/>
      <c r="ENI36" s="276"/>
      <c r="ENJ36" s="276"/>
      <c r="ENK36" s="276"/>
      <c r="ENL36" s="276"/>
      <c r="ENM36" s="276"/>
      <c r="ENN36" s="276"/>
      <c r="ENO36" s="276"/>
      <c r="ENP36" s="276"/>
      <c r="ENQ36" s="276"/>
      <c r="ENR36" s="276"/>
      <c r="ENS36" s="276"/>
      <c r="ENT36" s="276"/>
      <c r="ENU36" s="276"/>
      <c r="ENV36" s="276"/>
      <c r="ENW36" s="276"/>
      <c r="ENX36" s="276"/>
      <c r="ENY36" s="276"/>
      <c r="ENZ36" s="276"/>
      <c r="EOA36" s="276"/>
      <c r="EOB36" s="276"/>
      <c r="EOC36" s="276"/>
      <c r="EOD36" s="276"/>
      <c r="EOE36" s="276"/>
      <c r="EOF36" s="276"/>
      <c r="EOG36" s="276"/>
      <c r="EOH36" s="276"/>
      <c r="EOI36" s="276"/>
      <c r="EOJ36" s="276"/>
      <c r="EOK36" s="276"/>
      <c r="EOL36" s="276"/>
      <c r="EOM36" s="276"/>
      <c r="EON36" s="276"/>
      <c r="EOO36" s="276"/>
      <c r="EOP36" s="276"/>
      <c r="EOQ36" s="276"/>
      <c r="EOR36" s="276"/>
      <c r="EOS36" s="276"/>
      <c r="EOT36" s="276"/>
      <c r="EOU36" s="276"/>
      <c r="EOV36" s="276"/>
      <c r="EOW36" s="276"/>
      <c r="EOX36" s="276"/>
      <c r="EOY36" s="276"/>
      <c r="EOZ36" s="276"/>
      <c r="EPA36" s="276"/>
      <c r="EPB36" s="276"/>
      <c r="EPC36" s="276"/>
      <c r="EPD36" s="276"/>
      <c r="EPE36" s="276"/>
      <c r="EPF36" s="276"/>
      <c r="EPG36" s="276"/>
      <c r="EPH36" s="276"/>
      <c r="EPI36" s="276"/>
      <c r="EPJ36" s="276"/>
      <c r="EPK36" s="276"/>
      <c r="EPL36" s="276"/>
      <c r="EPM36" s="276"/>
      <c r="EPN36" s="276"/>
      <c r="EPO36" s="276"/>
      <c r="EPP36" s="276"/>
      <c r="EPQ36" s="276"/>
      <c r="EPR36" s="276"/>
      <c r="EPS36" s="276"/>
      <c r="EPT36" s="276"/>
      <c r="EPU36" s="276"/>
      <c r="EPV36" s="276"/>
      <c r="EPW36" s="276"/>
      <c r="EPX36" s="276"/>
      <c r="EPY36" s="276"/>
      <c r="EPZ36" s="276"/>
      <c r="EQA36" s="276"/>
      <c r="EQB36" s="276"/>
      <c r="EQC36" s="276"/>
      <c r="EQD36" s="276"/>
      <c r="EQE36" s="276"/>
      <c r="EQF36" s="276"/>
      <c r="EQG36" s="276"/>
      <c r="EQH36" s="276"/>
      <c r="EQI36" s="276"/>
      <c r="EQJ36" s="276"/>
      <c r="EQK36" s="276"/>
      <c r="EQL36" s="276"/>
      <c r="EQM36" s="276"/>
      <c r="EQN36" s="276"/>
      <c r="EQO36" s="276"/>
      <c r="EQP36" s="276"/>
      <c r="EQQ36" s="276"/>
      <c r="EQR36" s="276"/>
      <c r="EQS36" s="276"/>
      <c r="EQT36" s="276"/>
      <c r="EQU36" s="276"/>
      <c r="EQV36" s="276"/>
      <c r="EQW36" s="276"/>
      <c r="EQX36" s="276"/>
      <c r="EQY36" s="276"/>
      <c r="EQZ36" s="276"/>
      <c r="ERA36" s="276"/>
      <c r="ERB36" s="276"/>
      <c r="ERC36" s="276"/>
      <c r="ERD36" s="276"/>
      <c r="ERE36" s="276"/>
      <c r="ERF36" s="276"/>
      <c r="ERG36" s="276"/>
      <c r="ERH36" s="276"/>
      <c r="ERI36" s="276"/>
      <c r="ERJ36" s="276"/>
      <c r="ERK36" s="276"/>
      <c r="ERL36" s="276"/>
      <c r="ERM36" s="276"/>
      <c r="ERN36" s="276"/>
      <c r="ERO36" s="276"/>
      <c r="ERP36" s="276"/>
      <c r="ERQ36" s="276"/>
      <c r="ERR36" s="276"/>
      <c r="ERS36" s="276"/>
      <c r="ERT36" s="276"/>
      <c r="ERU36" s="276"/>
      <c r="ERV36" s="276"/>
      <c r="ERW36" s="276"/>
      <c r="ERX36" s="276"/>
      <c r="ERY36" s="276"/>
      <c r="ERZ36" s="276"/>
      <c r="ESA36" s="276"/>
      <c r="ESB36" s="276"/>
      <c r="ESC36" s="276"/>
      <c r="ESD36" s="276"/>
      <c r="ESE36" s="276"/>
      <c r="ESF36" s="276"/>
      <c r="ESG36" s="276"/>
      <c r="ESH36" s="276"/>
      <c r="ESI36" s="276"/>
      <c r="ESJ36" s="276"/>
      <c r="ESK36" s="276"/>
      <c r="ESL36" s="276"/>
      <c r="ESM36" s="276"/>
      <c r="ESN36" s="276"/>
      <c r="ESO36" s="276"/>
      <c r="ESP36" s="276"/>
      <c r="ESQ36" s="276"/>
      <c r="ESR36" s="276"/>
      <c r="ESS36" s="276"/>
      <c r="EST36" s="276"/>
      <c r="ESU36" s="276"/>
      <c r="ESV36" s="276"/>
      <c r="ESW36" s="276"/>
      <c r="ESX36" s="276"/>
      <c r="ESY36" s="276"/>
      <c r="ESZ36" s="276"/>
      <c r="ETA36" s="276"/>
      <c r="ETB36" s="276"/>
      <c r="ETC36" s="276"/>
      <c r="ETD36" s="276"/>
      <c r="ETE36" s="276"/>
      <c r="ETF36" s="276"/>
      <c r="ETG36" s="276"/>
      <c r="ETH36" s="276"/>
      <c r="ETI36" s="276"/>
      <c r="ETJ36" s="276"/>
      <c r="ETK36" s="276"/>
      <c r="ETL36" s="276"/>
      <c r="ETM36" s="276"/>
      <c r="ETN36" s="276"/>
      <c r="ETO36" s="276"/>
      <c r="ETP36" s="276"/>
      <c r="ETQ36" s="276"/>
      <c r="ETR36" s="276"/>
      <c r="ETS36" s="276"/>
      <c r="ETT36" s="276"/>
      <c r="ETU36" s="276"/>
      <c r="ETV36" s="276"/>
      <c r="ETW36" s="276"/>
      <c r="ETX36" s="276"/>
      <c r="ETY36" s="276"/>
      <c r="ETZ36" s="276"/>
      <c r="EUA36" s="276"/>
      <c r="EUB36" s="276"/>
      <c r="EUC36" s="276"/>
      <c r="EUD36" s="276"/>
      <c r="EUE36" s="276"/>
      <c r="EUF36" s="276"/>
      <c r="EUG36" s="276"/>
      <c r="EUH36" s="276"/>
      <c r="EUI36" s="276"/>
      <c r="EUJ36" s="276"/>
      <c r="EUK36" s="276"/>
      <c r="EUL36" s="276"/>
      <c r="EUM36" s="276"/>
      <c r="EUN36" s="276"/>
      <c r="EUO36" s="276"/>
      <c r="EUP36" s="276"/>
      <c r="EUQ36" s="276"/>
      <c r="EUR36" s="276"/>
      <c r="EUS36" s="276"/>
      <c r="EUT36" s="276"/>
      <c r="EUU36" s="276"/>
      <c r="EUV36" s="276"/>
      <c r="EUW36" s="276"/>
      <c r="EUX36" s="276"/>
      <c r="EUY36" s="276"/>
      <c r="EUZ36" s="276"/>
      <c r="EVA36" s="276"/>
      <c r="EVB36" s="276"/>
      <c r="EVC36" s="276"/>
      <c r="EVD36" s="276"/>
      <c r="EVE36" s="276"/>
      <c r="EVF36" s="276"/>
      <c r="EVG36" s="276"/>
      <c r="EVH36" s="276"/>
      <c r="EVI36" s="276"/>
      <c r="EVJ36" s="276"/>
      <c r="EVK36" s="276"/>
      <c r="EVL36" s="276"/>
      <c r="EVM36" s="276"/>
      <c r="EVN36" s="276"/>
      <c r="EVO36" s="276"/>
      <c r="EVP36" s="276"/>
      <c r="EVQ36" s="276"/>
      <c r="EVR36" s="276"/>
      <c r="EVS36" s="276"/>
      <c r="EVT36" s="276"/>
      <c r="EVU36" s="276"/>
      <c r="EVV36" s="276"/>
      <c r="EVW36" s="276"/>
      <c r="EVX36" s="276"/>
      <c r="EVY36" s="276"/>
      <c r="EVZ36" s="276"/>
      <c r="EWA36" s="276"/>
      <c r="EWB36" s="276"/>
      <c r="EWC36" s="276"/>
      <c r="EWD36" s="276"/>
      <c r="EWE36" s="276"/>
      <c r="EWF36" s="276"/>
      <c r="EWG36" s="276"/>
      <c r="EWH36" s="276"/>
      <c r="EWI36" s="276"/>
      <c r="EWJ36" s="276"/>
      <c r="EWK36" s="276"/>
      <c r="EWL36" s="276"/>
      <c r="EWM36" s="276"/>
      <c r="EWN36" s="276"/>
      <c r="EWO36" s="276"/>
      <c r="EWP36" s="276"/>
      <c r="EWQ36" s="276"/>
      <c r="EWR36" s="276"/>
      <c r="EWS36" s="276"/>
      <c r="EWT36" s="276"/>
      <c r="EWU36" s="276"/>
      <c r="EWV36" s="276"/>
      <c r="EWW36" s="276"/>
      <c r="EWX36" s="276"/>
      <c r="EWY36" s="276"/>
      <c r="EWZ36" s="276"/>
      <c r="EXA36" s="276"/>
      <c r="EXB36" s="276"/>
      <c r="EXC36" s="276"/>
      <c r="EXD36" s="276"/>
      <c r="EXE36" s="276"/>
      <c r="EXF36" s="276"/>
      <c r="EXG36" s="276"/>
      <c r="EXH36" s="276"/>
      <c r="EXI36" s="276"/>
      <c r="EXJ36" s="276"/>
      <c r="EXK36" s="276"/>
      <c r="EXL36" s="276"/>
      <c r="EXM36" s="276"/>
      <c r="EXN36" s="276"/>
      <c r="EXO36" s="276"/>
      <c r="EXP36" s="276"/>
      <c r="EXQ36" s="276"/>
      <c r="EXR36" s="276"/>
      <c r="EXS36" s="276"/>
      <c r="EXT36" s="276"/>
      <c r="EXU36" s="276"/>
      <c r="EXV36" s="276"/>
      <c r="EXW36" s="276"/>
      <c r="EXX36" s="276"/>
      <c r="EXY36" s="276"/>
      <c r="EXZ36" s="276"/>
      <c r="EYA36" s="276"/>
      <c r="EYB36" s="276"/>
      <c r="EYC36" s="276"/>
      <c r="EYD36" s="276"/>
      <c r="EYE36" s="276"/>
      <c r="EYF36" s="276"/>
      <c r="EYG36" s="276"/>
      <c r="EYH36" s="276"/>
      <c r="EYI36" s="276"/>
      <c r="EYJ36" s="276"/>
      <c r="EYK36" s="276"/>
      <c r="EYL36" s="276"/>
      <c r="EYM36" s="276"/>
      <c r="EYN36" s="276"/>
      <c r="EYO36" s="276"/>
      <c r="EYP36" s="276"/>
      <c r="EYQ36" s="276"/>
      <c r="EYR36" s="276"/>
      <c r="EYS36" s="276"/>
      <c r="EYT36" s="276"/>
      <c r="EYU36" s="276"/>
      <c r="EYV36" s="276"/>
      <c r="EYW36" s="276"/>
      <c r="EYX36" s="276"/>
      <c r="EYY36" s="276"/>
      <c r="EYZ36" s="276"/>
      <c r="EZA36" s="276"/>
      <c r="EZB36" s="276"/>
      <c r="EZC36" s="276"/>
      <c r="EZD36" s="276"/>
      <c r="EZE36" s="276"/>
      <c r="EZF36" s="276"/>
      <c r="EZG36" s="276"/>
      <c r="EZH36" s="276"/>
      <c r="EZI36" s="276"/>
      <c r="EZJ36" s="276"/>
      <c r="EZK36" s="276"/>
      <c r="EZL36" s="276"/>
      <c r="EZM36" s="276"/>
      <c r="EZN36" s="276"/>
      <c r="EZO36" s="276"/>
      <c r="EZP36" s="276"/>
      <c r="EZQ36" s="276"/>
      <c r="EZR36" s="276"/>
      <c r="EZS36" s="276"/>
      <c r="EZT36" s="276"/>
      <c r="EZU36" s="276"/>
      <c r="EZV36" s="276"/>
      <c r="EZW36" s="276"/>
      <c r="EZX36" s="276"/>
      <c r="EZY36" s="276"/>
      <c r="EZZ36" s="276"/>
      <c r="FAA36" s="276"/>
      <c r="FAB36" s="276"/>
      <c r="FAC36" s="276"/>
      <c r="FAD36" s="276"/>
      <c r="FAE36" s="276"/>
      <c r="FAF36" s="276"/>
      <c r="FAG36" s="276"/>
      <c r="FAH36" s="276"/>
      <c r="FAI36" s="276"/>
      <c r="FAJ36" s="276"/>
      <c r="FAK36" s="276"/>
      <c r="FAL36" s="276"/>
      <c r="FAM36" s="276"/>
      <c r="FAN36" s="276"/>
      <c r="FAO36" s="276"/>
      <c r="FAP36" s="276"/>
      <c r="FAQ36" s="276"/>
      <c r="FAR36" s="276"/>
      <c r="FAS36" s="276"/>
      <c r="FAT36" s="276"/>
      <c r="FAU36" s="276"/>
      <c r="FAV36" s="276"/>
      <c r="FAW36" s="276"/>
      <c r="FAX36" s="276"/>
      <c r="FAY36" s="276"/>
      <c r="FAZ36" s="276"/>
      <c r="FBA36" s="276"/>
      <c r="FBB36" s="276"/>
      <c r="FBC36" s="276"/>
      <c r="FBD36" s="276"/>
      <c r="FBE36" s="276"/>
      <c r="FBF36" s="276"/>
      <c r="FBG36" s="276"/>
      <c r="FBH36" s="276"/>
      <c r="FBI36" s="276"/>
      <c r="FBJ36" s="276"/>
      <c r="FBK36" s="276"/>
      <c r="FBL36" s="276"/>
      <c r="FBM36" s="276"/>
      <c r="FBN36" s="276"/>
      <c r="FBO36" s="276"/>
      <c r="FBP36" s="276"/>
      <c r="FBQ36" s="276"/>
      <c r="FBR36" s="276"/>
      <c r="FBS36" s="276"/>
      <c r="FBT36" s="276"/>
      <c r="FBU36" s="276"/>
      <c r="FBV36" s="276"/>
      <c r="FBW36" s="276"/>
      <c r="FBX36" s="276"/>
      <c r="FBY36" s="276"/>
      <c r="FBZ36" s="276"/>
      <c r="FCA36" s="276"/>
      <c r="FCB36" s="276"/>
      <c r="FCC36" s="276"/>
      <c r="FCD36" s="276"/>
      <c r="FCE36" s="276"/>
      <c r="FCF36" s="276"/>
      <c r="FCG36" s="276"/>
      <c r="FCH36" s="276"/>
      <c r="FCI36" s="276"/>
      <c r="FCJ36" s="276"/>
      <c r="FCK36" s="276"/>
      <c r="FCL36" s="276"/>
      <c r="FCM36" s="276"/>
      <c r="FCN36" s="276"/>
      <c r="FCO36" s="276"/>
      <c r="FCP36" s="276"/>
      <c r="FCQ36" s="276"/>
      <c r="FCR36" s="276"/>
      <c r="FCS36" s="276"/>
      <c r="FCT36" s="276"/>
      <c r="FCU36" s="276"/>
      <c r="FCV36" s="276"/>
      <c r="FCW36" s="276"/>
      <c r="FCX36" s="276"/>
      <c r="FCY36" s="276"/>
      <c r="FCZ36" s="276"/>
      <c r="FDA36" s="276"/>
      <c r="FDB36" s="276"/>
      <c r="FDC36" s="276"/>
      <c r="FDD36" s="276"/>
      <c r="FDE36" s="276"/>
      <c r="FDF36" s="276"/>
      <c r="FDG36" s="276"/>
      <c r="FDH36" s="276"/>
      <c r="FDI36" s="276"/>
      <c r="FDJ36" s="276"/>
      <c r="FDK36" s="276"/>
      <c r="FDL36" s="276"/>
      <c r="FDM36" s="276"/>
      <c r="FDN36" s="276"/>
      <c r="FDO36" s="276"/>
      <c r="FDP36" s="276"/>
      <c r="FDQ36" s="276"/>
      <c r="FDR36" s="276"/>
      <c r="FDS36" s="276"/>
      <c r="FDT36" s="276"/>
      <c r="FDU36" s="276"/>
      <c r="FDV36" s="276"/>
      <c r="FDW36" s="276"/>
      <c r="FDX36" s="276"/>
      <c r="FDY36" s="276"/>
      <c r="FDZ36" s="276"/>
      <c r="FEA36" s="276"/>
      <c r="FEB36" s="276"/>
      <c r="FEC36" s="276"/>
      <c r="FED36" s="276"/>
      <c r="FEE36" s="276"/>
      <c r="FEF36" s="276"/>
      <c r="FEG36" s="276"/>
      <c r="FEH36" s="276"/>
      <c r="FEI36" s="276"/>
      <c r="FEJ36" s="276"/>
      <c r="FEK36" s="276"/>
      <c r="FEL36" s="276"/>
      <c r="FEM36" s="276"/>
      <c r="FEN36" s="276"/>
      <c r="FEO36" s="276"/>
      <c r="FEP36" s="276"/>
      <c r="FEQ36" s="276"/>
      <c r="FER36" s="276"/>
      <c r="FES36" s="276"/>
      <c r="FET36" s="276"/>
      <c r="FEU36" s="276"/>
      <c r="FEV36" s="276"/>
      <c r="FEW36" s="276"/>
      <c r="FEX36" s="276"/>
      <c r="FEY36" s="276"/>
      <c r="FEZ36" s="276"/>
      <c r="FFA36" s="276"/>
      <c r="FFB36" s="276"/>
      <c r="FFC36" s="276"/>
      <c r="FFD36" s="276"/>
      <c r="FFE36" s="276"/>
      <c r="FFF36" s="276"/>
      <c r="FFG36" s="276"/>
      <c r="FFH36" s="276"/>
      <c r="FFI36" s="276"/>
      <c r="FFJ36" s="276"/>
      <c r="FFK36" s="276"/>
      <c r="FFL36" s="276"/>
      <c r="FFM36" s="276"/>
      <c r="FFN36" s="276"/>
      <c r="FFO36" s="276"/>
      <c r="FFP36" s="276"/>
      <c r="FFQ36" s="276"/>
      <c r="FFR36" s="276"/>
      <c r="FFS36" s="276"/>
      <c r="FFT36" s="276"/>
      <c r="FFU36" s="276"/>
      <c r="FFV36" s="276"/>
      <c r="FFW36" s="276"/>
      <c r="FFX36" s="276"/>
      <c r="FFY36" s="276"/>
      <c r="FFZ36" s="276"/>
      <c r="FGA36" s="276"/>
      <c r="FGB36" s="276"/>
      <c r="FGC36" s="276"/>
      <c r="FGD36" s="276"/>
      <c r="FGE36" s="276"/>
      <c r="FGF36" s="276"/>
      <c r="FGG36" s="276"/>
      <c r="FGH36" s="276"/>
      <c r="FGI36" s="276"/>
      <c r="FGJ36" s="276"/>
      <c r="FGK36" s="276"/>
      <c r="FGL36" s="276"/>
      <c r="FGM36" s="276"/>
      <c r="FGN36" s="276"/>
      <c r="FGO36" s="276"/>
      <c r="FGP36" s="276"/>
      <c r="FGQ36" s="276"/>
      <c r="FGR36" s="276"/>
      <c r="FGS36" s="276"/>
      <c r="FGT36" s="276"/>
      <c r="FGU36" s="276"/>
      <c r="FGV36" s="276"/>
      <c r="FGW36" s="276"/>
      <c r="FGX36" s="276"/>
      <c r="FGY36" s="276"/>
      <c r="FGZ36" s="276"/>
      <c r="FHA36" s="276"/>
      <c r="FHB36" s="276"/>
      <c r="FHC36" s="276"/>
      <c r="FHD36" s="276"/>
      <c r="FHE36" s="276"/>
      <c r="FHF36" s="276"/>
      <c r="FHG36" s="276"/>
      <c r="FHH36" s="276"/>
      <c r="FHI36" s="276"/>
      <c r="FHJ36" s="276"/>
      <c r="FHK36" s="276"/>
      <c r="FHL36" s="276"/>
      <c r="FHM36" s="276"/>
      <c r="FHN36" s="276"/>
      <c r="FHO36" s="276"/>
      <c r="FHP36" s="276"/>
      <c r="FHQ36" s="276"/>
      <c r="FHR36" s="276"/>
      <c r="FHS36" s="276"/>
      <c r="FHT36" s="276"/>
      <c r="FHU36" s="276"/>
      <c r="FHV36" s="276"/>
      <c r="FHW36" s="276"/>
      <c r="FHX36" s="276"/>
      <c r="FHY36" s="276"/>
      <c r="FHZ36" s="276"/>
      <c r="FIA36" s="276"/>
      <c r="FIB36" s="276"/>
      <c r="FIC36" s="276"/>
      <c r="FID36" s="276"/>
      <c r="FIE36" s="276"/>
      <c r="FIF36" s="276"/>
      <c r="FIG36" s="276"/>
      <c r="FIH36" s="276"/>
      <c r="FII36" s="276"/>
      <c r="FIJ36" s="276"/>
      <c r="FIK36" s="276"/>
      <c r="FIL36" s="276"/>
      <c r="FIM36" s="276"/>
      <c r="FIN36" s="276"/>
      <c r="FIO36" s="276"/>
      <c r="FIP36" s="276"/>
      <c r="FIQ36" s="276"/>
      <c r="FIR36" s="276"/>
      <c r="FIS36" s="276"/>
      <c r="FIT36" s="276"/>
      <c r="FIU36" s="276"/>
      <c r="FIV36" s="276"/>
      <c r="FIW36" s="276"/>
      <c r="FIX36" s="276"/>
      <c r="FIY36" s="276"/>
      <c r="FIZ36" s="276"/>
      <c r="FJA36" s="276"/>
      <c r="FJB36" s="276"/>
      <c r="FJC36" s="276"/>
      <c r="FJD36" s="276"/>
      <c r="FJE36" s="276"/>
      <c r="FJF36" s="276"/>
      <c r="FJG36" s="276"/>
      <c r="FJH36" s="276"/>
      <c r="FJI36" s="276"/>
      <c r="FJJ36" s="276"/>
      <c r="FJK36" s="276"/>
      <c r="FJL36" s="276"/>
      <c r="FJM36" s="276"/>
      <c r="FJN36" s="276"/>
      <c r="FJO36" s="276"/>
      <c r="FJP36" s="276"/>
      <c r="FJQ36" s="276"/>
      <c r="FJR36" s="276"/>
      <c r="FJS36" s="276"/>
      <c r="FJT36" s="276"/>
      <c r="FJU36" s="276"/>
      <c r="FJV36" s="276"/>
      <c r="FJW36" s="276"/>
      <c r="FJX36" s="276"/>
      <c r="FJY36" s="276"/>
      <c r="FJZ36" s="276"/>
      <c r="FKA36" s="276"/>
      <c r="FKB36" s="276"/>
      <c r="FKC36" s="276"/>
      <c r="FKD36" s="276"/>
      <c r="FKE36" s="276"/>
      <c r="FKF36" s="276"/>
      <c r="FKG36" s="276"/>
      <c r="FKH36" s="276"/>
      <c r="FKI36" s="276"/>
      <c r="FKJ36" s="276"/>
      <c r="FKK36" s="276"/>
      <c r="FKL36" s="276"/>
      <c r="FKM36" s="276"/>
      <c r="FKN36" s="276"/>
      <c r="FKO36" s="276"/>
      <c r="FKP36" s="276"/>
      <c r="FKQ36" s="276"/>
      <c r="FKR36" s="276"/>
      <c r="FKS36" s="276"/>
      <c r="FKT36" s="276"/>
      <c r="FKU36" s="276"/>
      <c r="FKV36" s="276"/>
      <c r="FKW36" s="276"/>
      <c r="FKX36" s="276"/>
      <c r="FKY36" s="276"/>
      <c r="FKZ36" s="276"/>
      <c r="FLA36" s="276"/>
      <c r="FLB36" s="276"/>
      <c r="FLC36" s="276"/>
      <c r="FLD36" s="276"/>
      <c r="FLE36" s="276"/>
      <c r="FLF36" s="276"/>
      <c r="FLG36" s="276"/>
      <c r="FLH36" s="276"/>
      <c r="FLI36" s="276"/>
      <c r="FLJ36" s="276"/>
      <c r="FLK36" s="276"/>
      <c r="FLL36" s="276"/>
      <c r="FLM36" s="276"/>
      <c r="FLN36" s="276"/>
      <c r="FLO36" s="276"/>
      <c r="FLP36" s="276"/>
      <c r="FLQ36" s="276"/>
      <c r="FLR36" s="276"/>
      <c r="FLS36" s="276"/>
      <c r="FLT36" s="276"/>
      <c r="FLU36" s="276"/>
      <c r="FLV36" s="276"/>
      <c r="FLW36" s="276"/>
      <c r="FLX36" s="276"/>
      <c r="FLY36" s="276"/>
      <c r="FLZ36" s="276"/>
      <c r="FMA36" s="276"/>
      <c r="FMB36" s="276"/>
      <c r="FMC36" s="276"/>
      <c r="FMD36" s="276"/>
      <c r="FME36" s="276"/>
      <c r="FMF36" s="276"/>
      <c r="FMG36" s="276"/>
      <c r="FMH36" s="276"/>
      <c r="FMI36" s="276"/>
      <c r="FMJ36" s="276"/>
      <c r="FMK36" s="276"/>
      <c r="FML36" s="276"/>
      <c r="FMM36" s="276"/>
      <c r="FMN36" s="276"/>
      <c r="FMO36" s="276"/>
      <c r="FMP36" s="276"/>
      <c r="FMQ36" s="276"/>
      <c r="FMR36" s="276"/>
      <c r="FMS36" s="276"/>
      <c r="FMT36" s="276"/>
      <c r="FMU36" s="276"/>
      <c r="FMV36" s="276"/>
      <c r="FMW36" s="276"/>
      <c r="FMX36" s="276"/>
      <c r="FMY36" s="276"/>
      <c r="FMZ36" s="276"/>
      <c r="FNA36" s="276"/>
      <c r="FNB36" s="276"/>
      <c r="FNC36" s="276"/>
      <c r="FND36" s="276"/>
      <c r="FNE36" s="276"/>
      <c r="FNF36" s="276"/>
      <c r="FNG36" s="276"/>
      <c r="FNH36" s="276"/>
      <c r="FNI36" s="276"/>
      <c r="FNJ36" s="276"/>
      <c r="FNK36" s="276"/>
      <c r="FNL36" s="276"/>
      <c r="FNM36" s="276"/>
      <c r="FNN36" s="276"/>
      <c r="FNO36" s="276"/>
      <c r="FNP36" s="276"/>
      <c r="FNQ36" s="276"/>
      <c r="FNR36" s="276"/>
      <c r="FNS36" s="276"/>
      <c r="FNT36" s="276"/>
      <c r="FNU36" s="276"/>
      <c r="FNV36" s="276"/>
      <c r="FNW36" s="276"/>
      <c r="FNX36" s="276"/>
      <c r="FNY36" s="276"/>
      <c r="FNZ36" s="276"/>
      <c r="FOA36" s="276"/>
      <c r="FOB36" s="276"/>
      <c r="FOC36" s="276"/>
      <c r="FOD36" s="276"/>
      <c r="FOE36" s="276"/>
      <c r="FOF36" s="276"/>
      <c r="FOG36" s="276"/>
      <c r="FOH36" s="276"/>
      <c r="FOI36" s="276"/>
      <c r="FOJ36" s="276"/>
      <c r="FOK36" s="276"/>
      <c r="FOL36" s="276"/>
      <c r="FOM36" s="276"/>
      <c r="FON36" s="276"/>
      <c r="FOO36" s="276"/>
      <c r="FOP36" s="276"/>
      <c r="FOQ36" s="276"/>
      <c r="FOR36" s="276"/>
      <c r="FOS36" s="276"/>
      <c r="FOT36" s="276"/>
      <c r="FOU36" s="276"/>
      <c r="FOV36" s="276"/>
      <c r="FOW36" s="276"/>
      <c r="FOX36" s="276"/>
      <c r="FOY36" s="276"/>
      <c r="FOZ36" s="276"/>
      <c r="FPA36" s="276"/>
      <c r="FPB36" s="276"/>
      <c r="FPC36" s="276"/>
      <c r="FPD36" s="276"/>
      <c r="FPE36" s="276"/>
      <c r="FPF36" s="276"/>
      <c r="FPG36" s="276"/>
      <c r="FPH36" s="276"/>
      <c r="FPI36" s="276"/>
      <c r="FPJ36" s="276"/>
      <c r="FPK36" s="276"/>
      <c r="FPL36" s="276"/>
      <c r="FPM36" s="276"/>
      <c r="FPN36" s="276"/>
      <c r="FPO36" s="276"/>
      <c r="FPP36" s="276"/>
      <c r="FPQ36" s="276"/>
      <c r="FPR36" s="276"/>
      <c r="FPS36" s="276"/>
      <c r="FPT36" s="276"/>
      <c r="FPU36" s="276"/>
      <c r="FPV36" s="276"/>
      <c r="FPW36" s="276"/>
      <c r="FPX36" s="276"/>
      <c r="FPY36" s="276"/>
      <c r="FPZ36" s="276"/>
      <c r="FQA36" s="276"/>
      <c r="FQB36" s="276"/>
      <c r="FQC36" s="276"/>
      <c r="FQD36" s="276"/>
      <c r="FQE36" s="276"/>
      <c r="FQF36" s="276"/>
      <c r="FQG36" s="276"/>
      <c r="FQH36" s="276"/>
      <c r="FQI36" s="276"/>
      <c r="FQJ36" s="276"/>
      <c r="FQK36" s="276"/>
      <c r="FQL36" s="276"/>
      <c r="FQM36" s="276"/>
      <c r="FQN36" s="276"/>
      <c r="FQO36" s="276"/>
      <c r="FQP36" s="276"/>
      <c r="FQQ36" s="276"/>
      <c r="FQR36" s="276"/>
      <c r="FQS36" s="276"/>
      <c r="FQT36" s="276"/>
      <c r="FQU36" s="276"/>
      <c r="FQV36" s="276"/>
      <c r="FQW36" s="276"/>
      <c r="FQX36" s="276"/>
      <c r="FQY36" s="276"/>
      <c r="FQZ36" s="276"/>
      <c r="FRA36" s="276"/>
      <c r="FRB36" s="276"/>
      <c r="FRC36" s="276"/>
      <c r="FRD36" s="276"/>
      <c r="FRE36" s="276"/>
      <c r="FRF36" s="276"/>
      <c r="FRG36" s="276"/>
      <c r="FRH36" s="276"/>
      <c r="FRI36" s="276"/>
      <c r="FRJ36" s="276"/>
      <c r="FRK36" s="276"/>
      <c r="FRL36" s="276"/>
      <c r="FRM36" s="276"/>
      <c r="FRN36" s="276"/>
      <c r="FRO36" s="276"/>
      <c r="FRP36" s="276"/>
      <c r="FRQ36" s="276"/>
      <c r="FRR36" s="276"/>
      <c r="FRS36" s="276"/>
      <c r="FRT36" s="276"/>
      <c r="FRU36" s="276"/>
      <c r="FRV36" s="276"/>
      <c r="FRW36" s="276"/>
      <c r="FRX36" s="276"/>
      <c r="FRY36" s="276"/>
      <c r="FRZ36" s="276"/>
      <c r="FSA36" s="276"/>
      <c r="FSB36" s="276"/>
      <c r="FSC36" s="276"/>
      <c r="FSD36" s="276"/>
      <c r="FSE36" s="276"/>
      <c r="FSF36" s="276"/>
      <c r="FSG36" s="276"/>
      <c r="FSH36" s="276"/>
      <c r="FSI36" s="276"/>
      <c r="FSJ36" s="276"/>
      <c r="FSK36" s="276"/>
      <c r="FSL36" s="276"/>
      <c r="FSM36" s="276"/>
      <c r="FSN36" s="276"/>
      <c r="FSO36" s="276"/>
      <c r="FSP36" s="276"/>
      <c r="FSQ36" s="276"/>
      <c r="FSR36" s="276"/>
      <c r="FSS36" s="276"/>
      <c r="FST36" s="276"/>
      <c r="FSU36" s="276"/>
      <c r="FSV36" s="276"/>
      <c r="FSW36" s="276"/>
      <c r="FSX36" s="276"/>
      <c r="FSY36" s="276"/>
      <c r="FSZ36" s="276"/>
      <c r="FTA36" s="276"/>
      <c r="FTB36" s="276"/>
      <c r="FTC36" s="276"/>
      <c r="FTD36" s="276"/>
      <c r="FTE36" s="276"/>
      <c r="FTF36" s="276"/>
      <c r="FTG36" s="276"/>
      <c r="FTH36" s="276"/>
      <c r="FTI36" s="276"/>
      <c r="FTJ36" s="276"/>
      <c r="FTK36" s="276"/>
      <c r="FTL36" s="276"/>
      <c r="FTM36" s="276"/>
      <c r="FTN36" s="276"/>
      <c r="FTO36" s="276"/>
      <c r="FTP36" s="276"/>
      <c r="FTQ36" s="276"/>
      <c r="FTR36" s="276"/>
      <c r="FTS36" s="276"/>
      <c r="FTT36" s="276"/>
      <c r="FTU36" s="276"/>
      <c r="FTV36" s="276"/>
      <c r="FTW36" s="276"/>
      <c r="FTX36" s="276"/>
      <c r="FTY36" s="276"/>
      <c r="FTZ36" s="276"/>
      <c r="FUA36" s="276"/>
      <c r="FUB36" s="276"/>
      <c r="FUC36" s="276"/>
      <c r="FUD36" s="276"/>
      <c r="FUE36" s="276"/>
      <c r="FUF36" s="276"/>
      <c r="FUG36" s="276"/>
      <c r="FUH36" s="276"/>
      <c r="FUI36" s="276"/>
      <c r="FUJ36" s="276"/>
      <c r="FUK36" s="276"/>
      <c r="FUL36" s="276"/>
      <c r="FUM36" s="276"/>
      <c r="FUN36" s="276"/>
      <c r="FUO36" s="276"/>
      <c r="FUP36" s="276"/>
      <c r="FUQ36" s="276"/>
      <c r="FUR36" s="276"/>
      <c r="FUS36" s="276"/>
      <c r="FUT36" s="276"/>
      <c r="FUU36" s="276"/>
      <c r="FUV36" s="276"/>
      <c r="FUW36" s="276"/>
      <c r="FUX36" s="276"/>
      <c r="FUY36" s="276"/>
      <c r="FUZ36" s="276"/>
      <c r="FVA36" s="276"/>
      <c r="FVB36" s="276"/>
      <c r="FVC36" s="276"/>
      <c r="FVD36" s="276"/>
      <c r="FVE36" s="276"/>
      <c r="FVF36" s="276"/>
      <c r="FVG36" s="276"/>
      <c r="FVH36" s="276"/>
      <c r="FVI36" s="276"/>
      <c r="FVJ36" s="276"/>
      <c r="FVK36" s="276"/>
      <c r="FVL36" s="276"/>
      <c r="FVM36" s="276"/>
      <c r="FVN36" s="276"/>
      <c r="FVO36" s="276"/>
      <c r="FVP36" s="276"/>
      <c r="FVQ36" s="276"/>
      <c r="FVR36" s="276"/>
      <c r="FVS36" s="276"/>
      <c r="FVT36" s="276"/>
      <c r="FVU36" s="276"/>
      <c r="FVV36" s="276"/>
      <c r="FVW36" s="276"/>
      <c r="FVX36" s="276"/>
      <c r="FVY36" s="276"/>
      <c r="FVZ36" s="276"/>
      <c r="FWA36" s="276"/>
      <c r="FWB36" s="276"/>
      <c r="FWC36" s="276"/>
      <c r="FWD36" s="276"/>
      <c r="FWE36" s="276"/>
      <c r="FWF36" s="276"/>
      <c r="FWG36" s="276"/>
      <c r="FWH36" s="276"/>
      <c r="FWI36" s="276"/>
      <c r="FWJ36" s="276"/>
      <c r="FWK36" s="276"/>
      <c r="FWL36" s="276"/>
      <c r="FWM36" s="276"/>
      <c r="FWN36" s="276"/>
      <c r="FWO36" s="276"/>
      <c r="FWP36" s="276"/>
      <c r="FWQ36" s="276"/>
      <c r="FWR36" s="276"/>
      <c r="FWS36" s="276"/>
      <c r="FWT36" s="276"/>
      <c r="FWU36" s="276"/>
      <c r="FWV36" s="276"/>
      <c r="FWW36" s="276"/>
      <c r="FWX36" s="276"/>
      <c r="FWY36" s="276"/>
      <c r="FWZ36" s="276"/>
      <c r="FXA36" s="276"/>
      <c r="FXB36" s="276"/>
      <c r="FXC36" s="276"/>
      <c r="FXD36" s="276"/>
      <c r="FXE36" s="276"/>
      <c r="FXF36" s="276"/>
      <c r="FXG36" s="276"/>
      <c r="FXH36" s="276"/>
      <c r="FXI36" s="276"/>
      <c r="FXJ36" s="276"/>
      <c r="FXK36" s="276"/>
      <c r="FXL36" s="276"/>
      <c r="FXM36" s="276"/>
      <c r="FXN36" s="276"/>
      <c r="FXO36" s="276"/>
      <c r="FXP36" s="276"/>
      <c r="FXQ36" s="276"/>
      <c r="FXR36" s="276"/>
      <c r="FXS36" s="276"/>
      <c r="FXT36" s="276"/>
      <c r="FXU36" s="276"/>
      <c r="FXV36" s="276"/>
      <c r="FXW36" s="276"/>
      <c r="FXX36" s="276"/>
      <c r="FXY36" s="276"/>
      <c r="FXZ36" s="276"/>
      <c r="FYA36" s="276"/>
      <c r="FYB36" s="276"/>
      <c r="FYC36" s="276"/>
      <c r="FYD36" s="276"/>
      <c r="FYE36" s="276"/>
      <c r="FYF36" s="276"/>
      <c r="FYG36" s="276"/>
      <c r="FYH36" s="276"/>
      <c r="FYI36" s="276"/>
      <c r="FYJ36" s="276"/>
      <c r="FYK36" s="276"/>
      <c r="FYL36" s="276"/>
      <c r="FYM36" s="276"/>
      <c r="FYN36" s="276"/>
      <c r="FYO36" s="276"/>
      <c r="FYP36" s="276"/>
      <c r="FYQ36" s="276"/>
      <c r="FYR36" s="276"/>
      <c r="FYS36" s="276"/>
      <c r="FYT36" s="276"/>
      <c r="FYU36" s="276"/>
      <c r="FYV36" s="276"/>
      <c r="FYW36" s="276"/>
      <c r="FYX36" s="276"/>
      <c r="FYY36" s="276"/>
      <c r="FYZ36" s="276"/>
      <c r="FZA36" s="276"/>
      <c r="FZB36" s="276"/>
      <c r="FZC36" s="276"/>
      <c r="FZD36" s="276"/>
      <c r="FZE36" s="276"/>
      <c r="FZF36" s="276"/>
      <c r="FZG36" s="276"/>
      <c r="FZH36" s="276"/>
      <c r="FZI36" s="276"/>
      <c r="FZJ36" s="276"/>
      <c r="FZK36" s="276"/>
      <c r="FZL36" s="276"/>
      <c r="FZM36" s="276"/>
      <c r="FZN36" s="276"/>
      <c r="FZO36" s="276"/>
      <c r="FZP36" s="276"/>
      <c r="FZQ36" s="276"/>
      <c r="FZR36" s="276"/>
      <c r="FZS36" s="276"/>
      <c r="FZT36" s="276"/>
      <c r="FZU36" s="276"/>
      <c r="FZV36" s="276"/>
      <c r="FZW36" s="276"/>
      <c r="FZX36" s="276"/>
      <c r="FZY36" s="276"/>
      <c r="FZZ36" s="276"/>
      <c r="GAA36" s="276"/>
      <c r="GAB36" s="276"/>
      <c r="GAC36" s="276"/>
      <c r="GAD36" s="276"/>
      <c r="GAE36" s="276"/>
      <c r="GAF36" s="276"/>
      <c r="GAG36" s="276"/>
      <c r="GAH36" s="276"/>
      <c r="GAI36" s="276"/>
      <c r="GAJ36" s="276"/>
      <c r="GAK36" s="276"/>
      <c r="GAL36" s="276"/>
      <c r="GAM36" s="276"/>
      <c r="GAN36" s="276"/>
      <c r="GAO36" s="276"/>
      <c r="GAP36" s="276"/>
      <c r="GAQ36" s="276"/>
      <c r="GAR36" s="276"/>
      <c r="GAS36" s="276"/>
      <c r="GAT36" s="276"/>
      <c r="GAU36" s="276"/>
      <c r="GAV36" s="276"/>
      <c r="GAW36" s="276"/>
      <c r="GAX36" s="276"/>
      <c r="GAY36" s="276"/>
      <c r="GAZ36" s="276"/>
      <c r="GBA36" s="276"/>
      <c r="GBB36" s="276"/>
      <c r="GBC36" s="276"/>
      <c r="GBD36" s="276"/>
      <c r="GBE36" s="276"/>
      <c r="GBF36" s="276"/>
      <c r="GBG36" s="276"/>
      <c r="GBH36" s="276"/>
      <c r="GBI36" s="276"/>
      <c r="GBJ36" s="276"/>
      <c r="GBK36" s="276"/>
      <c r="GBL36" s="276"/>
      <c r="GBM36" s="276"/>
      <c r="GBN36" s="276"/>
      <c r="GBO36" s="276"/>
      <c r="GBP36" s="276"/>
      <c r="GBQ36" s="276"/>
      <c r="GBR36" s="276"/>
      <c r="GBS36" s="276"/>
      <c r="GBT36" s="276"/>
      <c r="GBU36" s="276"/>
      <c r="GBV36" s="276"/>
      <c r="GBW36" s="276"/>
      <c r="GBX36" s="276"/>
      <c r="GBY36" s="276"/>
      <c r="GBZ36" s="276"/>
      <c r="GCA36" s="276"/>
      <c r="GCB36" s="276"/>
      <c r="GCC36" s="276"/>
      <c r="GCD36" s="276"/>
      <c r="GCE36" s="276"/>
      <c r="GCF36" s="276"/>
      <c r="GCG36" s="276"/>
      <c r="GCH36" s="276"/>
      <c r="GCI36" s="276"/>
      <c r="GCJ36" s="276"/>
      <c r="GCK36" s="276"/>
      <c r="GCL36" s="276"/>
      <c r="GCM36" s="276"/>
      <c r="GCN36" s="276"/>
      <c r="GCO36" s="276"/>
      <c r="GCP36" s="276"/>
      <c r="GCQ36" s="276"/>
      <c r="GCR36" s="276"/>
      <c r="GCS36" s="276"/>
      <c r="GCT36" s="276"/>
      <c r="GCU36" s="276"/>
      <c r="GCV36" s="276"/>
      <c r="GCW36" s="276"/>
      <c r="GCX36" s="276"/>
      <c r="GCY36" s="276"/>
      <c r="GCZ36" s="276"/>
      <c r="GDA36" s="276"/>
      <c r="GDB36" s="276"/>
      <c r="GDC36" s="276"/>
      <c r="GDD36" s="276"/>
      <c r="GDE36" s="276"/>
      <c r="GDF36" s="276"/>
      <c r="GDG36" s="276"/>
      <c r="GDH36" s="276"/>
      <c r="GDI36" s="276"/>
      <c r="GDJ36" s="276"/>
      <c r="GDK36" s="276"/>
      <c r="GDL36" s="276"/>
      <c r="GDM36" s="276"/>
      <c r="GDN36" s="276"/>
      <c r="GDO36" s="276"/>
      <c r="GDP36" s="276"/>
      <c r="GDQ36" s="276"/>
      <c r="GDR36" s="276"/>
      <c r="GDS36" s="276"/>
      <c r="GDT36" s="276"/>
      <c r="GDU36" s="276"/>
      <c r="GDV36" s="276"/>
      <c r="GDW36" s="276"/>
      <c r="GDX36" s="276"/>
      <c r="GDY36" s="276"/>
      <c r="GDZ36" s="276"/>
      <c r="GEA36" s="276"/>
      <c r="GEB36" s="276"/>
      <c r="GEC36" s="276"/>
      <c r="GED36" s="276"/>
      <c r="GEE36" s="276"/>
      <c r="GEF36" s="276"/>
      <c r="GEG36" s="276"/>
      <c r="GEH36" s="276"/>
      <c r="GEI36" s="276"/>
      <c r="GEJ36" s="276"/>
      <c r="GEK36" s="276"/>
      <c r="GEL36" s="276"/>
      <c r="GEM36" s="276"/>
      <c r="GEN36" s="276"/>
      <c r="GEO36" s="276"/>
      <c r="GEP36" s="276"/>
      <c r="GEQ36" s="276"/>
      <c r="GER36" s="276"/>
      <c r="GES36" s="276"/>
      <c r="GET36" s="276"/>
      <c r="GEU36" s="276"/>
      <c r="GEV36" s="276"/>
      <c r="GEW36" s="276"/>
      <c r="GEX36" s="276"/>
      <c r="GEY36" s="276"/>
      <c r="GEZ36" s="276"/>
      <c r="GFA36" s="276"/>
      <c r="GFB36" s="276"/>
      <c r="GFC36" s="276"/>
      <c r="GFD36" s="276"/>
      <c r="GFE36" s="276"/>
      <c r="GFF36" s="276"/>
      <c r="GFG36" s="276"/>
      <c r="GFH36" s="276"/>
      <c r="GFI36" s="276"/>
      <c r="GFJ36" s="276"/>
      <c r="GFK36" s="276"/>
      <c r="GFL36" s="276"/>
      <c r="GFM36" s="276"/>
      <c r="GFN36" s="276"/>
      <c r="GFO36" s="276"/>
      <c r="GFP36" s="276"/>
      <c r="GFQ36" s="276"/>
      <c r="GFR36" s="276"/>
      <c r="GFS36" s="276"/>
      <c r="GFT36" s="276"/>
      <c r="GFU36" s="276"/>
      <c r="GFV36" s="276"/>
      <c r="GFW36" s="276"/>
      <c r="GFX36" s="276"/>
      <c r="GFY36" s="276"/>
      <c r="GFZ36" s="276"/>
      <c r="GGA36" s="276"/>
      <c r="GGB36" s="276"/>
      <c r="GGC36" s="276"/>
      <c r="GGD36" s="276"/>
      <c r="GGE36" s="276"/>
      <c r="GGF36" s="276"/>
      <c r="GGG36" s="276"/>
      <c r="GGH36" s="276"/>
      <c r="GGI36" s="276"/>
      <c r="GGJ36" s="276"/>
      <c r="GGK36" s="276"/>
      <c r="GGL36" s="276"/>
      <c r="GGM36" s="276"/>
      <c r="GGN36" s="276"/>
      <c r="GGO36" s="276"/>
      <c r="GGP36" s="276"/>
      <c r="GGQ36" s="276"/>
      <c r="GGR36" s="276"/>
      <c r="GGS36" s="276"/>
      <c r="GGT36" s="276"/>
      <c r="GGU36" s="276"/>
      <c r="GGV36" s="276"/>
      <c r="GGW36" s="276"/>
      <c r="GGX36" s="276"/>
      <c r="GGY36" s="276"/>
      <c r="GGZ36" s="276"/>
      <c r="GHA36" s="276"/>
      <c r="GHB36" s="276"/>
      <c r="GHC36" s="276"/>
      <c r="GHD36" s="276"/>
      <c r="GHE36" s="276"/>
      <c r="GHF36" s="276"/>
      <c r="GHG36" s="276"/>
      <c r="GHH36" s="276"/>
      <c r="GHI36" s="276"/>
      <c r="GHJ36" s="276"/>
      <c r="GHK36" s="276"/>
      <c r="GHL36" s="276"/>
      <c r="GHM36" s="276"/>
      <c r="GHN36" s="276"/>
      <c r="GHO36" s="276"/>
      <c r="GHP36" s="276"/>
      <c r="GHQ36" s="276"/>
      <c r="GHR36" s="276"/>
      <c r="GHS36" s="276"/>
      <c r="GHT36" s="276"/>
      <c r="GHU36" s="276"/>
      <c r="GHV36" s="276"/>
      <c r="GHW36" s="276"/>
      <c r="GHX36" s="276"/>
      <c r="GHY36" s="276"/>
      <c r="GHZ36" s="276"/>
      <c r="GIA36" s="276"/>
      <c r="GIB36" s="276"/>
      <c r="GIC36" s="276"/>
      <c r="GID36" s="276"/>
      <c r="GIE36" s="276"/>
      <c r="GIF36" s="276"/>
      <c r="GIG36" s="276"/>
      <c r="GIH36" s="276"/>
      <c r="GII36" s="276"/>
      <c r="GIJ36" s="276"/>
      <c r="GIK36" s="276"/>
      <c r="GIL36" s="276"/>
      <c r="GIM36" s="276"/>
      <c r="GIN36" s="276"/>
      <c r="GIO36" s="276"/>
      <c r="GIP36" s="276"/>
      <c r="GIQ36" s="276"/>
      <c r="GIR36" s="276"/>
      <c r="GIS36" s="276"/>
      <c r="GIT36" s="276"/>
      <c r="GIU36" s="276"/>
      <c r="GIV36" s="276"/>
      <c r="GIW36" s="276"/>
      <c r="GIX36" s="276"/>
      <c r="GIY36" s="276"/>
      <c r="GIZ36" s="276"/>
      <c r="GJA36" s="276"/>
      <c r="GJB36" s="276"/>
      <c r="GJC36" s="276"/>
      <c r="GJD36" s="276"/>
      <c r="GJE36" s="276"/>
      <c r="GJF36" s="276"/>
      <c r="GJG36" s="276"/>
      <c r="GJH36" s="276"/>
      <c r="GJI36" s="276"/>
      <c r="GJJ36" s="276"/>
      <c r="GJK36" s="276"/>
      <c r="GJL36" s="276"/>
      <c r="GJM36" s="276"/>
      <c r="GJN36" s="276"/>
      <c r="GJO36" s="276"/>
      <c r="GJP36" s="276"/>
      <c r="GJQ36" s="276"/>
      <c r="GJR36" s="276"/>
      <c r="GJS36" s="276"/>
      <c r="GJT36" s="276"/>
      <c r="GJU36" s="276"/>
      <c r="GJV36" s="276"/>
      <c r="GJW36" s="276"/>
      <c r="GJX36" s="276"/>
      <c r="GJY36" s="276"/>
      <c r="GJZ36" s="276"/>
      <c r="GKA36" s="276"/>
      <c r="GKB36" s="276"/>
      <c r="GKC36" s="276"/>
      <c r="GKD36" s="276"/>
      <c r="GKE36" s="276"/>
      <c r="GKF36" s="276"/>
      <c r="GKG36" s="276"/>
      <c r="GKH36" s="276"/>
      <c r="GKI36" s="276"/>
      <c r="GKJ36" s="276"/>
      <c r="GKK36" s="276"/>
      <c r="GKL36" s="276"/>
      <c r="GKM36" s="276"/>
      <c r="GKN36" s="276"/>
      <c r="GKO36" s="276"/>
      <c r="GKP36" s="276"/>
      <c r="GKQ36" s="276"/>
      <c r="GKR36" s="276"/>
      <c r="GKS36" s="276"/>
      <c r="GKT36" s="276"/>
      <c r="GKU36" s="276"/>
      <c r="GKV36" s="276"/>
      <c r="GKW36" s="276"/>
      <c r="GKX36" s="276"/>
      <c r="GKY36" s="276"/>
      <c r="GKZ36" s="276"/>
      <c r="GLA36" s="276"/>
      <c r="GLB36" s="276"/>
      <c r="GLC36" s="276"/>
      <c r="GLD36" s="276"/>
      <c r="GLE36" s="276"/>
      <c r="GLF36" s="276"/>
      <c r="GLG36" s="276"/>
      <c r="GLH36" s="276"/>
      <c r="GLI36" s="276"/>
      <c r="GLJ36" s="276"/>
      <c r="GLK36" s="276"/>
      <c r="GLL36" s="276"/>
      <c r="GLM36" s="276"/>
      <c r="GLN36" s="276"/>
      <c r="GLO36" s="276"/>
      <c r="GLP36" s="276"/>
      <c r="GLQ36" s="276"/>
      <c r="GLR36" s="276"/>
      <c r="GLS36" s="276"/>
      <c r="GLT36" s="276"/>
      <c r="GLU36" s="276"/>
      <c r="GLV36" s="276"/>
      <c r="GLW36" s="276"/>
      <c r="GLX36" s="276"/>
      <c r="GLY36" s="276"/>
      <c r="GLZ36" s="276"/>
      <c r="GMA36" s="276"/>
      <c r="GMB36" s="276"/>
      <c r="GMC36" s="276"/>
      <c r="GMD36" s="276"/>
      <c r="GME36" s="276"/>
      <c r="GMF36" s="276"/>
      <c r="GMG36" s="276"/>
      <c r="GMH36" s="276"/>
      <c r="GMI36" s="276"/>
      <c r="GMJ36" s="276"/>
      <c r="GMK36" s="276"/>
      <c r="GML36" s="276"/>
      <c r="GMM36" s="276"/>
      <c r="GMN36" s="276"/>
      <c r="GMO36" s="276"/>
      <c r="GMP36" s="276"/>
      <c r="GMQ36" s="276"/>
      <c r="GMR36" s="276"/>
      <c r="GMS36" s="276"/>
      <c r="GMT36" s="276"/>
      <c r="GMU36" s="276"/>
      <c r="GMV36" s="276"/>
      <c r="GMW36" s="276"/>
      <c r="GMX36" s="276"/>
      <c r="GMY36" s="276"/>
      <c r="GMZ36" s="276"/>
      <c r="GNA36" s="276"/>
      <c r="GNB36" s="276"/>
      <c r="GNC36" s="276"/>
      <c r="GND36" s="276"/>
      <c r="GNE36" s="276"/>
      <c r="GNF36" s="276"/>
      <c r="GNG36" s="276"/>
      <c r="GNH36" s="276"/>
      <c r="GNI36" s="276"/>
      <c r="GNJ36" s="276"/>
      <c r="GNK36" s="276"/>
      <c r="GNL36" s="276"/>
      <c r="GNM36" s="276"/>
      <c r="GNN36" s="276"/>
      <c r="GNO36" s="276"/>
      <c r="GNP36" s="276"/>
      <c r="GNQ36" s="276"/>
      <c r="GNR36" s="276"/>
      <c r="GNS36" s="276"/>
      <c r="GNT36" s="276"/>
      <c r="GNU36" s="276"/>
      <c r="GNV36" s="276"/>
      <c r="GNW36" s="276"/>
      <c r="GNX36" s="276"/>
      <c r="GNY36" s="276"/>
      <c r="GNZ36" s="276"/>
      <c r="GOA36" s="276"/>
      <c r="GOB36" s="276"/>
      <c r="GOC36" s="276"/>
      <c r="GOD36" s="276"/>
      <c r="GOE36" s="276"/>
      <c r="GOF36" s="276"/>
      <c r="GOG36" s="276"/>
      <c r="GOH36" s="276"/>
      <c r="GOI36" s="276"/>
      <c r="GOJ36" s="276"/>
      <c r="GOK36" s="276"/>
      <c r="GOL36" s="276"/>
      <c r="GOM36" s="276"/>
      <c r="GON36" s="276"/>
      <c r="GOO36" s="276"/>
      <c r="GOP36" s="276"/>
      <c r="GOQ36" s="276"/>
      <c r="GOR36" s="276"/>
      <c r="GOS36" s="276"/>
      <c r="GOT36" s="276"/>
      <c r="GOU36" s="276"/>
      <c r="GOV36" s="276"/>
      <c r="GOW36" s="276"/>
      <c r="GOX36" s="276"/>
      <c r="GOY36" s="276"/>
      <c r="GOZ36" s="276"/>
      <c r="GPA36" s="276"/>
      <c r="GPB36" s="276"/>
      <c r="GPC36" s="276"/>
      <c r="GPD36" s="276"/>
      <c r="GPE36" s="276"/>
      <c r="GPF36" s="276"/>
      <c r="GPG36" s="276"/>
      <c r="GPH36" s="276"/>
      <c r="GPI36" s="276"/>
      <c r="GPJ36" s="276"/>
      <c r="GPK36" s="276"/>
      <c r="GPL36" s="276"/>
      <c r="GPM36" s="276"/>
      <c r="GPN36" s="276"/>
      <c r="GPO36" s="276"/>
      <c r="GPP36" s="276"/>
      <c r="GPQ36" s="276"/>
      <c r="GPR36" s="276"/>
      <c r="GPS36" s="276"/>
      <c r="GPT36" s="276"/>
      <c r="GPU36" s="276"/>
      <c r="GPV36" s="276"/>
      <c r="GPW36" s="276"/>
      <c r="GPX36" s="276"/>
      <c r="GPY36" s="276"/>
      <c r="GPZ36" s="276"/>
      <c r="GQA36" s="276"/>
      <c r="GQB36" s="276"/>
      <c r="GQC36" s="276"/>
      <c r="GQD36" s="276"/>
      <c r="GQE36" s="276"/>
      <c r="GQF36" s="276"/>
      <c r="GQG36" s="276"/>
      <c r="GQH36" s="276"/>
      <c r="GQI36" s="276"/>
      <c r="GQJ36" s="276"/>
      <c r="GQK36" s="276"/>
      <c r="GQL36" s="276"/>
      <c r="GQM36" s="276"/>
      <c r="GQN36" s="276"/>
      <c r="GQO36" s="276"/>
      <c r="GQP36" s="276"/>
      <c r="GQQ36" s="276"/>
      <c r="GQR36" s="276"/>
      <c r="GQS36" s="276"/>
      <c r="GQT36" s="276"/>
      <c r="GQU36" s="276"/>
      <c r="GQV36" s="276"/>
      <c r="GQW36" s="276"/>
      <c r="GQX36" s="276"/>
      <c r="GQY36" s="276"/>
      <c r="GQZ36" s="276"/>
      <c r="GRA36" s="276"/>
      <c r="GRB36" s="276"/>
      <c r="GRC36" s="276"/>
      <c r="GRD36" s="276"/>
      <c r="GRE36" s="276"/>
      <c r="GRF36" s="276"/>
      <c r="GRG36" s="276"/>
      <c r="GRH36" s="276"/>
      <c r="GRI36" s="276"/>
      <c r="GRJ36" s="276"/>
      <c r="GRK36" s="276"/>
      <c r="GRL36" s="276"/>
      <c r="GRM36" s="276"/>
      <c r="GRN36" s="276"/>
      <c r="GRO36" s="276"/>
      <c r="GRP36" s="276"/>
      <c r="GRQ36" s="276"/>
      <c r="GRR36" s="276"/>
      <c r="GRS36" s="276"/>
      <c r="GRT36" s="276"/>
      <c r="GRU36" s="276"/>
      <c r="GRV36" s="276"/>
      <c r="GRW36" s="276"/>
      <c r="GRX36" s="276"/>
      <c r="GRY36" s="276"/>
      <c r="GRZ36" s="276"/>
      <c r="GSA36" s="276"/>
      <c r="GSB36" s="276"/>
      <c r="GSC36" s="276"/>
      <c r="GSD36" s="276"/>
      <c r="GSE36" s="276"/>
      <c r="GSF36" s="276"/>
      <c r="GSG36" s="276"/>
      <c r="GSH36" s="276"/>
      <c r="GSI36" s="276"/>
      <c r="GSJ36" s="276"/>
      <c r="GSK36" s="276"/>
      <c r="GSL36" s="276"/>
      <c r="GSM36" s="276"/>
      <c r="GSN36" s="276"/>
      <c r="GSO36" s="276"/>
      <c r="GSP36" s="276"/>
      <c r="GSQ36" s="276"/>
      <c r="GSR36" s="276"/>
      <c r="GSS36" s="276"/>
      <c r="GST36" s="276"/>
      <c r="GSU36" s="276"/>
      <c r="GSV36" s="276"/>
      <c r="GSW36" s="276"/>
      <c r="GSX36" s="276"/>
      <c r="GSY36" s="276"/>
      <c r="GSZ36" s="276"/>
      <c r="GTA36" s="276"/>
      <c r="GTB36" s="276"/>
      <c r="GTC36" s="276"/>
      <c r="GTD36" s="276"/>
      <c r="GTE36" s="276"/>
      <c r="GTF36" s="276"/>
      <c r="GTG36" s="276"/>
      <c r="GTH36" s="276"/>
      <c r="GTI36" s="276"/>
      <c r="GTJ36" s="276"/>
      <c r="GTK36" s="276"/>
      <c r="GTL36" s="276"/>
      <c r="GTM36" s="276"/>
      <c r="GTN36" s="276"/>
      <c r="GTO36" s="276"/>
      <c r="GTP36" s="276"/>
      <c r="GTQ36" s="276"/>
      <c r="GTR36" s="276"/>
      <c r="GTS36" s="276"/>
      <c r="GTT36" s="276"/>
      <c r="GTU36" s="276"/>
      <c r="GTV36" s="276"/>
      <c r="GTW36" s="276"/>
      <c r="GTX36" s="276"/>
      <c r="GTY36" s="276"/>
      <c r="GTZ36" s="276"/>
      <c r="GUA36" s="276"/>
      <c r="GUB36" s="276"/>
      <c r="GUC36" s="276"/>
      <c r="GUD36" s="276"/>
      <c r="GUE36" s="276"/>
      <c r="GUF36" s="276"/>
      <c r="GUG36" s="276"/>
      <c r="GUH36" s="276"/>
      <c r="GUI36" s="276"/>
      <c r="GUJ36" s="276"/>
      <c r="GUK36" s="276"/>
      <c r="GUL36" s="276"/>
      <c r="GUM36" s="276"/>
      <c r="GUN36" s="276"/>
      <c r="GUO36" s="276"/>
      <c r="GUP36" s="276"/>
      <c r="GUQ36" s="276"/>
      <c r="GUR36" s="276"/>
      <c r="GUS36" s="276"/>
      <c r="GUT36" s="276"/>
      <c r="GUU36" s="276"/>
      <c r="GUV36" s="276"/>
      <c r="GUW36" s="276"/>
      <c r="GUX36" s="276"/>
      <c r="GUY36" s="276"/>
      <c r="GUZ36" s="276"/>
      <c r="GVA36" s="276"/>
      <c r="GVB36" s="276"/>
      <c r="GVC36" s="276"/>
      <c r="GVD36" s="276"/>
      <c r="GVE36" s="276"/>
      <c r="GVF36" s="276"/>
      <c r="GVG36" s="276"/>
      <c r="GVH36" s="276"/>
      <c r="GVI36" s="276"/>
      <c r="GVJ36" s="276"/>
      <c r="GVK36" s="276"/>
      <c r="GVL36" s="276"/>
      <c r="GVM36" s="276"/>
      <c r="GVN36" s="276"/>
      <c r="GVO36" s="276"/>
      <c r="GVP36" s="276"/>
      <c r="GVQ36" s="276"/>
      <c r="GVR36" s="276"/>
      <c r="GVS36" s="276"/>
      <c r="GVT36" s="276"/>
      <c r="GVU36" s="276"/>
      <c r="GVV36" s="276"/>
      <c r="GVW36" s="276"/>
      <c r="GVX36" s="276"/>
      <c r="GVY36" s="276"/>
      <c r="GVZ36" s="276"/>
      <c r="GWA36" s="276"/>
      <c r="GWB36" s="276"/>
      <c r="GWC36" s="276"/>
      <c r="GWD36" s="276"/>
      <c r="GWE36" s="276"/>
      <c r="GWF36" s="276"/>
      <c r="GWG36" s="276"/>
      <c r="GWH36" s="276"/>
      <c r="GWI36" s="276"/>
      <c r="GWJ36" s="276"/>
      <c r="GWK36" s="276"/>
      <c r="GWL36" s="276"/>
      <c r="GWM36" s="276"/>
      <c r="GWN36" s="276"/>
      <c r="GWO36" s="276"/>
      <c r="GWP36" s="276"/>
      <c r="GWQ36" s="276"/>
      <c r="GWR36" s="276"/>
      <c r="GWS36" s="276"/>
      <c r="GWT36" s="276"/>
      <c r="GWU36" s="276"/>
      <c r="GWV36" s="276"/>
      <c r="GWW36" s="276"/>
      <c r="GWX36" s="276"/>
      <c r="GWY36" s="276"/>
      <c r="GWZ36" s="276"/>
      <c r="GXA36" s="276"/>
      <c r="GXB36" s="276"/>
      <c r="GXC36" s="276"/>
      <c r="GXD36" s="276"/>
      <c r="GXE36" s="276"/>
      <c r="GXF36" s="276"/>
      <c r="GXG36" s="276"/>
      <c r="GXH36" s="276"/>
      <c r="GXI36" s="276"/>
      <c r="GXJ36" s="276"/>
      <c r="GXK36" s="276"/>
      <c r="GXL36" s="276"/>
      <c r="GXM36" s="276"/>
      <c r="GXN36" s="276"/>
      <c r="GXO36" s="276"/>
      <c r="GXP36" s="276"/>
      <c r="GXQ36" s="276"/>
      <c r="GXR36" s="276"/>
      <c r="GXS36" s="276"/>
      <c r="GXT36" s="276"/>
      <c r="GXU36" s="276"/>
      <c r="GXV36" s="276"/>
      <c r="GXW36" s="276"/>
      <c r="GXX36" s="276"/>
      <c r="GXY36" s="276"/>
      <c r="GXZ36" s="276"/>
      <c r="GYA36" s="276"/>
      <c r="GYB36" s="276"/>
      <c r="GYC36" s="276"/>
      <c r="GYD36" s="276"/>
      <c r="GYE36" s="276"/>
      <c r="GYF36" s="276"/>
      <c r="GYG36" s="276"/>
      <c r="GYH36" s="276"/>
      <c r="GYI36" s="276"/>
      <c r="GYJ36" s="276"/>
      <c r="GYK36" s="276"/>
      <c r="GYL36" s="276"/>
      <c r="GYM36" s="276"/>
      <c r="GYN36" s="276"/>
      <c r="GYO36" s="276"/>
      <c r="GYP36" s="276"/>
      <c r="GYQ36" s="276"/>
      <c r="GYR36" s="276"/>
      <c r="GYS36" s="276"/>
      <c r="GYT36" s="276"/>
      <c r="GYU36" s="276"/>
      <c r="GYV36" s="276"/>
      <c r="GYW36" s="276"/>
      <c r="GYX36" s="276"/>
      <c r="GYY36" s="276"/>
      <c r="GYZ36" s="276"/>
      <c r="GZA36" s="276"/>
      <c r="GZB36" s="276"/>
      <c r="GZC36" s="276"/>
      <c r="GZD36" s="276"/>
      <c r="GZE36" s="276"/>
      <c r="GZF36" s="276"/>
      <c r="GZG36" s="276"/>
      <c r="GZH36" s="276"/>
      <c r="GZI36" s="276"/>
      <c r="GZJ36" s="276"/>
      <c r="GZK36" s="276"/>
      <c r="GZL36" s="276"/>
      <c r="GZM36" s="276"/>
      <c r="GZN36" s="276"/>
      <c r="GZO36" s="276"/>
      <c r="GZP36" s="276"/>
      <c r="GZQ36" s="276"/>
      <c r="GZR36" s="276"/>
      <c r="GZS36" s="276"/>
      <c r="GZT36" s="276"/>
      <c r="GZU36" s="276"/>
      <c r="GZV36" s="276"/>
      <c r="GZW36" s="276"/>
      <c r="GZX36" s="276"/>
      <c r="GZY36" s="276"/>
      <c r="GZZ36" s="276"/>
      <c r="HAA36" s="276"/>
      <c r="HAB36" s="276"/>
      <c r="HAC36" s="276"/>
      <c r="HAD36" s="276"/>
      <c r="HAE36" s="276"/>
      <c r="HAF36" s="276"/>
      <c r="HAG36" s="276"/>
      <c r="HAH36" s="276"/>
      <c r="HAI36" s="276"/>
      <c r="HAJ36" s="276"/>
      <c r="HAK36" s="276"/>
      <c r="HAL36" s="276"/>
      <c r="HAM36" s="276"/>
      <c r="HAN36" s="276"/>
      <c r="HAO36" s="276"/>
      <c r="HAP36" s="276"/>
      <c r="HAQ36" s="276"/>
      <c r="HAR36" s="276"/>
      <c r="HAS36" s="276"/>
      <c r="HAT36" s="276"/>
      <c r="HAU36" s="276"/>
      <c r="HAV36" s="276"/>
      <c r="HAW36" s="276"/>
      <c r="HAX36" s="276"/>
      <c r="HAY36" s="276"/>
      <c r="HAZ36" s="276"/>
      <c r="HBA36" s="276"/>
      <c r="HBB36" s="276"/>
      <c r="HBC36" s="276"/>
      <c r="HBD36" s="276"/>
      <c r="HBE36" s="276"/>
      <c r="HBF36" s="276"/>
      <c r="HBG36" s="276"/>
      <c r="HBH36" s="276"/>
      <c r="HBI36" s="276"/>
      <c r="HBJ36" s="276"/>
      <c r="HBK36" s="276"/>
      <c r="HBL36" s="276"/>
      <c r="HBM36" s="276"/>
      <c r="HBN36" s="276"/>
      <c r="HBO36" s="276"/>
      <c r="HBP36" s="276"/>
      <c r="HBQ36" s="276"/>
      <c r="HBR36" s="276"/>
      <c r="HBS36" s="276"/>
      <c r="HBT36" s="276"/>
      <c r="HBU36" s="276"/>
      <c r="HBV36" s="276"/>
      <c r="HBW36" s="276"/>
      <c r="HBX36" s="276"/>
      <c r="HBY36" s="276"/>
      <c r="HBZ36" s="276"/>
      <c r="HCA36" s="276"/>
      <c r="HCB36" s="276"/>
      <c r="HCC36" s="276"/>
      <c r="HCD36" s="276"/>
      <c r="HCE36" s="276"/>
      <c r="HCF36" s="276"/>
      <c r="HCG36" s="276"/>
      <c r="HCH36" s="276"/>
      <c r="HCI36" s="276"/>
      <c r="HCJ36" s="276"/>
      <c r="HCK36" s="276"/>
      <c r="HCL36" s="276"/>
      <c r="HCM36" s="276"/>
      <c r="HCN36" s="276"/>
      <c r="HCO36" s="276"/>
      <c r="HCP36" s="276"/>
      <c r="HCQ36" s="276"/>
      <c r="HCR36" s="276"/>
      <c r="HCS36" s="276"/>
      <c r="HCT36" s="276"/>
      <c r="HCU36" s="276"/>
      <c r="HCV36" s="276"/>
      <c r="HCW36" s="276"/>
      <c r="HCX36" s="276"/>
      <c r="HCY36" s="276"/>
      <c r="HCZ36" s="276"/>
      <c r="HDA36" s="276"/>
      <c r="HDB36" s="276"/>
      <c r="HDC36" s="276"/>
      <c r="HDD36" s="276"/>
      <c r="HDE36" s="276"/>
      <c r="HDF36" s="276"/>
      <c r="HDG36" s="276"/>
      <c r="HDH36" s="276"/>
      <c r="HDI36" s="276"/>
      <c r="HDJ36" s="276"/>
      <c r="HDK36" s="276"/>
      <c r="HDL36" s="276"/>
      <c r="HDM36" s="276"/>
      <c r="HDN36" s="276"/>
      <c r="HDO36" s="276"/>
      <c r="HDP36" s="276"/>
      <c r="HDQ36" s="276"/>
      <c r="HDR36" s="276"/>
      <c r="HDS36" s="276"/>
      <c r="HDT36" s="276"/>
      <c r="HDU36" s="276"/>
      <c r="HDV36" s="276"/>
      <c r="HDW36" s="276"/>
      <c r="HDX36" s="276"/>
      <c r="HDY36" s="276"/>
      <c r="HDZ36" s="276"/>
      <c r="HEA36" s="276"/>
      <c r="HEB36" s="276"/>
      <c r="HEC36" s="276"/>
      <c r="HED36" s="276"/>
      <c r="HEE36" s="276"/>
      <c r="HEF36" s="276"/>
      <c r="HEG36" s="276"/>
      <c r="HEH36" s="276"/>
      <c r="HEI36" s="276"/>
      <c r="HEJ36" s="276"/>
      <c r="HEK36" s="276"/>
      <c r="HEL36" s="276"/>
      <c r="HEM36" s="276"/>
      <c r="HEN36" s="276"/>
      <c r="HEO36" s="276"/>
      <c r="HEP36" s="276"/>
      <c r="HEQ36" s="276"/>
      <c r="HER36" s="276"/>
      <c r="HES36" s="276"/>
      <c r="HET36" s="276"/>
      <c r="HEU36" s="276"/>
      <c r="HEV36" s="276"/>
      <c r="HEW36" s="276"/>
      <c r="HEX36" s="276"/>
      <c r="HEY36" s="276"/>
      <c r="HEZ36" s="276"/>
      <c r="HFA36" s="276"/>
      <c r="HFB36" s="276"/>
      <c r="HFC36" s="276"/>
      <c r="HFD36" s="276"/>
      <c r="HFE36" s="276"/>
      <c r="HFF36" s="276"/>
      <c r="HFG36" s="276"/>
      <c r="HFH36" s="276"/>
      <c r="HFI36" s="276"/>
      <c r="HFJ36" s="276"/>
      <c r="HFK36" s="276"/>
      <c r="HFL36" s="276"/>
      <c r="HFM36" s="276"/>
      <c r="HFN36" s="276"/>
      <c r="HFO36" s="276"/>
      <c r="HFP36" s="276"/>
      <c r="HFQ36" s="276"/>
      <c r="HFR36" s="276"/>
      <c r="HFS36" s="276"/>
      <c r="HFT36" s="276"/>
      <c r="HFU36" s="276"/>
      <c r="HFV36" s="276"/>
      <c r="HFW36" s="276"/>
      <c r="HFX36" s="276"/>
      <c r="HFY36" s="276"/>
      <c r="HFZ36" s="276"/>
      <c r="HGA36" s="276"/>
      <c r="HGB36" s="276"/>
      <c r="HGC36" s="276"/>
      <c r="HGD36" s="276"/>
      <c r="HGE36" s="276"/>
      <c r="HGF36" s="276"/>
      <c r="HGG36" s="276"/>
      <c r="HGH36" s="276"/>
      <c r="HGI36" s="276"/>
      <c r="HGJ36" s="276"/>
      <c r="HGK36" s="276"/>
      <c r="HGL36" s="276"/>
      <c r="HGM36" s="276"/>
      <c r="HGN36" s="276"/>
      <c r="HGO36" s="276"/>
      <c r="HGP36" s="276"/>
      <c r="HGQ36" s="276"/>
      <c r="HGR36" s="276"/>
      <c r="HGS36" s="276"/>
      <c r="HGT36" s="276"/>
      <c r="HGU36" s="276"/>
      <c r="HGV36" s="276"/>
      <c r="HGW36" s="276"/>
      <c r="HGX36" s="276"/>
      <c r="HGY36" s="276"/>
      <c r="HGZ36" s="276"/>
      <c r="HHA36" s="276"/>
      <c r="HHB36" s="276"/>
      <c r="HHC36" s="276"/>
      <c r="HHD36" s="276"/>
      <c r="HHE36" s="276"/>
      <c r="HHF36" s="276"/>
      <c r="HHG36" s="276"/>
      <c r="HHH36" s="276"/>
      <c r="HHI36" s="276"/>
      <c r="HHJ36" s="276"/>
      <c r="HHK36" s="276"/>
      <c r="HHL36" s="276"/>
      <c r="HHM36" s="276"/>
      <c r="HHN36" s="276"/>
      <c r="HHO36" s="276"/>
      <c r="HHP36" s="276"/>
      <c r="HHQ36" s="276"/>
      <c r="HHR36" s="276"/>
      <c r="HHS36" s="276"/>
      <c r="HHT36" s="276"/>
      <c r="HHU36" s="276"/>
      <c r="HHV36" s="276"/>
      <c r="HHW36" s="276"/>
      <c r="HHX36" s="276"/>
      <c r="HHY36" s="276"/>
      <c r="HHZ36" s="276"/>
      <c r="HIA36" s="276"/>
      <c r="HIB36" s="276"/>
      <c r="HIC36" s="276"/>
      <c r="HID36" s="276"/>
      <c r="HIE36" s="276"/>
      <c r="HIF36" s="276"/>
      <c r="HIG36" s="276"/>
      <c r="HIH36" s="276"/>
      <c r="HII36" s="276"/>
      <c r="HIJ36" s="276"/>
      <c r="HIK36" s="276"/>
      <c r="HIL36" s="276"/>
      <c r="HIM36" s="276"/>
      <c r="HIN36" s="276"/>
      <c r="HIO36" s="276"/>
      <c r="HIP36" s="276"/>
      <c r="HIQ36" s="276"/>
      <c r="HIR36" s="276"/>
      <c r="HIS36" s="276"/>
      <c r="HIT36" s="276"/>
      <c r="HIU36" s="276"/>
      <c r="HIV36" s="276"/>
      <c r="HIW36" s="276"/>
      <c r="HIX36" s="276"/>
      <c r="HIY36" s="276"/>
      <c r="HIZ36" s="276"/>
      <c r="HJA36" s="276"/>
      <c r="HJB36" s="276"/>
      <c r="HJC36" s="276"/>
      <c r="HJD36" s="276"/>
      <c r="HJE36" s="276"/>
      <c r="HJF36" s="276"/>
      <c r="HJG36" s="276"/>
      <c r="HJH36" s="276"/>
      <c r="HJI36" s="276"/>
      <c r="HJJ36" s="276"/>
      <c r="HJK36" s="276"/>
      <c r="HJL36" s="276"/>
      <c r="HJM36" s="276"/>
      <c r="HJN36" s="276"/>
      <c r="HJO36" s="276"/>
      <c r="HJP36" s="276"/>
      <c r="HJQ36" s="276"/>
      <c r="HJR36" s="276"/>
      <c r="HJS36" s="276"/>
      <c r="HJT36" s="276"/>
      <c r="HJU36" s="276"/>
      <c r="HJV36" s="276"/>
      <c r="HJW36" s="276"/>
      <c r="HJX36" s="276"/>
      <c r="HJY36" s="276"/>
      <c r="HJZ36" s="276"/>
      <c r="HKA36" s="276"/>
      <c r="HKB36" s="276"/>
      <c r="HKC36" s="276"/>
      <c r="HKD36" s="276"/>
      <c r="HKE36" s="276"/>
      <c r="HKF36" s="276"/>
      <c r="HKG36" s="276"/>
      <c r="HKH36" s="276"/>
      <c r="HKI36" s="276"/>
      <c r="HKJ36" s="276"/>
      <c r="HKK36" s="276"/>
      <c r="HKL36" s="276"/>
      <c r="HKM36" s="276"/>
      <c r="HKN36" s="276"/>
      <c r="HKO36" s="276"/>
      <c r="HKP36" s="276"/>
      <c r="HKQ36" s="276"/>
      <c r="HKR36" s="276"/>
      <c r="HKS36" s="276"/>
      <c r="HKT36" s="276"/>
      <c r="HKU36" s="276"/>
      <c r="HKV36" s="276"/>
      <c r="HKW36" s="276"/>
      <c r="HKX36" s="276"/>
      <c r="HKY36" s="276"/>
      <c r="HKZ36" s="276"/>
      <c r="HLA36" s="276"/>
      <c r="HLB36" s="276"/>
      <c r="HLC36" s="276"/>
      <c r="HLD36" s="276"/>
      <c r="HLE36" s="276"/>
      <c r="HLF36" s="276"/>
      <c r="HLG36" s="276"/>
      <c r="HLH36" s="276"/>
      <c r="HLI36" s="276"/>
      <c r="HLJ36" s="276"/>
      <c r="HLK36" s="276"/>
      <c r="HLL36" s="276"/>
      <c r="HLM36" s="276"/>
      <c r="HLN36" s="276"/>
      <c r="HLO36" s="276"/>
      <c r="HLP36" s="276"/>
      <c r="HLQ36" s="276"/>
      <c r="HLR36" s="276"/>
      <c r="HLS36" s="276"/>
      <c r="HLT36" s="276"/>
      <c r="HLU36" s="276"/>
      <c r="HLV36" s="276"/>
      <c r="HLW36" s="276"/>
      <c r="HLX36" s="276"/>
      <c r="HLY36" s="276"/>
      <c r="HLZ36" s="276"/>
      <c r="HMA36" s="276"/>
      <c r="HMB36" s="276"/>
      <c r="HMC36" s="276"/>
      <c r="HMD36" s="276"/>
      <c r="HME36" s="276"/>
      <c r="HMF36" s="276"/>
      <c r="HMG36" s="276"/>
      <c r="HMH36" s="276"/>
      <c r="HMI36" s="276"/>
      <c r="HMJ36" s="276"/>
      <c r="HMK36" s="276"/>
      <c r="HML36" s="276"/>
      <c r="HMM36" s="276"/>
      <c r="HMN36" s="276"/>
      <c r="HMO36" s="276"/>
      <c r="HMP36" s="276"/>
      <c r="HMQ36" s="276"/>
      <c r="HMR36" s="276"/>
      <c r="HMS36" s="276"/>
      <c r="HMT36" s="276"/>
      <c r="HMU36" s="276"/>
      <c r="HMV36" s="276"/>
      <c r="HMW36" s="276"/>
      <c r="HMX36" s="276"/>
      <c r="HMY36" s="276"/>
      <c r="HMZ36" s="276"/>
      <c r="HNA36" s="276"/>
      <c r="HNB36" s="276"/>
      <c r="HNC36" s="276"/>
      <c r="HND36" s="276"/>
      <c r="HNE36" s="276"/>
      <c r="HNF36" s="276"/>
      <c r="HNG36" s="276"/>
      <c r="HNH36" s="276"/>
      <c r="HNI36" s="276"/>
      <c r="HNJ36" s="276"/>
      <c r="HNK36" s="276"/>
      <c r="HNL36" s="276"/>
      <c r="HNM36" s="276"/>
      <c r="HNN36" s="276"/>
      <c r="HNO36" s="276"/>
      <c r="HNP36" s="276"/>
      <c r="HNQ36" s="276"/>
      <c r="HNR36" s="276"/>
      <c r="HNS36" s="276"/>
      <c r="HNT36" s="276"/>
      <c r="HNU36" s="276"/>
      <c r="HNV36" s="276"/>
      <c r="HNW36" s="276"/>
      <c r="HNX36" s="276"/>
      <c r="HNY36" s="276"/>
      <c r="HNZ36" s="276"/>
      <c r="HOA36" s="276"/>
      <c r="HOB36" s="276"/>
      <c r="HOC36" s="276"/>
      <c r="HOD36" s="276"/>
      <c r="HOE36" s="276"/>
      <c r="HOF36" s="276"/>
      <c r="HOG36" s="276"/>
      <c r="HOH36" s="276"/>
      <c r="HOI36" s="276"/>
      <c r="HOJ36" s="276"/>
      <c r="HOK36" s="276"/>
      <c r="HOL36" s="276"/>
      <c r="HOM36" s="276"/>
      <c r="HON36" s="276"/>
      <c r="HOO36" s="276"/>
      <c r="HOP36" s="276"/>
      <c r="HOQ36" s="276"/>
      <c r="HOR36" s="276"/>
      <c r="HOS36" s="276"/>
      <c r="HOT36" s="276"/>
      <c r="HOU36" s="276"/>
      <c r="HOV36" s="276"/>
      <c r="HOW36" s="276"/>
      <c r="HOX36" s="276"/>
      <c r="HOY36" s="276"/>
      <c r="HOZ36" s="276"/>
      <c r="HPA36" s="276"/>
      <c r="HPB36" s="276"/>
      <c r="HPC36" s="276"/>
      <c r="HPD36" s="276"/>
      <c r="HPE36" s="276"/>
      <c r="HPF36" s="276"/>
      <c r="HPG36" s="276"/>
      <c r="HPH36" s="276"/>
      <c r="HPI36" s="276"/>
      <c r="HPJ36" s="276"/>
      <c r="HPK36" s="276"/>
      <c r="HPL36" s="276"/>
      <c r="HPM36" s="276"/>
      <c r="HPN36" s="276"/>
      <c r="HPO36" s="276"/>
      <c r="HPP36" s="276"/>
      <c r="HPQ36" s="276"/>
      <c r="HPR36" s="276"/>
      <c r="HPS36" s="276"/>
      <c r="HPT36" s="276"/>
      <c r="HPU36" s="276"/>
      <c r="HPV36" s="276"/>
      <c r="HPW36" s="276"/>
      <c r="HPX36" s="276"/>
      <c r="HPY36" s="276"/>
      <c r="HPZ36" s="276"/>
      <c r="HQA36" s="276"/>
      <c r="HQB36" s="276"/>
      <c r="HQC36" s="276"/>
      <c r="HQD36" s="276"/>
      <c r="HQE36" s="276"/>
      <c r="HQF36" s="276"/>
      <c r="HQG36" s="276"/>
      <c r="HQH36" s="276"/>
      <c r="HQI36" s="276"/>
      <c r="HQJ36" s="276"/>
      <c r="HQK36" s="276"/>
      <c r="HQL36" s="276"/>
      <c r="HQM36" s="276"/>
      <c r="HQN36" s="276"/>
      <c r="HQO36" s="276"/>
      <c r="HQP36" s="276"/>
      <c r="HQQ36" s="276"/>
      <c r="HQR36" s="276"/>
      <c r="HQS36" s="276"/>
      <c r="HQT36" s="276"/>
      <c r="HQU36" s="276"/>
      <c r="HQV36" s="276"/>
      <c r="HQW36" s="276"/>
      <c r="HQX36" s="276"/>
      <c r="HQY36" s="276"/>
      <c r="HQZ36" s="276"/>
      <c r="HRA36" s="276"/>
      <c r="HRB36" s="276"/>
      <c r="HRC36" s="276"/>
      <c r="HRD36" s="276"/>
      <c r="HRE36" s="276"/>
      <c r="HRF36" s="276"/>
      <c r="HRG36" s="276"/>
      <c r="HRH36" s="276"/>
      <c r="HRI36" s="276"/>
      <c r="HRJ36" s="276"/>
      <c r="HRK36" s="276"/>
      <c r="HRL36" s="276"/>
      <c r="HRM36" s="276"/>
      <c r="HRN36" s="276"/>
      <c r="HRO36" s="276"/>
      <c r="HRP36" s="276"/>
      <c r="HRQ36" s="276"/>
      <c r="HRR36" s="276"/>
      <c r="HRS36" s="276"/>
      <c r="HRT36" s="276"/>
      <c r="HRU36" s="276"/>
      <c r="HRV36" s="276"/>
      <c r="HRW36" s="276"/>
      <c r="HRX36" s="276"/>
      <c r="HRY36" s="276"/>
      <c r="HRZ36" s="276"/>
      <c r="HSA36" s="276"/>
      <c r="HSB36" s="276"/>
      <c r="HSC36" s="276"/>
      <c r="HSD36" s="276"/>
      <c r="HSE36" s="276"/>
      <c r="HSF36" s="276"/>
      <c r="HSG36" s="276"/>
      <c r="HSH36" s="276"/>
      <c r="HSI36" s="276"/>
      <c r="HSJ36" s="276"/>
      <c r="HSK36" s="276"/>
      <c r="HSL36" s="276"/>
      <c r="HSM36" s="276"/>
      <c r="HSN36" s="276"/>
      <c r="HSO36" s="276"/>
      <c r="HSP36" s="276"/>
      <c r="HSQ36" s="276"/>
      <c r="HSR36" s="276"/>
      <c r="HSS36" s="276"/>
      <c r="HST36" s="276"/>
      <c r="HSU36" s="276"/>
      <c r="HSV36" s="276"/>
      <c r="HSW36" s="276"/>
      <c r="HSX36" s="276"/>
      <c r="HSY36" s="276"/>
      <c r="HSZ36" s="276"/>
      <c r="HTA36" s="276"/>
      <c r="HTB36" s="276"/>
      <c r="HTC36" s="276"/>
      <c r="HTD36" s="276"/>
      <c r="HTE36" s="276"/>
      <c r="HTF36" s="276"/>
      <c r="HTG36" s="276"/>
      <c r="HTH36" s="276"/>
      <c r="HTI36" s="276"/>
      <c r="HTJ36" s="276"/>
      <c r="HTK36" s="276"/>
      <c r="HTL36" s="276"/>
      <c r="HTM36" s="276"/>
      <c r="HTN36" s="276"/>
      <c r="HTO36" s="276"/>
      <c r="HTP36" s="276"/>
      <c r="HTQ36" s="276"/>
      <c r="HTR36" s="276"/>
      <c r="HTS36" s="276"/>
      <c r="HTT36" s="276"/>
      <c r="HTU36" s="276"/>
      <c r="HTV36" s="276"/>
      <c r="HTW36" s="276"/>
      <c r="HTX36" s="276"/>
      <c r="HTY36" s="276"/>
      <c r="HTZ36" s="276"/>
      <c r="HUA36" s="276"/>
      <c r="HUB36" s="276"/>
      <c r="HUC36" s="276"/>
      <c r="HUD36" s="276"/>
      <c r="HUE36" s="276"/>
      <c r="HUF36" s="276"/>
      <c r="HUG36" s="276"/>
      <c r="HUH36" s="276"/>
      <c r="HUI36" s="276"/>
      <c r="HUJ36" s="276"/>
      <c r="HUK36" s="276"/>
      <c r="HUL36" s="276"/>
      <c r="HUM36" s="276"/>
      <c r="HUN36" s="276"/>
      <c r="HUO36" s="276"/>
      <c r="HUP36" s="276"/>
      <c r="HUQ36" s="276"/>
      <c r="HUR36" s="276"/>
      <c r="HUS36" s="276"/>
      <c r="HUT36" s="276"/>
      <c r="HUU36" s="276"/>
      <c r="HUV36" s="276"/>
      <c r="HUW36" s="276"/>
      <c r="HUX36" s="276"/>
      <c r="HUY36" s="276"/>
      <c r="HUZ36" s="276"/>
      <c r="HVA36" s="276"/>
      <c r="HVB36" s="276"/>
      <c r="HVC36" s="276"/>
      <c r="HVD36" s="276"/>
      <c r="HVE36" s="276"/>
      <c r="HVF36" s="276"/>
      <c r="HVG36" s="276"/>
      <c r="HVH36" s="276"/>
      <c r="HVI36" s="276"/>
      <c r="HVJ36" s="276"/>
      <c r="HVK36" s="276"/>
      <c r="HVL36" s="276"/>
      <c r="HVM36" s="276"/>
      <c r="HVN36" s="276"/>
      <c r="HVO36" s="276"/>
      <c r="HVP36" s="276"/>
      <c r="HVQ36" s="276"/>
      <c r="HVR36" s="276"/>
      <c r="HVS36" s="276"/>
      <c r="HVT36" s="276"/>
      <c r="HVU36" s="276"/>
      <c r="HVV36" s="276"/>
      <c r="HVW36" s="276"/>
      <c r="HVX36" s="276"/>
      <c r="HVY36" s="276"/>
      <c r="HVZ36" s="276"/>
      <c r="HWA36" s="276"/>
      <c r="HWB36" s="276"/>
      <c r="HWC36" s="276"/>
      <c r="HWD36" s="276"/>
      <c r="HWE36" s="276"/>
      <c r="HWF36" s="276"/>
      <c r="HWG36" s="276"/>
      <c r="HWH36" s="276"/>
      <c r="HWI36" s="276"/>
      <c r="HWJ36" s="276"/>
      <c r="HWK36" s="276"/>
      <c r="HWL36" s="276"/>
      <c r="HWM36" s="276"/>
      <c r="HWN36" s="276"/>
      <c r="HWO36" s="276"/>
      <c r="HWP36" s="276"/>
      <c r="HWQ36" s="276"/>
      <c r="HWR36" s="276"/>
      <c r="HWS36" s="276"/>
      <c r="HWT36" s="276"/>
      <c r="HWU36" s="276"/>
      <c r="HWV36" s="276"/>
      <c r="HWW36" s="276"/>
      <c r="HWX36" s="276"/>
      <c r="HWY36" s="276"/>
      <c r="HWZ36" s="276"/>
      <c r="HXA36" s="276"/>
      <c r="HXB36" s="276"/>
      <c r="HXC36" s="276"/>
      <c r="HXD36" s="276"/>
      <c r="HXE36" s="276"/>
      <c r="HXF36" s="276"/>
      <c r="HXG36" s="276"/>
      <c r="HXH36" s="276"/>
      <c r="HXI36" s="276"/>
      <c r="HXJ36" s="276"/>
      <c r="HXK36" s="276"/>
      <c r="HXL36" s="276"/>
      <c r="HXM36" s="276"/>
      <c r="HXN36" s="276"/>
      <c r="HXO36" s="276"/>
      <c r="HXP36" s="276"/>
      <c r="HXQ36" s="276"/>
      <c r="HXR36" s="276"/>
      <c r="HXS36" s="276"/>
      <c r="HXT36" s="276"/>
      <c r="HXU36" s="276"/>
      <c r="HXV36" s="276"/>
      <c r="HXW36" s="276"/>
      <c r="HXX36" s="276"/>
      <c r="HXY36" s="276"/>
      <c r="HXZ36" s="276"/>
      <c r="HYA36" s="276"/>
      <c r="HYB36" s="276"/>
      <c r="HYC36" s="276"/>
      <c r="HYD36" s="276"/>
      <c r="HYE36" s="276"/>
      <c r="HYF36" s="276"/>
      <c r="HYG36" s="276"/>
      <c r="HYH36" s="276"/>
      <c r="HYI36" s="276"/>
      <c r="HYJ36" s="276"/>
      <c r="HYK36" s="276"/>
      <c r="HYL36" s="276"/>
      <c r="HYM36" s="276"/>
      <c r="HYN36" s="276"/>
      <c r="HYO36" s="276"/>
      <c r="HYP36" s="276"/>
      <c r="HYQ36" s="276"/>
      <c r="HYR36" s="276"/>
      <c r="HYS36" s="276"/>
      <c r="HYT36" s="276"/>
      <c r="HYU36" s="276"/>
      <c r="HYV36" s="276"/>
      <c r="HYW36" s="276"/>
      <c r="HYX36" s="276"/>
      <c r="HYY36" s="276"/>
      <c r="HYZ36" s="276"/>
      <c r="HZA36" s="276"/>
      <c r="HZB36" s="276"/>
      <c r="HZC36" s="276"/>
      <c r="HZD36" s="276"/>
      <c r="HZE36" s="276"/>
      <c r="HZF36" s="276"/>
      <c r="HZG36" s="276"/>
      <c r="HZH36" s="276"/>
      <c r="HZI36" s="276"/>
      <c r="HZJ36" s="276"/>
      <c r="HZK36" s="276"/>
      <c r="HZL36" s="276"/>
      <c r="HZM36" s="276"/>
      <c r="HZN36" s="276"/>
      <c r="HZO36" s="276"/>
      <c r="HZP36" s="276"/>
      <c r="HZQ36" s="276"/>
      <c r="HZR36" s="276"/>
      <c r="HZS36" s="276"/>
      <c r="HZT36" s="276"/>
      <c r="HZU36" s="276"/>
      <c r="HZV36" s="276"/>
      <c r="HZW36" s="276"/>
      <c r="HZX36" s="276"/>
      <c r="HZY36" s="276"/>
      <c r="HZZ36" s="276"/>
      <c r="IAA36" s="276"/>
      <c r="IAB36" s="276"/>
      <c r="IAC36" s="276"/>
      <c r="IAD36" s="276"/>
      <c r="IAE36" s="276"/>
      <c r="IAF36" s="276"/>
      <c r="IAG36" s="276"/>
      <c r="IAH36" s="276"/>
      <c r="IAI36" s="276"/>
      <c r="IAJ36" s="276"/>
      <c r="IAK36" s="276"/>
      <c r="IAL36" s="276"/>
      <c r="IAM36" s="276"/>
      <c r="IAN36" s="276"/>
      <c r="IAO36" s="276"/>
      <c r="IAP36" s="276"/>
      <c r="IAQ36" s="276"/>
      <c r="IAR36" s="276"/>
      <c r="IAS36" s="276"/>
      <c r="IAT36" s="276"/>
      <c r="IAU36" s="276"/>
      <c r="IAV36" s="276"/>
      <c r="IAW36" s="276"/>
      <c r="IAX36" s="276"/>
      <c r="IAY36" s="276"/>
      <c r="IAZ36" s="276"/>
      <c r="IBA36" s="276"/>
      <c r="IBB36" s="276"/>
      <c r="IBC36" s="276"/>
      <c r="IBD36" s="276"/>
      <c r="IBE36" s="276"/>
      <c r="IBF36" s="276"/>
      <c r="IBG36" s="276"/>
      <c r="IBH36" s="276"/>
      <c r="IBI36" s="276"/>
      <c r="IBJ36" s="276"/>
      <c r="IBK36" s="276"/>
      <c r="IBL36" s="276"/>
      <c r="IBM36" s="276"/>
      <c r="IBN36" s="276"/>
      <c r="IBO36" s="276"/>
      <c r="IBP36" s="276"/>
      <c r="IBQ36" s="276"/>
      <c r="IBR36" s="276"/>
      <c r="IBS36" s="276"/>
      <c r="IBT36" s="276"/>
      <c r="IBU36" s="276"/>
      <c r="IBV36" s="276"/>
      <c r="IBW36" s="276"/>
      <c r="IBX36" s="276"/>
      <c r="IBY36" s="276"/>
      <c r="IBZ36" s="276"/>
      <c r="ICA36" s="276"/>
      <c r="ICB36" s="276"/>
      <c r="ICC36" s="276"/>
      <c r="ICD36" s="276"/>
      <c r="ICE36" s="276"/>
      <c r="ICF36" s="276"/>
      <c r="ICG36" s="276"/>
      <c r="ICH36" s="276"/>
      <c r="ICI36" s="276"/>
      <c r="ICJ36" s="276"/>
      <c r="ICK36" s="276"/>
      <c r="ICL36" s="276"/>
      <c r="ICM36" s="276"/>
      <c r="ICN36" s="276"/>
      <c r="ICO36" s="276"/>
      <c r="ICP36" s="276"/>
      <c r="ICQ36" s="276"/>
      <c r="ICR36" s="276"/>
      <c r="ICS36" s="276"/>
      <c r="ICT36" s="276"/>
      <c r="ICU36" s="276"/>
      <c r="ICV36" s="276"/>
      <c r="ICW36" s="276"/>
      <c r="ICX36" s="276"/>
      <c r="ICY36" s="276"/>
      <c r="ICZ36" s="276"/>
      <c r="IDA36" s="276"/>
      <c r="IDB36" s="276"/>
      <c r="IDC36" s="276"/>
      <c r="IDD36" s="276"/>
      <c r="IDE36" s="276"/>
      <c r="IDF36" s="276"/>
      <c r="IDG36" s="276"/>
      <c r="IDH36" s="276"/>
      <c r="IDI36" s="276"/>
      <c r="IDJ36" s="276"/>
      <c r="IDK36" s="276"/>
      <c r="IDL36" s="276"/>
      <c r="IDM36" s="276"/>
      <c r="IDN36" s="276"/>
      <c r="IDO36" s="276"/>
      <c r="IDP36" s="276"/>
      <c r="IDQ36" s="276"/>
      <c r="IDR36" s="276"/>
      <c r="IDS36" s="276"/>
      <c r="IDT36" s="276"/>
      <c r="IDU36" s="276"/>
      <c r="IDV36" s="276"/>
      <c r="IDW36" s="276"/>
      <c r="IDX36" s="276"/>
      <c r="IDY36" s="276"/>
      <c r="IDZ36" s="276"/>
      <c r="IEA36" s="276"/>
      <c r="IEB36" s="276"/>
      <c r="IEC36" s="276"/>
      <c r="IED36" s="276"/>
      <c r="IEE36" s="276"/>
      <c r="IEF36" s="276"/>
      <c r="IEG36" s="276"/>
      <c r="IEH36" s="276"/>
      <c r="IEI36" s="276"/>
      <c r="IEJ36" s="276"/>
      <c r="IEK36" s="276"/>
      <c r="IEL36" s="276"/>
      <c r="IEM36" s="276"/>
      <c r="IEN36" s="276"/>
      <c r="IEO36" s="276"/>
      <c r="IEP36" s="276"/>
      <c r="IEQ36" s="276"/>
      <c r="IER36" s="276"/>
      <c r="IES36" s="276"/>
      <c r="IET36" s="276"/>
      <c r="IEU36" s="276"/>
      <c r="IEV36" s="276"/>
      <c r="IEW36" s="276"/>
      <c r="IEX36" s="276"/>
      <c r="IEY36" s="276"/>
      <c r="IEZ36" s="276"/>
      <c r="IFA36" s="276"/>
      <c r="IFB36" s="276"/>
      <c r="IFC36" s="276"/>
      <c r="IFD36" s="276"/>
      <c r="IFE36" s="276"/>
      <c r="IFF36" s="276"/>
      <c r="IFG36" s="276"/>
      <c r="IFH36" s="276"/>
      <c r="IFI36" s="276"/>
      <c r="IFJ36" s="276"/>
      <c r="IFK36" s="276"/>
      <c r="IFL36" s="276"/>
      <c r="IFM36" s="276"/>
      <c r="IFN36" s="276"/>
      <c r="IFO36" s="276"/>
      <c r="IFP36" s="276"/>
      <c r="IFQ36" s="276"/>
      <c r="IFR36" s="276"/>
      <c r="IFS36" s="276"/>
      <c r="IFT36" s="276"/>
      <c r="IFU36" s="276"/>
      <c r="IFV36" s="276"/>
      <c r="IFW36" s="276"/>
      <c r="IFX36" s="276"/>
      <c r="IFY36" s="276"/>
      <c r="IFZ36" s="276"/>
      <c r="IGA36" s="276"/>
      <c r="IGB36" s="276"/>
      <c r="IGC36" s="276"/>
      <c r="IGD36" s="276"/>
      <c r="IGE36" s="276"/>
      <c r="IGF36" s="276"/>
      <c r="IGG36" s="276"/>
      <c r="IGH36" s="276"/>
      <c r="IGI36" s="276"/>
      <c r="IGJ36" s="276"/>
      <c r="IGK36" s="276"/>
      <c r="IGL36" s="276"/>
      <c r="IGM36" s="276"/>
      <c r="IGN36" s="276"/>
      <c r="IGO36" s="276"/>
      <c r="IGP36" s="276"/>
      <c r="IGQ36" s="276"/>
      <c r="IGR36" s="276"/>
      <c r="IGS36" s="276"/>
      <c r="IGT36" s="276"/>
      <c r="IGU36" s="276"/>
      <c r="IGV36" s="276"/>
      <c r="IGW36" s="276"/>
      <c r="IGX36" s="276"/>
      <c r="IGY36" s="276"/>
      <c r="IGZ36" s="276"/>
      <c r="IHA36" s="276"/>
      <c r="IHB36" s="276"/>
      <c r="IHC36" s="276"/>
      <c r="IHD36" s="276"/>
      <c r="IHE36" s="276"/>
      <c r="IHF36" s="276"/>
      <c r="IHG36" s="276"/>
      <c r="IHH36" s="276"/>
      <c r="IHI36" s="276"/>
      <c r="IHJ36" s="276"/>
      <c r="IHK36" s="276"/>
      <c r="IHL36" s="276"/>
      <c r="IHM36" s="276"/>
      <c r="IHN36" s="276"/>
      <c r="IHO36" s="276"/>
      <c r="IHP36" s="276"/>
      <c r="IHQ36" s="276"/>
      <c r="IHR36" s="276"/>
      <c r="IHS36" s="276"/>
      <c r="IHT36" s="276"/>
      <c r="IHU36" s="276"/>
      <c r="IHV36" s="276"/>
      <c r="IHW36" s="276"/>
      <c r="IHX36" s="276"/>
      <c r="IHY36" s="276"/>
      <c r="IHZ36" s="276"/>
      <c r="IIA36" s="276"/>
      <c r="IIB36" s="276"/>
      <c r="IIC36" s="276"/>
      <c r="IID36" s="276"/>
      <c r="IIE36" s="276"/>
      <c r="IIF36" s="276"/>
      <c r="IIG36" s="276"/>
      <c r="IIH36" s="276"/>
      <c r="III36" s="276"/>
      <c r="IIJ36" s="276"/>
      <c r="IIK36" s="276"/>
      <c r="IIL36" s="276"/>
      <c r="IIM36" s="276"/>
      <c r="IIN36" s="276"/>
      <c r="IIO36" s="276"/>
      <c r="IIP36" s="276"/>
      <c r="IIQ36" s="276"/>
      <c r="IIR36" s="276"/>
      <c r="IIS36" s="276"/>
      <c r="IIT36" s="276"/>
      <c r="IIU36" s="276"/>
      <c r="IIV36" s="276"/>
      <c r="IIW36" s="276"/>
      <c r="IIX36" s="276"/>
      <c r="IIY36" s="276"/>
      <c r="IIZ36" s="276"/>
      <c r="IJA36" s="276"/>
      <c r="IJB36" s="276"/>
      <c r="IJC36" s="276"/>
      <c r="IJD36" s="276"/>
      <c r="IJE36" s="276"/>
      <c r="IJF36" s="276"/>
      <c r="IJG36" s="276"/>
      <c r="IJH36" s="276"/>
      <c r="IJI36" s="276"/>
      <c r="IJJ36" s="276"/>
      <c r="IJK36" s="276"/>
      <c r="IJL36" s="276"/>
      <c r="IJM36" s="276"/>
      <c r="IJN36" s="276"/>
      <c r="IJO36" s="276"/>
      <c r="IJP36" s="276"/>
      <c r="IJQ36" s="276"/>
      <c r="IJR36" s="276"/>
      <c r="IJS36" s="276"/>
      <c r="IJT36" s="276"/>
      <c r="IJU36" s="276"/>
      <c r="IJV36" s="276"/>
      <c r="IJW36" s="276"/>
      <c r="IJX36" s="276"/>
      <c r="IJY36" s="276"/>
      <c r="IJZ36" s="276"/>
      <c r="IKA36" s="276"/>
      <c r="IKB36" s="276"/>
      <c r="IKC36" s="276"/>
      <c r="IKD36" s="276"/>
      <c r="IKE36" s="276"/>
      <c r="IKF36" s="276"/>
      <c r="IKG36" s="276"/>
      <c r="IKH36" s="276"/>
      <c r="IKI36" s="276"/>
      <c r="IKJ36" s="276"/>
      <c r="IKK36" s="276"/>
      <c r="IKL36" s="276"/>
      <c r="IKM36" s="276"/>
      <c r="IKN36" s="276"/>
      <c r="IKO36" s="276"/>
      <c r="IKP36" s="276"/>
      <c r="IKQ36" s="276"/>
      <c r="IKR36" s="276"/>
      <c r="IKS36" s="276"/>
      <c r="IKT36" s="276"/>
      <c r="IKU36" s="276"/>
      <c r="IKV36" s="276"/>
      <c r="IKW36" s="276"/>
      <c r="IKX36" s="276"/>
      <c r="IKY36" s="276"/>
      <c r="IKZ36" s="276"/>
      <c r="ILA36" s="276"/>
      <c r="ILB36" s="276"/>
      <c r="ILC36" s="276"/>
      <c r="ILD36" s="276"/>
      <c r="ILE36" s="276"/>
      <c r="ILF36" s="276"/>
      <c r="ILG36" s="276"/>
      <c r="ILH36" s="276"/>
      <c r="ILI36" s="276"/>
      <c r="ILJ36" s="276"/>
      <c r="ILK36" s="276"/>
      <c r="ILL36" s="276"/>
      <c r="ILM36" s="276"/>
      <c r="ILN36" s="276"/>
      <c r="ILO36" s="276"/>
      <c r="ILP36" s="276"/>
      <c r="ILQ36" s="276"/>
      <c r="ILR36" s="276"/>
      <c r="ILS36" s="276"/>
      <c r="ILT36" s="276"/>
      <c r="ILU36" s="276"/>
      <c r="ILV36" s="276"/>
      <c r="ILW36" s="276"/>
      <c r="ILX36" s="276"/>
      <c r="ILY36" s="276"/>
      <c r="ILZ36" s="276"/>
      <c r="IMA36" s="276"/>
      <c r="IMB36" s="276"/>
      <c r="IMC36" s="276"/>
      <c r="IMD36" s="276"/>
      <c r="IME36" s="276"/>
      <c r="IMF36" s="276"/>
      <c r="IMG36" s="276"/>
      <c r="IMH36" s="276"/>
      <c r="IMI36" s="276"/>
      <c r="IMJ36" s="276"/>
      <c r="IMK36" s="276"/>
      <c r="IML36" s="276"/>
      <c r="IMM36" s="276"/>
      <c r="IMN36" s="276"/>
      <c r="IMO36" s="276"/>
      <c r="IMP36" s="276"/>
      <c r="IMQ36" s="276"/>
      <c r="IMR36" s="276"/>
      <c r="IMS36" s="276"/>
      <c r="IMT36" s="276"/>
      <c r="IMU36" s="276"/>
      <c r="IMV36" s="276"/>
      <c r="IMW36" s="276"/>
      <c r="IMX36" s="276"/>
      <c r="IMY36" s="276"/>
      <c r="IMZ36" s="276"/>
      <c r="INA36" s="276"/>
      <c r="INB36" s="276"/>
      <c r="INC36" s="276"/>
      <c r="IND36" s="276"/>
      <c r="INE36" s="276"/>
      <c r="INF36" s="276"/>
      <c r="ING36" s="276"/>
      <c r="INH36" s="276"/>
      <c r="INI36" s="276"/>
      <c r="INJ36" s="276"/>
      <c r="INK36" s="276"/>
      <c r="INL36" s="276"/>
      <c r="INM36" s="276"/>
      <c r="INN36" s="276"/>
      <c r="INO36" s="276"/>
      <c r="INP36" s="276"/>
      <c r="INQ36" s="276"/>
      <c r="INR36" s="276"/>
      <c r="INS36" s="276"/>
      <c r="INT36" s="276"/>
      <c r="INU36" s="276"/>
      <c r="INV36" s="276"/>
      <c r="INW36" s="276"/>
      <c r="INX36" s="276"/>
      <c r="INY36" s="276"/>
      <c r="INZ36" s="276"/>
      <c r="IOA36" s="276"/>
      <c r="IOB36" s="276"/>
      <c r="IOC36" s="276"/>
      <c r="IOD36" s="276"/>
      <c r="IOE36" s="276"/>
      <c r="IOF36" s="276"/>
      <c r="IOG36" s="276"/>
      <c r="IOH36" s="276"/>
      <c r="IOI36" s="276"/>
      <c r="IOJ36" s="276"/>
      <c r="IOK36" s="276"/>
      <c r="IOL36" s="276"/>
      <c r="IOM36" s="276"/>
      <c r="ION36" s="276"/>
      <c r="IOO36" s="276"/>
      <c r="IOP36" s="276"/>
      <c r="IOQ36" s="276"/>
      <c r="IOR36" s="276"/>
      <c r="IOS36" s="276"/>
      <c r="IOT36" s="276"/>
      <c r="IOU36" s="276"/>
      <c r="IOV36" s="276"/>
      <c r="IOW36" s="276"/>
      <c r="IOX36" s="276"/>
      <c r="IOY36" s="276"/>
      <c r="IOZ36" s="276"/>
      <c r="IPA36" s="276"/>
      <c r="IPB36" s="276"/>
      <c r="IPC36" s="276"/>
      <c r="IPD36" s="276"/>
      <c r="IPE36" s="276"/>
      <c r="IPF36" s="276"/>
      <c r="IPG36" s="276"/>
      <c r="IPH36" s="276"/>
      <c r="IPI36" s="276"/>
      <c r="IPJ36" s="276"/>
      <c r="IPK36" s="276"/>
      <c r="IPL36" s="276"/>
      <c r="IPM36" s="276"/>
      <c r="IPN36" s="276"/>
      <c r="IPO36" s="276"/>
      <c r="IPP36" s="276"/>
      <c r="IPQ36" s="276"/>
      <c r="IPR36" s="276"/>
      <c r="IPS36" s="276"/>
      <c r="IPT36" s="276"/>
      <c r="IPU36" s="276"/>
      <c r="IPV36" s="276"/>
      <c r="IPW36" s="276"/>
      <c r="IPX36" s="276"/>
      <c r="IPY36" s="276"/>
      <c r="IPZ36" s="276"/>
      <c r="IQA36" s="276"/>
      <c r="IQB36" s="276"/>
      <c r="IQC36" s="276"/>
      <c r="IQD36" s="276"/>
      <c r="IQE36" s="276"/>
      <c r="IQF36" s="276"/>
      <c r="IQG36" s="276"/>
      <c r="IQH36" s="276"/>
      <c r="IQI36" s="276"/>
      <c r="IQJ36" s="276"/>
      <c r="IQK36" s="276"/>
      <c r="IQL36" s="276"/>
      <c r="IQM36" s="276"/>
      <c r="IQN36" s="276"/>
      <c r="IQO36" s="276"/>
      <c r="IQP36" s="276"/>
      <c r="IQQ36" s="276"/>
      <c r="IQR36" s="276"/>
      <c r="IQS36" s="276"/>
      <c r="IQT36" s="276"/>
      <c r="IQU36" s="276"/>
      <c r="IQV36" s="276"/>
      <c r="IQW36" s="276"/>
      <c r="IQX36" s="276"/>
      <c r="IQY36" s="276"/>
      <c r="IQZ36" s="276"/>
      <c r="IRA36" s="276"/>
      <c r="IRB36" s="276"/>
      <c r="IRC36" s="276"/>
      <c r="IRD36" s="276"/>
      <c r="IRE36" s="276"/>
      <c r="IRF36" s="276"/>
      <c r="IRG36" s="276"/>
      <c r="IRH36" s="276"/>
      <c r="IRI36" s="276"/>
      <c r="IRJ36" s="276"/>
      <c r="IRK36" s="276"/>
      <c r="IRL36" s="276"/>
      <c r="IRM36" s="276"/>
      <c r="IRN36" s="276"/>
      <c r="IRO36" s="276"/>
      <c r="IRP36" s="276"/>
      <c r="IRQ36" s="276"/>
      <c r="IRR36" s="276"/>
      <c r="IRS36" s="276"/>
      <c r="IRT36" s="276"/>
      <c r="IRU36" s="276"/>
      <c r="IRV36" s="276"/>
      <c r="IRW36" s="276"/>
      <c r="IRX36" s="276"/>
      <c r="IRY36" s="276"/>
      <c r="IRZ36" s="276"/>
      <c r="ISA36" s="276"/>
      <c r="ISB36" s="276"/>
      <c r="ISC36" s="276"/>
      <c r="ISD36" s="276"/>
      <c r="ISE36" s="276"/>
      <c r="ISF36" s="276"/>
      <c r="ISG36" s="276"/>
      <c r="ISH36" s="276"/>
      <c r="ISI36" s="276"/>
      <c r="ISJ36" s="276"/>
      <c r="ISK36" s="276"/>
      <c r="ISL36" s="276"/>
      <c r="ISM36" s="276"/>
      <c r="ISN36" s="276"/>
      <c r="ISO36" s="276"/>
      <c r="ISP36" s="276"/>
      <c r="ISQ36" s="276"/>
      <c r="ISR36" s="276"/>
      <c r="ISS36" s="276"/>
      <c r="IST36" s="276"/>
      <c r="ISU36" s="276"/>
      <c r="ISV36" s="276"/>
      <c r="ISW36" s="276"/>
      <c r="ISX36" s="276"/>
      <c r="ISY36" s="276"/>
      <c r="ISZ36" s="276"/>
      <c r="ITA36" s="276"/>
      <c r="ITB36" s="276"/>
      <c r="ITC36" s="276"/>
      <c r="ITD36" s="276"/>
      <c r="ITE36" s="276"/>
      <c r="ITF36" s="276"/>
      <c r="ITG36" s="276"/>
      <c r="ITH36" s="276"/>
      <c r="ITI36" s="276"/>
      <c r="ITJ36" s="276"/>
      <c r="ITK36" s="276"/>
      <c r="ITL36" s="276"/>
      <c r="ITM36" s="276"/>
      <c r="ITN36" s="276"/>
      <c r="ITO36" s="276"/>
      <c r="ITP36" s="276"/>
      <c r="ITQ36" s="276"/>
      <c r="ITR36" s="276"/>
      <c r="ITS36" s="276"/>
      <c r="ITT36" s="276"/>
      <c r="ITU36" s="276"/>
      <c r="ITV36" s="276"/>
      <c r="ITW36" s="276"/>
      <c r="ITX36" s="276"/>
      <c r="ITY36" s="276"/>
      <c r="ITZ36" s="276"/>
      <c r="IUA36" s="276"/>
      <c r="IUB36" s="276"/>
      <c r="IUC36" s="276"/>
      <c r="IUD36" s="276"/>
      <c r="IUE36" s="276"/>
      <c r="IUF36" s="276"/>
      <c r="IUG36" s="276"/>
      <c r="IUH36" s="276"/>
      <c r="IUI36" s="276"/>
      <c r="IUJ36" s="276"/>
      <c r="IUK36" s="276"/>
      <c r="IUL36" s="276"/>
      <c r="IUM36" s="276"/>
      <c r="IUN36" s="276"/>
      <c r="IUO36" s="276"/>
      <c r="IUP36" s="276"/>
      <c r="IUQ36" s="276"/>
      <c r="IUR36" s="276"/>
      <c r="IUS36" s="276"/>
      <c r="IUT36" s="276"/>
      <c r="IUU36" s="276"/>
      <c r="IUV36" s="276"/>
      <c r="IUW36" s="276"/>
      <c r="IUX36" s="276"/>
      <c r="IUY36" s="276"/>
      <c r="IUZ36" s="276"/>
      <c r="IVA36" s="276"/>
      <c r="IVB36" s="276"/>
      <c r="IVC36" s="276"/>
      <c r="IVD36" s="276"/>
      <c r="IVE36" s="276"/>
      <c r="IVF36" s="276"/>
      <c r="IVG36" s="276"/>
      <c r="IVH36" s="276"/>
      <c r="IVI36" s="276"/>
      <c r="IVJ36" s="276"/>
      <c r="IVK36" s="276"/>
      <c r="IVL36" s="276"/>
      <c r="IVM36" s="276"/>
      <c r="IVN36" s="276"/>
      <c r="IVO36" s="276"/>
      <c r="IVP36" s="276"/>
      <c r="IVQ36" s="276"/>
      <c r="IVR36" s="276"/>
      <c r="IVS36" s="276"/>
      <c r="IVT36" s="276"/>
      <c r="IVU36" s="276"/>
      <c r="IVV36" s="276"/>
      <c r="IVW36" s="276"/>
      <c r="IVX36" s="276"/>
      <c r="IVY36" s="276"/>
      <c r="IVZ36" s="276"/>
      <c r="IWA36" s="276"/>
      <c r="IWB36" s="276"/>
      <c r="IWC36" s="276"/>
      <c r="IWD36" s="276"/>
      <c r="IWE36" s="276"/>
      <c r="IWF36" s="276"/>
      <c r="IWG36" s="276"/>
      <c r="IWH36" s="276"/>
      <c r="IWI36" s="276"/>
      <c r="IWJ36" s="276"/>
      <c r="IWK36" s="276"/>
      <c r="IWL36" s="276"/>
      <c r="IWM36" s="276"/>
      <c r="IWN36" s="276"/>
      <c r="IWO36" s="276"/>
      <c r="IWP36" s="276"/>
      <c r="IWQ36" s="276"/>
      <c r="IWR36" s="276"/>
      <c r="IWS36" s="276"/>
      <c r="IWT36" s="276"/>
      <c r="IWU36" s="276"/>
      <c r="IWV36" s="276"/>
      <c r="IWW36" s="276"/>
      <c r="IWX36" s="276"/>
      <c r="IWY36" s="276"/>
      <c r="IWZ36" s="276"/>
      <c r="IXA36" s="276"/>
      <c r="IXB36" s="276"/>
      <c r="IXC36" s="276"/>
      <c r="IXD36" s="276"/>
      <c r="IXE36" s="276"/>
      <c r="IXF36" s="276"/>
      <c r="IXG36" s="276"/>
      <c r="IXH36" s="276"/>
      <c r="IXI36" s="276"/>
      <c r="IXJ36" s="276"/>
      <c r="IXK36" s="276"/>
      <c r="IXL36" s="276"/>
      <c r="IXM36" s="276"/>
      <c r="IXN36" s="276"/>
      <c r="IXO36" s="276"/>
      <c r="IXP36" s="276"/>
      <c r="IXQ36" s="276"/>
      <c r="IXR36" s="276"/>
      <c r="IXS36" s="276"/>
      <c r="IXT36" s="276"/>
      <c r="IXU36" s="276"/>
      <c r="IXV36" s="276"/>
      <c r="IXW36" s="276"/>
      <c r="IXX36" s="276"/>
      <c r="IXY36" s="276"/>
      <c r="IXZ36" s="276"/>
      <c r="IYA36" s="276"/>
      <c r="IYB36" s="276"/>
      <c r="IYC36" s="276"/>
      <c r="IYD36" s="276"/>
      <c r="IYE36" s="276"/>
      <c r="IYF36" s="276"/>
      <c r="IYG36" s="276"/>
      <c r="IYH36" s="276"/>
      <c r="IYI36" s="276"/>
      <c r="IYJ36" s="276"/>
      <c r="IYK36" s="276"/>
      <c r="IYL36" s="276"/>
      <c r="IYM36" s="276"/>
      <c r="IYN36" s="276"/>
      <c r="IYO36" s="276"/>
      <c r="IYP36" s="276"/>
      <c r="IYQ36" s="276"/>
      <c r="IYR36" s="276"/>
      <c r="IYS36" s="276"/>
      <c r="IYT36" s="276"/>
      <c r="IYU36" s="276"/>
      <c r="IYV36" s="276"/>
      <c r="IYW36" s="276"/>
      <c r="IYX36" s="276"/>
      <c r="IYY36" s="276"/>
      <c r="IYZ36" s="276"/>
      <c r="IZA36" s="276"/>
      <c r="IZB36" s="276"/>
      <c r="IZC36" s="276"/>
      <c r="IZD36" s="276"/>
      <c r="IZE36" s="276"/>
      <c r="IZF36" s="276"/>
      <c r="IZG36" s="276"/>
      <c r="IZH36" s="276"/>
      <c r="IZI36" s="276"/>
      <c r="IZJ36" s="276"/>
      <c r="IZK36" s="276"/>
      <c r="IZL36" s="276"/>
      <c r="IZM36" s="276"/>
      <c r="IZN36" s="276"/>
      <c r="IZO36" s="276"/>
      <c r="IZP36" s="276"/>
      <c r="IZQ36" s="276"/>
      <c r="IZR36" s="276"/>
      <c r="IZS36" s="276"/>
      <c r="IZT36" s="276"/>
      <c r="IZU36" s="276"/>
      <c r="IZV36" s="276"/>
      <c r="IZW36" s="276"/>
      <c r="IZX36" s="276"/>
      <c r="IZY36" s="276"/>
      <c r="IZZ36" s="276"/>
      <c r="JAA36" s="276"/>
      <c r="JAB36" s="276"/>
      <c r="JAC36" s="276"/>
      <c r="JAD36" s="276"/>
      <c r="JAE36" s="276"/>
      <c r="JAF36" s="276"/>
      <c r="JAG36" s="276"/>
      <c r="JAH36" s="276"/>
      <c r="JAI36" s="276"/>
      <c r="JAJ36" s="276"/>
      <c r="JAK36" s="276"/>
      <c r="JAL36" s="276"/>
      <c r="JAM36" s="276"/>
      <c r="JAN36" s="276"/>
      <c r="JAO36" s="276"/>
      <c r="JAP36" s="276"/>
      <c r="JAQ36" s="276"/>
      <c r="JAR36" s="276"/>
      <c r="JAS36" s="276"/>
      <c r="JAT36" s="276"/>
      <c r="JAU36" s="276"/>
      <c r="JAV36" s="276"/>
      <c r="JAW36" s="276"/>
      <c r="JAX36" s="276"/>
      <c r="JAY36" s="276"/>
      <c r="JAZ36" s="276"/>
      <c r="JBA36" s="276"/>
      <c r="JBB36" s="276"/>
      <c r="JBC36" s="276"/>
      <c r="JBD36" s="276"/>
      <c r="JBE36" s="276"/>
      <c r="JBF36" s="276"/>
      <c r="JBG36" s="276"/>
      <c r="JBH36" s="276"/>
      <c r="JBI36" s="276"/>
      <c r="JBJ36" s="276"/>
      <c r="JBK36" s="276"/>
      <c r="JBL36" s="276"/>
      <c r="JBM36" s="276"/>
      <c r="JBN36" s="276"/>
      <c r="JBO36" s="276"/>
      <c r="JBP36" s="276"/>
      <c r="JBQ36" s="276"/>
      <c r="JBR36" s="276"/>
      <c r="JBS36" s="276"/>
      <c r="JBT36" s="276"/>
      <c r="JBU36" s="276"/>
      <c r="JBV36" s="276"/>
      <c r="JBW36" s="276"/>
      <c r="JBX36" s="276"/>
      <c r="JBY36" s="276"/>
      <c r="JBZ36" s="276"/>
      <c r="JCA36" s="276"/>
      <c r="JCB36" s="276"/>
      <c r="JCC36" s="276"/>
      <c r="JCD36" s="276"/>
      <c r="JCE36" s="276"/>
      <c r="JCF36" s="276"/>
      <c r="JCG36" s="276"/>
      <c r="JCH36" s="276"/>
      <c r="JCI36" s="276"/>
      <c r="JCJ36" s="276"/>
      <c r="JCK36" s="276"/>
      <c r="JCL36" s="276"/>
      <c r="JCM36" s="276"/>
      <c r="JCN36" s="276"/>
      <c r="JCO36" s="276"/>
      <c r="JCP36" s="276"/>
      <c r="JCQ36" s="276"/>
      <c r="JCR36" s="276"/>
      <c r="JCS36" s="276"/>
      <c r="JCT36" s="276"/>
      <c r="JCU36" s="276"/>
      <c r="JCV36" s="276"/>
      <c r="JCW36" s="276"/>
      <c r="JCX36" s="276"/>
      <c r="JCY36" s="276"/>
      <c r="JCZ36" s="276"/>
      <c r="JDA36" s="276"/>
      <c r="JDB36" s="276"/>
      <c r="JDC36" s="276"/>
      <c r="JDD36" s="276"/>
      <c r="JDE36" s="276"/>
      <c r="JDF36" s="276"/>
      <c r="JDG36" s="276"/>
      <c r="JDH36" s="276"/>
      <c r="JDI36" s="276"/>
      <c r="JDJ36" s="276"/>
      <c r="JDK36" s="276"/>
      <c r="JDL36" s="276"/>
      <c r="JDM36" s="276"/>
      <c r="JDN36" s="276"/>
      <c r="JDO36" s="276"/>
      <c r="JDP36" s="276"/>
      <c r="JDQ36" s="276"/>
      <c r="JDR36" s="276"/>
      <c r="JDS36" s="276"/>
      <c r="JDT36" s="276"/>
      <c r="JDU36" s="276"/>
      <c r="JDV36" s="276"/>
      <c r="JDW36" s="276"/>
      <c r="JDX36" s="276"/>
      <c r="JDY36" s="276"/>
      <c r="JDZ36" s="276"/>
      <c r="JEA36" s="276"/>
      <c r="JEB36" s="276"/>
      <c r="JEC36" s="276"/>
      <c r="JED36" s="276"/>
      <c r="JEE36" s="276"/>
      <c r="JEF36" s="276"/>
      <c r="JEG36" s="276"/>
      <c r="JEH36" s="276"/>
      <c r="JEI36" s="276"/>
      <c r="JEJ36" s="276"/>
      <c r="JEK36" s="276"/>
      <c r="JEL36" s="276"/>
      <c r="JEM36" s="276"/>
      <c r="JEN36" s="276"/>
      <c r="JEO36" s="276"/>
      <c r="JEP36" s="276"/>
      <c r="JEQ36" s="276"/>
      <c r="JER36" s="276"/>
      <c r="JES36" s="276"/>
      <c r="JET36" s="276"/>
      <c r="JEU36" s="276"/>
      <c r="JEV36" s="276"/>
      <c r="JEW36" s="276"/>
      <c r="JEX36" s="276"/>
      <c r="JEY36" s="276"/>
      <c r="JEZ36" s="276"/>
      <c r="JFA36" s="276"/>
      <c r="JFB36" s="276"/>
      <c r="JFC36" s="276"/>
      <c r="JFD36" s="276"/>
      <c r="JFE36" s="276"/>
      <c r="JFF36" s="276"/>
      <c r="JFG36" s="276"/>
      <c r="JFH36" s="276"/>
      <c r="JFI36" s="276"/>
      <c r="JFJ36" s="276"/>
      <c r="JFK36" s="276"/>
      <c r="JFL36" s="276"/>
      <c r="JFM36" s="276"/>
      <c r="JFN36" s="276"/>
      <c r="JFO36" s="276"/>
      <c r="JFP36" s="276"/>
      <c r="JFQ36" s="276"/>
      <c r="JFR36" s="276"/>
      <c r="JFS36" s="276"/>
      <c r="JFT36" s="276"/>
      <c r="JFU36" s="276"/>
      <c r="JFV36" s="276"/>
      <c r="JFW36" s="276"/>
      <c r="JFX36" s="276"/>
      <c r="JFY36" s="276"/>
      <c r="JFZ36" s="276"/>
      <c r="JGA36" s="276"/>
      <c r="JGB36" s="276"/>
      <c r="JGC36" s="276"/>
      <c r="JGD36" s="276"/>
      <c r="JGE36" s="276"/>
      <c r="JGF36" s="276"/>
      <c r="JGG36" s="276"/>
      <c r="JGH36" s="276"/>
      <c r="JGI36" s="276"/>
      <c r="JGJ36" s="276"/>
      <c r="JGK36" s="276"/>
      <c r="JGL36" s="276"/>
      <c r="JGM36" s="276"/>
      <c r="JGN36" s="276"/>
      <c r="JGO36" s="276"/>
      <c r="JGP36" s="276"/>
      <c r="JGQ36" s="276"/>
      <c r="JGR36" s="276"/>
      <c r="JGS36" s="276"/>
      <c r="JGT36" s="276"/>
      <c r="JGU36" s="276"/>
      <c r="JGV36" s="276"/>
      <c r="JGW36" s="276"/>
      <c r="JGX36" s="276"/>
      <c r="JGY36" s="276"/>
      <c r="JGZ36" s="276"/>
      <c r="JHA36" s="276"/>
      <c r="JHB36" s="276"/>
      <c r="JHC36" s="276"/>
      <c r="JHD36" s="276"/>
      <c r="JHE36" s="276"/>
      <c r="JHF36" s="276"/>
      <c r="JHG36" s="276"/>
      <c r="JHH36" s="276"/>
      <c r="JHI36" s="276"/>
      <c r="JHJ36" s="276"/>
      <c r="JHK36" s="276"/>
      <c r="JHL36" s="276"/>
      <c r="JHM36" s="276"/>
      <c r="JHN36" s="276"/>
      <c r="JHO36" s="276"/>
      <c r="JHP36" s="276"/>
      <c r="JHQ36" s="276"/>
      <c r="JHR36" s="276"/>
      <c r="JHS36" s="276"/>
      <c r="JHT36" s="276"/>
      <c r="JHU36" s="276"/>
      <c r="JHV36" s="276"/>
      <c r="JHW36" s="276"/>
      <c r="JHX36" s="276"/>
      <c r="JHY36" s="276"/>
      <c r="JHZ36" s="276"/>
      <c r="JIA36" s="276"/>
      <c r="JIB36" s="276"/>
      <c r="JIC36" s="276"/>
      <c r="JID36" s="276"/>
      <c r="JIE36" s="276"/>
      <c r="JIF36" s="276"/>
      <c r="JIG36" s="276"/>
      <c r="JIH36" s="276"/>
      <c r="JII36" s="276"/>
      <c r="JIJ36" s="276"/>
      <c r="JIK36" s="276"/>
      <c r="JIL36" s="276"/>
      <c r="JIM36" s="276"/>
      <c r="JIN36" s="276"/>
      <c r="JIO36" s="276"/>
      <c r="JIP36" s="276"/>
      <c r="JIQ36" s="276"/>
      <c r="JIR36" s="276"/>
      <c r="JIS36" s="276"/>
      <c r="JIT36" s="276"/>
      <c r="JIU36" s="276"/>
      <c r="JIV36" s="276"/>
      <c r="JIW36" s="276"/>
      <c r="JIX36" s="276"/>
      <c r="JIY36" s="276"/>
      <c r="JIZ36" s="276"/>
      <c r="JJA36" s="276"/>
      <c r="JJB36" s="276"/>
      <c r="JJC36" s="276"/>
      <c r="JJD36" s="276"/>
      <c r="JJE36" s="276"/>
      <c r="JJF36" s="276"/>
      <c r="JJG36" s="276"/>
      <c r="JJH36" s="276"/>
      <c r="JJI36" s="276"/>
      <c r="JJJ36" s="276"/>
      <c r="JJK36" s="276"/>
      <c r="JJL36" s="276"/>
      <c r="JJM36" s="276"/>
      <c r="JJN36" s="276"/>
      <c r="JJO36" s="276"/>
      <c r="JJP36" s="276"/>
      <c r="JJQ36" s="276"/>
      <c r="JJR36" s="276"/>
      <c r="JJS36" s="276"/>
      <c r="JJT36" s="276"/>
      <c r="JJU36" s="276"/>
      <c r="JJV36" s="276"/>
      <c r="JJW36" s="276"/>
      <c r="JJX36" s="276"/>
      <c r="JJY36" s="276"/>
      <c r="JJZ36" s="276"/>
      <c r="JKA36" s="276"/>
      <c r="JKB36" s="276"/>
      <c r="JKC36" s="276"/>
      <c r="JKD36" s="276"/>
      <c r="JKE36" s="276"/>
      <c r="JKF36" s="276"/>
      <c r="JKG36" s="276"/>
      <c r="JKH36" s="276"/>
      <c r="JKI36" s="276"/>
      <c r="JKJ36" s="276"/>
      <c r="JKK36" s="276"/>
      <c r="JKL36" s="276"/>
      <c r="JKM36" s="276"/>
      <c r="JKN36" s="276"/>
      <c r="JKO36" s="276"/>
      <c r="JKP36" s="276"/>
      <c r="JKQ36" s="276"/>
      <c r="JKR36" s="276"/>
      <c r="JKS36" s="276"/>
      <c r="JKT36" s="276"/>
      <c r="JKU36" s="276"/>
      <c r="JKV36" s="276"/>
      <c r="JKW36" s="276"/>
      <c r="JKX36" s="276"/>
      <c r="JKY36" s="276"/>
      <c r="JKZ36" s="276"/>
      <c r="JLA36" s="276"/>
      <c r="JLB36" s="276"/>
      <c r="JLC36" s="276"/>
      <c r="JLD36" s="276"/>
      <c r="JLE36" s="276"/>
      <c r="JLF36" s="276"/>
      <c r="JLG36" s="276"/>
      <c r="JLH36" s="276"/>
      <c r="JLI36" s="276"/>
      <c r="JLJ36" s="276"/>
      <c r="JLK36" s="276"/>
      <c r="JLL36" s="276"/>
      <c r="JLM36" s="276"/>
      <c r="JLN36" s="276"/>
      <c r="JLO36" s="276"/>
      <c r="JLP36" s="276"/>
      <c r="JLQ36" s="276"/>
      <c r="JLR36" s="276"/>
      <c r="JLS36" s="276"/>
      <c r="JLT36" s="276"/>
      <c r="JLU36" s="276"/>
      <c r="JLV36" s="276"/>
      <c r="JLW36" s="276"/>
      <c r="JLX36" s="276"/>
      <c r="JLY36" s="276"/>
      <c r="JLZ36" s="276"/>
      <c r="JMA36" s="276"/>
      <c r="JMB36" s="276"/>
      <c r="JMC36" s="276"/>
      <c r="JMD36" s="276"/>
      <c r="JME36" s="276"/>
      <c r="JMF36" s="276"/>
      <c r="JMG36" s="276"/>
      <c r="JMH36" s="276"/>
      <c r="JMI36" s="276"/>
      <c r="JMJ36" s="276"/>
      <c r="JMK36" s="276"/>
      <c r="JML36" s="276"/>
      <c r="JMM36" s="276"/>
      <c r="JMN36" s="276"/>
      <c r="JMO36" s="276"/>
      <c r="JMP36" s="276"/>
      <c r="JMQ36" s="276"/>
      <c r="JMR36" s="276"/>
      <c r="JMS36" s="276"/>
      <c r="JMT36" s="276"/>
      <c r="JMU36" s="276"/>
      <c r="JMV36" s="276"/>
      <c r="JMW36" s="276"/>
      <c r="JMX36" s="276"/>
      <c r="JMY36" s="276"/>
      <c r="JMZ36" s="276"/>
      <c r="JNA36" s="276"/>
      <c r="JNB36" s="276"/>
      <c r="JNC36" s="276"/>
      <c r="JND36" s="276"/>
      <c r="JNE36" s="276"/>
      <c r="JNF36" s="276"/>
      <c r="JNG36" s="276"/>
      <c r="JNH36" s="276"/>
      <c r="JNI36" s="276"/>
      <c r="JNJ36" s="276"/>
      <c r="JNK36" s="276"/>
      <c r="JNL36" s="276"/>
      <c r="JNM36" s="276"/>
      <c r="JNN36" s="276"/>
      <c r="JNO36" s="276"/>
      <c r="JNP36" s="276"/>
      <c r="JNQ36" s="276"/>
      <c r="JNR36" s="276"/>
      <c r="JNS36" s="276"/>
      <c r="JNT36" s="276"/>
      <c r="JNU36" s="276"/>
      <c r="JNV36" s="276"/>
      <c r="JNW36" s="276"/>
      <c r="JNX36" s="276"/>
      <c r="JNY36" s="276"/>
      <c r="JNZ36" s="276"/>
      <c r="JOA36" s="276"/>
      <c r="JOB36" s="276"/>
      <c r="JOC36" s="276"/>
      <c r="JOD36" s="276"/>
      <c r="JOE36" s="276"/>
      <c r="JOF36" s="276"/>
      <c r="JOG36" s="276"/>
      <c r="JOH36" s="276"/>
      <c r="JOI36" s="276"/>
      <c r="JOJ36" s="276"/>
      <c r="JOK36" s="276"/>
      <c r="JOL36" s="276"/>
      <c r="JOM36" s="276"/>
      <c r="JON36" s="276"/>
      <c r="JOO36" s="276"/>
      <c r="JOP36" s="276"/>
      <c r="JOQ36" s="276"/>
      <c r="JOR36" s="276"/>
      <c r="JOS36" s="276"/>
      <c r="JOT36" s="276"/>
      <c r="JOU36" s="276"/>
      <c r="JOV36" s="276"/>
      <c r="JOW36" s="276"/>
      <c r="JOX36" s="276"/>
      <c r="JOY36" s="276"/>
      <c r="JOZ36" s="276"/>
      <c r="JPA36" s="276"/>
      <c r="JPB36" s="276"/>
      <c r="JPC36" s="276"/>
      <c r="JPD36" s="276"/>
      <c r="JPE36" s="276"/>
      <c r="JPF36" s="276"/>
      <c r="JPG36" s="276"/>
      <c r="JPH36" s="276"/>
      <c r="JPI36" s="276"/>
      <c r="JPJ36" s="276"/>
      <c r="JPK36" s="276"/>
      <c r="JPL36" s="276"/>
      <c r="JPM36" s="276"/>
      <c r="JPN36" s="276"/>
      <c r="JPO36" s="276"/>
      <c r="JPP36" s="276"/>
      <c r="JPQ36" s="276"/>
      <c r="JPR36" s="276"/>
      <c r="JPS36" s="276"/>
      <c r="JPT36" s="276"/>
      <c r="JPU36" s="276"/>
      <c r="JPV36" s="276"/>
      <c r="JPW36" s="276"/>
      <c r="JPX36" s="276"/>
      <c r="JPY36" s="276"/>
      <c r="JPZ36" s="276"/>
      <c r="JQA36" s="276"/>
      <c r="JQB36" s="276"/>
      <c r="JQC36" s="276"/>
      <c r="JQD36" s="276"/>
      <c r="JQE36" s="276"/>
      <c r="JQF36" s="276"/>
      <c r="JQG36" s="276"/>
      <c r="JQH36" s="276"/>
      <c r="JQI36" s="276"/>
      <c r="JQJ36" s="276"/>
      <c r="JQK36" s="276"/>
      <c r="JQL36" s="276"/>
      <c r="JQM36" s="276"/>
      <c r="JQN36" s="276"/>
      <c r="JQO36" s="276"/>
      <c r="JQP36" s="276"/>
      <c r="JQQ36" s="276"/>
      <c r="JQR36" s="276"/>
      <c r="JQS36" s="276"/>
      <c r="JQT36" s="276"/>
      <c r="JQU36" s="276"/>
      <c r="JQV36" s="276"/>
      <c r="JQW36" s="276"/>
      <c r="JQX36" s="276"/>
      <c r="JQY36" s="276"/>
      <c r="JQZ36" s="276"/>
      <c r="JRA36" s="276"/>
      <c r="JRB36" s="276"/>
      <c r="JRC36" s="276"/>
      <c r="JRD36" s="276"/>
      <c r="JRE36" s="276"/>
      <c r="JRF36" s="276"/>
      <c r="JRG36" s="276"/>
      <c r="JRH36" s="276"/>
      <c r="JRI36" s="276"/>
      <c r="JRJ36" s="276"/>
      <c r="JRK36" s="276"/>
      <c r="JRL36" s="276"/>
      <c r="JRM36" s="276"/>
      <c r="JRN36" s="276"/>
      <c r="JRO36" s="276"/>
      <c r="JRP36" s="276"/>
      <c r="JRQ36" s="276"/>
      <c r="JRR36" s="276"/>
      <c r="JRS36" s="276"/>
      <c r="JRT36" s="276"/>
      <c r="JRU36" s="276"/>
      <c r="JRV36" s="276"/>
      <c r="JRW36" s="276"/>
      <c r="JRX36" s="276"/>
      <c r="JRY36" s="276"/>
      <c r="JRZ36" s="276"/>
      <c r="JSA36" s="276"/>
      <c r="JSB36" s="276"/>
      <c r="JSC36" s="276"/>
      <c r="JSD36" s="276"/>
      <c r="JSE36" s="276"/>
      <c r="JSF36" s="276"/>
      <c r="JSG36" s="276"/>
      <c r="JSH36" s="276"/>
      <c r="JSI36" s="276"/>
      <c r="JSJ36" s="276"/>
      <c r="JSK36" s="276"/>
      <c r="JSL36" s="276"/>
      <c r="JSM36" s="276"/>
      <c r="JSN36" s="276"/>
      <c r="JSO36" s="276"/>
      <c r="JSP36" s="276"/>
      <c r="JSQ36" s="276"/>
      <c r="JSR36" s="276"/>
      <c r="JSS36" s="276"/>
      <c r="JST36" s="276"/>
      <c r="JSU36" s="276"/>
      <c r="JSV36" s="276"/>
      <c r="JSW36" s="276"/>
      <c r="JSX36" s="276"/>
      <c r="JSY36" s="276"/>
      <c r="JSZ36" s="276"/>
      <c r="JTA36" s="276"/>
      <c r="JTB36" s="276"/>
      <c r="JTC36" s="276"/>
      <c r="JTD36" s="276"/>
      <c r="JTE36" s="276"/>
      <c r="JTF36" s="276"/>
      <c r="JTG36" s="276"/>
      <c r="JTH36" s="276"/>
      <c r="JTI36" s="276"/>
      <c r="JTJ36" s="276"/>
      <c r="JTK36" s="276"/>
      <c r="JTL36" s="276"/>
      <c r="JTM36" s="276"/>
      <c r="JTN36" s="276"/>
      <c r="JTO36" s="276"/>
      <c r="JTP36" s="276"/>
      <c r="JTQ36" s="276"/>
      <c r="JTR36" s="276"/>
      <c r="JTS36" s="276"/>
      <c r="JTT36" s="276"/>
      <c r="JTU36" s="276"/>
      <c r="JTV36" s="276"/>
      <c r="JTW36" s="276"/>
      <c r="JTX36" s="276"/>
      <c r="JTY36" s="276"/>
      <c r="JTZ36" s="276"/>
      <c r="JUA36" s="276"/>
      <c r="JUB36" s="276"/>
      <c r="JUC36" s="276"/>
      <c r="JUD36" s="276"/>
      <c r="JUE36" s="276"/>
      <c r="JUF36" s="276"/>
      <c r="JUG36" s="276"/>
      <c r="JUH36" s="276"/>
      <c r="JUI36" s="276"/>
      <c r="JUJ36" s="276"/>
      <c r="JUK36" s="276"/>
      <c r="JUL36" s="276"/>
      <c r="JUM36" s="276"/>
      <c r="JUN36" s="276"/>
      <c r="JUO36" s="276"/>
      <c r="JUP36" s="276"/>
      <c r="JUQ36" s="276"/>
      <c r="JUR36" s="276"/>
      <c r="JUS36" s="276"/>
      <c r="JUT36" s="276"/>
      <c r="JUU36" s="276"/>
      <c r="JUV36" s="276"/>
      <c r="JUW36" s="276"/>
      <c r="JUX36" s="276"/>
      <c r="JUY36" s="276"/>
      <c r="JUZ36" s="276"/>
      <c r="JVA36" s="276"/>
      <c r="JVB36" s="276"/>
      <c r="JVC36" s="276"/>
      <c r="JVD36" s="276"/>
      <c r="JVE36" s="276"/>
      <c r="JVF36" s="276"/>
      <c r="JVG36" s="276"/>
      <c r="JVH36" s="276"/>
      <c r="JVI36" s="276"/>
      <c r="JVJ36" s="276"/>
      <c r="JVK36" s="276"/>
      <c r="JVL36" s="276"/>
      <c r="JVM36" s="276"/>
      <c r="JVN36" s="276"/>
      <c r="JVO36" s="276"/>
      <c r="JVP36" s="276"/>
      <c r="JVQ36" s="276"/>
      <c r="JVR36" s="276"/>
      <c r="JVS36" s="276"/>
      <c r="JVT36" s="276"/>
      <c r="JVU36" s="276"/>
      <c r="JVV36" s="276"/>
      <c r="JVW36" s="276"/>
      <c r="JVX36" s="276"/>
      <c r="JVY36" s="276"/>
      <c r="JVZ36" s="276"/>
      <c r="JWA36" s="276"/>
      <c r="JWB36" s="276"/>
      <c r="JWC36" s="276"/>
      <c r="JWD36" s="276"/>
      <c r="JWE36" s="276"/>
      <c r="JWF36" s="276"/>
      <c r="JWG36" s="276"/>
      <c r="JWH36" s="276"/>
      <c r="JWI36" s="276"/>
      <c r="JWJ36" s="276"/>
      <c r="JWK36" s="276"/>
      <c r="JWL36" s="276"/>
      <c r="JWM36" s="276"/>
      <c r="JWN36" s="276"/>
      <c r="JWO36" s="276"/>
      <c r="JWP36" s="276"/>
      <c r="JWQ36" s="276"/>
      <c r="JWR36" s="276"/>
      <c r="JWS36" s="276"/>
      <c r="JWT36" s="276"/>
      <c r="JWU36" s="276"/>
      <c r="JWV36" s="276"/>
      <c r="JWW36" s="276"/>
      <c r="JWX36" s="276"/>
      <c r="JWY36" s="276"/>
      <c r="JWZ36" s="276"/>
      <c r="JXA36" s="276"/>
      <c r="JXB36" s="276"/>
      <c r="JXC36" s="276"/>
      <c r="JXD36" s="276"/>
      <c r="JXE36" s="276"/>
      <c r="JXF36" s="276"/>
      <c r="JXG36" s="276"/>
      <c r="JXH36" s="276"/>
      <c r="JXI36" s="276"/>
      <c r="JXJ36" s="276"/>
      <c r="JXK36" s="276"/>
      <c r="JXL36" s="276"/>
      <c r="JXM36" s="276"/>
      <c r="JXN36" s="276"/>
      <c r="JXO36" s="276"/>
      <c r="JXP36" s="276"/>
      <c r="JXQ36" s="276"/>
      <c r="JXR36" s="276"/>
      <c r="JXS36" s="276"/>
      <c r="JXT36" s="276"/>
      <c r="JXU36" s="276"/>
      <c r="JXV36" s="276"/>
      <c r="JXW36" s="276"/>
      <c r="JXX36" s="276"/>
      <c r="JXY36" s="276"/>
      <c r="JXZ36" s="276"/>
      <c r="JYA36" s="276"/>
      <c r="JYB36" s="276"/>
      <c r="JYC36" s="276"/>
      <c r="JYD36" s="276"/>
      <c r="JYE36" s="276"/>
      <c r="JYF36" s="276"/>
      <c r="JYG36" s="276"/>
      <c r="JYH36" s="276"/>
      <c r="JYI36" s="276"/>
      <c r="JYJ36" s="276"/>
      <c r="JYK36" s="276"/>
      <c r="JYL36" s="276"/>
      <c r="JYM36" s="276"/>
      <c r="JYN36" s="276"/>
      <c r="JYO36" s="276"/>
      <c r="JYP36" s="276"/>
      <c r="JYQ36" s="276"/>
      <c r="JYR36" s="276"/>
      <c r="JYS36" s="276"/>
      <c r="JYT36" s="276"/>
      <c r="JYU36" s="276"/>
      <c r="JYV36" s="276"/>
      <c r="JYW36" s="276"/>
      <c r="JYX36" s="276"/>
      <c r="JYY36" s="276"/>
      <c r="JYZ36" s="276"/>
      <c r="JZA36" s="276"/>
      <c r="JZB36" s="276"/>
      <c r="JZC36" s="276"/>
      <c r="JZD36" s="276"/>
      <c r="JZE36" s="276"/>
      <c r="JZF36" s="276"/>
      <c r="JZG36" s="276"/>
      <c r="JZH36" s="276"/>
      <c r="JZI36" s="276"/>
      <c r="JZJ36" s="276"/>
      <c r="JZK36" s="276"/>
      <c r="JZL36" s="276"/>
      <c r="JZM36" s="276"/>
      <c r="JZN36" s="276"/>
      <c r="JZO36" s="276"/>
      <c r="JZP36" s="276"/>
      <c r="JZQ36" s="276"/>
      <c r="JZR36" s="276"/>
      <c r="JZS36" s="276"/>
      <c r="JZT36" s="276"/>
      <c r="JZU36" s="276"/>
      <c r="JZV36" s="276"/>
      <c r="JZW36" s="276"/>
      <c r="JZX36" s="276"/>
      <c r="JZY36" s="276"/>
      <c r="JZZ36" s="276"/>
      <c r="KAA36" s="276"/>
      <c r="KAB36" s="276"/>
      <c r="KAC36" s="276"/>
      <c r="KAD36" s="276"/>
      <c r="KAE36" s="276"/>
      <c r="KAF36" s="276"/>
      <c r="KAG36" s="276"/>
      <c r="KAH36" s="276"/>
      <c r="KAI36" s="276"/>
      <c r="KAJ36" s="276"/>
      <c r="KAK36" s="276"/>
      <c r="KAL36" s="276"/>
      <c r="KAM36" s="276"/>
      <c r="KAN36" s="276"/>
      <c r="KAO36" s="276"/>
      <c r="KAP36" s="276"/>
      <c r="KAQ36" s="276"/>
      <c r="KAR36" s="276"/>
      <c r="KAS36" s="276"/>
      <c r="KAT36" s="276"/>
      <c r="KAU36" s="276"/>
      <c r="KAV36" s="276"/>
      <c r="KAW36" s="276"/>
      <c r="KAX36" s="276"/>
      <c r="KAY36" s="276"/>
      <c r="KAZ36" s="276"/>
      <c r="KBA36" s="276"/>
      <c r="KBB36" s="276"/>
      <c r="KBC36" s="276"/>
      <c r="KBD36" s="276"/>
      <c r="KBE36" s="276"/>
      <c r="KBF36" s="276"/>
      <c r="KBG36" s="276"/>
      <c r="KBH36" s="276"/>
      <c r="KBI36" s="276"/>
      <c r="KBJ36" s="276"/>
      <c r="KBK36" s="276"/>
      <c r="KBL36" s="276"/>
      <c r="KBM36" s="276"/>
      <c r="KBN36" s="276"/>
      <c r="KBO36" s="276"/>
      <c r="KBP36" s="276"/>
      <c r="KBQ36" s="276"/>
      <c r="KBR36" s="276"/>
      <c r="KBS36" s="276"/>
      <c r="KBT36" s="276"/>
      <c r="KBU36" s="276"/>
      <c r="KBV36" s="276"/>
      <c r="KBW36" s="276"/>
      <c r="KBX36" s="276"/>
      <c r="KBY36" s="276"/>
      <c r="KBZ36" s="276"/>
      <c r="KCA36" s="276"/>
      <c r="KCB36" s="276"/>
      <c r="KCC36" s="276"/>
      <c r="KCD36" s="276"/>
      <c r="KCE36" s="276"/>
      <c r="KCF36" s="276"/>
      <c r="KCG36" s="276"/>
      <c r="KCH36" s="276"/>
      <c r="KCI36" s="276"/>
      <c r="KCJ36" s="276"/>
      <c r="KCK36" s="276"/>
      <c r="KCL36" s="276"/>
      <c r="KCM36" s="276"/>
      <c r="KCN36" s="276"/>
      <c r="KCO36" s="276"/>
      <c r="KCP36" s="276"/>
      <c r="KCQ36" s="276"/>
      <c r="KCR36" s="276"/>
      <c r="KCS36" s="276"/>
      <c r="KCT36" s="276"/>
      <c r="KCU36" s="276"/>
      <c r="KCV36" s="276"/>
      <c r="KCW36" s="276"/>
      <c r="KCX36" s="276"/>
      <c r="KCY36" s="276"/>
      <c r="KCZ36" s="276"/>
      <c r="KDA36" s="276"/>
      <c r="KDB36" s="276"/>
      <c r="KDC36" s="276"/>
      <c r="KDD36" s="276"/>
      <c r="KDE36" s="276"/>
      <c r="KDF36" s="276"/>
      <c r="KDG36" s="276"/>
      <c r="KDH36" s="276"/>
      <c r="KDI36" s="276"/>
      <c r="KDJ36" s="276"/>
      <c r="KDK36" s="276"/>
      <c r="KDL36" s="276"/>
      <c r="KDM36" s="276"/>
      <c r="KDN36" s="276"/>
      <c r="KDO36" s="276"/>
      <c r="KDP36" s="276"/>
      <c r="KDQ36" s="276"/>
      <c r="KDR36" s="276"/>
      <c r="KDS36" s="276"/>
      <c r="KDT36" s="276"/>
      <c r="KDU36" s="276"/>
      <c r="KDV36" s="276"/>
      <c r="KDW36" s="276"/>
      <c r="KDX36" s="276"/>
      <c r="KDY36" s="276"/>
      <c r="KDZ36" s="276"/>
      <c r="KEA36" s="276"/>
      <c r="KEB36" s="276"/>
      <c r="KEC36" s="276"/>
      <c r="KED36" s="276"/>
      <c r="KEE36" s="276"/>
      <c r="KEF36" s="276"/>
      <c r="KEG36" s="276"/>
      <c r="KEH36" s="276"/>
      <c r="KEI36" s="276"/>
      <c r="KEJ36" s="276"/>
      <c r="KEK36" s="276"/>
      <c r="KEL36" s="276"/>
      <c r="KEM36" s="276"/>
      <c r="KEN36" s="276"/>
      <c r="KEO36" s="276"/>
      <c r="KEP36" s="276"/>
      <c r="KEQ36" s="276"/>
      <c r="KER36" s="276"/>
      <c r="KES36" s="276"/>
      <c r="KET36" s="276"/>
      <c r="KEU36" s="276"/>
      <c r="KEV36" s="276"/>
      <c r="KEW36" s="276"/>
      <c r="KEX36" s="276"/>
      <c r="KEY36" s="276"/>
      <c r="KEZ36" s="276"/>
      <c r="KFA36" s="276"/>
      <c r="KFB36" s="276"/>
      <c r="KFC36" s="276"/>
      <c r="KFD36" s="276"/>
      <c r="KFE36" s="276"/>
      <c r="KFF36" s="276"/>
      <c r="KFG36" s="276"/>
      <c r="KFH36" s="276"/>
      <c r="KFI36" s="276"/>
      <c r="KFJ36" s="276"/>
      <c r="KFK36" s="276"/>
      <c r="KFL36" s="276"/>
      <c r="KFM36" s="276"/>
      <c r="KFN36" s="276"/>
      <c r="KFO36" s="276"/>
      <c r="KFP36" s="276"/>
      <c r="KFQ36" s="276"/>
      <c r="KFR36" s="276"/>
      <c r="KFS36" s="276"/>
      <c r="KFT36" s="276"/>
      <c r="KFU36" s="276"/>
      <c r="KFV36" s="276"/>
      <c r="KFW36" s="276"/>
      <c r="KFX36" s="276"/>
      <c r="KFY36" s="276"/>
      <c r="KFZ36" s="276"/>
      <c r="KGA36" s="276"/>
      <c r="KGB36" s="276"/>
      <c r="KGC36" s="276"/>
      <c r="KGD36" s="276"/>
      <c r="KGE36" s="276"/>
      <c r="KGF36" s="276"/>
      <c r="KGG36" s="276"/>
      <c r="KGH36" s="276"/>
      <c r="KGI36" s="276"/>
      <c r="KGJ36" s="276"/>
      <c r="KGK36" s="276"/>
      <c r="KGL36" s="276"/>
      <c r="KGM36" s="276"/>
      <c r="KGN36" s="276"/>
      <c r="KGO36" s="276"/>
      <c r="KGP36" s="276"/>
      <c r="KGQ36" s="276"/>
      <c r="KGR36" s="276"/>
      <c r="KGS36" s="276"/>
      <c r="KGT36" s="276"/>
      <c r="KGU36" s="276"/>
      <c r="KGV36" s="276"/>
      <c r="KGW36" s="276"/>
      <c r="KGX36" s="276"/>
      <c r="KGY36" s="276"/>
      <c r="KGZ36" s="276"/>
      <c r="KHA36" s="276"/>
      <c r="KHB36" s="276"/>
      <c r="KHC36" s="276"/>
      <c r="KHD36" s="276"/>
      <c r="KHE36" s="276"/>
      <c r="KHF36" s="276"/>
      <c r="KHG36" s="276"/>
      <c r="KHH36" s="276"/>
      <c r="KHI36" s="276"/>
      <c r="KHJ36" s="276"/>
      <c r="KHK36" s="276"/>
      <c r="KHL36" s="276"/>
      <c r="KHM36" s="276"/>
      <c r="KHN36" s="276"/>
      <c r="KHO36" s="276"/>
      <c r="KHP36" s="276"/>
      <c r="KHQ36" s="276"/>
      <c r="KHR36" s="276"/>
      <c r="KHS36" s="276"/>
      <c r="KHT36" s="276"/>
      <c r="KHU36" s="276"/>
      <c r="KHV36" s="276"/>
      <c r="KHW36" s="276"/>
      <c r="KHX36" s="276"/>
      <c r="KHY36" s="276"/>
      <c r="KHZ36" s="276"/>
      <c r="KIA36" s="276"/>
      <c r="KIB36" s="276"/>
      <c r="KIC36" s="276"/>
      <c r="KID36" s="276"/>
      <c r="KIE36" s="276"/>
      <c r="KIF36" s="276"/>
      <c r="KIG36" s="276"/>
      <c r="KIH36" s="276"/>
      <c r="KII36" s="276"/>
      <c r="KIJ36" s="276"/>
      <c r="KIK36" s="276"/>
      <c r="KIL36" s="276"/>
      <c r="KIM36" s="276"/>
      <c r="KIN36" s="276"/>
      <c r="KIO36" s="276"/>
      <c r="KIP36" s="276"/>
      <c r="KIQ36" s="276"/>
      <c r="KIR36" s="276"/>
      <c r="KIS36" s="276"/>
      <c r="KIT36" s="276"/>
      <c r="KIU36" s="276"/>
      <c r="KIV36" s="276"/>
      <c r="KIW36" s="276"/>
      <c r="KIX36" s="276"/>
      <c r="KIY36" s="276"/>
      <c r="KIZ36" s="276"/>
      <c r="KJA36" s="276"/>
      <c r="KJB36" s="276"/>
      <c r="KJC36" s="276"/>
      <c r="KJD36" s="276"/>
      <c r="KJE36" s="276"/>
      <c r="KJF36" s="276"/>
      <c r="KJG36" s="276"/>
      <c r="KJH36" s="276"/>
      <c r="KJI36" s="276"/>
      <c r="KJJ36" s="276"/>
      <c r="KJK36" s="276"/>
      <c r="KJL36" s="276"/>
      <c r="KJM36" s="276"/>
      <c r="KJN36" s="276"/>
      <c r="KJO36" s="276"/>
      <c r="KJP36" s="276"/>
      <c r="KJQ36" s="276"/>
      <c r="KJR36" s="276"/>
      <c r="KJS36" s="276"/>
      <c r="KJT36" s="276"/>
      <c r="KJU36" s="276"/>
      <c r="KJV36" s="276"/>
      <c r="KJW36" s="276"/>
      <c r="KJX36" s="276"/>
      <c r="KJY36" s="276"/>
      <c r="KJZ36" s="276"/>
      <c r="KKA36" s="276"/>
      <c r="KKB36" s="276"/>
      <c r="KKC36" s="276"/>
      <c r="KKD36" s="276"/>
      <c r="KKE36" s="276"/>
      <c r="KKF36" s="276"/>
      <c r="KKG36" s="276"/>
      <c r="KKH36" s="276"/>
      <c r="KKI36" s="276"/>
      <c r="KKJ36" s="276"/>
      <c r="KKK36" s="276"/>
      <c r="KKL36" s="276"/>
      <c r="KKM36" s="276"/>
      <c r="KKN36" s="276"/>
      <c r="KKO36" s="276"/>
      <c r="KKP36" s="276"/>
      <c r="KKQ36" s="276"/>
      <c r="KKR36" s="276"/>
      <c r="KKS36" s="276"/>
      <c r="KKT36" s="276"/>
      <c r="KKU36" s="276"/>
      <c r="KKV36" s="276"/>
      <c r="KKW36" s="276"/>
      <c r="KKX36" s="276"/>
      <c r="KKY36" s="276"/>
      <c r="KKZ36" s="276"/>
      <c r="KLA36" s="276"/>
      <c r="KLB36" s="276"/>
      <c r="KLC36" s="276"/>
      <c r="KLD36" s="276"/>
      <c r="KLE36" s="276"/>
      <c r="KLF36" s="276"/>
      <c r="KLG36" s="276"/>
      <c r="KLH36" s="276"/>
      <c r="KLI36" s="276"/>
      <c r="KLJ36" s="276"/>
      <c r="KLK36" s="276"/>
      <c r="KLL36" s="276"/>
      <c r="KLM36" s="276"/>
      <c r="KLN36" s="276"/>
      <c r="KLO36" s="276"/>
      <c r="KLP36" s="276"/>
      <c r="KLQ36" s="276"/>
      <c r="KLR36" s="276"/>
      <c r="KLS36" s="276"/>
      <c r="KLT36" s="276"/>
      <c r="KLU36" s="276"/>
      <c r="KLV36" s="276"/>
      <c r="KLW36" s="276"/>
      <c r="KLX36" s="276"/>
      <c r="KLY36" s="276"/>
      <c r="KLZ36" s="276"/>
      <c r="KMA36" s="276"/>
      <c r="KMB36" s="276"/>
      <c r="KMC36" s="276"/>
      <c r="KMD36" s="276"/>
      <c r="KME36" s="276"/>
      <c r="KMF36" s="276"/>
      <c r="KMG36" s="276"/>
      <c r="KMH36" s="276"/>
      <c r="KMI36" s="276"/>
      <c r="KMJ36" s="276"/>
      <c r="KMK36" s="276"/>
      <c r="KML36" s="276"/>
      <c r="KMM36" s="276"/>
      <c r="KMN36" s="276"/>
      <c r="KMO36" s="276"/>
      <c r="KMP36" s="276"/>
      <c r="KMQ36" s="276"/>
      <c r="KMR36" s="276"/>
      <c r="KMS36" s="276"/>
      <c r="KMT36" s="276"/>
      <c r="KMU36" s="276"/>
      <c r="KMV36" s="276"/>
      <c r="KMW36" s="276"/>
      <c r="KMX36" s="276"/>
      <c r="KMY36" s="276"/>
      <c r="KMZ36" s="276"/>
      <c r="KNA36" s="276"/>
      <c r="KNB36" s="276"/>
      <c r="KNC36" s="276"/>
      <c r="KND36" s="276"/>
      <c r="KNE36" s="276"/>
      <c r="KNF36" s="276"/>
      <c r="KNG36" s="276"/>
      <c r="KNH36" s="276"/>
      <c r="KNI36" s="276"/>
      <c r="KNJ36" s="276"/>
      <c r="KNK36" s="276"/>
      <c r="KNL36" s="276"/>
      <c r="KNM36" s="276"/>
      <c r="KNN36" s="276"/>
      <c r="KNO36" s="276"/>
      <c r="KNP36" s="276"/>
      <c r="KNQ36" s="276"/>
      <c r="KNR36" s="276"/>
      <c r="KNS36" s="276"/>
      <c r="KNT36" s="276"/>
      <c r="KNU36" s="276"/>
      <c r="KNV36" s="276"/>
      <c r="KNW36" s="276"/>
      <c r="KNX36" s="276"/>
      <c r="KNY36" s="276"/>
      <c r="KNZ36" s="276"/>
      <c r="KOA36" s="276"/>
      <c r="KOB36" s="276"/>
      <c r="KOC36" s="276"/>
      <c r="KOD36" s="276"/>
      <c r="KOE36" s="276"/>
      <c r="KOF36" s="276"/>
      <c r="KOG36" s="276"/>
      <c r="KOH36" s="276"/>
      <c r="KOI36" s="276"/>
      <c r="KOJ36" s="276"/>
      <c r="KOK36" s="276"/>
      <c r="KOL36" s="276"/>
      <c r="KOM36" s="276"/>
      <c r="KON36" s="276"/>
      <c r="KOO36" s="276"/>
      <c r="KOP36" s="276"/>
      <c r="KOQ36" s="276"/>
      <c r="KOR36" s="276"/>
      <c r="KOS36" s="276"/>
      <c r="KOT36" s="276"/>
      <c r="KOU36" s="276"/>
      <c r="KOV36" s="276"/>
      <c r="KOW36" s="276"/>
      <c r="KOX36" s="276"/>
      <c r="KOY36" s="276"/>
      <c r="KOZ36" s="276"/>
      <c r="KPA36" s="276"/>
      <c r="KPB36" s="276"/>
      <c r="KPC36" s="276"/>
      <c r="KPD36" s="276"/>
      <c r="KPE36" s="276"/>
      <c r="KPF36" s="276"/>
      <c r="KPG36" s="276"/>
      <c r="KPH36" s="276"/>
      <c r="KPI36" s="276"/>
      <c r="KPJ36" s="276"/>
      <c r="KPK36" s="276"/>
      <c r="KPL36" s="276"/>
      <c r="KPM36" s="276"/>
      <c r="KPN36" s="276"/>
      <c r="KPO36" s="276"/>
      <c r="KPP36" s="276"/>
      <c r="KPQ36" s="276"/>
      <c r="KPR36" s="276"/>
      <c r="KPS36" s="276"/>
      <c r="KPT36" s="276"/>
      <c r="KPU36" s="276"/>
      <c r="KPV36" s="276"/>
      <c r="KPW36" s="276"/>
      <c r="KPX36" s="276"/>
      <c r="KPY36" s="276"/>
      <c r="KPZ36" s="276"/>
      <c r="KQA36" s="276"/>
      <c r="KQB36" s="276"/>
      <c r="KQC36" s="276"/>
      <c r="KQD36" s="276"/>
      <c r="KQE36" s="276"/>
      <c r="KQF36" s="276"/>
      <c r="KQG36" s="276"/>
      <c r="KQH36" s="276"/>
      <c r="KQI36" s="276"/>
      <c r="KQJ36" s="276"/>
      <c r="KQK36" s="276"/>
      <c r="KQL36" s="276"/>
      <c r="KQM36" s="276"/>
      <c r="KQN36" s="276"/>
      <c r="KQO36" s="276"/>
      <c r="KQP36" s="276"/>
      <c r="KQQ36" s="276"/>
      <c r="KQR36" s="276"/>
      <c r="KQS36" s="276"/>
      <c r="KQT36" s="276"/>
      <c r="KQU36" s="276"/>
      <c r="KQV36" s="276"/>
      <c r="KQW36" s="276"/>
      <c r="KQX36" s="276"/>
      <c r="KQY36" s="276"/>
      <c r="KQZ36" s="276"/>
      <c r="KRA36" s="276"/>
      <c r="KRB36" s="276"/>
      <c r="KRC36" s="276"/>
      <c r="KRD36" s="276"/>
      <c r="KRE36" s="276"/>
      <c r="KRF36" s="276"/>
      <c r="KRG36" s="276"/>
      <c r="KRH36" s="276"/>
      <c r="KRI36" s="276"/>
      <c r="KRJ36" s="276"/>
      <c r="KRK36" s="276"/>
      <c r="KRL36" s="276"/>
      <c r="KRM36" s="276"/>
      <c r="KRN36" s="276"/>
      <c r="KRO36" s="276"/>
      <c r="KRP36" s="276"/>
      <c r="KRQ36" s="276"/>
      <c r="KRR36" s="276"/>
      <c r="KRS36" s="276"/>
      <c r="KRT36" s="276"/>
      <c r="KRU36" s="276"/>
      <c r="KRV36" s="276"/>
      <c r="KRW36" s="276"/>
      <c r="KRX36" s="276"/>
      <c r="KRY36" s="276"/>
      <c r="KRZ36" s="276"/>
      <c r="KSA36" s="276"/>
      <c r="KSB36" s="276"/>
      <c r="KSC36" s="276"/>
      <c r="KSD36" s="276"/>
      <c r="KSE36" s="276"/>
      <c r="KSF36" s="276"/>
      <c r="KSG36" s="276"/>
      <c r="KSH36" s="276"/>
      <c r="KSI36" s="276"/>
      <c r="KSJ36" s="276"/>
      <c r="KSK36" s="276"/>
      <c r="KSL36" s="276"/>
      <c r="KSM36" s="276"/>
      <c r="KSN36" s="276"/>
      <c r="KSO36" s="276"/>
      <c r="KSP36" s="276"/>
      <c r="KSQ36" s="276"/>
      <c r="KSR36" s="276"/>
      <c r="KSS36" s="276"/>
      <c r="KST36" s="276"/>
      <c r="KSU36" s="276"/>
      <c r="KSV36" s="276"/>
      <c r="KSW36" s="276"/>
      <c r="KSX36" s="276"/>
      <c r="KSY36" s="276"/>
      <c r="KSZ36" s="276"/>
      <c r="KTA36" s="276"/>
      <c r="KTB36" s="276"/>
      <c r="KTC36" s="276"/>
      <c r="KTD36" s="276"/>
      <c r="KTE36" s="276"/>
      <c r="KTF36" s="276"/>
      <c r="KTG36" s="276"/>
      <c r="KTH36" s="276"/>
      <c r="KTI36" s="276"/>
      <c r="KTJ36" s="276"/>
      <c r="KTK36" s="276"/>
      <c r="KTL36" s="276"/>
      <c r="KTM36" s="276"/>
      <c r="KTN36" s="276"/>
      <c r="KTO36" s="276"/>
      <c r="KTP36" s="276"/>
      <c r="KTQ36" s="276"/>
      <c r="KTR36" s="276"/>
      <c r="KTS36" s="276"/>
      <c r="KTT36" s="276"/>
      <c r="KTU36" s="276"/>
      <c r="KTV36" s="276"/>
      <c r="KTW36" s="276"/>
      <c r="KTX36" s="276"/>
      <c r="KTY36" s="276"/>
      <c r="KTZ36" s="276"/>
      <c r="KUA36" s="276"/>
      <c r="KUB36" s="276"/>
      <c r="KUC36" s="276"/>
      <c r="KUD36" s="276"/>
      <c r="KUE36" s="276"/>
      <c r="KUF36" s="276"/>
      <c r="KUG36" s="276"/>
      <c r="KUH36" s="276"/>
      <c r="KUI36" s="276"/>
      <c r="KUJ36" s="276"/>
      <c r="KUK36" s="276"/>
      <c r="KUL36" s="276"/>
      <c r="KUM36" s="276"/>
      <c r="KUN36" s="276"/>
      <c r="KUO36" s="276"/>
      <c r="KUP36" s="276"/>
      <c r="KUQ36" s="276"/>
      <c r="KUR36" s="276"/>
      <c r="KUS36" s="276"/>
      <c r="KUT36" s="276"/>
      <c r="KUU36" s="276"/>
      <c r="KUV36" s="276"/>
      <c r="KUW36" s="276"/>
      <c r="KUX36" s="276"/>
      <c r="KUY36" s="276"/>
      <c r="KUZ36" s="276"/>
      <c r="KVA36" s="276"/>
      <c r="KVB36" s="276"/>
      <c r="KVC36" s="276"/>
      <c r="KVD36" s="276"/>
      <c r="KVE36" s="276"/>
      <c r="KVF36" s="276"/>
      <c r="KVG36" s="276"/>
      <c r="KVH36" s="276"/>
      <c r="KVI36" s="276"/>
      <c r="KVJ36" s="276"/>
      <c r="KVK36" s="276"/>
      <c r="KVL36" s="276"/>
      <c r="KVM36" s="276"/>
      <c r="KVN36" s="276"/>
      <c r="KVO36" s="276"/>
      <c r="KVP36" s="276"/>
      <c r="KVQ36" s="276"/>
      <c r="KVR36" s="276"/>
      <c r="KVS36" s="276"/>
      <c r="KVT36" s="276"/>
      <c r="KVU36" s="276"/>
      <c r="KVV36" s="276"/>
      <c r="KVW36" s="276"/>
      <c r="KVX36" s="276"/>
      <c r="KVY36" s="276"/>
      <c r="KVZ36" s="276"/>
      <c r="KWA36" s="276"/>
      <c r="KWB36" s="276"/>
      <c r="KWC36" s="276"/>
      <c r="KWD36" s="276"/>
      <c r="KWE36" s="276"/>
      <c r="KWF36" s="276"/>
      <c r="KWG36" s="276"/>
      <c r="KWH36" s="276"/>
      <c r="KWI36" s="276"/>
      <c r="KWJ36" s="276"/>
      <c r="KWK36" s="276"/>
      <c r="KWL36" s="276"/>
      <c r="KWM36" s="276"/>
      <c r="KWN36" s="276"/>
      <c r="KWO36" s="276"/>
      <c r="KWP36" s="276"/>
      <c r="KWQ36" s="276"/>
      <c r="KWR36" s="276"/>
      <c r="KWS36" s="276"/>
      <c r="KWT36" s="276"/>
      <c r="KWU36" s="276"/>
      <c r="KWV36" s="276"/>
      <c r="KWW36" s="276"/>
      <c r="KWX36" s="276"/>
      <c r="KWY36" s="276"/>
      <c r="KWZ36" s="276"/>
      <c r="KXA36" s="276"/>
      <c r="KXB36" s="276"/>
      <c r="KXC36" s="276"/>
      <c r="KXD36" s="276"/>
      <c r="KXE36" s="276"/>
      <c r="KXF36" s="276"/>
      <c r="KXG36" s="276"/>
      <c r="KXH36" s="276"/>
      <c r="KXI36" s="276"/>
      <c r="KXJ36" s="276"/>
      <c r="KXK36" s="276"/>
      <c r="KXL36" s="276"/>
      <c r="KXM36" s="276"/>
      <c r="KXN36" s="276"/>
      <c r="KXO36" s="276"/>
      <c r="KXP36" s="276"/>
      <c r="KXQ36" s="276"/>
      <c r="KXR36" s="276"/>
      <c r="KXS36" s="276"/>
      <c r="KXT36" s="276"/>
      <c r="KXU36" s="276"/>
      <c r="KXV36" s="276"/>
      <c r="KXW36" s="276"/>
      <c r="KXX36" s="276"/>
      <c r="KXY36" s="276"/>
      <c r="KXZ36" s="276"/>
      <c r="KYA36" s="276"/>
      <c r="KYB36" s="276"/>
      <c r="KYC36" s="276"/>
      <c r="KYD36" s="276"/>
      <c r="KYE36" s="276"/>
      <c r="KYF36" s="276"/>
      <c r="KYG36" s="276"/>
      <c r="KYH36" s="276"/>
      <c r="KYI36" s="276"/>
      <c r="KYJ36" s="276"/>
      <c r="KYK36" s="276"/>
      <c r="KYL36" s="276"/>
      <c r="KYM36" s="276"/>
      <c r="KYN36" s="276"/>
      <c r="KYO36" s="276"/>
      <c r="KYP36" s="276"/>
      <c r="KYQ36" s="276"/>
      <c r="KYR36" s="276"/>
      <c r="KYS36" s="276"/>
      <c r="KYT36" s="276"/>
      <c r="KYU36" s="276"/>
      <c r="KYV36" s="276"/>
      <c r="KYW36" s="276"/>
      <c r="KYX36" s="276"/>
      <c r="KYY36" s="276"/>
      <c r="KYZ36" s="276"/>
      <c r="KZA36" s="276"/>
      <c r="KZB36" s="276"/>
      <c r="KZC36" s="276"/>
      <c r="KZD36" s="276"/>
      <c r="KZE36" s="276"/>
      <c r="KZF36" s="276"/>
      <c r="KZG36" s="276"/>
      <c r="KZH36" s="276"/>
      <c r="KZI36" s="276"/>
      <c r="KZJ36" s="276"/>
      <c r="KZK36" s="276"/>
      <c r="KZL36" s="276"/>
      <c r="KZM36" s="276"/>
      <c r="KZN36" s="276"/>
      <c r="KZO36" s="276"/>
      <c r="KZP36" s="276"/>
      <c r="KZQ36" s="276"/>
      <c r="KZR36" s="276"/>
      <c r="KZS36" s="276"/>
      <c r="KZT36" s="276"/>
      <c r="KZU36" s="276"/>
      <c r="KZV36" s="276"/>
      <c r="KZW36" s="276"/>
      <c r="KZX36" s="276"/>
      <c r="KZY36" s="276"/>
      <c r="KZZ36" s="276"/>
      <c r="LAA36" s="276"/>
      <c r="LAB36" s="276"/>
      <c r="LAC36" s="276"/>
      <c r="LAD36" s="276"/>
      <c r="LAE36" s="276"/>
      <c r="LAF36" s="276"/>
      <c r="LAG36" s="276"/>
      <c r="LAH36" s="276"/>
      <c r="LAI36" s="276"/>
      <c r="LAJ36" s="276"/>
      <c r="LAK36" s="276"/>
      <c r="LAL36" s="276"/>
      <c r="LAM36" s="276"/>
      <c r="LAN36" s="276"/>
      <c r="LAO36" s="276"/>
      <c r="LAP36" s="276"/>
      <c r="LAQ36" s="276"/>
      <c r="LAR36" s="276"/>
      <c r="LAS36" s="276"/>
      <c r="LAT36" s="276"/>
      <c r="LAU36" s="276"/>
      <c r="LAV36" s="276"/>
      <c r="LAW36" s="276"/>
      <c r="LAX36" s="276"/>
      <c r="LAY36" s="276"/>
      <c r="LAZ36" s="276"/>
      <c r="LBA36" s="276"/>
      <c r="LBB36" s="276"/>
      <c r="LBC36" s="276"/>
      <c r="LBD36" s="276"/>
      <c r="LBE36" s="276"/>
      <c r="LBF36" s="276"/>
      <c r="LBG36" s="276"/>
      <c r="LBH36" s="276"/>
      <c r="LBI36" s="276"/>
      <c r="LBJ36" s="276"/>
      <c r="LBK36" s="276"/>
      <c r="LBL36" s="276"/>
      <c r="LBM36" s="276"/>
      <c r="LBN36" s="276"/>
      <c r="LBO36" s="276"/>
      <c r="LBP36" s="276"/>
      <c r="LBQ36" s="276"/>
      <c r="LBR36" s="276"/>
      <c r="LBS36" s="276"/>
      <c r="LBT36" s="276"/>
      <c r="LBU36" s="276"/>
      <c r="LBV36" s="276"/>
      <c r="LBW36" s="276"/>
      <c r="LBX36" s="276"/>
      <c r="LBY36" s="276"/>
      <c r="LBZ36" s="276"/>
      <c r="LCA36" s="276"/>
      <c r="LCB36" s="276"/>
      <c r="LCC36" s="276"/>
      <c r="LCD36" s="276"/>
      <c r="LCE36" s="276"/>
      <c r="LCF36" s="276"/>
      <c r="LCG36" s="276"/>
      <c r="LCH36" s="276"/>
      <c r="LCI36" s="276"/>
      <c r="LCJ36" s="276"/>
      <c r="LCK36" s="276"/>
      <c r="LCL36" s="276"/>
      <c r="LCM36" s="276"/>
      <c r="LCN36" s="276"/>
      <c r="LCO36" s="276"/>
      <c r="LCP36" s="276"/>
      <c r="LCQ36" s="276"/>
      <c r="LCR36" s="276"/>
      <c r="LCS36" s="276"/>
      <c r="LCT36" s="276"/>
      <c r="LCU36" s="276"/>
      <c r="LCV36" s="276"/>
      <c r="LCW36" s="276"/>
      <c r="LCX36" s="276"/>
      <c r="LCY36" s="276"/>
      <c r="LCZ36" s="276"/>
      <c r="LDA36" s="276"/>
      <c r="LDB36" s="276"/>
      <c r="LDC36" s="276"/>
      <c r="LDD36" s="276"/>
      <c r="LDE36" s="276"/>
      <c r="LDF36" s="276"/>
      <c r="LDG36" s="276"/>
      <c r="LDH36" s="276"/>
      <c r="LDI36" s="276"/>
      <c r="LDJ36" s="276"/>
      <c r="LDK36" s="276"/>
      <c r="LDL36" s="276"/>
      <c r="LDM36" s="276"/>
      <c r="LDN36" s="276"/>
      <c r="LDO36" s="276"/>
      <c r="LDP36" s="276"/>
      <c r="LDQ36" s="276"/>
      <c r="LDR36" s="276"/>
      <c r="LDS36" s="276"/>
      <c r="LDT36" s="276"/>
      <c r="LDU36" s="276"/>
      <c r="LDV36" s="276"/>
      <c r="LDW36" s="276"/>
      <c r="LDX36" s="276"/>
      <c r="LDY36" s="276"/>
      <c r="LDZ36" s="276"/>
      <c r="LEA36" s="276"/>
      <c r="LEB36" s="276"/>
      <c r="LEC36" s="276"/>
      <c r="LED36" s="276"/>
      <c r="LEE36" s="276"/>
      <c r="LEF36" s="276"/>
      <c r="LEG36" s="276"/>
      <c r="LEH36" s="276"/>
      <c r="LEI36" s="276"/>
      <c r="LEJ36" s="276"/>
      <c r="LEK36" s="276"/>
      <c r="LEL36" s="276"/>
      <c r="LEM36" s="276"/>
      <c r="LEN36" s="276"/>
      <c r="LEO36" s="276"/>
      <c r="LEP36" s="276"/>
      <c r="LEQ36" s="276"/>
      <c r="LER36" s="276"/>
      <c r="LES36" s="276"/>
      <c r="LET36" s="276"/>
      <c r="LEU36" s="276"/>
      <c r="LEV36" s="276"/>
      <c r="LEW36" s="276"/>
      <c r="LEX36" s="276"/>
      <c r="LEY36" s="276"/>
      <c r="LEZ36" s="276"/>
      <c r="LFA36" s="276"/>
      <c r="LFB36" s="276"/>
      <c r="LFC36" s="276"/>
      <c r="LFD36" s="276"/>
      <c r="LFE36" s="276"/>
      <c r="LFF36" s="276"/>
      <c r="LFG36" s="276"/>
      <c r="LFH36" s="276"/>
      <c r="LFI36" s="276"/>
      <c r="LFJ36" s="276"/>
      <c r="LFK36" s="276"/>
      <c r="LFL36" s="276"/>
      <c r="LFM36" s="276"/>
      <c r="LFN36" s="276"/>
      <c r="LFO36" s="276"/>
      <c r="LFP36" s="276"/>
      <c r="LFQ36" s="276"/>
      <c r="LFR36" s="276"/>
      <c r="LFS36" s="276"/>
      <c r="LFT36" s="276"/>
      <c r="LFU36" s="276"/>
      <c r="LFV36" s="276"/>
      <c r="LFW36" s="276"/>
      <c r="LFX36" s="276"/>
      <c r="LFY36" s="276"/>
      <c r="LFZ36" s="276"/>
      <c r="LGA36" s="276"/>
      <c r="LGB36" s="276"/>
      <c r="LGC36" s="276"/>
      <c r="LGD36" s="276"/>
      <c r="LGE36" s="276"/>
      <c r="LGF36" s="276"/>
      <c r="LGG36" s="276"/>
      <c r="LGH36" s="276"/>
      <c r="LGI36" s="276"/>
      <c r="LGJ36" s="276"/>
      <c r="LGK36" s="276"/>
      <c r="LGL36" s="276"/>
      <c r="LGM36" s="276"/>
      <c r="LGN36" s="276"/>
      <c r="LGO36" s="276"/>
      <c r="LGP36" s="276"/>
      <c r="LGQ36" s="276"/>
      <c r="LGR36" s="276"/>
      <c r="LGS36" s="276"/>
      <c r="LGT36" s="276"/>
      <c r="LGU36" s="276"/>
      <c r="LGV36" s="276"/>
      <c r="LGW36" s="276"/>
      <c r="LGX36" s="276"/>
      <c r="LGY36" s="276"/>
      <c r="LGZ36" s="276"/>
      <c r="LHA36" s="276"/>
      <c r="LHB36" s="276"/>
      <c r="LHC36" s="276"/>
      <c r="LHD36" s="276"/>
      <c r="LHE36" s="276"/>
      <c r="LHF36" s="276"/>
      <c r="LHG36" s="276"/>
      <c r="LHH36" s="276"/>
      <c r="LHI36" s="276"/>
      <c r="LHJ36" s="276"/>
      <c r="LHK36" s="276"/>
      <c r="LHL36" s="276"/>
      <c r="LHM36" s="276"/>
      <c r="LHN36" s="276"/>
      <c r="LHO36" s="276"/>
      <c r="LHP36" s="276"/>
      <c r="LHQ36" s="276"/>
      <c r="LHR36" s="276"/>
      <c r="LHS36" s="276"/>
      <c r="LHT36" s="276"/>
      <c r="LHU36" s="276"/>
      <c r="LHV36" s="276"/>
      <c r="LHW36" s="276"/>
      <c r="LHX36" s="276"/>
      <c r="LHY36" s="276"/>
      <c r="LHZ36" s="276"/>
      <c r="LIA36" s="276"/>
      <c r="LIB36" s="276"/>
      <c r="LIC36" s="276"/>
      <c r="LID36" s="276"/>
      <c r="LIE36" s="276"/>
      <c r="LIF36" s="276"/>
      <c r="LIG36" s="276"/>
      <c r="LIH36" s="276"/>
      <c r="LII36" s="276"/>
      <c r="LIJ36" s="276"/>
      <c r="LIK36" s="276"/>
      <c r="LIL36" s="276"/>
      <c r="LIM36" s="276"/>
      <c r="LIN36" s="276"/>
      <c r="LIO36" s="276"/>
      <c r="LIP36" s="276"/>
      <c r="LIQ36" s="276"/>
      <c r="LIR36" s="276"/>
      <c r="LIS36" s="276"/>
      <c r="LIT36" s="276"/>
      <c r="LIU36" s="276"/>
      <c r="LIV36" s="276"/>
      <c r="LIW36" s="276"/>
      <c r="LIX36" s="276"/>
      <c r="LIY36" s="276"/>
      <c r="LIZ36" s="276"/>
      <c r="LJA36" s="276"/>
      <c r="LJB36" s="276"/>
      <c r="LJC36" s="276"/>
      <c r="LJD36" s="276"/>
      <c r="LJE36" s="276"/>
      <c r="LJF36" s="276"/>
      <c r="LJG36" s="276"/>
      <c r="LJH36" s="276"/>
      <c r="LJI36" s="276"/>
      <c r="LJJ36" s="276"/>
      <c r="LJK36" s="276"/>
      <c r="LJL36" s="276"/>
      <c r="LJM36" s="276"/>
      <c r="LJN36" s="276"/>
      <c r="LJO36" s="276"/>
      <c r="LJP36" s="276"/>
      <c r="LJQ36" s="276"/>
      <c r="LJR36" s="276"/>
      <c r="LJS36" s="276"/>
      <c r="LJT36" s="276"/>
      <c r="LJU36" s="276"/>
      <c r="LJV36" s="276"/>
      <c r="LJW36" s="276"/>
      <c r="LJX36" s="276"/>
      <c r="LJY36" s="276"/>
      <c r="LJZ36" s="276"/>
      <c r="LKA36" s="276"/>
      <c r="LKB36" s="276"/>
      <c r="LKC36" s="276"/>
      <c r="LKD36" s="276"/>
      <c r="LKE36" s="276"/>
      <c r="LKF36" s="276"/>
      <c r="LKG36" s="276"/>
      <c r="LKH36" s="276"/>
      <c r="LKI36" s="276"/>
      <c r="LKJ36" s="276"/>
      <c r="LKK36" s="276"/>
      <c r="LKL36" s="276"/>
      <c r="LKM36" s="276"/>
      <c r="LKN36" s="276"/>
      <c r="LKO36" s="276"/>
      <c r="LKP36" s="276"/>
      <c r="LKQ36" s="276"/>
      <c r="LKR36" s="276"/>
      <c r="LKS36" s="276"/>
      <c r="LKT36" s="276"/>
      <c r="LKU36" s="276"/>
      <c r="LKV36" s="276"/>
      <c r="LKW36" s="276"/>
      <c r="LKX36" s="276"/>
      <c r="LKY36" s="276"/>
      <c r="LKZ36" s="276"/>
      <c r="LLA36" s="276"/>
      <c r="LLB36" s="276"/>
      <c r="LLC36" s="276"/>
      <c r="LLD36" s="276"/>
      <c r="LLE36" s="276"/>
      <c r="LLF36" s="276"/>
      <c r="LLG36" s="276"/>
      <c r="LLH36" s="276"/>
      <c r="LLI36" s="276"/>
      <c r="LLJ36" s="276"/>
      <c r="LLK36" s="276"/>
      <c r="LLL36" s="276"/>
      <c r="LLM36" s="276"/>
      <c r="LLN36" s="276"/>
      <c r="LLO36" s="276"/>
      <c r="LLP36" s="276"/>
      <c r="LLQ36" s="276"/>
      <c r="LLR36" s="276"/>
      <c r="LLS36" s="276"/>
      <c r="LLT36" s="276"/>
      <c r="LLU36" s="276"/>
      <c r="LLV36" s="276"/>
      <c r="LLW36" s="276"/>
      <c r="LLX36" s="276"/>
      <c r="LLY36" s="276"/>
      <c r="LLZ36" s="276"/>
      <c r="LMA36" s="276"/>
      <c r="LMB36" s="276"/>
      <c r="LMC36" s="276"/>
      <c r="LMD36" s="276"/>
      <c r="LME36" s="276"/>
      <c r="LMF36" s="276"/>
      <c r="LMG36" s="276"/>
      <c r="LMH36" s="276"/>
      <c r="LMI36" s="276"/>
      <c r="LMJ36" s="276"/>
      <c r="LMK36" s="276"/>
      <c r="LML36" s="276"/>
      <c r="LMM36" s="276"/>
      <c r="LMN36" s="276"/>
      <c r="LMO36" s="276"/>
      <c r="LMP36" s="276"/>
      <c r="LMQ36" s="276"/>
      <c r="LMR36" s="276"/>
      <c r="LMS36" s="276"/>
      <c r="LMT36" s="276"/>
      <c r="LMU36" s="276"/>
      <c r="LMV36" s="276"/>
      <c r="LMW36" s="276"/>
      <c r="LMX36" s="276"/>
      <c r="LMY36" s="276"/>
      <c r="LMZ36" s="276"/>
      <c r="LNA36" s="276"/>
      <c r="LNB36" s="276"/>
      <c r="LNC36" s="276"/>
      <c r="LND36" s="276"/>
      <c r="LNE36" s="276"/>
      <c r="LNF36" s="276"/>
      <c r="LNG36" s="276"/>
      <c r="LNH36" s="276"/>
      <c r="LNI36" s="276"/>
      <c r="LNJ36" s="276"/>
      <c r="LNK36" s="276"/>
      <c r="LNL36" s="276"/>
      <c r="LNM36" s="276"/>
      <c r="LNN36" s="276"/>
      <c r="LNO36" s="276"/>
      <c r="LNP36" s="276"/>
      <c r="LNQ36" s="276"/>
      <c r="LNR36" s="276"/>
      <c r="LNS36" s="276"/>
      <c r="LNT36" s="276"/>
      <c r="LNU36" s="276"/>
      <c r="LNV36" s="276"/>
      <c r="LNW36" s="276"/>
      <c r="LNX36" s="276"/>
      <c r="LNY36" s="276"/>
      <c r="LNZ36" s="276"/>
      <c r="LOA36" s="276"/>
      <c r="LOB36" s="276"/>
      <c r="LOC36" s="276"/>
      <c r="LOD36" s="276"/>
      <c r="LOE36" s="276"/>
      <c r="LOF36" s="276"/>
      <c r="LOG36" s="276"/>
      <c r="LOH36" s="276"/>
      <c r="LOI36" s="276"/>
      <c r="LOJ36" s="276"/>
      <c r="LOK36" s="276"/>
      <c r="LOL36" s="276"/>
      <c r="LOM36" s="276"/>
      <c r="LON36" s="276"/>
      <c r="LOO36" s="276"/>
      <c r="LOP36" s="276"/>
      <c r="LOQ36" s="276"/>
      <c r="LOR36" s="276"/>
      <c r="LOS36" s="276"/>
      <c r="LOT36" s="276"/>
      <c r="LOU36" s="276"/>
      <c r="LOV36" s="276"/>
      <c r="LOW36" s="276"/>
      <c r="LOX36" s="276"/>
      <c r="LOY36" s="276"/>
      <c r="LOZ36" s="276"/>
      <c r="LPA36" s="276"/>
      <c r="LPB36" s="276"/>
      <c r="LPC36" s="276"/>
      <c r="LPD36" s="276"/>
      <c r="LPE36" s="276"/>
      <c r="LPF36" s="276"/>
      <c r="LPG36" s="276"/>
      <c r="LPH36" s="276"/>
      <c r="LPI36" s="276"/>
      <c r="LPJ36" s="276"/>
      <c r="LPK36" s="276"/>
      <c r="LPL36" s="276"/>
      <c r="LPM36" s="276"/>
      <c r="LPN36" s="276"/>
      <c r="LPO36" s="276"/>
      <c r="LPP36" s="276"/>
      <c r="LPQ36" s="276"/>
      <c r="LPR36" s="276"/>
      <c r="LPS36" s="276"/>
      <c r="LPT36" s="276"/>
      <c r="LPU36" s="276"/>
      <c r="LPV36" s="276"/>
      <c r="LPW36" s="276"/>
      <c r="LPX36" s="276"/>
      <c r="LPY36" s="276"/>
      <c r="LPZ36" s="276"/>
      <c r="LQA36" s="276"/>
      <c r="LQB36" s="276"/>
      <c r="LQC36" s="276"/>
      <c r="LQD36" s="276"/>
      <c r="LQE36" s="276"/>
      <c r="LQF36" s="276"/>
      <c r="LQG36" s="276"/>
      <c r="LQH36" s="276"/>
      <c r="LQI36" s="276"/>
      <c r="LQJ36" s="276"/>
      <c r="LQK36" s="276"/>
      <c r="LQL36" s="276"/>
      <c r="LQM36" s="276"/>
      <c r="LQN36" s="276"/>
      <c r="LQO36" s="276"/>
      <c r="LQP36" s="276"/>
      <c r="LQQ36" s="276"/>
      <c r="LQR36" s="276"/>
      <c r="LQS36" s="276"/>
      <c r="LQT36" s="276"/>
      <c r="LQU36" s="276"/>
      <c r="LQV36" s="276"/>
      <c r="LQW36" s="276"/>
      <c r="LQX36" s="276"/>
      <c r="LQY36" s="276"/>
      <c r="LQZ36" s="276"/>
      <c r="LRA36" s="276"/>
      <c r="LRB36" s="276"/>
      <c r="LRC36" s="276"/>
      <c r="LRD36" s="276"/>
      <c r="LRE36" s="276"/>
      <c r="LRF36" s="276"/>
      <c r="LRG36" s="276"/>
      <c r="LRH36" s="276"/>
      <c r="LRI36" s="276"/>
      <c r="LRJ36" s="276"/>
      <c r="LRK36" s="276"/>
      <c r="LRL36" s="276"/>
      <c r="LRM36" s="276"/>
      <c r="LRN36" s="276"/>
      <c r="LRO36" s="276"/>
      <c r="LRP36" s="276"/>
      <c r="LRQ36" s="276"/>
      <c r="LRR36" s="276"/>
      <c r="LRS36" s="276"/>
      <c r="LRT36" s="276"/>
      <c r="LRU36" s="276"/>
      <c r="LRV36" s="276"/>
      <c r="LRW36" s="276"/>
      <c r="LRX36" s="276"/>
      <c r="LRY36" s="276"/>
      <c r="LRZ36" s="276"/>
      <c r="LSA36" s="276"/>
      <c r="LSB36" s="276"/>
      <c r="LSC36" s="276"/>
      <c r="LSD36" s="276"/>
      <c r="LSE36" s="276"/>
      <c r="LSF36" s="276"/>
      <c r="LSG36" s="276"/>
      <c r="LSH36" s="276"/>
      <c r="LSI36" s="276"/>
      <c r="LSJ36" s="276"/>
      <c r="LSK36" s="276"/>
      <c r="LSL36" s="276"/>
      <c r="LSM36" s="276"/>
      <c r="LSN36" s="276"/>
      <c r="LSO36" s="276"/>
      <c r="LSP36" s="276"/>
      <c r="LSQ36" s="276"/>
      <c r="LSR36" s="276"/>
      <c r="LSS36" s="276"/>
      <c r="LST36" s="276"/>
      <c r="LSU36" s="276"/>
      <c r="LSV36" s="276"/>
      <c r="LSW36" s="276"/>
      <c r="LSX36" s="276"/>
      <c r="LSY36" s="276"/>
      <c r="LSZ36" s="276"/>
      <c r="LTA36" s="276"/>
      <c r="LTB36" s="276"/>
      <c r="LTC36" s="276"/>
      <c r="LTD36" s="276"/>
      <c r="LTE36" s="276"/>
      <c r="LTF36" s="276"/>
      <c r="LTG36" s="276"/>
      <c r="LTH36" s="276"/>
      <c r="LTI36" s="276"/>
      <c r="LTJ36" s="276"/>
      <c r="LTK36" s="276"/>
      <c r="LTL36" s="276"/>
      <c r="LTM36" s="276"/>
      <c r="LTN36" s="276"/>
      <c r="LTO36" s="276"/>
      <c r="LTP36" s="276"/>
      <c r="LTQ36" s="276"/>
      <c r="LTR36" s="276"/>
      <c r="LTS36" s="276"/>
      <c r="LTT36" s="276"/>
      <c r="LTU36" s="276"/>
      <c r="LTV36" s="276"/>
      <c r="LTW36" s="276"/>
      <c r="LTX36" s="276"/>
      <c r="LTY36" s="276"/>
      <c r="LTZ36" s="276"/>
      <c r="LUA36" s="276"/>
      <c r="LUB36" s="276"/>
      <c r="LUC36" s="276"/>
      <c r="LUD36" s="276"/>
      <c r="LUE36" s="276"/>
      <c r="LUF36" s="276"/>
      <c r="LUG36" s="276"/>
      <c r="LUH36" s="276"/>
      <c r="LUI36" s="276"/>
      <c r="LUJ36" s="276"/>
      <c r="LUK36" s="276"/>
      <c r="LUL36" s="276"/>
      <c r="LUM36" s="276"/>
      <c r="LUN36" s="276"/>
      <c r="LUO36" s="276"/>
      <c r="LUP36" s="276"/>
      <c r="LUQ36" s="276"/>
      <c r="LUR36" s="276"/>
      <c r="LUS36" s="276"/>
      <c r="LUT36" s="276"/>
      <c r="LUU36" s="276"/>
      <c r="LUV36" s="276"/>
      <c r="LUW36" s="276"/>
      <c r="LUX36" s="276"/>
      <c r="LUY36" s="276"/>
      <c r="LUZ36" s="276"/>
      <c r="LVA36" s="276"/>
      <c r="LVB36" s="276"/>
      <c r="LVC36" s="276"/>
      <c r="LVD36" s="276"/>
      <c r="LVE36" s="276"/>
      <c r="LVF36" s="276"/>
      <c r="LVG36" s="276"/>
      <c r="LVH36" s="276"/>
      <c r="LVI36" s="276"/>
      <c r="LVJ36" s="276"/>
      <c r="LVK36" s="276"/>
      <c r="LVL36" s="276"/>
      <c r="LVM36" s="276"/>
      <c r="LVN36" s="276"/>
      <c r="LVO36" s="276"/>
      <c r="LVP36" s="276"/>
      <c r="LVQ36" s="276"/>
      <c r="LVR36" s="276"/>
      <c r="LVS36" s="276"/>
      <c r="LVT36" s="276"/>
      <c r="LVU36" s="276"/>
      <c r="LVV36" s="276"/>
      <c r="LVW36" s="276"/>
      <c r="LVX36" s="276"/>
      <c r="LVY36" s="276"/>
      <c r="LVZ36" s="276"/>
      <c r="LWA36" s="276"/>
      <c r="LWB36" s="276"/>
      <c r="LWC36" s="276"/>
      <c r="LWD36" s="276"/>
      <c r="LWE36" s="276"/>
      <c r="LWF36" s="276"/>
      <c r="LWG36" s="276"/>
      <c r="LWH36" s="276"/>
      <c r="LWI36" s="276"/>
      <c r="LWJ36" s="276"/>
      <c r="LWK36" s="276"/>
      <c r="LWL36" s="276"/>
      <c r="LWM36" s="276"/>
      <c r="LWN36" s="276"/>
      <c r="LWO36" s="276"/>
      <c r="LWP36" s="276"/>
      <c r="LWQ36" s="276"/>
      <c r="LWR36" s="276"/>
      <c r="LWS36" s="276"/>
      <c r="LWT36" s="276"/>
      <c r="LWU36" s="276"/>
      <c r="LWV36" s="276"/>
      <c r="LWW36" s="276"/>
      <c r="LWX36" s="276"/>
      <c r="LWY36" s="276"/>
      <c r="LWZ36" s="276"/>
      <c r="LXA36" s="276"/>
      <c r="LXB36" s="276"/>
      <c r="LXC36" s="276"/>
      <c r="LXD36" s="276"/>
      <c r="LXE36" s="276"/>
      <c r="LXF36" s="276"/>
      <c r="LXG36" s="276"/>
      <c r="LXH36" s="276"/>
      <c r="LXI36" s="276"/>
      <c r="LXJ36" s="276"/>
      <c r="LXK36" s="276"/>
      <c r="LXL36" s="276"/>
      <c r="LXM36" s="276"/>
      <c r="LXN36" s="276"/>
      <c r="LXO36" s="276"/>
      <c r="LXP36" s="276"/>
      <c r="LXQ36" s="276"/>
      <c r="LXR36" s="276"/>
      <c r="LXS36" s="276"/>
      <c r="LXT36" s="276"/>
      <c r="LXU36" s="276"/>
      <c r="LXV36" s="276"/>
      <c r="LXW36" s="276"/>
      <c r="LXX36" s="276"/>
      <c r="LXY36" s="276"/>
      <c r="LXZ36" s="276"/>
      <c r="LYA36" s="276"/>
      <c r="LYB36" s="276"/>
      <c r="LYC36" s="276"/>
      <c r="LYD36" s="276"/>
      <c r="LYE36" s="276"/>
      <c r="LYF36" s="276"/>
      <c r="LYG36" s="276"/>
      <c r="LYH36" s="276"/>
      <c r="LYI36" s="276"/>
      <c r="LYJ36" s="276"/>
      <c r="LYK36" s="276"/>
      <c r="LYL36" s="276"/>
      <c r="LYM36" s="276"/>
      <c r="LYN36" s="276"/>
      <c r="LYO36" s="276"/>
      <c r="LYP36" s="276"/>
      <c r="LYQ36" s="276"/>
      <c r="LYR36" s="276"/>
      <c r="LYS36" s="276"/>
      <c r="LYT36" s="276"/>
      <c r="LYU36" s="276"/>
      <c r="LYV36" s="276"/>
      <c r="LYW36" s="276"/>
      <c r="LYX36" s="276"/>
      <c r="LYY36" s="276"/>
      <c r="LYZ36" s="276"/>
      <c r="LZA36" s="276"/>
      <c r="LZB36" s="276"/>
      <c r="LZC36" s="276"/>
      <c r="LZD36" s="276"/>
      <c r="LZE36" s="276"/>
      <c r="LZF36" s="276"/>
      <c r="LZG36" s="276"/>
      <c r="LZH36" s="276"/>
      <c r="LZI36" s="276"/>
      <c r="LZJ36" s="276"/>
      <c r="LZK36" s="276"/>
      <c r="LZL36" s="276"/>
      <c r="LZM36" s="276"/>
      <c r="LZN36" s="276"/>
      <c r="LZO36" s="276"/>
      <c r="LZP36" s="276"/>
      <c r="LZQ36" s="276"/>
      <c r="LZR36" s="276"/>
      <c r="LZS36" s="276"/>
      <c r="LZT36" s="276"/>
      <c r="LZU36" s="276"/>
      <c r="LZV36" s="276"/>
      <c r="LZW36" s="276"/>
      <c r="LZX36" s="276"/>
      <c r="LZY36" s="276"/>
      <c r="LZZ36" s="276"/>
      <c r="MAA36" s="276"/>
      <c r="MAB36" s="276"/>
      <c r="MAC36" s="276"/>
      <c r="MAD36" s="276"/>
      <c r="MAE36" s="276"/>
      <c r="MAF36" s="276"/>
      <c r="MAG36" s="276"/>
      <c r="MAH36" s="276"/>
      <c r="MAI36" s="276"/>
      <c r="MAJ36" s="276"/>
      <c r="MAK36" s="276"/>
      <c r="MAL36" s="276"/>
      <c r="MAM36" s="276"/>
      <c r="MAN36" s="276"/>
      <c r="MAO36" s="276"/>
      <c r="MAP36" s="276"/>
      <c r="MAQ36" s="276"/>
      <c r="MAR36" s="276"/>
      <c r="MAS36" s="276"/>
      <c r="MAT36" s="276"/>
      <c r="MAU36" s="276"/>
      <c r="MAV36" s="276"/>
      <c r="MAW36" s="276"/>
      <c r="MAX36" s="276"/>
      <c r="MAY36" s="276"/>
      <c r="MAZ36" s="276"/>
      <c r="MBA36" s="276"/>
      <c r="MBB36" s="276"/>
      <c r="MBC36" s="276"/>
      <c r="MBD36" s="276"/>
      <c r="MBE36" s="276"/>
      <c r="MBF36" s="276"/>
      <c r="MBG36" s="276"/>
      <c r="MBH36" s="276"/>
      <c r="MBI36" s="276"/>
      <c r="MBJ36" s="276"/>
      <c r="MBK36" s="276"/>
      <c r="MBL36" s="276"/>
      <c r="MBM36" s="276"/>
      <c r="MBN36" s="276"/>
      <c r="MBO36" s="276"/>
      <c r="MBP36" s="276"/>
      <c r="MBQ36" s="276"/>
      <c r="MBR36" s="276"/>
      <c r="MBS36" s="276"/>
      <c r="MBT36" s="276"/>
      <c r="MBU36" s="276"/>
      <c r="MBV36" s="276"/>
      <c r="MBW36" s="276"/>
      <c r="MBX36" s="276"/>
      <c r="MBY36" s="276"/>
      <c r="MBZ36" s="276"/>
      <c r="MCA36" s="276"/>
      <c r="MCB36" s="276"/>
      <c r="MCC36" s="276"/>
      <c r="MCD36" s="276"/>
      <c r="MCE36" s="276"/>
      <c r="MCF36" s="276"/>
      <c r="MCG36" s="276"/>
      <c r="MCH36" s="276"/>
      <c r="MCI36" s="276"/>
      <c r="MCJ36" s="276"/>
      <c r="MCK36" s="276"/>
      <c r="MCL36" s="276"/>
      <c r="MCM36" s="276"/>
      <c r="MCN36" s="276"/>
      <c r="MCO36" s="276"/>
      <c r="MCP36" s="276"/>
      <c r="MCQ36" s="276"/>
      <c r="MCR36" s="276"/>
      <c r="MCS36" s="276"/>
      <c r="MCT36" s="276"/>
      <c r="MCU36" s="276"/>
      <c r="MCV36" s="276"/>
      <c r="MCW36" s="276"/>
      <c r="MCX36" s="276"/>
      <c r="MCY36" s="276"/>
      <c r="MCZ36" s="276"/>
      <c r="MDA36" s="276"/>
      <c r="MDB36" s="276"/>
      <c r="MDC36" s="276"/>
      <c r="MDD36" s="276"/>
      <c r="MDE36" s="276"/>
      <c r="MDF36" s="276"/>
      <c r="MDG36" s="276"/>
      <c r="MDH36" s="276"/>
      <c r="MDI36" s="276"/>
      <c r="MDJ36" s="276"/>
      <c r="MDK36" s="276"/>
      <c r="MDL36" s="276"/>
      <c r="MDM36" s="276"/>
      <c r="MDN36" s="276"/>
      <c r="MDO36" s="276"/>
      <c r="MDP36" s="276"/>
      <c r="MDQ36" s="276"/>
      <c r="MDR36" s="276"/>
      <c r="MDS36" s="276"/>
      <c r="MDT36" s="276"/>
      <c r="MDU36" s="276"/>
      <c r="MDV36" s="276"/>
      <c r="MDW36" s="276"/>
      <c r="MDX36" s="276"/>
      <c r="MDY36" s="276"/>
      <c r="MDZ36" s="276"/>
      <c r="MEA36" s="276"/>
      <c r="MEB36" s="276"/>
      <c r="MEC36" s="276"/>
      <c r="MED36" s="276"/>
      <c r="MEE36" s="276"/>
      <c r="MEF36" s="276"/>
      <c r="MEG36" s="276"/>
      <c r="MEH36" s="276"/>
      <c r="MEI36" s="276"/>
      <c r="MEJ36" s="276"/>
      <c r="MEK36" s="276"/>
      <c r="MEL36" s="276"/>
      <c r="MEM36" s="276"/>
      <c r="MEN36" s="276"/>
      <c r="MEO36" s="276"/>
      <c r="MEP36" s="276"/>
      <c r="MEQ36" s="276"/>
      <c r="MER36" s="276"/>
      <c r="MES36" s="276"/>
      <c r="MET36" s="276"/>
      <c r="MEU36" s="276"/>
      <c r="MEV36" s="276"/>
      <c r="MEW36" s="276"/>
      <c r="MEX36" s="276"/>
      <c r="MEY36" s="276"/>
      <c r="MEZ36" s="276"/>
      <c r="MFA36" s="276"/>
      <c r="MFB36" s="276"/>
      <c r="MFC36" s="276"/>
      <c r="MFD36" s="276"/>
      <c r="MFE36" s="276"/>
      <c r="MFF36" s="276"/>
      <c r="MFG36" s="276"/>
      <c r="MFH36" s="276"/>
      <c r="MFI36" s="276"/>
      <c r="MFJ36" s="276"/>
      <c r="MFK36" s="276"/>
      <c r="MFL36" s="276"/>
      <c r="MFM36" s="276"/>
      <c r="MFN36" s="276"/>
      <c r="MFO36" s="276"/>
      <c r="MFP36" s="276"/>
      <c r="MFQ36" s="276"/>
      <c r="MFR36" s="276"/>
      <c r="MFS36" s="276"/>
      <c r="MFT36" s="276"/>
      <c r="MFU36" s="276"/>
      <c r="MFV36" s="276"/>
      <c r="MFW36" s="276"/>
      <c r="MFX36" s="276"/>
      <c r="MFY36" s="276"/>
      <c r="MFZ36" s="276"/>
      <c r="MGA36" s="276"/>
      <c r="MGB36" s="276"/>
      <c r="MGC36" s="276"/>
      <c r="MGD36" s="276"/>
      <c r="MGE36" s="276"/>
      <c r="MGF36" s="276"/>
      <c r="MGG36" s="276"/>
      <c r="MGH36" s="276"/>
      <c r="MGI36" s="276"/>
      <c r="MGJ36" s="276"/>
      <c r="MGK36" s="276"/>
      <c r="MGL36" s="276"/>
      <c r="MGM36" s="276"/>
      <c r="MGN36" s="276"/>
      <c r="MGO36" s="276"/>
      <c r="MGP36" s="276"/>
      <c r="MGQ36" s="276"/>
      <c r="MGR36" s="276"/>
      <c r="MGS36" s="276"/>
      <c r="MGT36" s="276"/>
      <c r="MGU36" s="276"/>
      <c r="MGV36" s="276"/>
      <c r="MGW36" s="276"/>
      <c r="MGX36" s="276"/>
      <c r="MGY36" s="276"/>
      <c r="MGZ36" s="276"/>
      <c r="MHA36" s="276"/>
      <c r="MHB36" s="276"/>
      <c r="MHC36" s="276"/>
      <c r="MHD36" s="276"/>
      <c r="MHE36" s="276"/>
      <c r="MHF36" s="276"/>
      <c r="MHG36" s="276"/>
      <c r="MHH36" s="276"/>
      <c r="MHI36" s="276"/>
      <c r="MHJ36" s="276"/>
      <c r="MHK36" s="276"/>
      <c r="MHL36" s="276"/>
      <c r="MHM36" s="276"/>
      <c r="MHN36" s="276"/>
      <c r="MHO36" s="276"/>
      <c r="MHP36" s="276"/>
      <c r="MHQ36" s="276"/>
      <c r="MHR36" s="276"/>
      <c r="MHS36" s="276"/>
      <c r="MHT36" s="276"/>
      <c r="MHU36" s="276"/>
      <c r="MHV36" s="276"/>
      <c r="MHW36" s="276"/>
      <c r="MHX36" s="276"/>
      <c r="MHY36" s="276"/>
      <c r="MHZ36" s="276"/>
      <c r="MIA36" s="276"/>
      <c r="MIB36" s="276"/>
      <c r="MIC36" s="276"/>
      <c r="MID36" s="276"/>
      <c r="MIE36" s="276"/>
      <c r="MIF36" s="276"/>
      <c r="MIG36" s="276"/>
      <c r="MIH36" s="276"/>
      <c r="MII36" s="276"/>
      <c r="MIJ36" s="276"/>
      <c r="MIK36" s="276"/>
      <c r="MIL36" s="276"/>
      <c r="MIM36" s="276"/>
      <c r="MIN36" s="276"/>
      <c r="MIO36" s="276"/>
      <c r="MIP36" s="276"/>
      <c r="MIQ36" s="276"/>
      <c r="MIR36" s="276"/>
      <c r="MIS36" s="276"/>
      <c r="MIT36" s="276"/>
      <c r="MIU36" s="276"/>
      <c r="MIV36" s="276"/>
      <c r="MIW36" s="276"/>
      <c r="MIX36" s="276"/>
      <c r="MIY36" s="276"/>
      <c r="MIZ36" s="276"/>
      <c r="MJA36" s="276"/>
      <c r="MJB36" s="276"/>
      <c r="MJC36" s="276"/>
      <c r="MJD36" s="276"/>
      <c r="MJE36" s="276"/>
      <c r="MJF36" s="276"/>
      <c r="MJG36" s="276"/>
      <c r="MJH36" s="276"/>
      <c r="MJI36" s="276"/>
      <c r="MJJ36" s="276"/>
      <c r="MJK36" s="276"/>
      <c r="MJL36" s="276"/>
      <c r="MJM36" s="276"/>
      <c r="MJN36" s="276"/>
      <c r="MJO36" s="276"/>
      <c r="MJP36" s="276"/>
      <c r="MJQ36" s="276"/>
      <c r="MJR36" s="276"/>
      <c r="MJS36" s="276"/>
      <c r="MJT36" s="276"/>
      <c r="MJU36" s="276"/>
      <c r="MJV36" s="276"/>
      <c r="MJW36" s="276"/>
      <c r="MJX36" s="276"/>
      <c r="MJY36" s="276"/>
      <c r="MJZ36" s="276"/>
      <c r="MKA36" s="276"/>
      <c r="MKB36" s="276"/>
      <c r="MKC36" s="276"/>
      <c r="MKD36" s="276"/>
      <c r="MKE36" s="276"/>
      <c r="MKF36" s="276"/>
      <c r="MKG36" s="276"/>
      <c r="MKH36" s="276"/>
      <c r="MKI36" s="276"/>
      <c r="MKJ36" s="276"/>
      <c r="MKK36" s="276"/>
      <c r="MKL36" s="276"/>
      <c r="MKM36" s="276"/>
      <c r="MKN36" s="276"/>
      <c r="MKO36" s="276"/>
      <c r="MKP36" s="276"/>
      <c r="MKQ36" s="276"/>
      <c r="MKR36" s="276"/>
      <c r="MKS36" s="276"/>
      <c r="MKT36" s="276"/>
      <c r="MKU36" s="276"/>
      <c r="MKV36" s="276"/>
      <c r="MKW36" s="276"/>
      <c r="MKX36" s="276"/>
      <c r="MKY36" s="276"/>
      <c r="MKZ36" s="276"/>
      <c r="MLA36" s="276"/>
      <c r="MLB36" s="276"/>
      <c r="MLC36" s="276"/>
      <c r="MLD36" s="276"/>
      <c r="MLE36" s="276"/>
      <c r="MLF36" s="276"/>
      <c r="MLG36" s="276"/>
      <c r="MLH36" s="276"/>
      <c r="MLI36" s="276"/>
      <c r="MLJ36" s="276"/>
      <c r="MLK36" s="276"/>
      <c r="MLL36" s="276"/>
      <c r="MLM36" s="276"/>
      <c r="MLN36" s="276"/>
      <c r="MLO36" s="276"/>
      <c r="MLP36" s="276"/>
      <c r="MLQ36" s="276"/>
      <c r="MLR36" s="276"/>
      <c r="MLS36" s="276"/>
      <c r="MLT36" s="276"/>
      <c r="MLU36" s="276"/>
      <c r="MLV36" s="276"/>
      <c r="MLW36" s="276"/>
      <c r="MLX36" s="276"/>
      <c r="MLY36" s="276"/>
      <c r="MLZ36" s="276"/>
      <c r="MMA36" s="276"/>
      <c r="MMB36" s="276"/>
      <c r="MMC36" s="276"/>
      <c r="MMD36" s="276"/>
      <c r="MME36" s="276"/>
      <c r="MMF36" s="276"/>
      <c r="MMG36" s="276"/>
      <c r="MMH36" s="276"/>
      <c r="MMI36" s="276"/>
      <c r="MMJ36" s="276"/>
      <c r="MMK36" s="276"/>
      <c r="MML36" s="276"/>
      <c r="MMM36" s="276"/>
      <c r="MMN36" s="276"/>
      <c r="MMO36" s="276"/>
      <c r="MMP36" s="276"/>
      <c r="MMQ36" s="276"/>
      <c r="MMR36" s="276"/>
      <c r="MMS36" s="276"/>
      <c r="MMT36" s="276"/>
      <c r="MMU36" s="276"/>
      <c r="MMV36" s="276"/>
      <c r="MMW36" s="276"/>
      <c r="MMX36" s="276"/>
      <c r="MMY36" s="276"/>
      <c r="MMZ36" s="276"/>
      <c r="MNA36" s="276"/>
      <c r="MNB36" s="276"/>
      <c r="MNC36" s="276"/>
      <c r="MND36" s="276"/>
      <c r="MNE36" s="276"/>
      <c r="MNF36" s="276"/>
      <c r="MNG36" s="276"/>
      <c r="MNH36" s="276"/>
      <c r="MNI36" s="276"/>
      <c r="MNJ36" s="276"/>
      <c r="MNK36" s="276"/>
      <c r="MNL36" s="276"/>
      <c r="MNM36" s="276"/>
      <c r="MNN36" s="276"/>
      <c r="MNO36" s="276"/>
      <c r="MNP36" s="276"/>
      <c r="MNQ36" s="276"/>
      <c r="MNR36" s="276"/>
      <c r="MNS36" s="276"/>
      <c r="MNT36" s="276"/>
      <c r="MNU36" s="276"/>
      <c r="MNV36" s="276"/>
      <c r="MNW36" s="276"/>
      <c r="MNX36" s="276"/>
      <c r="MNY36" s="276"/>
      <c r="MNZ36" s="276"/>
      <c r="MOA36" s="276"/>
      <c r="MOB36" s="276"/>
      <c r="MOC36" s="276"/>
      <c r="MOD36" s="276"/>
      <c r="MOE36" s="276"/>
      <c r="MOF36" s="276"/>
      <c r="MOG36" s="276"/>
      <c r="MOH36" s="276"/>
      <c r="MOI36" s="276"/>
      <c r="MOJ36" s="276"/>
      <c r="MOK36" s="276"/>
      <c r="MOL36" s="276"/>
      <c r="MOM36" s="276"/>
      <c r="MON36" s="276"/>
      <c r="MOO36" s="276"/>
      <c r="MOP36" s="276"/>
      <c r="MOQ36" s="276"/>
      <c r="MOR36" s="276"/>
      <c r="MOS36" s="276"/>
      <c r="MOT36" s="276"/>
      <c r="MOU36" s="276"/>
      <c r="MOV36" s="276"/>
      <c r="MOW36" s="276"/>
      <c r="MOX36" s="276"/>
      <c r="MOY36" s="276"/>
      <c r="MOZ36" s="276"/>
      <c r="MPA36" s="276"/>
      <c r="MPB36" s="276"/>
      <c r="MPC36" s="276"/>
      <c r="MPD36" s="276"/>
      <c r="MPE36" s="276"/>
      <c r="MPF36" s="276"/>
      <c r="MPG36" s="276"/>
      <c r="MPH36" s="276"/>
      <c r="MPI36" s="276"/>
      <c r="MPJ36" s="276"/>
      <c r="MPK36" s="276"/>
      <c r="MPL36" s="276"/>
      <c r="MPM36" s="276"/>
      <c r="MPN36" s="276"/>
      <c r="MPO36" s="276"/>
      <c r="MPP36" s="276"/>
      <c r="MPQ36" s="276"/>
      <c r="MPR36" s="276"/>
      <c r="MPS36" s="276"/>
      <c r="MPT36" s="276"/>
      <c r="MPU36" s="276"/>
      <c r="MPV36" s="276"/>
      <c r="MPW36" s="276"/>
      <c r="MPX36" s="276"/>
      <c r="MPY36" s="276"/>
      <c r="MPZ36" s="276"/>
      <c r="MQA36" s="276"/>
      <c r="MQB36" s="276"/>
      <c r="MQC36" s="276"/>
      <c r="MQD36" s="276"/>
      <c r="MQE36" s="276"/>
      <c r="MQF36" s="276"/>
      <c r="MQG36" s="276"/>
      <c r="MQH36" s="276"/>
      <c r="MQI36" s="276"/>
      <c r="MQJ36" s="276"/>
      <c r="MQK36" s="276"/>
      <c r="MQL36" s="276"/>
      <c r="MQM36" s="276"/>
      <c r="MQN36" s="276"/>
      <c r="MQO36" s="276"/>
      <c r="MQP36" s="276"/>
      <c r="MQQ36" s="276"/>
      <c r="MQR36" s="276"/>
      <c r="MQS36" s="276"/>
      <c r="MQT36" s="276"/>
      <c r="MQU36" s="276"/>
      <c r="MQV36" s="276"/>
      <c r="MQW36" s="276"/>
      <c r="MQX36" s="276"/>
      <c r="MQY36" s="276"/>
      <c r="MQZ36" s="276"/>
      <c r="MRA36" s="276"/>
      <c r="MRB36" s="276"/>
      <c r="MRC36" s="276"/>
      <c r="MRD36" s="276"/>
      <c r="MRE36" s="276"/>
      <c r="MRF36" s="276"/>
      <c r="MRG36" s="276"/>
      <c r="MRH36" s="276"/>
      <c r="MRI36" s="276"/>
      <c r="MRJ36" s="276"/>
      <c r="MRK36" s="276"/>
      <c r="MRL36" s="276"/>
      <c r="MRM36" s="276"/>
      <c r="MRN36" s="276"/>
      <c r="MRO36" s="276"/>
      <c r="MRP36" s="276"/>
      <c r="MRQ36" s="276"/>
      <c r="MRR36" s="276"/>
      <c r="MRS36" s="276"/>
      <c r="MRT36" s="276"/>
      <c r="MRU36" s="276"/>
      <c r="MRV36" s="276"/>
      <c r="MRW36" s="276"/>
      <c r="MRX36" s="276"/>
      <c r="MRY36" s="276"/>
      <c r="MRZ36" s="276"/>
      <c r="MSA36" s="276"/>
      <c r="MSB36" s="276"/>
      <c r="MSC36" s="276"/>
      <c r="MSD36" s="276"/>
      <c r="MSE36" s="276"/>
      <c r="MSF36" s="276"/>
      <c r="MSG36" s="276"/>
      <c r="MSH36" s="276"/>
      <c r="MSI36" s="276"/>
      <c r="MSJ36" s="276"/>
      <c r="MSK36" s="276"/>
      <c r="MSL36" s="276"/>
      <c r="MSM36" s="276"/>
      <c r="MSN36" s="276"/>
      <c r="MSO36" s="276"/>
      <c r="MSP36" s="276"/>
      <c r="MSQ36" s="276"/>
      <c r="MSR36" s="276"/>
      <c r="MSS36" s="276"/>
      <c r="MST36" s="276"/>
      <c r="MSU36" s="276"/>
      <c r="MSV36" s="276"/>
      <c r="MSW36" s="276"/>
      <c r="MSX36" s="276"/>
      <c r="MSY36" s="276"/>
      <c r="MSZ36" s="276"/>
      <c r="MTA36" s="276"/>
      <c r="MTB36" s="276"/>
      <c r="MTC36" s="276"/>
      <c r="MTD36" s="276"/>
      <c r="MTE36" s="276"/>
      <c r="MTF36" s="276"/>
      <c r="MTG36" s="276"/>
      <c r="MTH36" s="276"/>
      <c r="MTI36" s="276"/>
      <c r="MTJ36" s="276"/>
      <c r="MTK36" s="276"/>
      <c r="MTL36" s="276"/>
      <c r="MTM36" s="276"/>
      <c r="MTN36" s="276"/>
      <c r="MTO36" s="276"/>
      <c r="MTP36" s="276"/>
      <c r="MTQ36" s="276"/>
      <c r="MTR36" s="276"/>
      <c r="MTS36" s="276"/>
      <c r="MTT36" s="276"/>
      <c r="MTU36" s="276"/>
      <c r="MTV36" s="276"/>
      <c r="MTW36" s="276"/>
      <c r="MTX36" s="276"/>
      <c r="MTY36" s="276"/>
      <c r="MTZ36" s="276"/>
      <c r="MUA36" s="276"/>
      <c r="MUB36" s="276"/>
      <c r="MUC36" s="276"/>
      <c r="MUD36" s="276"/>
      <c r="MUE36" s="276"/>
      <c r="MUF36" s="276"/>
      <c r="MUG36" s="276"/>
      <c r="MUH36" s="276"/>
      <c r="MUI36" s="276"/>
      <c r="MUJ36" s="276"/>
      <c r="MUK36" s="276"/>
      <c r="MUL36" s="276"/>
      <c r="MUM36" s="276"/>
      <c r="MUN36" s="276"/>
      <c r="MUO36" s="276"/>
      <c r="MUP36" s="276"/>
      <c r="MUQ36" s="276"/>
      <c r="MUR36" s="276"/>
      <c r="MUS36" s="276"/>
      <c r="MUT36" s="276"/>
      <c r="MUU36" s="276"/>
      <c r="MUV36" s="276"/>
      <c r="MUW36" s="276"/>
      <c r="MUX36" s="276"/>
      <c r="MUY36" s="276"/>
      <c r="MUZ36" s="276"/>
      <c r="MVA36" s="276"/>
      <c r="MVB36" s="276"/>
      <c r="MVC36" s="276"/>
      <c r="MVD36" s="276"/>
      <c r="MVE36" s="276"/>
      <c r="MVF36" s="276"/>
      <c r="MVG36" s="276"/>
      <c r="MVH36" s="276"/>
      <c r="MVI36" s="276"/>
      <c r="MVJ36" s="276"/>
      <c r="MVK36" s="276"/>
      <c r="MVL36" s="276"/>
      <c r="MVM36" s="276"/>
      <c r="MVN36" s="276"/>
      <c r="MVO36" s="276"/>
      <c r="MVP36" s="276"/>
      <c r="MVQ36" s="276"/>
      <c r="MVR36" s="276"/>
      <c r="MVS36" s="276"/>
      <c r="MVT36" s="276"/>
      <c r="MVU36" s="276"/>
      <c r="MVV36" s="276"/>
      <c r="MVW36" s="276"/>
      <c r="MVX36" s="276"/>
      <c r="MVY36" s="276"/>
      <c r="MVZ36" s="276"/>
      <c r="MWA36" s="276"/>
      <c r="MWB36" s="276"/>
      <c r="MWC36" s="276"/>
      <c r="MWD36" s="276"/>
      <c r="MWE36" s="276"/>
      <c r="MWF36" s="276"/>
      <c r="MWG36" s="276"/>
      <c r="MWH36" s="276"/>
      <c r="MWI36" s="276"/>
      <c r="MWJ36" s="276"/>
      <c r="MWK36" s="276"/>
      <c r="MWL36" s="276"/>
      <c r="MWM36" s="276"/>
      <c r="MWN36" s="276"/>
      <c r="MWO36" s="276"/>
      <c r="MWP36" s="276"/>
      <c r="MWQ36" s="276"/>
      <c r="MWR36" s="276"/>
      <c r="MWS36" s="276"/>
      <c r="MWT36" s="276"/>
      <c r="MWU36" s="276"/>
      <c r="MWV36" s="276"/>
      <c r="MWW36" s="276"/>
      <c r="MWX36" s="276"/>
      <c r="MWY36" s="276"/>
      <c r="MWZ36" s="276"/>
      <c r="MXA36" s="276"/>
      <c r="MXB36" s="276"/>
      <c r="MXC36" s="276"/>
      <c r="MXD36" s="276"/>
      <c r="MXE36" s="276"/>
      <c r="MXF36" s="276"/>
      <c r="MXG36" s="276"/>
      <c r="MXH36" s="276"/>
      <c r="MXI36" s="276"/>
      <c r="MXJ36" s="276"/>
      <c r="MXK36" s="276"/>
      <c r="MXL36" s="276"/>
      <c r="MXM36" s="276"/>
      <c r="MXN36" s="276"/>
      <c r="MXO36" s="276"/>
      <c r="MXP36" s="276"/>
      <c r="MXQ36" s="276"/>
      <c r="MXR36" s="276"/>
      <c r="MXS36" s="276"/>
      <c r="MXT36" s="276"/>
      <c r="MXU36" s="276"/>
      <c r="MXV36" s="276"/>
      <c r="MXW36" s="276"/>
      <c r="MXX36" s="276"/>
      <c r="MXY36" s="276"/>
      <c r="MXZ36" s="276"/>
      <c r="MYA36" s="276"/>
      <c r="MYB36" s="276"/>
      <c r="MYC36" s="276"/>
      <c r="MYD36" s="276"/>
      <c r="MYE36" s="276"/>
      <c r="MYF36" s="276"/>
      <c r="MYG36" s="276"/>
      <c r="MYH36" s="276"/>
      <c r="MYI36" s="276"/>
      <c r="MYJ36" s="276"/>
      <c r="MYK36" s="276"/>
      <c r="MYL36" s="276"/>
      <c r="MYM36" s="276"/>
      <c r="MYN36" s="276"/>
      <c r="MYO36" s="276"/>
      <c r="MYP36" s="276"/>
      <c r="MYQ36" s="276"/>
      <c r="MYR36" s="276"/>
      <c r="MYS36" s="276"/>
      <c r="MYT36" s="276"/>
      <c r="MYU36" s="276"/>
      <c r="MYV36" s="276"/>
      <c r="MYW36" s="276"/>
      <c r="MYX36" s="276"/>
      <c r="MYY36" s="276"/>
      <c r="MYZ36" s="276"/>
      <c r="MZA36" s="276"/>
      <c r="MZB36" s="276"/>
      <c r="MZC36" s="276"/>
      <c r="MZD36" s="276"/>
      <c r="MZE36" s="276"/>
      <c r="MZF36" s="276"/>
      <c r="MZG36" s="276"/>
      <c r="MZH36" s="276"/>
      <c r="MZI36" s="276"/>
      <c r="MZJ36" s="276"/>
      <c r="MZK36" s="276"/>
      <c r="MZL36" s="276"/>
      <c r="MZM36" s="276"/>
      <c r="MZN36" s="276"/>
      <c r="MZO36" s="276"/>
      <c r="MZP36" s="276"/>
      <c r="MZQ36" s="276"/>
      <c r="MZR36" s="276"/>
      <c r="MZS36" s="276"/>
      <c r="MZT36" s="276"/>
      <c r="MZU36" s="276"/>
      <c r="MZV36" s="276"/>
      <c r="MZW36" s="276"/>
      <c r="MZX36" s="276"/>
      <c r="MZY36" s="276"/>
      <c r="MZZ36" s="276"/>
      <c r="NAA36" s="276"/>
      <c r="NAB36" s="276"/>
      <c r="NAC36" s="276"/>
      <c r="NAD36" s="276"/>
      <c r="NAE36" s="276"/>
      <c r="NAF36" s="276"/>
      <c r="NAG36" s="276"/>
      <c r="NAH36" s="276"/>
      <c r="NAI36" s="276"/>
      <c r="NAJ36" s="276"/>
      <c r="NAK36" s="276"/>
      <c r="NAL36" s="276"/>
      <c r="NAM36" s="276"/>
      <c r="NAN36" s="276"/>
      <c r="NAO36" s="276"/>
      <c r="NAP36" s="276"/>
      <c r="NAQ36" s="276"/>
      <c r="NAR36" s="276"/>
      <c r="NAS36" s="276"/>
      <c r="NAT36" s="276"/>
      <c r="NAU36" s="276"/>
      <c r="NAV36" s="276"/>
      <c r="NAW36" s="276"/>
      <c r="NAX36" s="276"/>
      <c r="NAY36" s="276"/>
      <c r="NAZ36" s="276"/>
      <c r="NBA36" s="276"/>
      <c r="NBB36" s="276"/>
      <c r="NBC36" s="276"/>
      <c r="NBD36" s="276"/>
      <c r="NBE36" s="276"/>
      <c r="NBF36" s="276"/>
      <c r="NBG36" s="276"/>
      <c r="NBH36" s="276"/>
      <c r="NBI36" s="276"/>
      <c r="NBJ36" s="276"/>
      <c r="NBK36" s="276"/>
      <c r="NBL36" s="276"/>
      <c r="NBM36" s="276"/>
      <c r="NBN36" s="276"/>
      <c r="NBO36" s="276"/>
      <c r="NBP36" s="276"/>
      <c r="NBQ36" s="276"/>
      <c r="NBR36" s="276"/>
      <c r="NBS36" s="276"/>
      <c r="NBT36" s="276"/>
      <c r="NBU36" s="276"/>
      <c r="NBV36" s="276"/>
      <c r="NBW36" s="276"/>
      <c r="NBX36" s="276"/>
      <c r="NBY36" s="276"/>
      <c r="NBZ36" s="276"/>
      <c r="NCA36" s="276"/>
      <c r="NCB36" s="276"/>
      <c r="NCC36" s="276"/>
      <c r="NCD36" s="276"/>
      <c r="NCE36" s="276"/>
      <c r="NCF36" s="276"/>
      <c r="NCG36" s="276"/>
      <c r="NCH36" s="276"/>
      <c r="NCI36" s="276"/>
      <c r="NCJ36" s="276"/>
      <c r="NCK36" s="276"/>
      <c r="NCL36" s="276"/>
      <c r="NCM36" s="276"/>
      <c r="NCN36" s="276"/>
      <c r="NCO36" s="276"/>
      <c r="NCP36" s="276"/>
      <c r="NCQ36" s="276"/>
      <c r="NCR36" s="276"/>
      <c r="NCS36" s="276"/>
      <c r="NCT36" s="276"/>
      <c r="NCU36" s="276"/>
      <c r="NCV36" s="276"/>
      <c r="NCW36" s="276"/>
      <c r="NCX36" s="276"/>
      <c r="NCY36" s="276"/>
      <c r="NCZ36" s="276"/>
      <c r="NDA36" s="276"/>
      <c r="NDB36" s="276"/>
      <c r="NDC36" s="276"/>
      <c r="NDD36" s="276"/>
      <c r="NDE36" s="276"/>
      <c r="NDF36" s="276"/>
      <c r="NDG36" s="276"/>
      <c r="NDH36" s="276"/>
      <c r="NDI36" s="276"/>
      <c r="NDJ36" s="276"/>
      <c r="NDK36" s="276"/>
      <c r="NDL36" s="276"/>
      <c r="NDM36" s="276"/>
      <c r="NDN36" s="276"/>
      <c r="NDO36" s="276"/>
      <c r="NDP36" s="276"/>
      <c r="NDQ36" s="276"/>
      <c r="NDR36" s="276"/>
      <c r="NDS36" s="276"/>
      <c r="NDT36" s="276"/>
      <c r="NDU36" s="276"/>
      <c r="NDV36" s="276"/>
      <c r="NDW36" s="276"/>
      <c r="NDX36" s="276"/>
      <c r="NDY36" s="276"/>
      <c r="NDZ36" s="276"/>
      <c r="NEA36" s="276"/>
      <c r="NEB36" s="276"/>
      <c r="NEC36" s="276"/>
      <c r="NED36" s="276"/>
      <c r="NEE36" s="276"/>
      <c r="NEF36" s="276"/>
      <c r="NEG36" s="276"/>
      <c r="NEH36" s="276"/>
      <c r="NEI36" s="276"/>
      <c r="NEJ36" s="276"/>
      <c r="NEK36" s="276"/>
      <c r="NEL36" s="276"/>
      <c r="NEM36" s="276"/>
      <c r="NEN36" s="276"/>
      <c r="NEO36" s="276"/>
      <c r="NEP36" s="276"/>
      <c r="NEQ36" s="276"/>
      <c r="NER36" s="276"/>
      <c r="NES36" s="276"/>
      <c r="NET36" s="276"/>
      <c r="NEU36" s="276"/>
      <c r="NEV36" s="276"/>
      <c r="NEW36" s="276"/>
      <c r="NEX36" s="276"/>
      <c r="NEY36" s="276"/>
      <c r="NEZ36" s="276"/>
      <c r="NFA36" s="276"/>
      <c r="NFB36" s="276"/>
      <c r="NFC36" s="276"/>
      <c r="NFD36" s="276"/>
      <c r="NFE36" s="276"/>
      <c r="NFF36" s="276"/>
      <c r="NFG36" s="276"/>
      <c r="NFH36" s="276"/>
      <c r="NFI36" s="276"/>
      <c r="NFJ36" s="276"/>
      <c r="NFK36" s="276"/>
      <c r="NFL36" s="276"/>
      <c r="NFM36" s="276"/>
      <c r="NFN36" s="276"/>
      <c r="NFO36" s="276"/>
      <c r="NFP36" s="276"/>
      <c r="NFQ36" s="276"/>
      <c r="NFR36" s="276"/>
      <c r="NFS36" s="276"/>
      <c r="NFT36" s="276"/>
      <c r="NFU36" s="276"/>
      <c r="NFV36" s="276"/>
      <c r="NFW36" s="276"/>
      <c r="NFX36" s="276"/>
      <c r="NFY36" s="276"/>
      <c r="NFZ36" s="276"/>
      <c r="NGA36" s="276"/>
      <c r="NGB36" s="276"/>
      <c r="NGC36" s="276"/>
      <c r="NGD36" s="276"/>
      <c r="NGE36" s="276"/>
      <c r="NGF36" s="276"/>
      <c r="NGG36" s="276"/>
      <c r="NGH36" s="276"/>
      <c r="NGI36" s="276"/>
      <c r="NGJ36" s="276"/>
      <c r="NGK36" s="276"/>
      <c r="NGL36" s="276"/>
      <c r="NGM36" s="276"/>
      <c r="NGN36" s="276"/>
      <c r="NGO36" s="276"/>
      <c r="NGP36" s="276"/>
      <c r="NGQ36" s="276"/>
      <c r="NGR36" s="276"/>
      <c r="NGS36" s="276"/>
      <c r="NGT36" s="276"/>
      <c r="NGU36" s="276"/>
      <c r="NGV36" s="276"/>
      <c r="NGW36" s="276"/>
      <c r="NGX36" s="276"/>
      <c r="NGY36" s="276"/>
      <c r="NGZ36" s="276"/>
      <c r="NHA36" s="276"/>
      <c r="NHB36" s="276"/>
      <c r="NHC36" s="276"/>
      <c r="NHD36" s="276"/>
      <c r="NHE36" s="276"/>
      <c r="NHF36" s="276"/>
      <c r="NHG36" s="276"/>
      <c r="NHH36" s="276"/>
      <c r="NHI36" s="276"/>
      <c r="NHJ36" s="276"/>
      <c r="NHK36" s="276"/>
      <c r="NHL36" s="276"/>
      <c r="NHM36" s="276"/>
      <c r="NHN36" s="276"/>
      <c r="NHO36" s="276"/>
      <c r="NHP36" s="276"/>
      <c r="NHQ36" s="276"/>
      <c r="NHR36" s="276"/>
      <c r="NHS36" s="276"/>
      <c r="NHT36" s="276"/>
      <c r="NHU36" s="276"/>
      <c r="NHV36" s="276"/>
      <c r="NHW36" s="276"/>
      <c r="NHX36" s="276"/>
      <c r="NHY36" s="276"/>
      <c r="NHZ36" s="276"/>
      <c r="NIA36" s="276"/>
      <c r="NIB36" s="276"/>
      <c r="NIC36" s="276"/>
      <c r="NID36" s="276"/>
      <c r="NIE36" s="276"/>
      <c r="NIF36" s="276"/>
      <c r="NIG36" s="276"/>
      <c r="NIH36" s="276"/>
      <c r="NII36" s="276"/>
      <c r="NIJ36" s="276"/>
      <c r="NIK36" s="276"/>
      <c r="NIL36" s="276"/>
      <c r="NIM36" s="276"/>
      <c r="NIN36" s="276"/>
      <c r="NIO36" s="276"/>
      <c r="NIP36" s="276"/>
      <c r="NIQ36" s="276"/>
      <c r="NIR36" s="276"/>
      <c r="NIS36" s="276"/>
      <c r="NIT36" s="276"/>
      <c r="NIU36" s="276"/>
      <c r="NIV36" s="276"/>
      <c r="NIW36" s="276"/>
      <c r="NIX36" s="276"/>
      <c r="NIY36" s="276"/>
      <c r="NIZ36" s="276"/>
      <c r="NJA36" s="276"/>
      <c r="NJB36" s="276"/>
      <c r="NJC36" s="276"/>
      <c r="NJD36" s="276"/>
      <c r="NJE36" s="276"/>
      <c r="NJF36" s="276"/>
      <c r="NJG36" s="276"/>
      <c r="NJH36" s="276"/>
      <c r="NJI36" s="276"/>
      <c r="NJJ36" s="276"/>
      <c r="NJK36" s="276"/>
      <c r="NJL36" s="276"/>
      <c r="NJM36" s="276"/>
      <c r="NJN36" s="276"/>
      <c r="NJO36" s="276"/>
      <c r="NJP36" s="276"/>
      <c r="NJQ36" s="276"/>
      <c r="NJR36" s="276"/>
      <c r="NJS36" s="276"/>
      <c r="NJT36" s="276"/>
      <c r="NJU36" s="276"/>
      <c r="NJV36" s="276"/>
      <c r="NJW36" s="276"/>
      <c r="NJX36" s="276"/>
      <c r="NJY36" s="276"/>
      <c r="NJZ36" s="276"/>
      <c r="NKA36" s="276"/>
      <c r="NKB36" s="276"/>
      <c r="NKC36" s="276"/>
      <c r="NKD36" s="276"/>
      <c r="NKE36" s="276"/>
      <c r="NKF36" s="276"/>
      <c r="NKG36" s="276"/>
      <c r="NKH36" s="276"/>
      <c r="NKI36" s="276"/>
      <c r="NKJ36" s="276"/>
      <c r="NKK36" s="276"/>
      <c r="NKL36" s="276"/>
      <c r="NKM36" s="276"/>
      <c r="NKN36" s="276"/>
      <c r="NKO36" s="276"/>
      <c r="NKP36" s="276"/>
      <c r="NKQ36" s="276"/>
      <c r="NKR36" s="276"/>
      <c r="NKS36" s="276"/>
      <c r="NKT36" s="276"/>
      <c r="NKU36" s="276"/>
      <c r="NKV36" s="276"/>
      <c r="NKW36" s="276"/>
      <c r="NKX36" s="276"/>
      <c r="NKY36" s="276"/>
      <c r="NKZ36" s="276"/>
      <c r="NLA36" s="276"/>
      <c r="NLB36" s="276"/>
      <c r="NLC36" s="276"/>
      <c r="NLD36" s="276"/>
      <c r="NLE36" s="276"/>
      <c r="NLF36" s="276"/>
      <c r="NLG36" s="276"/>
      <c r="NLH36" s="276"/>
      <c r="NLI36" s="276"/>
      <c r="NLJ36" s="276"/>
      <c r="NLK36" s="276"/>
      <c r="NLL36" s="276"/>
      <c r="NLM36" s="276"/>
      <c r="NLN36" s="276"/>
      <c r="NLO36" s="276"/>
      <c r="NLP36" s="276"/>
      <c r="NLQ36" s="276"/>
      <c r="NLR36" s="276"/>
      <c r="NLS36" s="276"/>
      <c r="NLT36" s="276"/>
      <c r="NLU36" s="276"/>
      <c r="NLV36" s="276"/>
      <c r="NLW36" s="276"/>
      <c r="NLX36" s="276"/>
      <c r="NLY36" s="276"/>
      <c r="NLZ36" s="276"/>
      <c r="NMA36" s="276"/>
      <c r="NMB36" s="276"/>
      <c r="NMC36" s="276"/>
      <c r="NMD36" s="276"/>
      <c r="NME36" s="276"/>
      <c r="NMF36" s="276"/>
      <c r="NMG36" s="276"/>
      <c r="NMH36" s="276"/>
      <c r="NMI36" s="276"/>
      <c r="NMJ36" s="276"/>
      <c r="NMK36" s="276"/>
      <c r="NML36" s="276"/>
      <c r="NMM36" s="276"/>
      <c r="NMN36" s="276"/>
      <c r="NMO36" s="276"/>
      <c r="NMP36" s="276"/>
      <c r="NMQ36" s="276"/>
      <c r="NMR36" s="276"/>
      <c r="NMS36" s="276"/>
      <c r="NMT36" s="276"/>
      <c r="NMU36" s="276"/>
      <c r="NMV36" s="276"/>
      <c r="NMW36" s="276"/>
      <c r="NMX36" s="276"/>
      <c r="NMY36" s="276"/>
      <c r="NMZ36" s="276"/>
      <c r="NNA36" s="276"/>
      <c r="NNB36" s="276"/>
      <c r="NNC36" s="276"/>
      <c r="NND36" s="276"/>
      <c r="NNE36" s="276"/>
      <c r="NNF36" s="276"/>
      <c r="NNG36" s="276"/>
      <c r="NNH36" s="276"/>
      <c r="NNI36" s="276"/>
      <c r="NNJ36" s="276"/>
      <c r="NNK36" s="276"/>
      <c r="NNL36" s="276"/>
      <c r="NNM36" s="276"/>
      <c r="NNN36" s="276"/>
      <c r="NNO36" s="276"/>
      <c r="NNP36" s="276"/>
      <c r="NNQ36" s="276"/>
      <c r="NNR36" s="276"/>
      <c r="NNS36" s="276"/>
      <c r="NNT36" s="276"/>
      <c r="NNU36" s="276"/>
      <c r="NNV36" s="276"/>
      <c r="NNW36" s="276"/>
      <c r="NNX36" s="276"/>
      <c r="NNY36" s="276"/>
      <c r="NNZ36" s="276"/>
      <c r="NOA36" s="276"/>
      <c r="NOB36" s="276"/>
      <c r="NOC36" s="276"/>
      <c r="NOD36" s="276"/>
      <c r="NOE36" s="276"/>
      <c r="NOF36" s="276"/>
      <c r="NOG36" s="276"/>
      <c r="NOH36" s="276"/>
      <c r="NOI36" s="276"/>
      <c r="NOJ36" s="276"/>
      <c r="NOK36" s="276"/>
      <c r="NOL36" s="276"/>
      <c r="NOM36" s="276"/>
      <c r="NON36" s="276"/>
      <c r="NOO36" s="276"/>
      <c r="NOP36" s="276"/>
      <c r="NOQ36" s="276"/>
      <c r="NOR36" s="276"/>
      <c r="NOS36" s="276"/>
      <c r="NOT36" s="276"/>
      <c r="NOU36" s="276"/>
      <c r="NOV36" s="276"/>
      <c r="NOW36" s="276"/>
      <c r="NOX36" s="276"/>
      <c r="NOY36" s="276"/>
      <c r="NOZ36" s="276"/>
      <c r="NPA36" s="276"/>
      <c r="NPB36" s="276"/>
      <c r="NPC36" s="276"/>
      <c r="NPD36" s="276"/>
      <c r="NPE36" s="276"/>
      <c r="NPF36" s="276"/>
      <c r="NPG36" s="276"/>
      <c r="NPH36" s="276"/>
      <c r="NPI36" s="276"/>
      <c r="NPJ36" s="276"/>
      <c r="NPK36" s="276"/>
      <c r="NPL36" s="276"/>
      <c r="NPM36" s="276"/>
      <c r="NPN36" s="276"/>
      <c r="NPO36" s="276"/>
      <c r="NPP36" s="276"/>
      <c r="NPQ36" s="276"/>
      <c r="NPR36" s="276"/>
      <c r="NPS36" s="276"/>
      <c r="NPT36" s="276"/>
      <c r="NPU36" s="276"/>
      <c r="NPV36" s="276"/>
      <c r="NPW36" s="276"/>
      <c r="NPX36" s="276"/>
      <c r="NPY36" s="276"/>
      <c r="NPZ36" s="276"/>
      <c r="NQA36" s="276"/>
      <c r="NQB36" s="276"/>
      <c r="NQC36" s="276"/>
      <c r="NQD36" s="276"/>
      <c r="NQE36" s="276"/>
      <c r="NQF36" s="276"/>
      <c r="NQG36" s="276"/>
      <c r="NQH36" s="276"/>
      <c r="NQI36" s="276"/>
      <c r="NQJ36" s="276"/>
      <c r="NQK36" s="276"/>
      <c r="NQL36" s="276"/>
      <c r="NQM36" s="276"/>
      <c r="NQN36" s="276"/>
      <c r="NQO36" s="276"/>
      <c r="NQP36" s="276"/>
      <c r="NQQ36" s="276"/>
      <c r="NQR36" s="276"/>
      <c r="NQS36" s="276"/>
      <c r="NQT36" s="276"/>
      <c r="NQU36" s="276"/>
      <c r="NQV36" s="276"/>
      <c r="NQW36" s="276"/>
      <c r="NQX36" s="276"/>
      <c r="NQY36" s="276"/>
      <c r="NQZ36" s="276"/>
      <c r="NRA36" s="276"/>
      <c r="NRB36" s="276"/>
      <c r="NRC36" s="276"/>
      <c r="NRD36" s="276"/>
      <c r="NRE36" s="276"/>
      <c r="NRF36" s="276"/>
      <c r="NRG36" s="276"/>
      <c r="NRH36" s="276"/>
      <c r="NRI36" s="276"/>
      <c r="NRJ36" s="276"/>
      <c r="NRK36" s="276"/>
      <c r="NRL36" s="276"/>
      <c r="NRM36" s="276"/>
      <c r="NRN36" s="276"/>
      <c r="NRO36" s="276"/>
      <c r="NRP36" s="276"/>
      <c r="NRQ36" s="276"/>
      <c r="NRR36" s="276"/>
      <c r="NRS36" s="276"/>
      <c r="NRT36" s="276"/>
      <c r="NRU36" s="276"/>
      <c r="NRV36" s="276"/>
      <c r="NRW36" s="276"/>
      <c r="NRX36" s="276"/>
      <c r="NRY36" s="276"/>
      <c r="NRZ36" s="276"/>
      <c r="NSA36" s="276"/>
      <c r="NSB36" s="276"/>
      <c r="NSC36" s="276"/>
      <c r="NSD36" s="276"/>
      <c r="NSE36" s="276"/>
      <c r="NSF36" s="276"/>
      <c r="NSG36" s="276"/>
      <c r="NSH36" s="276"/>
      <c r="NSI36" s="276"/>
      <c r="NSJ36" s="276"/>
      <c r="NSK36" s="276"/>
      <c r="NSL36" s="276"/>
      <c r="NSM36" s="276"/>
      <c r="NSN36" s="276"/>
      <c r="NSO36" s="276"/>
      <c r="NSP36" s="276"/>
      <c r="NSQ36" s="276"/>
      <c r="NSR36" s="276"/>
      <c r="NSS36" s="276"/>
      <c r="NST36" s="276"/>
      <c r="NSU36" s="276"/>
      <c r="NSV36" s="276"/>
      <c r="NSW36" s="276"/>
      <c r="NSX36" s="276"/>
      <c r="NSY36" s="276"/>
      <c r="NSZ36" s="276"/>
      <c r="NTA36" s="276"/>
      <c r="NTB36" s="276"/>
      <c r="NTC36" s="276"/>
      <c r="NTD36" s="276"/>
      <c r="NTE36" s="276"/>
      <c r="NTF36" s="276"/>
      <c r="NTG36" s="276"/>
      <c r="NTH36" s="276"/>
      <c r="NTI36" s="276"/>
      <c r="NTJ36" s="276"/>
      <c r="NTK36" s="276"/>
      <c r="NTL36" s="276"/>
      <c r="NTM36" s="276"/>
      <c r="NTN36" s="276"/>
      <c r="NTO36" s="276"/>
      <c r="NTP36" s="276"/>
      <c r="NTQ36" s="276"/>
      <c r="NTR36" s="276"/>
      <c r="NTS36" s="276"/>
      <c r="NTT36" s="276"/>
      <c r="NTU36" s="276"/>
      <c r="NTV36" s="276"/>
      <c r="NTW36" s="276"/>
      <c r="NTX36" s="276"/>
      <c r="NTY36" s="276"/>
      <c r="NTZ36" s="276"/>
      <c r="NUA36" s="276"/>
      <c r="NUB36" s="276"/>
      <c r="NUC36" s="276"/>
      <c r="NUD36" s="276"/>
      <c r="NUE36" s="276"/>
      <c r="NUF36" s="276"/>
      <c r="NUG36" s="276"/>
      <c r="NUH36" s="276"/>
      <c r="NUI36" s="276"/>
      <c r="NUJ36" s="276"/>
      <c r="NUK36" s="276"/>
      <c r="NUL36" s="276"/>
      <c r="NUM36" s="276"/>
      <c r="NUN36" s="276"/>
      <c r="NUO36" s="276"/>
      <c r="NUP36" s="276"/>
      <c r="NUQ36" s="276"/>
      <c r="NUR36" s="276"/>
      <c r="NUS36" s="276"/>
      <c r="NUT36" s="276"/>
      <c r="NUU36" s="276"/>
      <c r="NUV36" s="276"/>
      <c r="NUW36" s="276"/>
      <c r="NUX36" s="276"/>
      <c r="NUY36" s="276"/>
      <c r="NUZ36" s="276"/>
      <c r="NVA36" s="276"/>
      <c r="NVB36" s="276"/>
      <c r="NVC36" s="276"/>
      <c r="NVD36" s="276"/>
      <c r="NVE36" s="276"/>
      <c r="NVF36" s="276"/>
      <c r="NVG36" s="276"/>
      <c r="NVH36" s="276"/>
      <c r="NVI36" s="276"/>
      <c r="NVJ36" s="276"/>
      <c r="NVK36" s="276"/>
      <c r="NVL36" s="276"/>
      <c r="NVM36" s="276"/>
      <c r="NVN36" s="276"/>
      <c r="NVO36" s="276"/>
      <c r="NVP36" s="276"/>
      <c r="NVQ36" s="276"/>
      <c r="NVR36" s="276"/>
      <c r="NVS36" s="276"/>
      <c r="NVT36" s="276"/>
      <c r="NVU36" s="276"/>
      <c r="NVV36" s="276"/>
      <c r="NVW36" s="276"/>
      <c r="NVX36" s="276"/>
      <c r="NVY36" s="276"/>
      <c r="NVZ36" s="276"/>
      <c r="NWA36" s="276"/>
      <c r="NWB36" s="276"/>
      <c r="NWC36" s="276"/>
      <c r="NWD36" s="276"/>
      <c r="NWE36" s="276"/>
      <c r="NWF36" s="276"/>
      <c r="NWG36" s="276"/>
      <c r="NWH36" s="276"/>
      <c r="NWI36" s="276"/>
      <c r="NWJ36" s="276"/>
      <c r="NWK36" s="276"/>
      <c r="NWL36" s="276"/>
      <c r="NWM36" s="276"/>
      <c r="NWN36" s="276"/>
      <c r="NWO36" s="276"/>
      <c r="NWP36" s="276"/>
      <c r="NWQ36" s="276"/>
      <c r="NWR36" s="276"/>
      <c r="NWS36" s="276"/>
      <c r="NWT36" s="276"/>
      <c r="NWU36" s="276"/>
      <c r="NWV36" s="276"/>
      <c r="NWW36" s="276"/>
      <c r="NWX36" s="276"/>
      <c r="NWY36" s="276"/>
      <c r="NWZ36" s="276"/>
      <c r="NXA36" s="276"/>
      <c r="NXB36" s="276"/>
      <c r="NXC36" s="276"/>
      <c r="NXD36" s="276"/>
      <c r="NXE36" s="276"/>
      <c r="NXF36" s="276"/>
      <c r="NXG36" s="276"/>
      <c r="NXH36" s="276"/>
      <c r="NXI36" s="276"/>
      <c r="NXJ36" s="276"/>
      <c r="NXK36" s="276"/>
      <c r="NXL36" s="276"/>
      <c r="NXM36" s="276"/>
      <c r="NXN36" s="276"/>
      <c r="NXO36" s="276"/>
      <c r="NXP36" s="276"/>
      <c r="NXQ36" s="276"/>
      <c r="NXR36" s="276"/>
      <c r="NXS36" s="276"/>
      <c r="NXT36" s="276"/>
      <c r="NXU36" s="276"/>
      <c r="NXV36" s="276"/>
      <c r="NXW36" s="276"/>
      <c r="NXX36" s="276"/>
      <c r="NXY36" s="276"/>
      <c r="NXZ36" s="276"/>
      <c r="NYA36" s="276"/>
      <c r="NYB36" s="276"/>
      <c r="NYC36" s="276"/>
      <c r="NYD36" s="276"/>
      <c r="NYE36" s="276"/>
      <c r="NYF36" s="276"/>
      <c r="NYG36" s="276"/>
      <c r="NYH36" s="276"/>
      <c r="NYI36" s="276"/>
      <c r="NYJ36" s="276"/>
      <c r="NYK36" s="276"/>
      <c r="NYL36" s="276"/>
      <c r="NYM36" s="276"/>
      <c r="NYN36" s="276"/>
      <c r="NYO36" s="276"/>
      <c r="NYP36" s="276"/>
      <c r="NYQ36" s="276"/>
      <c r="NYR36" s="276"/>
      <c r="NYS36" s="276"/>
      <c r="NYT36" s="276"/>
      <c r="NYU36" s="276"/>
      <c r="NYV36" s="276"/>
      <c r="NYW36" s="276"/>
      <c r="NYX36" s="276"/>
      <c r="NYY36" s="276"/>
      <c r="NYZ36" s="276"/>
      <c r="NZA36" s="276"/>
      <c r="NZB36" s="276"/>
      <c r="NZC36" s="276"/>
      <c r="NZD36" s="276"/>
      <c r="NZE36" s="276"/>
      <c r="NZF36" s="276"/>
      <c r="NZG36" s="276"/>
      <c r="NZH36" s="276"/>
      <c r="NZI36" s="276"/>
      <c r="NZJ36" s="276"/>
      <c r="NZK36" s="276"/>
      <c r="NZL36" s="276"/>
      <c r="NZM36" s="276"/>
      <c r="NZN36" s="276"/>
      <c r="NZO36" s="276"/>
      <c r="NZP36" s="276"/>
      <c r="NZQ36" s="276"/>
      <c r="NZR36" s="276"/>
      <c r="NZS36" s="276"/>
      <c r="NZT36" s="276"/>
      <c r="NZU36" s="276"/>
      <c r="NZV36" s="276"/>
      <c r="NZW36" s="276"/>
      <c r="NZX36" s="276"/>
      <c r="NZY36" s="276"/>
      <c r="NZZ36" s="276"/>
      <c r="OAA36" s="276"/>
      <c r="OAB36" s="276"/>
      <c r="OAC36" s="276"/>
      <c r="OAD36" s="276"/>
      <c r="OAE36" s="276"/>
      <c r="OAF36" s="276"/>
      <c r="OAG36" s="276"/>
      <c r="OAH36" s="276"/>
      <c r="OAI36" s="276"/>
      <c r="OAJ36" s="276"/>
      <c r="OAK36" s="276"/>
      <c r="OAL36" s="276"/>
      <c r="OAM36" s="276"/>
      <c r="OAN36" s="276"/>
      <c r="OAO36" s="276"/>
      <c r="OAP36" s="276"/>
      <c r="OAQ36" s="276"/>
      <c r="OAR36" s="276"/>
      <c r="OAS36" s="276"/>
      <c r="OAT36" s="276"/>
      <c r="OAU36" s="276"/>
      <c r="OAV36" s="276"/>
      <c r="OAW36" s="276"/>
      <c r="OAX36" s="276"/>
      <c r="OAY36" s="276"/>
      <c r="OAZ36" s="276"/>
      <c r="OBA36" s="276"/>
      <c r="OBB36" s="276"/>
      <c r="OBC36" s="276"/>
      <c r="OBD36" s="276"/>
      <c r="OBE36" s="276"/>
      <c r="OBF36" s="276"/>
      <c r="OBG36" s="276"/>
      <c r="OBH36" s="276"/>
      <c r="OBI36" s="276"/>
      <c r="OBJ36" s="276"/>
      <c r="OBK36" s="276"/>
      <c r="OBL36" s="276"/>
      <c r="OBM36" s="276"/>
      <c r="OBN36" s="276"/>
      <c r="OBO36" s="276"/>
      <c r="OBP36" s="276"/>
      <c r="OBQ36" s="276"/>
      <c r="OBR36" s="276"/>
      <c r="OBS36" s="276"/>
      <c r="OBT36" s="276"/>
      <c r="OBU36" s="276"/>
      <c r="OBV36" s="276"/>
      <c r="OBW36" s="276"/>
      <c r="OBX36" s="276"/>
      <c r="OBY36" s="276"/>
      <c r="OBZ36" s="276"/>
      <c r="OCA36" s="276"/>
      <c r="OCB36" s="276"/>
      <c r="OCC36" s="276"/>
      <c r="OCD36" s="276"/>
      <c r="OCE36" s="276"/>
      <c r="OCF36" s="276"/>
      <c r="OCG36" s="276"/>
      <c r="OCH36" s="276"/>
      <c r="OCI36" s="276"/>
      <c r="OCJ36" s="276"/>
      <c r="OCK36" s="276"/>
      <c r="OCL36" s="276"/>
      <c r="OCM36" s="276"/>
      <c r="OCN36" s="276"/>
      <c r="OCO36" s="276"/>
      <c r="OCP36" s="276"/>
      <c r="OCQ36" s="276"/>
      <c r="OCR36" s="276"/>
      <c r="OCS36" s="276"/>
      <c r="OCT36" s="276"/>
      <c r="OCU36" s="276"/>
      <c r="OCV36" s="276"/>
      <c r="OCW36" s="276"/>
      <c r="OCX36" s="276"/>
      <c r="OCY36" s="276"/>
      <c r="OCZ36" s="276"/>
      <c r="ODA36" s="276"/>
      <c r="ODB36" s="276"/>
      <c r="ODC36" s="276"/>
      <c r="ODD36" s="276"/>
      <c r="ODE36" s="276"/>
      <c r="ODF36" s="276"/>
      <c r="ODG36" s="276"/>
      <c r="ODH36" s="276"/>
      <c r="ODI36" s="276"/>
      <c r="ODJ36" s="276"/>
      <c r="ODK36" s="276"/>
      <c r="ODL36" s="276"/>
      <c r="ODM36" s="276"/>
      <c r="ODN36" s="276"/>
      <c r="ODO36" s="276"/>
      <c r="ODP36" s="276"/>
      <c r="ODQ36" s="276"/>
      <c r="ODR36" s="276"/>
      <c r="ODS36" s="276"/>
      <c r="ODT36" s="276"/>
      <c r="ODU36" s="276"/>
      <c r="ODV36" s="276"/>
      <c r="ODW36" s="276"/>
      <c r="ODX36" s="276"/>
      <c r="ODY36" s="276"/>
      <c r="ODZ36" s="276"/>
      <c r="OEA36" s="276"/>
      <c r="OEB36" s="276"/>
      <c r="OEC36" s="276"/>
      <c r="OED36" s="276"/>
      <c r="OEE36" s="276"/>
      <c r="OEF36" s="276"/>
      <c r="OEG36" s="276"/>
      <c r="OEH36" s="276"/>
      <c r="OEI36" s="276"/>
      <c r="OEJ36" s="276"/>
      <c r="OEK36" s="276"/>
      <c r="OEL36" s="276"/>
      <c r="OEM36" s="276"/>
      <c r="OEN36" s="276"/>
      <c r="OEO36" s="276"/>
      <c r="OEP36" s="276"/>
      <c r="OEQ36" s="276"/>
      <c r="OER36" s="276"/>
      <c r="OES36" s="276"/>
      <c r="OET36" s="276"/>
      <c r="OEU36" s="276"/>
      <c r="OEV36" s="276"/>
      <c r="OEW36" s="276"/>
      <c r="OEX36" s="276"/>
      <c r="OEY36" s="276"/>
      <c r="OEZ36" s="276"/>
      <c r="OFA36" s="276"/>
      <c r="OFB36" s="276"/>
      <c r="OFC36" s="276"/>
      <c r="OFD36" s="276"/>
      <c r="OFE36" s="276"/>
      <c r="OFF36" s="276"/>
      <c r="OFG36" s="276"/>
      <c r="OFH36" s="276"/>
      <c r="OFI36" s="276"/>
      <c r="OFJ36" s="276"/>
      <c r="OFK36" s="276"/>
      <c r="OFL36" s="276"/>
      <c r="OFM36" s="276"/>
      <c r="OFN36" s="276"/>
      <c r="OFO36" s="276"/>
      <c r="OFP36" s="276"/>
      <c r="OFQ36" s="276"/>
      <c r="OFR36" s="276"/>
      <c r="OFS36" s="276"/>
      <c r="OFT36" s="276"/>
      <c r="OFU36" s="276"/>
      <c r="OFV36" s="276"/>
      <c r="OFW36" s="276"/>
      <c r="OFX36" s="276"/>
      <c r="OFY36" s="276"/>
      <c r="OFZ36" s="276"/>
      <c r="OGA36" s="276"/>
      <c r="OGB36" s="276"/>
      <c r="OGC36" s="276"/>
      <c r="OGD36" s="276"/>
      <c r="OGE36" s="276"/>
      <c r="OGF36" s="276"/>
      <c r="OGG36" s="276"/>
      <c r="OGH36" s="276"/>
      <c r="OGI36" s="276"/>
      <c r="OGJ36" s="276"/>
      <c r="OGK36" s="276"/>
      <c r="OGL36" s="276"/>
      <c r="OGM36" s="276"/>
      <c r="OGN36" s="276"/>
      <c r="OGO36" s="276"/>
      <c r="OGP36" s="276"/>
      <c r="OGQ36" s="276"/>
      <c r="OGR36" s="276"/>
      <c r="OGS36" s="276"/>
      <c r="OGT36" s="276"/>
      <c r="OGU36" s="276"/>
      <c r="OGV36" s="276"/>
      <c r="OGW36" s="276"/>
      <c r="OGX36" s="276"/>
      <c r="OGY36" s="276"/>
      <c r="OGZ36" s="276"/>
      <c r="OHA36" s="276"/>
      <c r="OHB36" s="276"/>
      <c r="OHC36" s="276"/>
      <c r="OHD36" s="276"/>
      <c r="OHE36" s="276"/>
      <c r="OHF36" s="276"/>
      <c r="OHG36" s="276"/>
      <c r="OHH36" s="276"/>
      <c r="OHI36" s="276"/>
      <c r="OHJ36" s="276"/>
      <c r="OHK36" s="276"/>
      <c r="OHL36" s="276"/>
      <c r="OHM36" s="276"/>
      <c r="OHN36" s="276"/>
      <c r="OHO36" s="276"/>
      <c r="OHP36" s="276"/>
      <c r="OHQ36" s="276"/>
      <c r="OHR36" s="276"/>
      <c r="OHS36" s="276"/>
      <c r="OHT36" s="276"/>
      <c r="OHU36" s="276"/>
      <c r="OHV36" s="276"/>
      <c r="OHW36" s="276"/>
      <c r="OHX36" s="276"/>
      <c r="OHY36" s="276"/>
      <c r="OHZ36" s="276"/>
      <c r="OIA36" s="276"/>
      <c r="OIB36" s="276"/>
      <c r="OIC36" s="276"/>
      <c r="OID36" s="276"/>
      <c r="OIE36" s="276"/>
      <c r="OIF36" s="276"/>
      <c r="OIG36" s="276"/>
      <c r="OIH36" s="276"/>
      <c r="OII36" s="276"/>
      <c r="OIJ36" s="276"/>
      <c r="OIK36" s="276"/>
      <c r="OIL36" s="276"/>
      <c r="OIM36" s="276"/>
      <c r="OIN36" s="276"/>
      <c r="OIO36" s="276"/>
      <c r="OIP36" s="276"/>
      <c r="OIQ36" s="276"/>
      <c r="OIR36" s="276"/>
      <c r="OIS36" s="276"/>
      <c r="OIT36" s="276"/>
      <c r="OIU36" s="276"/>
      <c r="OIV36" s="276"/>
      <c r="OIW36" s="276"/>
      <c r="OIX36" s="276"/>
      <c r="OIY36" s="276"/>
      <c r="OIZ36" s="276"/>
      <c r="OJA36" s="276"/>
      <c r="OJB36" s="276"/>
      <c r="OJC36" s="276"/>
      <c r="OJD36" s="276"/>
      <c r="OJE36" s="276"/>
      <c r="OJF36" s="276"/>
      <c r="OJG36" s="276"/>
      <c r="OJH36" s="276"/>
      <c r="OJI36" s="276"/>
      <c r="OJJ36" s="276"/>
      <c r="OJK36" s="276"/>
      <c r="OJL36" s="276"/>
      <c r="OJM36" s="276"/>
      <c r="OJN36" s="276"/>
      <c r="OJO36" s="276"/>
      <c r="OJP36" s="276"/>
      <c r="OJQ36" s="276"/>
      <c r="OJR36" s="276"/>
      <c r="OJS36" s="276"/>
      <c r="OJT36" s="276"/>
      <c r="OJU36" s="276"/>
      <c r="OJV36" s="276"/>
      <c r="OJW36" s="276"/>
      <c r="OJX36" s="276"/>
      <c r="OJY36" s="276"/>
      <c r="OJZ36" s="276"/>
      <c r="OKA36" s="276"/>
      <c r="OKB36" s="276"/>
      <c r="OKC36" s="276"/>
      <c r="OKD36" s="276"/>
      <c r="OKE36" s="276"/>
      <c r="OKF36" s="276"/>
      <c r="OKG36" s="276"/>
      <c r="OKH36" s="276"/>
      <c r="OKI36" s="276"/>
      <c r="OKJ36" s="276"/>
      <c r="OKK36" s="276"/>
      <c r="OKL36" s="276"/>
      <c r="OKM36" s="276"/>
      <c r="OKN36" s="276"/>
      <c r="OKO36" s="276"/>
      <c r="OKP36" s="276"/>
      <c r="OKQ36" s="276"/>
      <c r="OKR36" s="276"/>
      <c r="OKS36" s="276"/>
      <c r="OKT36" s="276"/>
      <c r="OKU36" s="276"/>
      <c r="OKV36" s="276"/>
      <c r="OKW36" s="276"/>
      <c r="OKX36" s="276"/>
      <c r="OKY36" s="276"/>
      <c r="OKZ36" s="276"/>
      <c r="OLA36" s="276"/>
      <c r="OLB36" s="276"/>
      <c r="OLC36" s="276"/>
      <c r="OLD36" s="276"/>
      <c r="OLE36" s="276"/>
      <c r="OLF36" s="276"/>
      <c r="OLG36" s="276"/>
      <c r="OLH36" s="276"/>
      <c r="OLI36" s="276"/>
      <c r="OLJ36" s="276"/>
      <c r="OLK36" s="276"/>
      <c r="OLL36" s="276"/>
      <c r="OLM36" s="276"/>
      <c r="OLN36" s="276"/>
      <c r="OLO36" s="276"/>
      <c r="OLP36" s="276"/>
      <c r="OLQ36" s="276"/>
      <c r="OLR36" s="276"/>
      <c r="OLS36" s="276"/>
      <c r="OLT36" s="276"/>
      <c r="OLU36" s="276"/>
      <c r="OLV36" s="276"/>
      <c r="OLW36" s="276"/>
      <c r="OLX36" s="276"/>
      <c r="OLY36" s="276"/>
      <c r="OLZ36" s="276"/>
      <c r="OMA36" s="276"/>
      <c r="OMB36" s="276"/>
      <c r="OMC36" s="276"/>
      <c r="OMD36" s="276"/>
      <c r="OME36" s="276"/>
      <c r="OMF36" s="276"/>
      <c r="OMG36" s="276"/>
      <c r="OMH36" s="276"/>
      <c r="OMI36" s="276"/>
      <c r="OMJ36" s="276"/>
      <c r="OMK36" s="276"/>
      <c r="OML36" s="276"/>
      <c r="OMM36" s="276"/>
      <c r="OMN36" s="276"/>
      <c r="OMO36" s="276"/>
      <c r="OMP36" s="276"/>
      <c r="OMQ36" s="276"/>
      <c r="OMR36" s="276"/>
      <c r="OMS36" s="276"/>
      <c r="OMT36" s="276"/>
      <c r="OMU36" s="276"/>
      <c r="OMV36" s="276"/>
      <c r="OMW36" s="276"/>
      <c r="OMX36" s="276"/>
      <c r="OMY36" s="276"/>
      <c r="OMZ36" s="276"/>
      <c r="ONA36" s="276"/>
      <c r="ONB36" s="276"/>
      <c r="ONC36" s="276"/>
      <c r="OND36" s="276"/>
      <c r="ONE36" s="276"/>
      <c r="ONF36" s="276"/>
      <c r="ONG36" s="276"/>
      <c r="ONH36" s="276"/>
      <c r="ONI36" s="276"/>
      <c r="ONJ36" s="276"/>
      <c r="ONK36" s="276"/>
      <c r="ONL36" s="276"/>
      <c r="ONM36" s="276"/>
      <c r="ONN36" s="276"/>
      <c r="ONO36" s="276"/>
      <c r="ONP36" s="276"/>
      <c r="ONQ36" s="276"/>
      <c r="ONR36" s="276"/>
      <c r="ONS36" s="276"/>
      <c r="ONT36" s="276"/>
      <c r="ONU36" s="276"/>
      <c r="ONV36" s="276"/>
      <c r="ONW36" s="276"/>
      <c r="ONX36" s="276"/>
      <c r="ONY36" s="276"/>
      <c r="ONZ36" s="276"/>
      <c r="OOA36" s="276"/>
      <c r="OOB36" s="276"/>
      <c r="OOC36" s="276"/>
      <c r="OOD36" s="276"/>
      <c r="OOE36" s="276"/>
      <c r="OOF36" s="276"/>
      <c r="OOG36" s="276"/>
      <c r="OOH36" s="276"/>
      <c r="OOI36" s="276"/>
      <c r="OOJ36" s="276"/>
      <c r="OOK36" s="276"/>
      <c r="OOL36" s="276"/>
      <c r="OOM36" s="276"/>
      <c r="OON36" s="276"/>
      <c r="OOO36" s="276"/>
      <c r="OOP36" s="276"/>
      <c r="OOQ36" s="276"/>
      <c r="OOR36" s="276"/>
      <c r="OOS36" s="276"/>
      <c r="OOT36" s="276"/>
      <c r="OOU36" s="276"/>
      <c r="OOV36" s="276"/>
      <c r="OOW36" s="276"/>
      <c r="OOX36" s="276"/>
      <c r="OOY36" s="276"/>
      <c r="OOZ36" s="276"/>
      <c r="OPA36" s="276"/>
      <c r="OPB36" s="276"/>
      <c r="OPC36" s="276"/>
      <c r="OPD36" s="276"/>
      <c r="OPE36" s="276"/>
      <c r="OPF36" s="276"/>
      <c r="OPG36" s="276"/>
      <c r="OPH36" s="276"/>
      <c r="OPI36" s="276"/>
      <c r="OPJ36" s="276"/>
      <c r="OPK36" s="276"/>
      <c r="OPL36" s="276"/>
      <c r="OPM36" s="276"/>
      <c r="OPN36" s="276"/>
      <c r="OPO36" s="276"/>
      <c r="OPP36" s="276"/>
      <c r="OPQ36" s="276"/>
      <c r="OPR36" s="276"/>
      <c r="OPS36" s="276"/>
      <c r="OPT36" s="276"/>
      <c r="OPU36" s="276"/>
      <c r="OPV36" s="276"/>
      <c r="OPW36" s="276"/>
      <c r="OPX36" s="276"/>
      <c r="OPY36" s="276"/>
      <c r="OPZ36" s="276"/>
      <c r="OQA36" s="276"/>
      <c r="OQB36" s="276"/>
      <c r="OQC36" s="276"/>
      <c r="OQD36" s="276"/>
      <c r="OQE36" s="276"/>
      <c r="OQF36" s="276"/>
      <c r="OQG36" s="276"/>
      <c r="OQH36" s="276"/>
      <c r="OQI36" s="276"/>
      <c r="OQJ36" s="276"/>
      <c r="OQK36" s="276"/>
      <c r="OQL36" s="276"/>
      <c r="OQM36" s="276"/>
      <c r="OQN36" s="276"/>
      <c r="OQO36" s="276"/>
      <c r="OQP36" s="276"/>
      <c r="OQQ36" s="276"/>
      <c r="OQR36" s="276"/>
      <c r="OQS36" s="276"/>
      <c r="OQT36" s="276"/>
      <c r="OQU36" s="276"/>
      <c r="OQV36" s="276"/>
      <c r="OQW36" s="276"/>
      <c r="OQX36" s="276"/>
      <c r="OQY36" s="276"/>
      <c r="OQZ36" s="276"/>
      <c r="ORA36" s="276"/>
      <c r="ORB36" s="276"/>
      <c r="ORC36" s="276"/>
      <c r="ORD36" s="276"/>
      <c r="ORE36" s="276"/>
      <c r="ORF36" s="276"/>
      <c r="ORG36" s="276"/>
      <c r="ORH36" s="276"/>
      <c r="ORI36" s="276"/>
      <c r="ORJ36" s="276"/>
      <c r="ORK36" s="276"/>
      <c r="ORL36" s="276"/>
      <c r="ORM36" s="276"/>
      <c r="ORN36" s="276"/>
      <c r="ORO36" s="276"/>
      <c r="ORP36" s="276"/>
      <c r="ORQ36" s="276"/>
      <c r="ORR36" s="276"/>
      <c r="ORS36" s="276"/>
      <c r="ORT36" s="276"/>
      <c r="ORU36" s="276"/>
      <c r="ORV36" s="276"/>
      <c r="ORW36" s="276"/>
      <c r="ORX36" s="276"/>
      <c r="ORY36" s="276"/>
      <c r="ORZ36" s="276"/>
      <c r="OSA36" s="276"/>
      <c r="OSB36" s="276"/>
      <c r="OSC36" s="276"/>
      <c r="OSD36" s="276"/>
      <c r="OSE36" s="276"/>
      <c r="OSF36" s="276"/>
      <c r="OSG36" s="276"/>
      <c r="OSH36" s="276"/>
      <c r="OSI36" s="276"/>
      <c r="OSJ36" s="276"/>
      <c r="OSK36" s="276"/>
      <c r="OSL36" s="276"/>
      <c r="OSM36" s="276"/>
      <c r="OSN36" s="276"/>
      <c r="OSO36" s="276"/>
      <c r="OSP36" s="276"/>
      <c r="OSQ36" s="276"/>
      <c r="OSR36" s="276"/>
      <c r="OSS36" s="276"/>
      <c r="OST36" s="276"/>
      <c r="OSU36" s="276"/>
      <c r="OSV36" s="276"/>
      <c r="OSW36" s="276"/>
      <c r="OSX36" s="276"/>
      <c r="OSY36" s="276"/>
      <c r="OSZ36" s="276"/>
      <c r="OTA36" s="276"/>
      <c r="OTB36" s="276"/>
      <c r="OTC36" s="276"/>
      <c r="OTD36" s="276"/>
      <c r="OTE36" s="276"/>
      <c r="OTF36" s="276"/>
      <c r="OTG36" s="276"/>
      <c r="OTH36" s="276"/>
      <c r="OTI36" s="276"/>
      <c r="OTJ36" s="276"/>
      <c r="OTK36" s="276"/>
      <c r="OTL36" s="276"/>
      <c r="OTM36" s="276"/>
      <c r="OTN36" s="276"/>
      <c r="OTO36" s="276"/>
      <c r="OTP36" s="276"/>
      <c r="OTQ36" s="276"/>
      <c r="OTR36" s="276"/>
      <c r="OTS36" s="276"/>
      <c r="OTT36" s="276"/>
      <c r="OTU36" s="276"/>
      <c r="OTV36" s="276"/>
      <c r="OTW36" s="276"/>
      <c r="OTX36" s="276"/>
      <c r="OTY36" s="276"/>
      <c r="OTZ36" s="276"/>
      <c r="OUA36" s="276"/>
      <c r="OUB36" s="276"/>
      <c r="OUC36" s="276"/>
      <c r="OUD36" s="276"/>
      <c r="OUE36" s="276"/>
      <c r="OUF36" s="276"/>
      <c r="OUG36" s="276"/>
      <c r="OUH36" s="276"/>
      <c r="OUI36" s="276"/>
      <c r="OUJ36" s="276"/>
      <c r="OUK36" s="276"/>
      <c r="OUL36" s="276"/>
      <c r="OUM36" s="276"/>
      <c r="OUN36" s="276"/>
      <c r="OUO36" s="276"/>
      <c r="OUP36" s="276"/>
      <c r="OUQ36" s="276"/>
      <c r="OUR36" s="276"/>
      <c r="OUS36" s="276"/>
      <c r="OUT36" s="276"/>
      <c r="OUU36" s="276"/>
      <c r="OUV36" s="276"/>
      <c r="OUW36" s="276"/>
      <c r="OUX36" s="276"/>
      <c r="OUY36" s="276"/>
      <c r="OUZ36" s="276"/>
      <c r="OVA36" s="276"/>
      <c r="OVB36" s="276"/>
      <c r="OVC36" s="276"/>
      <c r="OVD36" s="276"/>
      <c r="OVE36" s="276"/>
      <c r="OVF36" s="276"/>
      <c r="OVG36" s="276"/>
      <c r="OVH36" s="276"/>
      <c r="OVI36" s="276"/>
      <c r="OVJ36" s="276"/>
      <c r="OVK36" s="276"/>
      <c r="OVL36" s="276"/>
      <c r="OVM36" s="276"/>
      <c r="OVN36" s="276"/>
      <c r="OVO36" s="276"/>
      <c r="OVP36" s="276"/>
      <c r="OVQ36" s="276"/>
      <c r="OVR36" s="276"/>
      <c r="OVS36" s="276"/>
      <c r="OVT36" s="276"/>
      <c r="OVU36" s="276"/>
      <c r="OVV36" s="276"/>
      <c r="OVW36" s="276"/>
      <c r="OVX36" s="276"/>
      <c r="OVY36" s="276"/>
      <c r="OVZ36" s="276"/>
      <c r="OWA36" s="276"/>
      <c r="OWB36" s="276"/>
      <c r="OWC36" s="276"/>
      <c r="OWD36" s="276"/>
      <c r="OWE36" s="276"/>
      <c r="OWF36" s="276"/>
      <c r="OWG36" s="276"/>
      <c r="OWH36" s="276"/>
      <c r="OWI36" s="276"/>
      <c r="OWJ36" s="276"/>
      <c r="OWK36" s="276"/>
      <c r="OWL36" s="276"/>
      <c r="OWM36" s="276"/>
      <c r="OWN36" s="276"/>
      <c r="OWO36" s="276"/>
      <c r="OWP36" s="276"/>
      <c r="OWQ36" s="276"/>
      <c r="OWR36" s="276"/>
      <c r="OWS36" s="276"/>
      <c r="OWT36" s="276"/>
      <c r="OWU36" s="276"/>
      <c r="OWV36" s="276"/>
      <c r="OWW36" s="276"/>
      <c r="OWX36" s="276"/>
      <c r="OWY36" s="276"/>
      <c r="OWZ36" s="276"/>
      <c r="OXA36" s="276"/>
      <c r="OXB36" s="276"/>
      <c r="OXC36" s="276"/>
      <c r="OXD36" s="276"/>
      <c r="OXE36" s="276"/>
      <c r="OXF36" s="276"/>
      <c r="OXG36" s="276"/>
      <c r="OXH36" s="276"/>
      <c r="OXI36" s="276"/>
      <c r="OXJ36" s="276"/>
      <c r="OXK36" s="276"/>
      <c r="OXL36" s="276"/>
      <c r="OXM36" s="276"/>
      <c r="OXN36" s="276"/>
      <c r="OXO36" s="276"/>
      <c r="OXP36" s="276"/>
      <c r="OXQ36" s="276"/>
      <c r="OXR36" s="276"/>
      <c r="OXS36" s="276"/>
      <c r="OXT36" s="276"/>
      <c r="OXU36" s="276"/>
      <c r="OXV36" s="276"/>
      <c r="OXW36" s="276"/>
      <c r="OXX36" s="276"/>
      <c r="OXY36" s="276"/>
      <c r="OXZ36" s="276"/>
      <c r="OYA36" s="276"/>
      <c r="OYB36" s="276"/>
      <c r="OYC36" s="276"/>
      <c r="OYD36" s="276"/>
      <c r="OYE36" s="276"/>
      <c r="OYF36" s="276"/>
      <c r="OYG36" s="276"/>
      <c r="OYH36" s="276"/>
      <c r="OYI36" s="276"/>
      <c r="OYJ36" s="276"/>
      <c r="OYK36" s="276"/>
      <c r="OYL36" s="276"/>
      <c r="OYM36" s="276"/>
      <c r="OYN36" s="276"/>
      <c r="OYO36" s="276"/>
      <c r="OYP36" s="276"/>
      <c r="OYQ36" s="276"/>
      <c r="OYR36" s="276"/>
      <c r="OYS36" s="276"/>
      <c r="OYT36" s="276"/>
      <c r="OYU36" s="276"/>
      <c r="OYV36" s="276"/>
      <c r="OYW36" s="276"/>
      <c r="OYX36" s="276"/>
      <c r="OYY36" s="276"/>
      <c r="OYZ36" s="276"/>
      <c r="OZA36" s="276"/>
      <c r="OZB36" s="276"/>
      <c r="OZC36" s="276"/>
      <c r="OZD36" s="276"/>
      <c r="OZE36" s="276"/>
      <c r="OZF36" s="276"/>
      <c r="OZG36" s="276"/>
      <c r="OZH36" s="276"/>
      <c r="OZI36" s="276"/>
      <c r="OZJ36" s="276"/>
      <c r="OZK36" s="276"/>
      <c r="OZL36" s="276"/>
      <c r="OZM36" s="276"/>
      <c r="OZN36" s="276"/>
      <c r="OZO36" s="276"/>
      <c r="OZP36" s="276"/>
      <c r="OZQ36" s="276"/>
      <c r="OZR36" s="276"/>
      <c r="OZS36" s="276"/>
      <c r="OZT36" s="276"/>
      <c r="OZU36" s="276"/>
      <c r="OZV36" s="276"/>
      <c r="OZW36" s="276"/>
      <c r="OZX36" s="276"/>
      <c r="OZY36" s="276"/>
      <c r="OZZ36" s="276"/>
      <c r="PAA36" s="276"/>
      <c r="PAB36" s="276"/>
      <c r="PAC36" s="276"/>
      <c r="PAD36" s="276"/>
      <c r="PAE36" s="276"/>
      <c r="PAF36" s="276"/>
      <c r="PAG36" s="276"/>
      <c r="PAH36" s="276"/>
      <c r="PAI36" s="276"/>
      <c r="PAJ36" s="276"/>
      <c r="PAK36" s="276"/>
      <c r="PAL36" s="276"/>
      <c r="PAM36" s="276"/>
      <c r="PAN36" s="276"/>
      <c r="PAO36" s="276"/>
      <c r="PAP36" s="276"/>
      <c r="PAQ36" s="276"/>
      <c r="PAR36" s="276"/>
      <c r="PAS36" s="276"/>
      <c r="PAT36" s="276"/>
      <c r="PAU36" s="276"/>
      <c r="PAV36" s="276"/>
      <c r="PAW36" s="276"/>
      <c r="PAX36" s="276"/>
      <c r="PAY36" s="276"/>
      <c r="PAZ36" s="276"/>
      <c r="PBA36" s="276"/>
      <c r="PBB36" s="276"/>
      <c r="PBC36" s="276"/>
      <c r="PBD36" s="276"/>
      <c r="PBE36" s="276"/>
      <c r="PBF36" s="276"/>
      <c r="PBG36" s="276"/>
      <c r="PBH36" s="276"/>
      <c r="PBI36" s="276"/>
      <c r="PBJ36" s="276"/>
      <c r="PBK36" s="276"/>
      <c r="PBL36" s="276"/>
      <c r="PBM36" s="276"/>
      <c r="PBN36" s="276"/>
      <c r="PBO36" s="276"/>
      <c r="PBP36" s="276"/>
      <c r="PBQ36" s="276"/>
      <c r="PBR36" s="276"/>
      <c r="PBS36" s="276"/>
      <c r="PBT36" s="276"/>
      <c r="PBU36" s="276"/>
      <c r="PBV36" s="276"/>
      <c r="PBW36" s="276"/>
      <c r="PBX36" s="276"/>
      <c r="PBY36" s="276"/>
      <c r="PBZ36" s="276"/>
      <c r="PCA36" s="276"/>
      <c r="PCB36" s="276"/>
      <c r="PCC36" s="276"/>
      <c r="PCD36" s="276"/>
      <c r="PCE36" s="276"/>
      <c r="PCF36" s="276"/>
      <c r="PCG36" s="276"/>
      <c r="PCH36" s="276"/>
      <c r="PCI36" s="276"/>
      <c r="PCJ36" s="276"/>
      <c r="PCK36" s="276"/>
      <c r="PCL36" s="276"/>
      <c r="PCM36" s="276"/>
      <c r="PCN36" s="276"/>
      <c r="PCO36" s="276"/>
      <c r="PCP36" s="276"/>
      <c r="PCQ36" s="276"/>
      <c r="PCR36" s="276"/>
      <c r="PCS36" s="276"/>
      <c r="PCT36" s="276"/>
      <c r="PCU36" s="276"/>
      <c r="PCV36" s="276"/>
      <c r="PCW36" s="276"/>
      <c r="PCX36" s="276"/>
      <c r="PCY36" s="276"/>
      <c r="PCZ36" s="276"/>
      <c r="PDA36" s="276"/>
      <c r="PDB36" s="276"/>
      <c r="PDC36" s="276"/>
      <c r="PDD36" s="276"/>
      <c r="PDE36" s="276"/>
      <c r="PDF36" s="276"/>
      <c r="PDG36" s="276"/>
      <c r="PDH36" s="276"/>
      <c r="PDI36" s="276"/>
      <c r="PDJ36" s="276"/>
      <c r="PDK36" s="276"/>
      <c r="PDL36" s="276"/>
      <c r="PDM36" s="276"/>
      <c r="PDN36" s="276"/>
      <c r="PDO36" s="276"/>
      <c r="PDP36" s="276"/>
      <c r="PDQ36" s="276"/>
      <c r="PDR36" s="276"/>
      <c r="PDS36" s="276"/>
      <c r="PDT36" s="276"/>
      <c r="PDU36" s="276"/>
      <c r="PDV36" s="276"/>
      <c r="PDW36" s="276"/>
      <c r="PDX36" s="276"/>
      <c r="PDY36" s="276"/>
      <c r="PDZ36" s="276"/>
      <c r="PEA36" s="276"/>
      <c r="PEB36" s="276"/>
      <c r="PEC36" s="276"/>
      <c r="PED36" s="276"/>
      <c r="PEE36" s="276"/>
      <c r="PEF36" s="276"/>
      <c r="PEG36" s="276"/>
      <c r="PEH36" s="276"/>
      <c r="PEI36" s="276"/>
      <c r="PEJ36" s="276"/>
      <c r="PEK36" s="276"/>
      <c r="PEL36" s="276"/>
      <c r="PEM36" s="276"/>
      <c r="PEN36" s="276"/>
      <c r="PEO36" s="276"/>
      <c r="PEP36" s="276"/>
      <c r="PEQ36" s="276"/>
      <c r="PER36" s="276"/>
      <c r="PES36" s="276"/>
      <c r="PET36" s="276"/>
      <c r="PEU36" s="276"/>
      <c r="PEV36" s="276"/>
      <c r="PEW36" s="276"/>
      <c r="PEX36" s="276"/>
      <c r="PEY36" s="276"/>
      <c r="PEZ36" s="276"/>
      <c r="PFA36" s="276"/>
      <c r="PFB36" s="276"/>
      <c r="PFC36" s="276"/>
      <c r="PFD36" s="276"/>
      <c r="PFE36" s="276"/>
      <c r="PFF36" s="276"/>
      <c r="PFG36" s="276"/>
      <c r="PFH36" s="276"/>
      <c r="PFI36" s="276"/>
      <c r="PFJ36" s="276"/>
      <c r="PFK36" s="276"/>
      <c r="PFL36" s="276"/>
      <c r="PFM36" s="276"/>
      <c r="PFN36" s="276"/>
      <c r="PFO36" s="276"/>
      <c r="PFP36" s="276"/>
      <c r="PFQ36" s="276"/>
      <c r="PFR36" s="276"/>
      <c r="PFS36" s="276"/>
      <c r="PFT36" s="276"/>
      <c r="PFU36" s="276"/>
      <c r="PFV36" s="276"/>
      <c r="PFW36" s="276"/>
      <c r="PFX36" s="276"/>
      <c r="PFY36" s="276"/>
      <c r="PFZ36" s="276"/>
      <c r="PGA36" s="276"/>
      <c r="PGB36" s="276"/>
      <c r="PGC36" s="276"/>
      <c r="PGD36" s="276"/>
      <c r="PGE36" s="276"/>
      <c r="PGF36" s="276"/>
      <c r="PGG36" s="276"/>
      <c r="PGH36" s="276"/>
      <c r="PGI36" s="276"/>
      <c r="PGJ36" s="276"/>
      <c r="PGK36" s="276"/>
      <c r="PGL36" s="276"/>
      <c r="PGM36" s="276"/>
      <c r="PGN36" s="276"/>
      <c r="PGO36" s="276"/>
      <c r="PGP36" s="276"/>
      <c r="PGQ36" s="276"/>
      <c r="PGR36" s="276"/>
      <c r="PGS36" s="276"/>
      <c r="PGT36" s="276"/>
      <c r="PGU36" s="276"/>
      <c r="PGV36" s="276"/>
      <c r="PGW36" s="276"/>
      <c r="PGX36" s="276"/>
      <c r="PGY36" s="276"/>
      <c r="PGZ36" s="276"/>
      <c r="PHA36" s="276"/>
      <c r="PHB36" s="276"/>
      <c r="PHC36" s="276"/>
      <c r="PHD36" s="276"/>
      <c r="PHE36" s="276"/>
      <c r="PHF36" s="276"/>
      <c r="PHG36" s="276"/>
      <c r="PHH36" s="276"/>
      <c r="PHI36" s="276"/>
      <c r="PHJ36" s="276"/>
      <c r="PHK36" s="276"/>
      <c r="PHL36" s="276"/>
      <c r="PHM36" s="276"/>
      <c r="PHN36" s="276"/>
      <c r="PHO36" s="276"/>
      <c r="PHP36" s="276"/>
      <c r="PHQ36" s="276"/>
      <c r="PHR36" s="276"/>
      <c r="PHS36" s="276"/>
      <c r="PHT36" s="276"/>
      <c r="PHU36" s="276"/>
      <c r="PHV36" s="276"/>
      <c r="PHW36" s="276"/>
      <c r="PHX36" s="276"/>
      <c r="PHY36" s="276"/>
      <c r="PHZ36" s="276"/>
      <c r="PIA36" s="276"/>
      <c r="PIB36" s="276"/>
      <c r="PIC36" s="276"/>
      <c r="PID36" s="276"/>
      <c r="PIE36" s="276"/>
      <c r="PIF36" s="276"/>
      <c r="PIG36" s="276"/>
      <c r="PIH36" s="276"/>
      <c r="PII36" s="276"/>
      <c r="PIJ36" s="276"/>
      <c r="PIK36" s="276"/>
      <c r="PIL36" s="276"/>
      <c r="PIM36" s="276"/>
      <c r="PIN36" s="276"/>
      <c r="PIO36" s="276"/>
      <c r="PIP36" s="276"/>
      <c r="PIQ36" s="276"/>
      <c r="PIR36" s="276"/>
      <c r="PIS36" s="276"/>
      <c r="PIT36" s="276"/>
      <c r="PIU36" s="276"/>
      <c r="PIV36" s="276"/>
      <c r="PIW36" s="276"/>
      <c r="PIX36" s="276"/>
      <c r="PIY36" s="276"/>
      <c r="PIZ36" s="276"/>
      <c r="PJA36" s="276"/>
      <c r="PJB36" s="276"/>
      <c r="PJC36" s="276"/>
      <c r="PJD36" s="276"/>
      <c r="PJE36" s="276"/>
      <c r="PJF36" s="276"/>
      <c r="PJG36" s="276"/>
      <c r="PJH36" s="276"/>
      <c r="PJI36" s="276"/>
      <c r="PJJ36" s="276"/>
      <c r="PJK36" s="276"/>
      <c r="PJL36" s="276"/>
      <c r="PJM36" s="276"/>
      <c r="PJN36" s="276"/>
      <c r="PJO36" s="276"/>
      <c r="PJP36" s="276"/>
      <c r="PJQ36" s="276"/>
      <c r="PJR36" s="276"/>
      <c r="PJS36" s="276"/>
      <c r="PJT36" s="276"/>
      <c r="PJU36" s="276"/>
      <c r="PJV36" s="276"/>
      <c r="PJW36" s="276"/>
      <c r="PJX36" s="276"/>
      <c r="PJY36" s="276"/>
      <c r="PJZ36" s="276"/>
      <c r="PKA36" s="276"/>
      <c r="PKB36" s="276"/>
      <c r="PKC36" s="276"/>
      <c r="PKD36" s="276"/>
      <c r="PKE36" s="276"/>
      <c r="PKF36" s="276"/>
      <c r="PKG36" s="276"/>
      <c r="PKH36" s="276"/>
      <c r="PKI36" s="276"/>
      <c r="PKJ36" s="276"/>
      <c r="PKK36" s="276"/>
      <c r="PKL36" s="276"/>
      <c r="PKM36" s="276"/>
      <c r="PKN36" s="276"/>
      <c r="PKO36" s="276"/>
      <c r="PKP36" s="276"/>
      <c r="PKQ36" s="276"/>
      <c r="PKR36" s="276"/>
      <c r="PKS36" s="276"/>
      <c r="PKT36" s="276"/>
      <c r="PKU36" s="276"/>
      <c r="PKV36" s="276"/>
      <c r="PKW36" s="276"/>
      <c r="PKX36" s="276"/>
      <c r="PKY36" s="276"/>
      <c r="PKZ36" s="276"/>
      <c r="PLA36" s="276"/>
      <c r="PLB36" s="276"/>
      <c r="PLC36" s="276"/>
      <c r="PLD36" s="276"/>
      <c r="PLE36" s="276"/>
      <c r="PLF36" s="276"/>
      <c r="PLG36" s="276"/>
      <c r="PLH36" s="276"/>
      <c r="PLI36" s="276"/>
      <c r="PLJ36" s="276"/>
      <c r="PLK36" s="276"/>
      <c r="PLL36" s="276"/>
      <c r="PLM36" s="276"/>
      <c r="PLN36" s="276"/>
      <c r="PLO36" s="276"/>
      <c r="PLP36" s="276"/>
      <c r="PLQ36" s="276"/>
      <c r="PLR36" s="276"/>
      <c r="PLS36" s="276"/>
      <c r="PLT36" s="276"/>
      <c r="PLU36" s="276"/>
      <c r="PLV36" s="276"/>
      <c r="PLW36" s="276"/>
      <c r="PLX36" s="276"/>
      <c r="PLY36" s="276"/>
      <c r="PLZ36" s="276"/>
      <c r="PMA36" s="276"/>
      <c r="PMB36" s="276"/>
      <c r="PMC36" s="276"/>
      <c r="PMD36" s="276"/>
      <c r="PME36" s="276"/>
      <c r="PMF36" s="276"/>
      <c r="PMG36" s="276"/>
      <c r="PMH36" s="276"/>
      <c r="PMI36" s="276"/>
      <c r="PMJ36" s="276"/>
      <c r="PMK36" s="276"/>
      <c r="PML36" s="276"/>
      <c r="PMM36" s="276"/>
      <c r="PMN36" s="276"/>
      <c r="PMO36" s="276"/>
      <c r="PMP36" s="276"/>
      <c r="PMQ36" s="276"/>
      <c r="PMR36" s="276"/>
      <c r="PMS36" s="276"/>
      <c r="PMT36" s="276"/>
      <c r="PMU36" s="276"/>
      <c r="PMV36" s="276"/>
      <c r="PMW36" s="276"/>
      <c r="PMX36" s="276"/>
      <c r="PMY36" s="276"/>
      <c r="PMZ36" s="276"/>
      <c r="PNA36" s="276"/>
      <c r="PNB36" s="276"/>
      <c r="PNC36" s="276"/>
      <c r="PND36" s="276"/>
      <c r="PNE36" s="276"/>
      <c r="PNF36" s="276"/>
      <c r="PNG36" s="276"/>
      <c r="PNH36" s="276"/>
      <c r="PNI36" s="276"/>
      <c r="PNJ36" s="276"/>
      <c r="PNK36" s="276"/>
      <c r="PNL36" s="276"/>
      <c r="PNM36" s="276"/>
      <c r="PNN36" s="276"/>
      <c r="PNO36" s="276"/>
      <c r="PNP36" s="276"/>
      <c r="PNQ36" s="276"/>
      <c r="PNR36" s="276"/>
      <c r="PNS36" s="276"/>
      <c r="PNT36" s="276"/>
      <c r="PNU36" s="276"/>
      <c r="PNV36" s="276"/>
      <c r="PNW36" s="276"/>
      <c r="PNX36" s="276"/>
      <c r="PNY36" s="276"/>
      <c r="PNZ36" s="276"/>
      <c r="POA36" s="276"/>
      <c r="POB36" s="276"/>
      <c r="POC36" s="276"/>
      <c r="POD36" s="276"/>
      <c r="POE36" s="276"/>
      <c r="POF36" s="276"/>
      <c r="POG36" s="276"/>
      <c r="POH36" s="276"/>
      <c r="POI36" s="276"/>
      <c r="POJ36" s="276"/>
      <c r="POK36" s="276"/>
      <c r="POL36" s="276"/>
      <c r="POM36" s="276"/>
      <c r="PON36" s="276"/>
      <c r="POO36" s="276"/>
      <c r="POP36" s="276"/>
      <c r="POQ36" s="276"/>
      <c r="POR36" s="276"/>
      <c r="POS36" s="276"/>
      <c r="POT36" s="276"/>
      <c r="POU36" s="276"/>
      <c r="POV36" s="276"/>
      <c r="POW36" s="276"/>
      <c r="POX36" s="276"/>
      <c r="POY36" s="276"/>
      <c r="POZ36" s="276"/>
      <c r="PPA36" s="276"/>
      <c r="PPB36" s="276"/>
      <c r="PPC36" s="276"/>
      <c r="PPD36" s="276"/>
      <c r="PPE36" s="276"/>
      <c r="PPF36" s="276"/>
      <c r="PPG36" s="276"/>
      <c r="PPH36" s="276"/>
      <c r="PPI36" s="276"/>
      <c r="PPJ36" s="276"/>
      <c r="PPK36" s="276"/>
      <c r="PPL36" s="276"/>
      <c r="PPM36" s="276"/>
      <c r="PPN36" s="276"/>
      <c r="PPO36" s="276"/>
      <c r="PPP36" s="276"/>
      <c r="PPQ36" s="276"/>
      <c r="PPR36" s="276"/>
      <c r="PPS36" s="276"/>
      <c r="PPT36" s="276"/>
      <c r="PPU36" s="276"/>
      <c r="PPV36" s="276"/>
      <c r="PPW36" s="276"/>
      <c r="PPX36" s="276"/>
      <c r="PPY36" s="276"/>
      <c r="PPZ36" s="276"/>
      <c r="PQA36" s="276"/>
      <c r="PQB36" s="276"/>
      <c r="PQC36" s="276"/>
      <c r="PQD36" s="276"/>
      <c r="PQE36" s="276"/>
      <c r="PQF36" s="276"/>
      <c r="PQG36" s="276"/>
      <c r="PQH36" s="276"/>
      <c r="PQI36" s="276"/>
      <c r="PQJ36" s="276"/>
      <c r="PQK36" s="276"/>
      <c r="PQL36" s="276"/>
      <c r="PQM36" s="276"/>
      <c r="PQN36" s="276"/>
      <c r="PQO36" s="276"/>
      <c r="PQP36" s="276"/>
      <c r="PQQ36" s="276"/>
      <c r="PQR36" s="276"/>
      <c r="PQS36" s="276"/>
      <c r="PQT36" s="276"/>
      <c r="PQU36" s="276"/>
      <c r="PQV36" s="276"/>
      <c r="PQW36" s="276"/>
      <c r="PQX36" s="276"/>
      <c r="PQY36" s="276"/>
      <c r="PQZ36" s="276"/>
      <c r="PRA36" s="276"/>
      <c r="PRB36" s="276"/>
      <c r="PRC36" s="276"/>
      <c r="PRD36" s="276"/>
      <c r="PRE36" s="276"/>
      <c r="PRF36" s="276"/>
      <c r="PRG36" s="276"/>
      <c r="PRH36" s="276"/>
      <c r="PRI36" s="276"/>
      <c r="PRJ36" s="276"/>
      <c r="PRK36" s="276"/>
      <c r="PRL36" s="276"/>
      <c r="PRM36" s="276"/>
      <c r="PRN36" s="276"/>
      <c r="PRO36" s="276"/>
      <c r="PRP36" s="276"/>
      <c r="PRQ36" s="276"/>
      <c r="PRR36" s="276"/>
      <c r="PRS36" s="276"/>
      <c r="PRT36" s="276"/>
      <c r="PRU36" s="276"/>
      <c r="PRV36" s="276"/>
      <c r="PRW36" s="276"/>
      <c r="PRX36" s="276"/>
      <c r="PRY36" s="276"/>
      <c r="PRZ36" s="276"/>
      <c r="PSA36" s="276"/>
      <c r="PSB36" s="276"/>
      <c r="PSC36" s="276"/>
      <c r="PSD36" s="276"/>
      <c r="PSE36" s="276"/>
      <c r="PSF36" s="276"/>
      <c r="PSG36" s="276"/>
      <c r="PSH36" s="276"/>
      <c r="PSI36" s="276"/>
      <c r="PSJ36" s="276"/>
      <c r="PSK36" s="276"/>
      <c r="PSL36" s="276"/>
      <c r="PSM36" s="276"/>
      <c r="PSN36" s="276"/>
      <c r="PSO36" s="276"/>
      <c r="PSP36" s="276"/>
      <c r="PSQ36" s="276"/>
      <c r="PSR36" s="276"/>
      <c r="PSS36" s="276"/>
      <c r="PST36" s="276"/>
      <c r="PSU36" s="276"/>
      <c r="PSV36" s="276"/>
      <c r="PSW36" s="276"/>
      <c r="PSX36" s="276"/>
      <c r="PSY36" s="276"/>
      <c r="PSZ36" s="276"/>
      <c r="PTA36" s="276"/>
      <c r="PTB36" s="276"/>
      <c r="PTC36" s="276"/>
      <c r="PTD36" s="276"/>
      <c r="PTE36" s="276"/>
      <c r="PTF36" s="276"/>
      <c r="PTG36" s="276"/>
      <c r="PTH36" s="276"/>
      <c r="PTI36" s="276"/>
      <c r="PTJ36" s="276"/>
      <c r="PTK36" s="276"/>
      <c r="PTL36" s="276"/>
      <c r="PTM36" s="276"/>
      <c r="PTN36" s="276"/>
      <c r="PTO36" s="276"/>
      <c r="PTP36" s="276"/>
      <c r="PTQ36" s="276"/>
      <c r="PTR36" s="276"/>
      <c r="PTS36" s="276"/>
      <c r="PTT36" s="276"/>
      <c r="PTU36" s="276"/>
      <c r="PTV36" s="276"/>
      <c r="PTW36" s="276"/>
      <c r="PTX36" s="276"/>
      <c r="PTY36" s="276"/>
      <c r="PTZ36" s="276"/>
      <c r="PUA36" s="276"/>
      <c r="PUB36" s="276"/>
      <c r="PUC36" s="276"/>
      <c r="PUD36" s="276"/>
      <c r="PUE36" s="276"/>
      <c r="PUF36" s="276"/>
      <c r="PUG36" s="276"/>
      <c r="PUH36" s="276"/>
      <c r="PUI36" s="276"/>
      <c r="PUJ36" s="276"/>
      <c r="PUK36" s="276"/>
      <c r="PUL36" s="276"/>
      <c r="PUM36" s="276"/>
      <c r="PUN36" s="276"/>
      <c r="PUO36" s="276"/>
      <c r="PUP36" s="276"/>
      <c r="PUQ36" s="276"/>
      <c r="PUR36" s="276"/>
      <c r="PUS36" s="276"/>
      <c r="PUT36" s="276"/>
      <c r="PUU36" s="276"/>
      <c r="PUV36" s="276"/>
      <c r="PUW36" s="276"/>
      <c r="PUX36" s="276"/>
      <c r="PUY36" s="276"/>
      <c r="PUZ36" s="276"/>
      <c r="PVA36" s="276"/>
      <c r="PVB36" s="276"/>
      <c r="PVC36" s="276"/>
      <c r="PVD36" s="276"/>
      <c r="PVE36" s="276"/>
      <c r="PVF36" s="276"/>
      <c r="PVG36" s="276"/>
      <c r="PVH36" s="276"/>
      <c r="PVI36" s="276"/>
      <c r="PVJ36" s="276"/>
      <c r="PVK36" s="276"/>
      <c r="PVL36" s="276"/>
      <c r="PVM36" s="276"/>
      <c r="PVN36" s="276"/>
      <c r="PVO36" s="276"/>
      <c r="PVP36" s="276"/>
      <c r="PVQ36" s="276"/>
      <c r="PVR36" s="276"/>
      <c r="PVS36" s="276"/>
      <c r="PVT36" s="276"/>
      <c r="PVU36" s="276"/>
      <c r="PVV36" s="276"/>
      <c r="PVW36" s="276"/>
      <c r="PVX36" s="276"/>
      <c r="PVY36" s="276"/>
      <c r="PVZ36" s="276"/>
      <c r="PWA36" s="276"/>
      <c r="PWB36" s="276"/>
      <c r="PWC36" s="276"/>
      <c r="PWD36" s="276"/>
      <c r="PWE36" s="276"/>
      <c r="PWF36" s="276"/>
      <c r="PWG36" s="276"/>
      <c r="PWH36" s="276"/>
      <c r="PWI36" s="276"/>
      <c r="PWJ36" s="276"/>
      <c r="PWK36" s="276"/>
      <c r="PWL36" s="276"/>
      <c r="PWM36" s="276"/>
      <c r="PWN36" s="276"/>
      <c r="PWO36" s="276"/>
      <c r="PWP36" s="276"/>
      <c r="PWQ36" s="276"/>
      <c r="PWR36" s="276"/>
      <c r="PWS36" s="276"/>
      <c r="PWT36" s="276"/>
      <c r="PWU36" s="276"/>
      <c r="PWV36" s="276"/>
      <c r="PWW36" s="276"/>
      <c r="PWX36" s="276"/>
      <c r="PWY36" s="276"/>
      <c r="PWZ36" s="276"/>
      <c r="PXA36" s="276"/>
      <c r="PXB36" s="276"/>
      <c r="PXC36" s="276"/>
      <c r="PXD36" s="276"/>
      <c r="PXE36" s="276"/>
      <c r="PXF36" s="276"/>
      <c r="PXG36" s="276"/>
      <c r="PXH36" s="276"/>
      <c r="PXI36" s="276"/>
      <c r="PXJ36" s="276"/>
      <c r="PXK36" s="276"/>
      <c r="PXL36" s="276"/>
      <c r="PXM36" s="276"/>
      <c r="PXN36" s="276"/>
      <c r="PXO36" s="276"/>
      <c r="PXP36" s="276"/>
      <c r="PXQ36" s="276"/>
      <c r="PXR36" s="276"/>
      <c r="PXS36" s="276"/>
      <c r="PXT36" s="276"/>
      <c r="PXU36" s="276"/>
      <c r="PXV36" s="276"/>
      <c r="PXW36" s="276"/>
      <c r="PXX36" s="276"/>
      <c r="PXY36" s="276"/>
      <c r="PXZ36" s="276"/>
      <c r="PYA36" s="276"/>
      <c r="PYB36" s="276"/>
      <c r="PYC36" s="276"/>
      <c r="PYD36" s="276"/>
      <c r="PYE36" s="276"/>
      <c r="PYF36" s="276"/>
      <c r="PYG36" s="276"/>
      <c r="PYH36" s="276"/>
      <c r="PYI36" s="276"/>
      <c r="PYJ36" s="276"/>
      <c r="PYK36" s="276"/>
      <c r="PYL36" s="276"/>
      <c r="PYM36" s="276"/>
      <c r="PYN36" s="276"/>
      <c r="PYO36" s="276"/>
      <c r="PYP36" s="276"/>
      <c r="PYQ36" s="276"/>
      <c r="PYR36" s="276"/>
      <c r="PYS36" s="276"/>
      <c r="PYT36" s="276"/>
      <c r="PYU36" s="276"/>
      <c r="PYV36" s="276"/>
      <c r="PYW36" s="276"/>
      <c r="PYX36" s="276"/>
      <c r="PYY36" s="276"/>
      <c r="PYZ36" s="276"/>
      <c r="PZA36" s="276"/>
      <c r="PZB36" s="276"/>
      <c r="PZC36" s="276"/>
      <c r="PZD36" s="276"/>
      <c r="PZE36" s="276"/>
      <c r="PZF36" s="276"/>
      <c r="PZG36" s="276"/>
      <c r="PZH36" s="276"/>
      <c r="PZI36" s="276"/>
      <c r="PZJ36" s="276"/>
      <c r="PZK36" s="276"/>
      <c r="PZL36" s="276"/>
      <c r="PZM36" s="276"/>
      <c r="PZN36" s="276"/>
      <c r="PZO36" s="276"/>
      <c r="PZP36" s="276"/>
      <c r="PZQ36" s="276"/>
      <c r="PZR36" s="276"/>
      <c r="PZS36" s="276"/>
      <c r="PZT36" s="276"/>
      <c r="PZU36" s="276"/>
      <c r="PZV36" s="276"/>
      <c r="PZW36" s="276"/>
      <c r="PZX36" s="276"/>
      <c r="PZY36" s="276"/>
      <c r="PZZ36" s="276"/>
      <c r="QAA36" s="276"/>
      <c r="QAB36" s="276"/>
      <c r="QAC36" s="276"/>
      <c r="QAD36" s="276"/>
      <c r="QAE36" s="276"/>
      <c r="QAF36" s="276"/>
      <c r="QAG36" s="276"/>
      <c r="QAH36" s="276"/>
      <c r="QAI36" s="276"/>
      <c r="QAJ36" s="276"/>
      <c r="QAK36" s="276"/>
      <c r="QAL36" s="276"/>
      <c r="QAM36" s="276"/>
      <c r="QAN36" s="276"/>
      <c r="QAO36" s="276"/>
      <c r="QAP36" s="276"/>
      <c r="QAQ36" s="276"/>
      <c r="QAR36" s="276"/>
      <c r="QAS36" s="276"/>
      <c r="QAT36" s="276"/>
      <c r="QAU36" s="276"/>
      <c r="QAV36" s="276"/>
      <c r="QAW36" s="276"/>
      <c r="QAX36" s="276"/>
      <c r="QAY36" s="276"/>
      <c r="QAZ36" s="276"/>
      <c r="QBA36" s="276"/>
      <c r="QBB36" s="276"/>
      <c r="QBC36" s="276"/>
      <c r="QBD36" s="276"/>
      <c r="QBE36" s="276"/>
      <c r="QBF36" s="276"/>
      <c r="QBG36" s="276"/>
      <c r="QBH36" s="276"/>
      <c r="QBI36" s="276"/>
      <c r="QBJ36" s="276"/>
      <c r="QBK36" s="276"/>
      <c r="QBL36" s="276"/>
      <c r="QBM36" s="276"/>
      <c r="QBN36" s="276"/>
      <c r="QBO36" s="276"/>
      <c r="QBP36" s="276"/>
      <c r="QBQ36" s="276"/>
      <c r="QBR36" s="276"/>
      <c r="QBS36" s="276"/>
      <c r="QBT36" s="276"/>
      <c r="QBU36" s="276"/>
      <c r="QBV36" s="276"/>
      <c r="QBW36" s="276"/>
      <c r="QBX36" s="276"/>
      <c r="QBY36" s="276"/>
      <c r="QBZ36" s="276"/>
      <c r="QCA36" s="276"/>
      <c r="QCB36" s="276"/>
      <c r="QCC36" s="276"/>
      <c r="QCD36" s="276"/>
      <c r="QCE36" s="276"/>
      <c r="QCF36" s="276"/>
      <c r="QCG36" s="276"/>
      <c r="QCH36" s="276"/>
      <c r="QCI36" s="276"/>
      <c r="QCJ36" s="276"/>
      <c r="QCK36" s="276"/>
      <c r="QCL36" s="276"/>
      <c r="QCM36" s="276"/>
      <c r="QCN36" s="276"/>
      <c r="QCO36" s="276"/>
      <c r="QCP36" s="276"/>
      <c r="QCQ36" s="276"/>
      <c r="QCR36" s="276"/>
      <c r="QCS36" s="276"/>
      <c r="QCT36" s="276"/>
      <c r="QCU36" s="276"/>
      <c r="QCV36" s="276"/>
      <c r="QCW36" s="276"/>
      <c r="QCX36" s="276"/>
      <c r="QCY36" s="276"/>
      <c r="QCZ36" s="276"/>
      <c r="QDA36" s="276"/>
      <c r="QDB36" s="276"/>
      <c r="QDC36" s="276"/>
      <c r="QDD36" s="276"/>
      <c r="QDE36" s="276"/>
      <c r="QDF36" s="276"/>
      <c r="QDG36" s="276"/>
      <c r="QDH36" s="276"/>
      <c r="QDI36" s="276"/>
      <c r="QDJ36" s="276"/>
      <c r="QDK36" s="276"/>
      <c r="QDL36" s="276"/>
      <c r="QDM36" s="276"/>
      <c r="QDN36" s="276"/>
      <c r="QDO36" s="276"/>
      <c r="QDP36" s="276"/>
      <c r="QDQ36" s="276"/>
      <c r="QDR36" s="276"/>
      <c r="QDS36" s="276"/>
      <c r="QDT36" s="276"/>
      <c r="QDU36" s="276"/>
      <c r="QDV36" s="276"/>
      <c r="QDW36" s="276"/>
      <c r="QDX36" s="276"/>
      <c r="QDY36" s="276"/>
      <c r="QDZ36" s="276"/>
      <c r="QEA36" s="276"/>
      <c r="QEB36" s="276"/>
      <c r="QEC36" s="276"/>
      <c r="QED36" s="276"/>
      <c r="QEE36" s="276"/>
      <c r="QEF36" s="276"/>
      <c r="QEG36" s="276"/>
      <c r="QEH36" s="276"/>
      <c r="QEI36" s="276"/>
      <c r="QEJ36" s="276"/>
      <c r="QEK36" s="276"/>
      <c r="QEL36" s="276"/>
      <c r="QEM36" s="276"/>
      <c r="QEN36" s="276"/>
      <c r="QEO36" s="276"/>
      <c r="QEP36" s="276"/>
      <c r="QEQ36" s="276"/>
      <c r="QER36" s="276"/>
      <c r="QES36" s="276"/>
      <c r="QET36" s="276"/>
      <c r="QEU36" s="276"/>
      <c r="QEV36" s="276"/>
      <c r="QEW36" s="276"/>
      <c r="QEX36" s="276"/>
      <c r="QEY36" s="276"/>
      <c r="QEZ36" s="276"/>
      <c r="QFA36" s="276"/>
      <c r="QFB36" s="276"/>
      <c r="QFC36" s="276"/>
      <c r="QFD36" s="276"/>
      <c r="QFE36" s="276"/>
      <c r="QFF36" s="276"/>
      <c r="QFG36" s="276"/>
      <c r="QFH36" s="276"/>
      <c r="QFI36" s="276"/>
      <c r="QFJ36" s="276"/>
      <c r="QFK36" s="276"/>
      <c r="QFL36" s="276"/>
      <c r="QFM36" s="276"/>
      <c r="QFN36" s="276"/>
      <c r="QFO36" s="276"/>
      <c r="QFP36" s="276"/>
      <c r="QFQ36" s="276"/>
      <c r="QFR36" s="276"/>
      <c r="QFS36" s="276"/>
      <c r="QFT36" s="276"/>
      <c r="QFU36" s="276"/>
      <c r="QFV36" s="276"/>
      <c r="QFW36" s="276"/>
      <c r="QFX36" s="276"/>
      <c r="QFY36" s="276"/>
      <c r="QFZ36" s="276"/>
      <c r="QGA36" s="276"/>
      <c r="QGB36" s="276"/>
      <c r="QGC36" s="276"/>
      <c r="QGD36" s="276"/>
      <c r="QGE36" s="276"/>
      <c r="QGF36" s="276"/>
      <c r="QGG36" s="276"/>
      <c r="QGH36" s="276"/>
      <c r="QGI36" s="276"/>
      <c r="QGJ36" s="276"/>
      <c r="QGK36" s="276"/>
      <c r="QGL36" s="276"/>
      <c r="QGM36" s="276"/>
      <c r="QGN36" s="276"/>
      <c r="QGO36" s="276"/>
      <c r="QGP36" s="276"/>
      <c r="QGQ36" s="276"/>
      <c r="QGR36" s="276"/>
      <c r="QGS36" s="276"/>
      <c r="QGT36" s="276"/>
      <c r="QGU36" s="276"/>
      <c r="QGV36" s="276"/>
      <c r="QGW36" s="276"/>
      <c r="QGX36" s="276"/>
      <c r="QGY36" s="276"/>
      <c r="QGZ36" s="276"/>
      <c r="QHA36" s="276"/>
      <c r="QHB36" s="276"/>
      <c r="QHC36" s="276"/>
      <c r="QHD36" s="276"/>
      <c r="QHE36" s="276"/>
      <c r="QHF36" s="276"/>
      <c r="QHG36" s="276"/>
      <c r="QHH36" s="276"/>
      <c r="QHI36" s="276"/>
      <c r="QHJ36" s="276"/>
      <c r="QHK36" s="276"/>
      <c r="QHL36" s="276"/>
      <c r="QHM36" s="276"/>
      <c r="QHN36" s="276"/>
      <c r="QHO36" s="276"/>
      <c r="QHP36" s="276"/>
      <c r="QHQ36" s="276"/>
      <c r="QHR36" s="276"/>
      <c r="QHS36" s="276"/>
      <c r="QHT36" s="276"/>
      <c r="QHU36" s="276"/>
      <c r="QHV36" s="276"/>
      <c r="QHW36" s="276"/>
      <c r="QHX36" s="276"/>
      <c r="QHY36" s="276"/>
      <c r="QHZ36" s="276"/>
      <c r="QIA36" s="276"/>
      <c r="QIB36" s="276"/>
      <c r="QIC36" s="276"/>
      <c r="QID36" s="276"/>
      <c r="QIE36" s="276"/>
      <c r="QIF36" s="276"/>
      <c r="QIG36" s="276"/>
      <c r="QIH36" s="276"/>
      <c r="QII36" s="276"/>
      <c r="QIJ36" s="276"/>
      <c r="QIK36" s="276"/>
      <c r="QIL36" s="276"/>
      <c r="QIM36" s="276"/>
      <c r="QIN36" s="276"/>
      <c r="QIO36" s="276"/>
      <c r="QIP36" s="276"/>
      <c r="QIQ36" s="276"/>
      <c r="QIR36" s="276"/>
      <c r="QIS36" s="276"/>
      <c r="QIT36" s="276"/>
      <c r="QIU36" s="276"/>
      <c r="QIV36" s="276"/>
      <c r="QIW36" s="276"/>
      <c r="QIX36" s="276"/>
      <c r="QIY36" s="276"/>
      <c r="QIZ36" s="276"/>
      <c r="QJA36" s="276"/>
      <c r="QJB36" s="276"/>
      <c r="QJC36" s="276"/>
      <c r="QJD36" s="276"/>
      <c r="QJE36" s="276"/>
      <c r="QJF36" s="276"/>
      <c r="QJG36" s="276"/>
      <c r="QJH36" s="276"/>
      <c r="QJI36" s="276"/>
      <c r="QJJ36" s="276"/>
      <c r="QJK36" s="276"/>
      <c r="QJL36" s="276"/>
      <c r="QJM36" s="276"/>
      <c r="QJN36" s="276"/>
      <c r="QJO36" s="276"/>
      <c r="QJP36" s="276"/>
      <c r="QJQ36" s="276"/>
      <c r="QJR36" s="276"/>
      <c r="QJS36" s="276"/>
      <c r="QJT36" s="276"/>
      <c r="QJU36" s="276"/>
      <c r="QJV36" s="276"/>
      <c r="QJW36" s="276"/>
      <c r="QJX36" s="276"/>
      <c r="QJY36" s="276"/>
      <c r="QJZ36" s="276"/>
      <c r="QKA36" s="276"/>
      <c r="QKB36" s="276"/>
      <c r="QKC36" s="276"/>
      <c r="QKD36" s="276"/>
      <c r="QKE36" s="276"/>
      <c r="QKF36" s="276"/>
      <c r="QKG36" s="276"/>
      <c r="QKH36" s="276"/>
      <c r="QKI36" s="276"/>
      <c r="QKJ36" s="276"/>
      <c r="QKK36" s="276"/>
      <c r="QKL36" s="276"/>
      <c r="QKM36" s="276"/>
      <c r="QKN36" s="276"/>
      <c r="QKO36" s="276"/>
      <c r="QKP36" s="276"/>
      <c r="QKQ36" s="276"/>
      <c r="QKR36" s="276"/>
      <c r="QKS36" s="276"/>
      <c r="QKT36" s="276"/>
      <c r="QKU36" s="276"/>
      <c r="QKV36" s="276"/>
      <c r="QKW36" s="276"/>
      <c r="QKX36" s="276"/>
      <c r="QKY36" s="276"/>
      <c r="QKZ36" s="276"/>
      <c r="QLA36" s="276"/>
      <c r="QLB36" s="276"/>
      <c r="QLC36" s="276"/>
      <c r="QLD36" s="276"/>
      <c r="QLE36" s="276"/>
      <c r="QLF36" s="276"/>
      <c r="QLG36" s="276"/>
      <c r="QLH36" s="276"/>
      <c r="QLI36" s="276"/>
      <c r="QLJ36" s="276"/>
      <c r="QLK36" s="276"/>
      <c r="QLL36" s="276"/>
      <c r="QLM36" s="276"/>
      <c r="QLN36" s="276"/>
      <c r="QLO36" s="276"/>
      <c r="QLP36" s="276"/>
      <c r="QLQ36" s="276"/>
      <c r="QLR36" s="276"/>
      <c r="QLS36" s="276"/>
      <c r="QLT36" s="276"/>
      <c r="QLU36" s="276"/>
      <c r="QLV36" s="276"/>
      <c r="QLW36" s="276"/>
      <c r="QLX36" s="276"/>
      <c r="QLY36" s="276"/>
      <c r="QLZ36" s="276"/>
      <c r="QMA36" s="276"/>
      <c r="QMB36" s="276"/>
      <c r="QMC36" s="276"/>
      <c r="QMD36" s="276"/>
      <c r="QME36" s="276"/>
      <c r="QMF36" s="276"/>
      <c r="QMG36" s="276"/>
      <c r="QMH36" s="276"/>
      <c r="QMI36" s="276"/>
      <c r="QMJ36" s="276"/>
      <c r="QMK36" s="276"/>
      <c r="QML36" s="276"/>
      <c r="QMM36" s="276"/>
      <c r="QMN36" s="276"/>
      <c r="QMO36" s="276"/>
      <c r="QMP36" s="276"/>
      <c r="QMQ36" s="276"/>
      <c r="QMR36" s="276"/>
      <c r="QMS36" s="276"/>
      <c r="QMT36" s="276"/>
      <c r="QMU36" s="276"/>
      <c r="QMV36" s="276"/>
      <c r="QMW36" s="276"/>
      <c r="QMX36" s="276"/>
      <c r="QMY36" s="276"/>
      <c r="QMZ36" s="276"/>
      <c r="QNA36" s="276"/>
      <c r="QNB36" s="276"/>
      <c r="QNC36" s="276"/>
      <c r="QND36" s="276"/>
      <c r="QNE36" s="276"/>
      <c r="QNF36" s="276"/>
      <c r="QNG36" s="276"/>
      <c r="QNH36" s="276"/>
      <c r="QNI36" s="276"/>
      <c r="QNJ36" s="276"/>
      <c r="QNK36" s="276"/>
      <c r="QNL36" s="276"/>
      <c r="QNM36" s="276"/>
      <c r="QNN36" s="276"/>
      <c r="QNO36" s="276"/>
      <c r="QNP36" s="276"/>
      <c r="QNQ36" s="276"/>
      <c r="QNR36" s="276"/>
      <c r="QNS36" s="276"/>
      <c r="QNT36" s="276"/>
      <c r="QNU36" s="276"/>
      <c r="QNV36" s="276"/>
      <c r="QNW36" s="276"/>
      <c r="QNX36" s="276"/>
      <c r="QNY36" s="276"/>
      <c r="QNZ36" s="276"/>
      <c r="QOA36" s="276"/>
      <c r="QOB36" s="276"/>
      <c r="QOC36" s="276"/>
      <c r="QOD36" s="276"/>
      <c r="QOE36" s="276"/>
      <c r="QOF36" s="276"/>
      <c r="QOG36" s="276"/>
      <c r="QOH36" s="276"/>
      <c r="QOI36" s="276"/>
      <c r="QOJ36" s="276"/>
      <c r="QOK36" s="276"/>
      <c r="QOL36" s="276"/>
      <c r="QOM36" s="276"/>
      <c r="QON36" s="276"/>
      <c r="QOO36" s="276"/>
      <c r="QOP36" s="276"/>
      <c r="QOQ36" s="276"/>
      <c r="QOR36" s="276"/>
      <c r="QOS36" s="276"/>
      <c r="QOT36" s="276"/>
      <c r="QOU36" s="276"/>
      <c r="QOV36" s="276"/>
      <c r="QOW36" s="276"/>
      <c r="QOX36" s="276"/>
      <c r="QOY36" s="276"/>
      <c r="QOZ36" s="276"/>
      <c r="QPA36" s="276"/>
      <c r="QPB36" s="276"/>
      <c r="QPC36" s="276"/>
      <c r="QPD36" s="276"/>
      <c r="QPE36" s="276"/>
      <c r="QPF36" s="276"/>
      <c r="QPG36" s="276"/>
      <c r="QPH36" s="276"/>
      <c r="QPI36" s="276"/>
      <c r="QPJ36" s="276"/>
      <c r="QPK36" s="276"/>
      <c r="QPL36" s="276"/>
      <c r="QPM36" s="276"/>
      <c r="QPN36" s="276"/>
      <c r="QPO36" s="276"/>
      <c r="QPP36" s="276"/>
      <c r="QPQ36" s="276"/>
      <c r="QPR36" s="276"/>
      <c r="QPS36" s="276"/>
      <c r="QPT36" s="276"/>
      <c r="QPU36" s="276"/>
      <c r="QPV36" s="276"/>
      <c r="QPW36" s="276"/>
      <c r="QPX36" s="276"/>
      <c r="QPY36" s="276"/>
      <c r="QPZ36" s="276"/>
      <c r="QQA36" s="276"/>
      <c r="QQB36" s="276"/>
      <c r="QQC36" s="276"/>
      <c r="QQD36" s="276"/>
      <c r="QQE36" s="276"/>
      <c r="QQF36" s="276"/>
      <c r="QQG36" s="276"/>
      <c r="QQH36" s="276"/>
      <c r="QQI36" s="276"/>
      <c r="QQJ36" s="276"/>
      <c r="QQK36" s="276"/>
      <c r="QQL36" s="276"/>
      <c r="QQM36" s="276"/>
      <c r="QQN36" s="276"/>
      <c r="QQO36" s="276"/>
      <c r="QQP36" s="276"/>
      <c r="QQQ36" s="276"/>
      <c r="QQR36" s="276"/>
      <c r="QQS36" s="276"/>
      <c r="QQT36" s="276"/>
      <c r="QQU36" s="276"/>
      <c r="QQV36" s="276"/>
      <c r="QQW36" s="276"/>
      <c r="QQX36" s="276"/>
      <c r="QQY36" s="276"/>
      <c r="QQZ36" s="276"/>
      <c r="QRA36" s="276"/>
      <c r="QRB36" s="276"/>
      <c r="QRC36" s="276"/>
      <c r="QRD36" s="276"/>
      <c r="QRE36" s="276"/>
      <c r="QRF36" s="276"/>
      <c r="QRG36" s="276"/>
      <c r="QRH36" s="276"/>
      <c r="QRI36" s="276"/>
      <c r="QRJ36" s="276"/>
      <c r="QRK36" s="276"/>
      <c r="QRL36" s="276"/>
      <c r="QRM36" s="276"/>
      <c r="QRN36" s="276"/>
      <c r="QRO36" s="276"/>
      <c r="QRP36" s="276"/>
      <c r="QRQ36" s="276"/>
      <c r="QRR36" s="276"/>
      <c r="QRS36" s="276"/>
      <c r="QRT36" s="276"/>
      <c r="QRU36" s="276"/>
      <c r="QRV36" s="276"/>
      <c r="QRW36" s="276"/>
      <c r="QRX36" s="276"/>
      <c r="QRY36" s="276"/>
      <c r="QRZ36" s="276"/>
      <c r="QSA36" s="276"/>
      <c r="QSB36" s="276"/>
      <c r="QSC36" s="276"/>
      <c r="QSD36" s="276"/>
      <c r="QSE36" s="276"/>
      <c r="QSF36" s="276"/>
      <c r="QSG36" s="276"/>
      <c r="QSH36" s="276"/>
      <c r="QSI36" s="276"/>
      <c r="QSJ36" s="276"/>
      <c r="QSK36" s="276"/>
      <c r="QSL36" s="276"/>
      <c r="QSM36" s="276"/>
      <c r="QSN36" s="276"/>
      <c r="QSO36" s="276"/>
      <c r="QSP36" s="276"/>
      <c r="QSQ36" s="276"/>
      <c r="QSR36" s="276"/>
      <c r="QSS36" s="276"/>
      <c r="QST36" s="276"/>
      <c r="QSU36" s="276"/>
      <c r="QSV36" s="276"/>
      <c r="QSW36" s="276"/>
      <c r="QSX36" s="276"/>
      <c r="QSY36" s="276"/>
      <c r="QSZ36" s="276"/>
      <c r="QTA36" s="276"/>
      <c r="QTB36" s="276"/>
      <c r="QTC36" s="276"/>
      <c r="QTD36" s="276"/>
      <c r="QTE36" s="276"/>
      <c r="QTF36" s="276"/>
      <c r="QTG36" s="276"/>
      <c r="QTH36" s="276"/>
      <c r="QTI36" s="276"/>
      <c r="QTJ36" s="276"/>
      <c r="QTK36" s="276"/>
      <c r="QTL36" s="276"/>
      <c r="QTM36" s="276"/>
      <c r="QTN36" s="276"/>
      <c r="QTO36" s="276"/>
      <c r="QTP36" s="276"/>
      <c r="QTQ36" s="276"/>
      <c r="QTR36" s="276"/>
      <c r="QTS36" s="276"/>
      <c r="QTT36" s="276"/>
      <c r="QTU36" s="276"/>
      <c r="QTV36" s="276"/>
      <c r="QTW36" s="276"/>
      <c r="QTX36" s="276"/>
      <c r="QTY36" s="276"/>
      <c r="QTZ36" s="276"/>
      <c r="QUA36" s="276"/>
      <c r="QUB36" s="276"/>
      <c r="QUC36" s="276"/>
      <c r="QUD36" s="276"/>
      <c r="QUE36" s="276"/>
      <c r="QUF36" s="276"/>
      <c r="QUG36" s="276"/>
      <c r="QUH36" s="276"/>
      <c r="QUI36" s="276"/>
      <c r="QUJ36" s="276"/>
      <c r="QUK36" s="276"/>
      <c r="QUL36" s="276"/>
      <c r="QUM36" s="276"/>
      <c r="QUN36" s="276"/>
      <c r="QUO36" s="276"/>
      <c r="QUP36" s="276"/>
      <c r="QUQ36" s="276"/>
      <c r="QUR36" s="276"/>
      <c r="QUS36" s="276"/>
      <c r="QUT36" s="276"/>
      <c r="QUU36" s="276"/>
      <c r="QUV36" s="276"/>
      <c r="QUW36" s="276"/>
      <c r="QUX36" s="276"/>
      <c r="QUY36" s="276"/>
      <c r="QUZ36" s="276"/>
      <c r="QVA36" s="276"/>
      <c r="QVB36" s="276"/>
      <c r="QVC36" s="276"/>
      <c r="QVD36" s="276"/>
      <c r="QVE36" s="276"/>
      <c r="QVF36" s="276"/>
      <c r="QVG36" s="276"/>
      <c r="QVH36" s="276"/>
      <c r="QVI36" s="276"/>
      <c r="QVJ36" s="276"/>
      <c r="QVK36" s="276"/>
      <c r="QVL36" s="276"/>
      <c r="QVM36" s="276"/>
      <c r="QVN36" s="276"/>
      <c r="QVO36" s="276"/>
      <c r="QVP36" s="276"/>
      <c r="QVQ36" s="276"/>
      <c r="QVR36" s="276"/>
      <c r="QVS36" s="276"/>
      <c r="QVT36" s="276"/>
      <c r="QVU36" s="276"/>
      <c r="QVV36" s="276"/>
      <c r="QVW36" s="276"/>
      <c r="QVX36" s="276"/>
      <c r="QVY36" s="276"/>
      <c r="QVZ36" s="276"/>
      <c r="QWA36" s="276"/>
      <c r="QWB36" s="276"/>
      <c r="QWC36" s="276"/>
      <c r="QWD36" s="276"/>
      <c r="QWE36" s="276"/>
      <c r="QWF36" s="276"/>
      <c r="QWG36" s="276"/>
      <c r="QWH36" s="276"/>
      <c r="QWI36" s="276"/>
      <c r="QWJ36" s="276"/>
      <c r="QWK36" s="276"/>
      <c r="QWL36" s="276"/>
      <c r="QWM36" s="276"/>
      <c r="QWN36" s="276"/>
      <c r="QWO36" s="276"/>
      <c r="QWP36" s="276"/>
      <c r="QWQ36" s="276"/>
      <c r="QWR36" s="276"/>
      <c r="QWS36" s="276"/>
      <c r="QWT36" s="276"/>
      <c r="QWU36" s="276"/>
      <c r="QWV36" s="276"/>
      <c r="QWW36" s="276"/>
      <c r="QWX36" s="276"/>
      <c r="QWY36" s="276"/>
      <c r="QWZ36" s="276"/>
      <c r="QXA36" s="276"/>
      <c r="QXB36" s="276"/>
      <c r="QXC36" s="276"/>
      <c r="QXD36" s="276"/>
      <c r="QXE36" s="276"/>
      <c r="QXF36" s="276"/>
      <c r="QXG36" s="276"/>
      <c r="QXH36" s="276"/>
      <c r="QXI36" s="276"/>
      <c r="QXJ36" s="276"/>
      <c r="QXK36" s="276"/>
      <c r="QXL36" s="276"/>
      <c r="QXM36" s="276"/>
      <c r="QXN36" s="276"/>
      <c r="QXO36" s="276"/>
      <c r="QXP36" s="276"/>
      <c r="QXQ36" s="276"/>
      <c r="QXR36" s="276"/>
      <c r="QXS36" s="276"/>
      <c r="QXT36" s="276"/>
      <c r="QXU36" s="276"/>
      <c r="QXV36" s="276"/>
      <c r="QXW36" s="276"/>
      <c r="QXX36" s="276"/>
      <c r="QXY36" s="276"/>
      <c r="QXZ36" s="276"/>
      <c r="QYA36" s="276"/>
      <c r="QYB36" s="276"/>
      <c r="QYC36" s="276"/>
      <c r="QYD36" s="276"/>
      <c r="QYE36" s="276"/>
      <c r="QYF36" s="276"/>
      <c r="QYG36" s="276"/>
      <c r="QYH36" s="276"/>
      <c r="QYI36" s="276"/>
      <c r="QYJ36" s="276"/>
      <c r="QYK36" s="276"/>
      <c r="QYL36" s="276"/>
      <c r="QYM36" s="276"/>
      <c r="QYN36" s="276"/>
      <c r="QYO36" s="276"/>
      <c r="QYP36" s="276"/>
      <c r="QYQ36" s="276"/>
      <c r="QYR36" s="276"/>
      <c r="QYS36" s="276"/>
      <c r="QYT36" s="276"/>
      <c r="QYU36" s="276"/>
      <c r="QYV36" s="276"/>
      <c r="QYW36" s="276"/>
      <c r="QYX36" s="276"/>
      <c r="QYY36" s="276"/>
      <c r="QYZ36" s="276"/>
      <c r="QZA36" s="276"/>
      <c r="QZB36" s="276"/>
      <c r="QZC36" s="276"/>
      <c r="QZD36" s="276"/>
      <c r="QZE36" s="276"/>
      <c r="QZF36" s="276"/>
      <c r="QZG36" s="276"/>
      <c r="QZH36" s="276"/>
      <c r="QZI36" s="276"/>
      <c r="QZJ36" s="276"/>
      <c r="QZK36" s="276"/>
      <c r="QZL36" s="276"/>
      <c r="QZM36" s="276"/>
      <c r="QZN36" s="276"/>
      <c r="QZO36" s="276"/>
      <c r="QZP36" s="276"/>
      <c r="QZQ36" s="276"/>
      <c r="QZR36" s="276"/>
      <c r="QZS36" s="276"/>
      <c r="QZT36" s="276"/>
      <c r="QZU36" s="276"/>
      <c r="QZV36" s="276"/>
      <c r="QZW36" s="276"/>
      <c r="QZX36" s="276"/>
      <c r="QZY36" s="276"/>
      <c r="QZZ36" s="276"/>
      <c r="RAA36" s="276"/>
      <c r="RAB36" s="276"/>
      <c r="RAC36" s="276"/>
      <c r="RAD36" s="276"/>
      <c r="RAE36" s="276"/>
      <c r="RAF36" s="276"/>
      <c r="RAG36" s="276"/>
      <c r="RAH36" s="276"/>
      <c r="RAI36" s="276"/>
      <c r="RAJ36" s="276"/>
      <c r="RAK36" s="276"/>
      <c r="RAL36" s="276"/>
      <c r="RAM36" s="276"/>
      <c r="RAN36" s="276"/>
      <c r="RAO36" s="276"/>
      <c r="RAP36" s="276"/>
      <c r="RAQ36" s="276"/>
      <c r="RAR36" s="276"/>
      <c r="RAS36" s="276"/>
      <c r="RAT36" s="276"/>
      <c r="RAU36" s="276"/>
      <c r="RAV36" s="276"/>
      <c r="RAW36" s="276"/>
      <c r="RAX36" s="276"/>
      <c r="RAY36" s="276"/>
      <c r="RAZ36" s="276"/>
      <c r="RBA36" s="276"/>
      <c r="RBB36" s="276"/>
      <c r="RBC36" s="276"/>
      <c r="RBD36" s="276"/>
      <c r="RBE36" s="276"/>
      <c r="RBF36" s="276"/>
      <c r="RBG36" s="276"/>
      <c r="RBH36" s="276"/>
      <c r="RBI36" s="276"/>
      <c r="RBJ36" s="276"/>
      <c r="RBK36" s="276"/>
      <c r="RBL36" s="276"/>
      <c r="RBM36" s="276"/>
      <c r="RBN36" s="276"/>
      <c r="RBO36" s="276"/>
      <c r="RBP36" s="276"/>
      <c r="RBQ36" s="276"/>
      <c r="RBR36" s="276"/>
      <c r="RBS36" s="276"/>
      <c r="RBT36" s="276"/>
      <c r="RBU36" s="276"/>
      <c r="RBV36" s="276"/>
      <c r="RBW36" s="276"/>
      <c r="RBX36" s="276"/>
      <c r="RBY36" s="276"/>
      <c r="RBZ36" s="276"/>
      <c r="RCA36" s="276"/>
      <c r="RCB36" s="276"/>
      <c r="RCC36" s="276"/>
      <c r="RCD36" s="276"/>
      <c r="RCE36" s="276"/>
      <c r="RCF36" s="276"/>
      <c r="RCG36" s="276"/>
      <c r="RCH36" s="276"/>
      <c r="RCI36" s="276"/>
      <c r="RCJ36" s="276"/>
      <c r="RCK36" s="276"/>
      <c r="RCL36" s="276"/>
      <c r="RCM36" s="276"/>
      <c r="RCN36" s="276"/>
      <c r="RCO36" s="276"/>
      <c r="RCP36" s="276"/>
      <c r="RCQ36" s="276"/>
      <c r="RCR36" s="276"/>
      <c r="RCS36" s="276"/>
      <c r="RCT36" s="276"/>
      <c r="RCU36" s="276"/>
      <c r="RCV36" s="276"/>
      <c r="RCW36" s="276"/>
      <c r="RCX36" s="276"/>
      <c r="RCY36" s="276"/>
      <c r="RCZ36" s="276"/>
      <c r="RDA36" s="276"/>
      <c r="RDB36" s="276"/>
      <c r="RDC36" s="276"/>
      <c r="RDD36" s="276"/>
      <c r="RDE36" s="276"/>
      <c r="RDF36" s="276"/>
      <c r="RDG36" s="276"/>
      <c r="RDH36" s="276"/>
      <c r="RDI36" s="276"/>
      <c r="RDJ36" s="276"/>
      <c r="RDK36" s="276"/>
      <c r="RDL36" s="276"/>
      <c r="RDM36" s="276"/>
      <c r="RDN36" s="276"/>
      <c r="RDO36" s="276"/>
      <c r="RDP36" s="276"/>
      <c r="RDQ36" s="276"/>
      <c r="RDR36" s="276"/>
      <c r="RDS36" s="276"/>
      <c r="RDT36" s="276"/>
      <c r="RDU36" s="276"/>
      <c r="RDV36" s="276"/>
      <c r="RDW36" s="276"/>
      <c r="RDX36" s="276"/>
      <c r="RDY36" s="276"/>
      <c r="RDZ36" s="276"/>
      <c r="REA36" s="276"/>
      <c r="REB36" s="276"/>
      <c r="REC36" s="276"/>
      <c r="RED36" s="276"/>
      <c r="REE36" s="276"/>
      <c r="REF36" s="276"/>
      <c r="REG36" s="276"/>
      <c r="REH36" s="276"/>
      <c r="REI36" s="276"/>
      <c r="REJ36" s="276"/>
      <c r="REK36" s="276"/>
      <c r="REL36" s="276"/>
      <c r="REM36" s="276"/>
      <c r="REN36" s="276"/>
      <c r="REO36" s="276"/>
      <c r="REP36" s="276"/>
      <c r="REQ36" s="276"/>
      <c r="RER36" s="276"/>
      <c r="RES36" s="276"/>
      <c r="RET36" s="276"/>
      <c r="REU36" s="276"/>
      <c r="REV36" s="276"/>
      <c r="REW36" s="276"/>
      <c r="REX36" s="276"/>
      <c r="REY36" s="276"/>
      <c r="REZ36" s="276"/>
      <c r="RFA36" s="276"/>
      <c r="RFB36" s="276"/>
      <c r="RFC36" s="276"/>
      <c r="RFD36" s="276"/>
      <c r="RFE36" s="276"/>
      <c r="RFF36" s="276"/>
      <c r="RFG36" s="276"/>
      <c r="RFH36" s="276"/>
      <c r="RFI36" s="276"/>
      <c r="RFJ36" s="276"/>
      <c r="RFK36" s="276"/>
      <c r="RFL36" s="276"/>
      <c r="RFM36" s="276"/>
      <c r="RFN36" s="276"/>
      <c r="RFO36" s="276"/>
      <c r="RFP36" s="276"/>
      <c r="RFQ36" s="276"/>
      <c r="RFR36" s="276"/>
      <c r="RFS36" s="276"/>
      <c r="RFT36" s="276"/>
      <c r="RFU36" s="276"/>
      <c r="RFV36" s="276"/>
      <c r="RFW36" s="276"/>
      <c r="RFX36" s="276"/>
      <c r="RFY36" s="276"/>
      <c r="RFZ36" s="276"/>
      <c r="RGA36" s="276"/>
      <c r="RGB36" s="276"/>
      <c r="RGC36" s="276"/>
      <c r="RGD36" s="276"/>
      <c r="RGE36" s="276"/>
      <c r="RGF36" s="276"/>
      <c r="RGG36" s="276"/>
      <c r="RGH36" s="276"/>
      <c r="RGI36" s="276"/>
      <c r="RGJ36" s="276"/>
      <c r="RGK36" s="276"/>
      <c r="RGL36" s="276"/>
      <c r="RGM36" s="276"/>
      <c r="RGN36" s="276"/>
      <c r="RGO36" s="276"/>
      <c r="RGP36" s="276"/>
      <c r="RGQ36" s="276"/>
      <c r="RGR36" s="276"/>
      <c r="RGS36" s="276"/>
      <c r="RGT36" s="276"/>
      <c r="RGU36" s="276"/>
      <c r="RGV36" s="276"/>
      <c r="RGW36" s="276"/>
      <c r="RGX36" s="276"/>
      <c r="RGY36" s="276"/>
      <c r="RGZ36" s="276"/>
      <c r="RHA36" s="276"/>
      <c r="RHB36" s="276"/>
      <c r="RHC36" s="276"/>
      <c r="RHD36" s="276"/>
      <c r="RHE36" s="276"/>
      <c r="RHF36" s="276"/>
      <c r="RHG36" s="276"/>
      <c r="RHH36" s="276"/>
      <c r="RHI36" s="276"/>
      <c r="RHJ36" s="276"/>
      <c r="RHK36" s="276"/>
      <c r="RHL36" s="276"/>
      <c r="RHM36" s="276"/>
      <c r="RHN36" s="276"/>
      <c r="RHO36" s="276"/>
      <c r="RHP36" s="276"/>
      <c r="RHQ36" s="276"/>
      <c r="RHR36" s="276"/>
      <c r="RHS36" s="276"/>
      <c r="RHT36" s="276"/>
      <c r="RHU36" s="276"/>
      <c r="RHV36" s="276"/>
      <c r="RHW36" s="276"/>
      <c r="RHX36" s="276"/>
      <c r="RHY36" s="276"/>
      <c r="RHZ36" s="276"/>
      <c r="RIA36" s="276"/>
      <c r="RIB36" s="276"/>
      <c r="RIC36" s="276"/>
      <c r="RID36" s="276"/>
      <c r="RIE36" s="276"/>
      <c r="RIF36" s="276"/>
      <c r="RIG36" s="276"/>
      <c r="RIH36" s="276"/>
      <c r="RII36" s="276"/>
      <c r="RIJ36" s="276"/>
      <c r="RIK36" s="276"/>
      <c r="RIL36" s="276"/>
      <c r="RIM36" s="276"/>
      <c r="RIN36" s="276"/>
      <c r="RIO36" s="276"/>
      <c r="RIP36" s="276"/>
      <c r="RIQ36" s="276"/>
      <c r="RIR36" s="276"/>
      <c r="RIS36" s="276"/>
      <c r="RIT36" s="276"/>
      <c r="RIU36" s="276"/>
      <c r="RIV36" s="276"/>
      <c r="RIW36" s="276"/>
      <c r="RIX36" s="276"/>
      <c r="RIY36" s="276"/>
      <c r="RIZ36" s="276"/>
      <c r="RJA36" s="276"/>
      <c r="RJB36" s="276"/>
      <c r="RJC36" s="276"/>
      <c r="RJD36" s="276"/>
      <c r="RJE36" s="276"/>
      <c r="RJF36" s="276"/>
      <c r="RJG36" s="276"/>
      <c r="RJH36" s="276"/>
      <c r="RJI36" s="276"/>
      <c r="RJJ36" s="276"/>
      <c r="RJK36" s="276"/>
      <c r="RJL36" s="276"/>
      <c r="RJM36" s="276"/>
      <c r="RJN36" s="276"/>
      <c r="RJO36" s="276"/>
      <c r="RJP36" s="276"/>
      <c r="RJQ36" s="276"/>
      <c r="RJR36" s="276"/>
      <c r="RJS36" s="276"/>
      <c r="RJT36" s="276"/>
      <c r="RJU36" s="276"/>
      <c r="RJV36" s="276"/>
      <c r="RJW36" s="276"/>
      <c r="RJX36" s="276"/>
      <c r="RJY36" s="276"/>
      <c r="RJZ36" s="276"/>
      <c r="RKA36" s="276"/>
      <c r="RKB36" s="276"/>
      <c r="RKC36" s="276"/>
      <c r="RKD36" s="276"/>
      <c r="RKE36" s="276"/>
      <c r="RKF36" s="276"/>
      <c r="RKG36" s="276"/>
      <c r="RKH36" s="276"/>
      <c r="RKI36" s="276"/>
      <c r="RKJ36" s="276"/>
      <c r="RKK36" s="276"/>
      <c r="RKL36" s="276"/>
      <c r="RKM36" s="276"/>
      <c r="RKN36" s="276"/>
      <c r="RKO36" s="276"/>
      <c r="RKP36" s="276"/>
      <c r="RKQ36" s="276"/>
      <c r="RKR36" s="276"/>
      <c r="RKS36" s="276"/>
      <c r="RKT36" s="276"/>
      <c r="RKU36" s="276"/>
      <c r="RKV36" s="276"/>
      <c r="RKW36" s="276"/>
      <c r="RKX36" s="276"/>
      <c r="RKY36" s="276"/>
      <c r="RKZ36" s="276"/>
      <c r="RLA36" s="276"/>
      <c r="RLB36" s="276"/>
      <c r="RLC36" s="276"/>
      <c r="RLD36" s="276"/>
      <c r="RLE36" s="276"/>
      <c r="RLF36" s="276"/>
      <c r="RLG36" s="276"/>
      <c r="RLH36" s="276"/>
      <c r="RLI36" s="276"/>
      <c r="RLJ36" s="276"/>
      <c r="RLK36" s="276"/>
      <c r="RLL36" s="276"/>
      <c r="RLM36" s="276"/>
      <c r="RLN36" s="276"/>
      <c r="RLO36" s="276"/>
      <c r="RLP36" s="276"/>
      <c r="RLQ36" s="276"/>
      <c r="RLR36" s="276"/>
      <c r="RLS36" s="276"/>
      <c r="RLT36" s="276"/>
      <c r="RLU36" s="276"/>
      <c r="RLV36" s="276"/>
      <c r="RLW36" s="276"/>
      <c r="RLX36" s="276"/>
      <c r="RLY36" s="276"/>
      <c r="RLZ36" s="276"/>
      <c r="RMA36" s="276"/>
      <c r="RMB36" s="276"/>
      <c r="RMC36" s="276"/>
      <c r="RMD36" s="276"/>
      <c r="RME36" s="276"/>
      <c r="RMF36" s="276"/>
      <c r="RMG36" s="276"/>
      <c r="RMH36" s="276"/>
      <c r="RMI36" s="276"/>
      <c r="RMJ36" s="276"/>
      <c r="RMK36" s="276"/>
      <c r="RML36" s="276"/>
      <c r="RMM36" s="276"/>
      <c r="RMN36" s="276"/>
      <c r="RMO36" s="276"/>
      <c r="RMP36" s="276"/>
      <c r="RMQ36" s="276"/>
      <c r="RMR36" s="276"/>
      <c r="RMS36" s="276"/>
      <c r="RMT36" s="276"/>
      <c r="RMU36" s="276"/>
      <c r="RMV36" s="276"/>
      <c r="RMW36" s="276"/>
      <c r="RMX36" s="276"/>
      <c r="RMY36" s="276"/>
      <c r="RMZ36" s="276"/>
      <c r="RNA36" s="276"/>
      <c r="RNB36" s="276"/>
      <c r="RNC36" s="276"/>
      <c r="RND36" s="276"/>
      <c r="RNE36" s="276"/>
      <c r="RNF36" s="276"/>
      <c r="RNG36" s="276"/>
      <c r="RNH36" s="276"/>
      <c r="RNI36" s="276"/>
      <c r="RNJ36" s="276"/>
      <c r="RNK36" s="276"/>
      <c r="RNL36" s="276"/>
      <c r="RNM36" s="276"/>
      <c r="RNN36" s="276"/>
      <c r="RNO36" s="276"/>
      <c r="RNP36" s="276"/>
      <c r="RNQ36" s="276"/>
      <c r="RNR36" s="276"/>
      <c r="RNS36" s="276"/>
      <c r="RNT36" s="276"/>
      <c r="RNU36" s="276"/>
      <c r="RNV36" s="276"/>
      <c r="RNW36" s="276"/>
      <c r="RNX36" s="276"/>
      <c r="RNY36" s="276"/>
      <c r="RNZ36" s="276"/>
      <c r="ROA36" s="276"/>
      <c r="ROB36" s="276"/>
      <c r="ROC36" s="276"/>
      <c r="ROD36" s="276"/>
      <c r="ROE36" s="276"/>
      <c r="ROF36" s="276"/>
      <c r="ROG36" s="276"/>
      <c r="ROH36" s="276"/>
      <c r="ROI36" s="276"/>
      <c r="ROJ36" s="276"/>
      <c r="ROK36" s="276"/>
      <c r="ROL36" s="276"/>
      <c r="ROM36" s="276"/>
      <c r="RON36" s="276"/>
      <c r="ROO36" s="276"/>
      <c r="ROP36" s="276"/>
      <c r="ROQ36" s="276"/>
      <c r="ROR36" s="276"/>
      <c r="ROS36" s="276"/>
      <c r="ROT36" s="276"/>
      <c r="ROU36" s="276"/>
      <c r="ROV36" s="276"/>
      <c r="ROW36" s="276"/>
      <c r="ROX36" s="276"/>
      <c r="ROY36" s="276"/>
      <c r="ROZ36" s="276"/>
      <c r="RPA36" s="276"/>
      <c r="RPB36" s="276"/>
      <c r="RPC36" s="276"/>
      <c r="RPD36" s="276"/>
      <c r="RPE36" s="276"/>
      <c r="RPF36" s="276"/>
      <c r="RPG36" s="276"/>
      <c r="RPH36" s="276"/>
      <c r="RPI36" s="276"/>
      <c r="RPJ36" s="276"/>
      <c r="RPK36" s="276"/>
      <c r="RPL36" s="276"/>
      <c r="RPM36" s="276"/>
      <c r="RPN36" s="276"/>
      <c r="RPO36" s="276"/>
      <c r="RPP36" s="276"/>
      <c r="RPQ36" s="276"/>
      <c r="RPR36" s="276"/>
      <c r="RPS36" s="276"/>
      <c r="RPT36" s="276"/>
      <c r="RPU36" s="276"/>
      <c r="RPV36" s="276"/>
      <c r="RPW36" s="276"/>
      <c r="RPX36" s="276"/>
      <c r="RPY36" s="276"/>
      <c r="RPZ36" s="276"/>
      <c r="RQA36" s="276"/>
      <c r="RQB36" s="276"/>
      <c r="RQC36" s="276"/>
      <c r="RQD36" s="276"/>
      <c r="RQE36" s="276"/>
      <c r="RQF36" s="276"/>
      <c r="RQG36" s="276"/>
      <c r="RQH36" s="276"/>
      <c r="RQI36" s="276"/>
      <c r="RQJ36" s="276"/>
      <c r="RQK36" s="276"/>
      <c r="RQL36" s="276"/>
      <c r="RQM36" s="276"/>
      <c r="RQN36" s="276"/>
      <c r="RQO36" s="276"/>
      <c r="RQP36" s="276"/>
      <c r="RQQ36" s="276"/>
      <c r="RQR36" s="276"/>
      <c r="RQS36" s="276"/>
      <c r="RQT36" s="276"/>
      <c r="RQU36" s="276"/>
      <c r="RQV36" s="276"/>
      <c r="RQW36" s="276"/>
      <c r="RQX36" s="276"/>
      <c r="RQY36" s="276"/>
      <c r="RQZ36" s="276"/>
      <c r="RRA36" s="276"/>
      <c r="RRB36" s="276"/>
      <c r="RRC36" s="276"/>
      <c r="RRD36" s="276"/>
      <c r="RRE36" s="276"/>
      <c r="RRF36" s="276"/>
      <c r="RRG36" s="276"/>
      <c r="RRH36" s="276"/>
      <c r="RRI36" s="276"/>
      <c r="RRJ36" s="276"/>
      <c r="RRK36" s="276"/>
      <c r="RRL36" s="276"/>
      <c r="RRM36" s="276"/>
      <c r="RRN36" s="276"/>
      <c r="RRO36" s="276"/>
      <c r="RRP36" s="276"/>
      <c r="RRQ36" s="276"/>
      <c r="RRR36" s="276"/>
      <c r="RRS36" s="276"/>
      <c r="RRT36" s="276"/>
      <c r="RRU36" s="276"/>
      <c r="RRV36" s="276"/>
      <c r="RRW36" s="276"/>
      <c r="RRX36" s="276"/>
      <c r="RRY36" s="276"/>
      <c r="RRZ36" s="276"/>
      <c r="RSA36" s="276"/>
      <c r="RSB36" s="276"/>
      <c r="RSC36" s="276"/>
      <c r="RSD36" s="276"/>
      <c r="RSE36" s="276"/>
      <c r="RSF36" s="276"/>
      <c r="RSG36" s="276"/>
      <c r="RSH36" s="276"/>
      <c r="RSI36" s="276"/>
      <c r="RSJ36" s="276"/>
      <c r="RSK36" s="276"/>
      <c r="RSL36" s="276"/>
      <c r="RSM36" s="276"/>
      <c r="RSN36" s="276"/>
      <c r="RSO36" s="276"/>
      <c r="RSP36" s="276"/>
      <c r="RSQ36" s="276"/>
      <c r="RSR36" s="276"/>
      <c r="RSS36" s="276"/>
      <c r="RST36" s="276"/>
      <c r="RSU36" s="276"/>
      <c r="RSV36" s="276"/>
      <c r="RSW36" s="276"/>
      <c r="RSX36" s="276"/>
      <c r="RSY36" s="276"/>
      <c r="RSZ36" s="276"/>
      <c r="RTA36" s="276"/>
      <c r="RTB36" s="276"/>
      <c r="RTC36" s="276"/>
      <c r="RTD36" s="276"/>
      <c r="RTE36" s="276"/>
      <c r="RTF36" s="276"/>
      <c r="RTG36" s="276"/>
      <c r="RTH36" s="276"/>
      <c r="RTI36" s="276"/>
      <c r="RTJ36" s="276"/>
      <c r="RTK36" s="276"/>
      <c r="RTL36" s="276"/>
      <c r="RTM36" s="276"/>
      <c r="RTN36" s="276"/>
      <c r="RTO36" s="276"/>
      <c r="RTP36" s="276"/>
      <c r="RTQ36" s="276"/>
      <c r="RTR36" s="276"/>
      <c r="RTS36" s="276"/>
      <c r="RTT36" s="276"/>
      <c r="RTU36" s="276"/>
      <c r="RTV36" s="276"/>
      <c r="RTW36" s="276"/>
      <c r="RTX36" s="276"/>
      <c r="RTY36" s="276"/>
      <c r="RTZ36" s="276"/>
      <c r="RUA36" s="276"/>
      <c r="RUB36" s="276"/>
      <c r="RUC36" s="276"/>
      <c r="RUD36" s="276"/>
      <c r="RUE36" s="276"/>
      <c r="RUF36" s="276"/>
      <c r="RUG36" s="276"/>
      <c r="RUH36" s="276"/>
      <c r="RUI36" s="276"/>
      <c r="RUJ36" s="276"/>
      <c r="RUK36" s="276"/>
      <c r="RUL36" s="276"/>
      <c r="RUM36" s="276"/>
      <c r="RUN36" s="276"/>
      <c r="RUO36" s="276"/>
      <c r="RUP36" s="276"/>
      <c r="RUQ36" s="276"/>
      <c r="RUR36" s="276"/>
      <c r="RUS36" s="276"/>
      <c r="RUT36" s="276"/>
      <c r="RUU36" s="276"/>
      <c r="RUV36" s="276"/>
      <c r="RUW36" s="276"/>
      <c r="RUX36" s="276"/>
      <c r="RUY36" s="276"/>
      <c r="RUZ36" s="276"/>
      <c r="RVA36" s="276"/>
      <c r="RVB36" s="276"/>
      <c r="RVC36" s="276"/>
      <c r="RVD36" s="276"/>
      <c r="RVE36" s="276"/>
      <c r="RVF36" s="276"/>
      <c r="RVG36" s="276"/>
      <c r="RVH36" s="276"/>
      <c r="RVI36" s="276"/>
      <c r="RVJ36" s="276"/>
      <c r="RVK36" s="276"/>
      <c r="RVL36" s="276"/>
      <c r="RVM36" s="276"/>
      <c r="RVN36" s="276"/>
      <c r="RVO36" s="276"/>
      <c r="RVP36" s="276"/>
      <c r="RVQ36" s="276"/>
      <c r="RVR36" s="276"/>
      <c r="RVS36" s="276"/>
      <c r="RVT36" s="276"/>
      <c r="RVU36" s="276"/>
      <c r="RVV36" s="276"/>
      <c r="RVW36" s="276"/>
      <c r="RVX36" s="276"/>
      <c r="RVY36" s="276"/>
      <c r="RVZ36" s="276"/>
      <c r="RWA36" s="276"/>
      <c r="RWB36" s="276"/>
      <c r="RWC36" s="276"/>
      <c r="RWD36" s="276"/>
      <c r="RWE36" s="276"/>
      <c r="RWF36" s="276"/>
      <c r="RWG36" s="276"/>
      <c r="RWH36" s="276"/>
      <c r="RWI36" s="276"/>
      <c r="RWJ36" s="276"/>
      <c r="RWK36" s="276"/>
      <c r="RWL36" s="276"/>
      <c r="RWM36" s="276"/>
      <c r="RWN36" s="276"/>
      <c r="RWO36" s="276"/>
      <c r="RWP36" s="276"/>
      <c r="RWQ36" s="276"/>
      <c r="RWR36" s="276"/>
      <c r="RWS36" s="276"/>
      <c r="RWT36" s="276"/>
      <c r="RWU36" s="276"/>
      <c r="RWV36" s="276"/>
      <c r="RWW36" s="276"/>
      <c r="RWX36" s="276"/>
      <c r="RWY36" s="276"/>
      <c r="RWZ36" s="276"/>
      <c r="RXA36" s="276"/>
      <c r="RXB36" s="276"/>
      <c r="RXC36" s="276"/>
      <c r="RXD36" s="276"/>
      <c r="RXE36" s="276"/>
      <c r="RXF36" s="276"/>
      <c r="RXG36" s="276"/>
      <c r="RXH36" s="276"/>
      <c r="RXI36" s="276"/>
      <c r="RXJ36" s="276"/>
      <c r="RXK36" s="276"/>
      <c r="RXL36" s="276"/>
      <c r="RXM36" s="276"/>
      <c r="RXN36" s="276"/>
      <c r="RXO36" s="276"/>
      <c r="RXP36" s="276"/>
      <c r="RXQ36" s="276"/>
      <c r="RXR36" s="276"/>
      <c r="RXS36" s="276"/>
      <c r="RXT36" s="276"/>
      <c r="RXU36" s="276"/>
      <c r="RXV36" s="276"/>
      <c r="RXW36" s="276"/>
      <c r="RXX36" s="276"/>
      <c r="RXY36" s="276"/>
      <c r="RXZ36" s="276"/>
      <c r="RYA36" s="276"/>
      <c r="RYB36" s="276"/>
      <c r="RYC36" s="276"/>
      <c r="RYD36" s="276"/>
      <c r="RYE36" s="276"/>
      <c r="RYF36" s="276"/>
      <c r="RYG36" s="276"/>
      <c r="RYH36" s="276"/>
      <c r="RYI36" s="276"/>
      <c r="RYJ36" s="276"/>
      <c r="RYK36" s="276"/>
      <c r="RYL36" s="276"/>
      <c r="RYM36" s="276"/>
      <c r="RYN36" s="276"/>
      <c r="RYO36" s="276"/>
      <c r="RYP36" s="276"/>
      <c r="RYQ36" s="276"/>
      <c r="RYR36" s="276"/>
      <c r="RYS36" s="276"/>
      <c r="RYT36" s="276"/>
      <c r="RYU36" s="276"/>
      <c r="RYV36" s="276"/>
      <c r="RYW36" s="276"/>
      <c r="RYX36" s="276"/>
      <c r="RYY36" s="276"/>
      <c r="RYZ36" s="276"/>
      <c r="RZA36" s="276"/>
      <c r="RZB36" s="276"/>
      <c r="RZC36" s="276"/>
      <c r="RZD36" s="276"/>
      <c r="RZE36" s="276"/>
      <c r="RZF36" s="276"/>
      <c r="RZG36" s="276"/>
      <c r="RZH36" s="276"/>
      <c r="RZI36" s="276"/>
      <c r="RZJ36" s="276"/>
      <c r="RZK36" s="276"/>
      <c r="RZL36" s="276"/>
      <c r="RZM36" s="276"/>
      <c r="RZN36" s="276"/>
      <c r="RZO36" s="276"/>
      <c r="RZP36" s="276"/>
      <c r="RZQ36" s="276"/>
      <c r="RZR36" s="276"/>
      <c r="RZS36" s="276"/>
      <c r="RZT36" s="276"/>
      <c r="RZU36" s="276"/>
      <c r="RZV36" s="276"/>
      <c r="RZW36" s="276"/>
      <c r="RZX36" s="276"/>
      <c r="RZY36" s="276"/>
      <c r="RZZ36" s="276"/>
      <c r="SAA36" s="276"/>
      <c r="SAB36" s="276"/>
      <c r="SAC36" s="276"/>
      <c r="SAD36" s="276"/>
      <c r="SAE36" s="276"/>
      <c r="SAF36" s="276"/>
      <c r="SAG36" s="276"/>
      <c r="SAH36" s="276"/>
      <c r="SAI36" s="276"/>
      <c r="SAJ36" s="276"/>
      <c r="SAK36" s="276"/>
      <c r="SAL36" s="276"/>
      <c r="SAM36" s="276"/>
      <c r="SAN36" s="276"/>
      <c r="SAO36" s="276"/>
      <c r="SAP36" s="276"/>
      <c r="SAQ36" s="276"/>
      <c r="SAR36" s="276"/>
      <c r="SAS36" s="276"/>
      <c r="SAT36" s="276"/>
      <c r="SAU36" s="276"/>
      <c r="SAV36" s="276"/>
      <c r="SAW36" s="276"/>
      <c r="SAX36" s="276"/>
      <c r="SAY36" s="276"/>
      <c r="SAZ36" s="276"/>
      <c r="SBA36" s="276"/>
      <c r="SBB36" s="276"/>
      <c r="SBC36" s="276"/>
      <c r="SBD36" s="276"/>
      <c r="SBE36" s="276"/>
      <c r="SBF36" s="276"/>
      <c r="SBG36" s="276"/>
      <c r="SBH36" s="276"/>
      <c r="SBI36" s="276"/>
      <c r="SBJ36" s="276"/>
      <c r="SBK36" s="276"/>
      <c r="SBL36" s="276"/>
      <c r="SBM36" s="276"/>
      <c r="SBN36" s="276"/>
      <c r="SBO36" s="276"/>
      <c r="SBP36" s="276"/>
      <c r="SBQ36" s="276"/>
      <c r="SBR36" s="276"/>
      <c r="SBS36" s="276"/>
      <c r="SBT36" s="276"/>
      <c r="SBU36" s="276"/>
      <c r="SBV36" s="276"/>
      <c r="SBW36" s="276"/>
      <c r="SBX36" s="276"/>
      <c r="SBY36" s="276"/>
      <c r="SBZ36" s="276"/>
      <c r="SCA36" s="276"/>
      <c r="SCB36" s="276"/>
      <c r="SCC36" s="276"/>
      <c r="SCD36" s="276"/>
      <c r="SCE36" s="276"/>
      <c r="SCF36" s="276"/>
      <c r="SCG36" s="276"/>
      <c r="SCH36" s="276"/>
      <c r="SCI36" s="276"/>
      <c r="SCJ36" s="276"/>
      <c r="SCK36" s="276"/>
      <c r="SCL36" s="276"/>
      <c r="SCM36" s="276"/>
      <c r="SCN36" s="276"/>
      <c r="SCO36" s="276"/>
      <c r="SCP36" s="276"/>
      <c r="SCQ36" s="276"/>
      <c r="SCR36" s="276"/>
      <c r="SCS36" s="276"/>
      <c r="SCT36" s="276"/>
      <c r="SCU36" s="276"/>
      <c r="SCV36" s="276"/>
      <c r="SCW36" s="276"/>
      <c r="SCX36" s="276"/>
      <c r="SCY36" s="276"/>
      <c r="SCZ36" s="276"/>
      <c r="SDA36" s="276"/>
      <c r="SDB36" s="276"/>
      <c r="SDC36" s="276"/>
      <c r="SDD36" s="276"/>
      <c r="SDE36" s="276"/>
      <c r="SDF36" s="276"/>
      <c r="SDG36" s="276"/>
      <c r="SDH36" s="276"/>
      <c r="SDI36" s="276"/>
      <c r="SDJ36" s="276"/>
      <c r="SDK36" s="276"/>
      <c r="SDL36" s="276"/>
      <c r="SDM36" s="276"/>
      <c r="SDN36" s="276"/>
      <c r="SDO36" s="276"/>
      <c r="SDP36" s="276"/>
      <c r="SDQ36" s="276"/>
      <c r="SDR36" s="276"/>
      <c r="SDS36" s="276"/>
      <c r="SDT36" s="276"/>
      <c r="SDU36" s="276"/>
      <c r="SDV36" s="276"/>
      <c r="SDW36" s="276"/>
      <c r="SDX36" s="276"/>
      <c r="SDY36" s="276"/>
      <c r="SDZ36" s="276"/>
      <c r="SEA36" s="276"/>
      <c r="SEB36" s="276"/>
      <c r="SEC36" s="276"/>
      <c r="SED36" s="276"/>
      <c r="SEE36" s="276"/>
      <c r="SEF36" s="276"/>
      <c r="SEG36" s="276"/>
      <c r="SEH36" s="276"/>
      <c r="SEI36" s="276"/>
      <c r="SEJ36" s="276"/>
      <c r="SEK36" s="276"/>
      <c r="SEL36" s="276"/>
      <c r="SEM36" s="276"/>
      <c r="SEN36" s="276"/>
      <c r="SEO36" s="276"/>
      <c r="SEP36" s="276"/>
      <c r="SEQ36" s="276"/>
      <c r="SER36" s="276"/>
      <c r="SES36" s="276"/>
      <c r="SET36" s="276"/>
      <c r="SEU36" s="276"/>
      <c r="SEV36" s="276"/>
      <c r="SEW36" s="276"/>
      <c r="SEX36" s="276"/>
      <c r="SEY36" s="276"/>
      <c r="SEZ36" s="276"/>
      <c r="SFA36" s="276"/>
      <c r="SFB36" s="276"/>
      <c r="SFC36" s="276"/>
      <c r="SFD36" s="276"/>
      <c r="SFE36" s="276"/>
      <c r="SFF36" s="276"/>
      <c r="SFG36" s="276"/>
      <c r="SFH36" s="276"/>
      <c r="SFI36" s="276"/>
      <c r="SFJ36" s="276"/>
      <c r="SFK36" s="276"/>
      <c r="SFL36" s="276"/>
      <c r="SFM36" s="276"/>
      <c r="SFN36" s="276"/>
      <c r="SFO36" s="276"/>
      <c r="SFP36" s="276"/>
      <c r="SFQ36" s="276"/>
      <c r="SFR36" s="276"/>
      <c r="SFS36" s="276"/>
      <c r="SFT36" s="276"/>
      <c r="SFU36" s="276"/>
      <c r="SFV36" s="276"/>
      <c r="SFW36" s="276"/>
      <c r="SFX36" s="276"/>
      <c r="SFY36" s="276"/>
      <c r="SFZ36" s="276"/>
      <c r="SGA36" s="276"/>
      <c r="SGB36" s="276"/>
      <c r="SGC36" s="276"/>
      <c r="SGD36" s="276"/>
      <c r="SGE36" s="276"/>
      <c r="SGF36" s="276"/>
      <c r="SGG36" s="276"/>
      <c r="SGH36" s="276"/>
      <c r="SGI36" s="276"/>
      <c r="SGJ36" s="276"/>
      <c r="SGK36" s="276"/>
      <c r="SGL36" s="276"/>
      <c r="SGM36" s="276"/>
      <c r="SGN36" s="276"/>
      <c r="SGO36" s="276"/>
      <c r="SGP36" s="276"/>
      <c r="SGQ36" s="276"/>
      <c r="SGR36" s="276"/>
      <c r="SGS36" s="276"/>
      <c r="SGT36" s="276"/>
      <c r="SGU36" s="276"/>
      <c r="SGV36" s="276"/>
      <c r="SGW36" s="276"/>
      <c r="SGX36" s="276"/>
      <c r="SGY36" s="276"/>
      <c r="SGZ36" s="276"/>
      <c r="SHA36" s="276"/>
      <c r="SHB36" s="276"/>
      <c r="SHC36" s="276"/>
      <c r="SHD36" s="276"/>
      <c r="SHE36" s="276"/>
      <c r="SHF36" s="276"/>
      <c r="SHG36" s="276"/>
      <c r="SHH36" s="276"/>
      <c r="SHI36" s="276"/>
      <c r="SHJ36" s="276"/>
      <c r="SHK36" s="276"/>
      <c r="SHL36" s="276"/>
      <c r="SHM36" s="276"/>
      <c r="SHN36" s="276"/>
      <c r="SHO36" s="276"/>
      <c r="SHP36" s="276"/>
      <c r="SHQ36" s="276"/>
      <c r="SHR36" s="276"/>
      <c r="SHS36" s="276"/>
      <c r="SHT36" s="276"/>
      <c r="SHU36" s="276"/>
      <c r="SHV36" s="276"/>
      <c r="SHW36" s="276"/>
      <c r="SHX36" s="276"/>
      <c r="SHY36" s="276"/>
      <c r="SHZ36" s="276"/>
      <c r="SIA36" s="276"/>
      <c r="SIB36" s="276"/>
      <c r="SIC36" s="276"/>
      <c r="SID36" s="276"/>
      <c r="SIE36" s="276"/>
      <c r="SIF36" s="276"/>
      <c r="SIG36" s="276"/>
      <c r="SIH36" s="276"/>
      <c r="SII36" s="276"/>
      <c r="SIJ36" s="276"/>
      <c r="SIK36" s="276"/>
      <c r="SIL36" s="276"/>
      <c r="SIM36" s="276"/>
      <c r="SIN36" s="276"/>
      <c r="SIO36" s="276"/>
      <c r="SIP36" s="276"/>
      <c r="SIQ36" s="276"/>
      <c r="SIR36" s="276"/>
      <c r="SIS36" s="276"/>
      <c r="SIT36" s="276"/>
      <c r="SIU36" s="276"/>
      <c r="SIV36" s="276"/>
      <c r="SIW36" s="276"/>
      <c r="SIX36" s="276"/>
      <c r="SIY36" s="276"/>
      <c r="SIZ36" s="276"/>
      <c r="SJA36" s="276"/>
      <c r="SJB36" s="276"/>
      <c r="SJC36" s="276"/>
      <c r="SJD36" s="276"/>
      <c r="SJE36" s="276"/>
      <c r="SJF36" s="276"/>
      <c r="SJG36" s="276"/>
      <c r="SJH36" s="276"/>
      <c r="SJI36" s="276"/>
      <c r="SJJ36" s="276"/>
      <c r="SJK36" s="276"/>
      <c r="SJL36" s="276"/>
      <c r="SJM36" s="276"/>
      <c r="SJN36" s="276"/>
      <c r="SJO36" s="276"/>
      <c r="SJP36" s="276"/>
      <c r="SJQ36" s="276"/>
      <c r="SJR36" s="276"/>
      <c r="SJS36" s="276"/>
      <c r="SJT36" s="276"/>
      <c r="SJU36" s="276"/>
      <c r="SJV36" s="276"/>
      <c r="SJW36" s="276"/>
      <c r="SJX36" s="276"/>
      <c r="SJY36" s="276"/>
      <c r="SJZ36" s="276"/>
      <c r="SKA36" s="276"/>
      <c r="SKB36" s="276"/>
      <c r="SKC36" s="276"/>
      <c r="SKD36" s="276"/>
      <c r="SKE36" s="276"/>
      <c r="SKF36" s="276"/>
      <c r="SKG36" s="276"/>
      <c r="SKH36" s="276"/>
      <c r="SKI36" s="276"/>
      <c r="SKJ36" s="276"/>
      <c r="SKK36" s="276"/>
      <c r="SKL36" s="276"/>
      <c r="SKM36" s="276"/>
      <c r="SKN36" s="276"/>
      <c r="SKO36" s="276"/>
      <c r="SKP36" s="276"/>
      <c r="SKQ36" s="276"/>
      <c r="SKR36" s="276"/>
      <c r="SKS36" s="276"/>
      <c r="SKT36" s="276"/>
      <c r="SKU36" s="276"/>
      <c r="SKV36" s="276"/>
      <c r="SKW36" s="276"/>
      <c r="SKX36" s="276"/>
      <c r="SKY36" s="276"/>
      <c r="SKZ36" s="276"/>
      <c r="SLA36" s="276"/>
      <c r="SLB36" s="276"/>
      <c r="SLC36" s="276"/>
      <c r="SLD36" s="276"/>
      <c r="SLE36" s="276"/>
      <c r="SLF36" s="276"/>
      <c r="SLG36" s="276"/>
      <c r="SLH36" s="276"/>
      <c r="SLI36" s="276"/>
      <c r="SLJ36" s="276"/>
      <c r="SLK36" s="276"/>
      <c r="SLL36" s="276"/>
      <c r="SLM36" s="276"/>
      <c r="SLN36" s="276"/>
      <c r="SLO36" s="276"/>
      <c r="SLP36" s="276"/>
      <c r="SLQ36" s="276"/>
      <c r="SLR36" s="276"/>
      <c r="SLS36" s="276"/>
      <c r="SLT36" s="276"/>
      <c r="SLU36" s="276"/>
      <c r="SLV36" s="276"/>
      <c r="SLW36" s="276"/>
      <c r="SLX36" s="276"/>
      <c r="SLY36" s="276"/>
      <c r="SLZ36" s="276"/>
      <c r="SMA36" s="276"/>
      <c r="SMB36" s="276"/>
      <c r="SMC36" s="276"/>
      <c r="SMD36" s="276"/>
      <c r="SME36" s="276"/>
      <c r="SMF36" s="276"/>
      <c r="SMG36" s="276"/>
      <c r="SMH36" s="276"/>
      <c r="SMI36" s="276"/>
      <c r="SMJ36" s="276"/>
      <c r="SMK36" s="276"/>
      <c r="SML36" s="276"/>
      <c r="SMM36" s="276"/>
      <c r="SMN36" s="276"/>
      <c r="SMO36" s="276"/>
      <c r="SMP36" s="276"/>
      <c r="SMQ36" s="276"/>
      <c r="SMR36" s="276"/>
      <c r="SMS36" s="276"/>
      <c r="SMT36" s="276"/>
      <c r="SMU36" s="276"/>
      <c r="SMV36" s="276"/>
      <c r="SMW36" s="276"/>
      <c r="SMX36" s="276"/>
      <c r="SMY36" s="276"/>
      <c r="SMZ36" s="276"/>
      <c r="SNA36" s="276"/>
      <c r="SNB36" s="276"/>
      <c r="SNC36" s="276"/>
      <c r="SND36" s="276"/>
      <c r="SNE36" s="276"/>
      <c r="SNF36" s="276"/>
      <c r="SNG36" s="276"/>
      <c r="SNH36" s="276"/>
      <c r="SNI36" s="276"/>
      <c r="SNJ36" s="276"/>
      <c r="SNK36" s="276"/>
      <c r="SNL36" s="276"/>
      <c r="SNM36" s="276"/>
      <c r="SNN36" s="276"/>
      <c r="SNO36" s="276"/>
      <c r="SNP36" s="276"/>
      <c r="SNQ36" s="276"/>
      <c r="SNR36" s="276"/>
      <c r="SNS36" s="276"/>
      <c r="SNT36" s="276"/>
      <c r="SNU36" s="276"/>
      <c r="SNV36" s="276"/>
      <c r="SNW36" s="276"/>
      <c r="SNX36" s="276"/>
      <c r="SNY36" s="276"/>
      <c r="SNZ36" s="276"/>
      <c r="SOA36" s="276"/>
      <c r="SOB36" s="276"/>
      <c r="SOC36" s="276"/>
      <c r="SOD36" s="276"/>
      <c r="SOE36" s="276"/>
      <c r="SOF36" s="276"/>
      <c r="SOG36" s="276"/>
      <c r="SOH36" s="276"/>
      <c r="SOI36" s="276"/>
      <c r="SOJ36" s="276"/>
      <c r="SOK36" s="276"/>
      <c r="SOL36" s="276"/>
      <c r="SOM36" s="276"/>
      <c r="SON36" s="276"/>
      <c r="SOO36" s="276"/>
      <c r="SOP36" s="276"/>
      <c r="SOQ36" s="276"/>
      <c r="SOR36" s="276"/>
      <c r="SOS36" s="276"/>
      <c r="SOT36" s="276"/>
      <c r="SOU36" s="276"/>
      <c r="SOV36" s="276"/>
      <c r="SOW36" s="276"/>
      <c r="SOX36" s="276"/>
      <c r="SOY36" s="276"/>
      <c r="SOZ36" s="276"/>
      <c r="SPA36" s="276"/>
      <c r="SPB36" s="276"/>
      <c r="SPC36" s="276"/>
      <c r="SPD36" s="276"/>
      <c r="SPE36" s="276"/>
      <c r="SPF36" s="276"/>
      <c r="SPG36" s="276"/>
      <c r="SPH36" s="276"/>
      <c r="SPI36" s="276"/>
      <c r="SPJ36" s="276"/>
      <c r="SPK36" s="276"/>
      <c r="SPL36" s="276"/>
      <c r="SPM36" s="276"/>
      <c r="SPN36" s="276"/>
      <c r="SPO36" s="276"/>
      <c r="SPP36" s="276"/>
      <c r="SPQ36" s="276"/>
      <c r="SPR36" s="276"/>
      <c r="SPS36" s="276"/>
      <c r="SPT36" s="276"/>
      <c r="SPU36" s="276"/>
      <c r="SPV36" s="276"/>
      <c r="SPW36" s="276"/>
      <c r="SPX36" s="276"/>
      <c r="SPY36" s="276"/>
      <c r="SPZ36" s="276"/>
      <c r="SQA36" s="276"/>
      <c r="SQB36" s="276"/>
      <c r="SQC36" s="276"/>
      <c r="SQD36" s="276"/>
      <c r="SQE36" s="276"/>
      <c r="SQF36" s="276"/>
      <c r="SQG36" s="276"/>
      <c r="SQH36" s="276"/>
      <c r="SQI36" s="276"/>
      <c r="SQJ36" s="276"/>
      <c r="SQK36" s="276"/>
      <c r="SQL36" s="276"/>
      <c r="SQM36" s="276"/>
      <c r="SQN36" s="276"/>
      <c r="SQO36" s="276"/>
      <c r="SQP36" s="276"/>
      <c r="SQQ36" s="276"/>
      <c r="SQR36" s="276"/>
      <c r="SQS36" s="276"/>
      <c r="SQT36" s="276"/>
      <c r="SQU36" s="276"/>
      <c r="SQV36" s="276"/>
      <c r="SQW36" s="276"/>
      <c r="SQX36" s="276"/>
      <c r="SQY36" s="276"/>
      <c r="SQZ36" s="276"/>
      <c r="SRA36" s="276"/>
      <c r="SRB36" s="276"/>
      <c r="SRC36" s="276"/>
      <c r="SRD36" s="276"/>
      <c r="SRE36" s="276"/>
      <c r="SRF36" s="276"/>
      <c r="SRG36" s="276"/>
      <c r="SRH36" s="276"/>
      <c r="SRI36" s="276"/>
      <c r="SRJ36" s="276"/>
      <c r="SRK36" s="276"/>
      <c r="SRL36" s="276"/>
      <c r="SRM36" s="276"/>
      <c r="SRN36" s="276"/>
      <c r="SRO36" s="276"/>
      <c r="SRP36" s="276"/>
      <c r="SRQ36" s="276"/>
      <c r="SRR36" s="276"/>
      <c r="SRS36" s="276"/>
      <c r="SRT36" s="276"/>
      <c r="SRU36" s="276"/>
      <c r="SRV36" s="276"/>
      <c r="SRW36" s="276"/>
      <c r="SRX36" s="276"/>
      <c r="SRY36" s="276"/>
      <c r="SRZ36" s="276"/>
      <c r="SSA36" s="276"/>
      <c r="SSB36" s="276"/>
      <c r="SSC36" s="276"/>
      <c r="SSD36" s="276"/>
      <c r="SSE36" s="276"/>
      <c r="SSF36" s="276"/>
      <c r="SSG36" s="276"/>
      <c r="SSH36" s="276"/>
      <c r="SSI36" s="276"/>
      <c r="SSJ36" s="276"/>
      <c r="SSK36" s="276"/>
      <c r="SSL36" s="276"/>
      <c r="SSM36" s="276"/>
      <c r="SSN36" s="276"/>
      <c r="SSO36" s="276"/>
      <c r="SSP36" s="276"/>
      <c r="SSQ36" s="276"/>
      <c r="SSR36" s="276"/>
      <c r="SSS36" s="276"/>
      <c r="SST36" s="276"/>
      <c r="SSU36" s="276"/>
      <c r="SSV36" s="276"/>
      <c r="SSW36" s="276"/>
      <c r="SSX36" s="276"/>
      <c r="SSY36" s="276"/>
      <c r="SSZ36" s="276"/>
      <c r="STA36" s="276"/>
      <c r="STB36" s="276"/>
      <c r="STC36" s="276"/>
      <c r="STD36" s="276"/>
      <c r="STE36" s="276"/>
      <c r="STF36" s="276"/>
      <c r="STG36" s="276"/>
      <c r="STH36" s="276"/>
      <c r="STI36" s="276"/>
      <c r="STJ36" s="276"/>
      <c r="STK36" s="276"/>
      <c r="STL36" s="276"/>
      <c r="STM36" s="276"/>
      <c r="STN36" s="276"/>
      <c r="STO36" s="276"/>
      <c r="STP36" s="276"/>
      <c r="STQ36" s="276"/>
      <c r="STR36" s="276"/>
      <c r="STS36" s="276"/>
      <c r="STT36" s="276"/>
      <c r="STU36" s="276"/>
      <c r="STV36" s="276"/>
      <c r="STW36" s="276"/>
      <c r="STX36" s="276"/>
      <c r="STY36" s="276"/>
      <c r="STZ36" s="276"/>
      <c r="SUA36" s="276"/>
      <c r="SUB36" s="276"/>
      <c r="SUC36" s="276"/>
      <c r="SUD36" s="276"/>
      <c r="SUE36" s="276"/>
      <c r="SUF36" s="276"/>
      <c r="SUG36" s="276"/>
      <c r="SUH36" s="276"/>
      <c r="SUI36" s="276"/>
      <c r="SUJ36" s="276"/>
      <c r="SUK36" s="276"/>
      <c r="SUL36" s="276"/>
      <c r="SUM36" s="276"/>
      <c r="SUN36" s="276"/>
      <c r="SUO36" s="276"/>
      <c r="SUP36" s="276"/>
      <c r="SUQ36" s="276"/>
      <c r="SUR36" s="276"/>
      <c r="SUS36" s="276"/>
      <c r="SUT36" s="276"/>
      <c r="SUU36" s="276"/>
      <c r="SUV36" s="276"/>
      <c r="SUW36" s="276"/>
      <c r="SUX36" s="276"/>
      <c r="SUY36" s="276"/>
      <c r="SUZ36" s="276"/>
      <c r="SVA36" s="276"/>
      <c r="SVB36" s="276"/>
      <c r="SVC36" s="276"/>
      <c r="SVD36" s="276"/>
      <c r="SVE36" s="276"/>
      <c r="SVF36" s="276"/>
      <c r="SVG36" s="276"/>
      <c r="SVH36" s="276"/>
      <c r="SVI36" s="276"/>
      <c r="SVJ36" s="276"/>
      <c r="SVK36" s="276"/>
      <c r="SVL36" s="276"/>
      <c r="SVM36" s="276"/>
      <c r="SVN36" s="276"/>
      <c r="SVO36" s="276"/>
      <c r="SVP36" s="276"/>
      <c r="SVQ36" s="276"/>
      <c r="SVR36" s="276"/>
      <c r="SVS36" s="276"/>
      <c r="SVT36" s="276"/>
      <c r="SVU36" s="276"/>
      <c r="SVV36" s="276"/>
      <c r="SVW36" s="276"/>
      <c r="SVX36" s="276"/>
      <c r="SVY36" s="276"/>
      <c r="SVZ36" s="276"/>
      <c r="SWA36" s="276"/>
      <c r="SWB36" s="276"/>
      <c r="SWC36" s="276"/>
      <c r="SWD36" s="276"/>
      <c r="SWE36" s="276"/>
      <c r="SWF36" s="276"/>
      <c r="SWG36" s="276"/>
      <c r="SWH36" s="276"/>
      <c r="SWI36" s="276"/>
      <c r="SWJ36" s="276"/>
      <c r="SWK36" s="276"/>
      <c r="SWL36" s="276"/>
      <c r="SWM36" s="276"/>
      <c r="SWN36" s="276"/>
      <c r="SWO36" s="276"/>
      <c r="SWP36" s="276"/>
      <c r="SWQ36" s="276"/>
      <c r="SWR36" s="276"/>
      <c r="SWS36" s="276"/>
      <c r="SWT36" s="276"/>
      <c r="SWU36" s="276"/>
      <c r="SWV36" s="276"/>
      <c r="SWW36" s="276"/>
      <c r="SWX36" s="276"/>
      <c r="SWY36" s="276"/>
      <c r="SWZ36" s="276"/>
      <c r="SXA36" s="276"/>
      <c r="SXB36" s="276"/>
      <c r="SXC36" s="276"/>
      <c r="SXD36" s="276"/>
      <c r="SXE36" s="276"/>
      <c r="SXF36" s="276"/>
      <c r="SXG36" s="276"/>
      <c r="SXH36" s="276"/>
      <c r="SXI36" s="276"/>
      <c r="SXJ36" s="276"/>
      <c r="SXK36" s="276"/>
      <c r="SXL36" s="276"/>
      <c r="SXM36" s="276"/>
      <c r="SXN36" s="276"/>
      <c r="SXO36" s="276"/>
      <c r="SXP36" s="276"/>
      <c r="SXQ36" s="276"/>
      <c r="SXR36" s="276"/>
      <c r="SXS36" s="276"/>
      <c r="SXT36" s="276"/>
      <c r="SXU36" s="276"/>
      <c r="SXV36" s="276"/>
      <c r="SXW36" s="276"/>
      <c r="SXX36" s="276"/>
      <c r="SXY36" s="276"/>
      <c r="SXZ36" s="276"/>
      <c r="SYA36" s="276"/>
      <c r="SYB36" s="276"/>
      <c r="SYC36" s="276"/>
      <c r="SYD36" s="276"/>
      <c r="SYE36" s="276"/>
      <c r="SYF36" s="276"/>
      <c r="SYG36" s="276"/>
      <c r="SYH36" s="276"/>
      <c r="SYI36" s="276"/>
      <c r="SYJ36" s="276"/>
      <c r="SYK36" s="276"/>
      <c r="SYL36" s="276"/>
      <c r="SYM36" s="276"/>
      <c r="SYN36" s="276"/>
      <c r="SYO36" s="276"/>
      <c r="SYP36" s="276"/>
      <c r="SYQ36" s="276"/>
      <c r="SYR36" s="276"/>
      <c r="SYS36" s="276"/>
      <c r="SYT36" s="276"/>
      <c r="SYU36" s="276"/>
      <c r="SYV36" s="276"/>
      <c r="SYW36" s="276"/>
      <c r="SYX36" s="276"/>
      <c r="SYY36" s="276"/>
      <c r="SYZ36" s="276"/>
      <c r="SZA36" s="276"/>
      <c r="SZB36" s="276"/>
      <c r="SZC36" s="276"/>
      <c r="SZD36" s="276"/>
      <c r="SZE36" s="276"/>
      <c r="SZF36" s="276"/>
      <c r="SZG36" s="276"/>
      <c r="SZH36" s="276"/>
      <c r="SZI36" s="276"/>
      <c r="SZJ36" s="276"/>
      <c r="SZK36" s="276"/>
      <c r="SZL36" s="276"/>
      <c r="SZM36" s="276"/>
      <c r="SZN36" s="276"/>
      <c r="SZO36" s="276"/>
      <c r="SZP36" s="276"/>
      <c r="SZQ36" s="276"/>
      <c r="SZR36" s="276"/>
      <c r="SZS36" s="276"/>
      <c r="SZT36" s="276"/>
      <c r="SZU36" s="276"/>
      <c r="SZV36" s="276"/>
      <c r="SZW36" s="276"/>
      <c r="SZX36" s="276"/>
      <c r="SZY36" s="276"/>
      <c r="SZZ36" s="276"/>
      <c r="TAA36" s="276"/>
      <c r="TAB36" s="276"/>
      <c r="TAC36" s="276"/>
      <c r="TAD36" s="276"/>
      <c r="TAE36" s="276"/>
      <c r="TAF36" s="276"/>
      <c r="TAG36" s="276"/>
      <c r="TAH36" s="276"/>
      <c r="TAI36" s="276"/>
      <c r="TAJ36" s="276"/>
      <c r="TAK36" s="276"/>
      <c r="TAL36" s="276"/>
      <c r="TAM36" s="276"/>
      <c r="TAN36" s="276"/>
      <c r="TAO36" s="276"/>
      <c r="TAP36" s="276"/>
      <c r="TAQ36" s="276"/>
      <c r="TAR36" s="276"/>
      <c r="TAS36" s="276"/>
      <c r="TAT36" s="276"/>
      <c r="TAU36" s="276"/>
      <c r="TAV36" s="276"/>
      <c r="TAW36" s="276"/>
      <c r="TAX36" s="276"/>
      <c r="TAY36" s="276"/>
      <c r="TAZ36" s="276"/>
      <c r="TBA36" s="276"/>
      <c r="TBB36" s="276"/>
      <c r="TBC36" s="276"/>
      <c r="TBD36" s="276"/>
      <c r="TBE36" s="276"/>
      <c r="TBF36" s="276"/>
      <c r="TBG36" s="276"/>
      <c r="TBH36" s="276"/>
      <c r="TBI36" s="276"/>
      <c r="TBJ36" s="276"/>
      <c r="TBK36" s="276"/>
      <c r="TBL36" s="276"/>
      <c r="TBM36" s="276"/>
      <c r="TBN36" s="276"/>
      <c r="TBO36" s="276"/>
      <c r="TBP36" s="276"/>
      <c r="TBQ36" s="276"/>
      <c r="TBR36" s="276"/>
      <c r="TBS36" s="276"/>
      <c r="TBT36" s="276"/>
      <c r="TBU36" s="276"/>
      <c r="TBV36" s="276"/>
      <c r="TBW36" s="276"/>
      <c r="TBX36" s="276"/>
      <c r="TBY36" s="276"/>
      <c r="TBZ36" s="276"/>
      <c r="TCA36" s="276"/>
      <c r="TCB36" s="276"/>
      <c r="TCC36" s="276"/>
      <c r="TCD36" s="276"/>
      <c r="TCE36" s="276"/>
      <c r="TCF36" s="276"/>
      <c r="TCG36" s="276"/>
      <c r="TCH36" s="276"/>
      <c r="TCI36" s="276"/>
      <c r="TCJ36" s="276"/>
      <c r="TCK36" s="276"/>
      <c r="TCL36" s="276"/>
      <c r="TCM36" s="276"/>
      <c r="TCN36" s="276"/>
      <c r="TCO36" s="276"/>
      <c r="TCP36" s="276"/>
      <c r="TCQ36" s="276"/>
      <c r="TCR36" s="276"/>
      <c r="TCS36" s="276"/>
      <c r="TCT36" s="276"/>
      <c r="TCU36" s="276"/>
      <c r="TCV36" s="276"/>
      <c r="TCW36" s="276"/>
      <c r="TCX36" s="276"/>
      <c r="TCY36" s="276"/>
      <c r="TCZ36" s="276"/>
      <c r="TDA36" s="276"/>
      <c r="TDB36" s="276"/>
      <c r="TDC36" s="276"/>
      <c r="TDD36" s="276"/>
      <c r="TDE36" s="276"/>
      <c r="TDF36" s="276"/>
      <c r="TDG36" s="276"/>
      <c r="TDH36" s="276"/>
      <c r="TDI36" s="276"/>
      <c r="TDJ36" s="276"/>
      <c r="TDK36" s="276"/>
      <c r="TDL36" s="276"/>
      <c r="TDM36" s="276"/>
      <c r="TDN36" s="276"/>
      <c r="TDO36" s="276"/>
      <c r="TDP36" s="276"/>
      <c r="TDQ36" s="276"/>
      <c r="TDR36" s="276"/>
      <c r="TDS36" s="276"/>
      <c r="TDT36" s="276"/>
      <c r="TDU36" s="276"/>
      <c r="TDV36" s="276"/>
      <c r="TDW36" s="276"/>
      <c r="TDX36" s="276"/>
      <c r="TDY36" s="276"/>
      <c r="TDZ36" s="276"/>
      <c r="TEA36" s="276"/>
      <c r="TEB36" s="276"/>
      <c r="TEC36" s="276"/>
      <c r="TED36" s="276"/>
      <c r="TEE36" s="276"/>
      <c r="TEF36" s="276"/>
      <c r="TEG36" s="276"/>
      <c r="TEH36" s="276"/>
      <c r="TEI36" s="276"/>
      <c r="TEJ36" s="276"/>
      <c r="TEK36" s="276"/>
      <c r="TEL36" s="276"/>
      <c r="TEM36" s="276"/>
      <c r="TEN36" s="276"/>
      <c r="TEO36" s="276"/>
      <c r="TEP36" s="276"/>
      <c r="TEQ36" s="276"/>
      <c r="TER36" s="276"/>
      <c r="TES36" s="276"/>
      <c r="TET36" s="276"/>
      <c r="TEU36" s="276"/>
      <c r="TEV36" s="276"/>
      <c r="TEW36" s="276"/>
      <c r="TEX36" s="276"/>
      <c r="TEY36" s="276"/>
      <c r="TEZ36" s="276"/>
      <c r="TFA36" s="276"/>
      <c r="TFB36" s="276"/>
      <c r="TFC36" s="276"/>
      <c r="TFD36" s="276"/>
      <c r="TFE36" s="276"/>
      <c r="TFF36" s="276"/>
      <c r="TFG36" s="276"/>
      <c r="TFH36" s="276"/>
      <c r="TFI36" s="276"/>
      <c r="TFJ36" s="276"/>
      <c r="TFK36" s="276"/>
      <c r="TFL36" s="276"/>
      <c r="TFM36" s="276"/>
      <c r="TFN36" s="276"/>
      <c r="TFO36" s="276"/>
      <c r="TFP36" s="276"/>
      <c r="TFQ36" s="276"/>
      <c r="TFR36" s="276"/>
      <c r="TFS36" s="276"/>
      <c r="TFT36" s="276"/>
      <c r="TFU36" s="276"/>
      <c r="TFV36" s="276"/>
      <c r="TFW36" s="276"/>
      <c r="TFX36" s="276"/>
      <c r="TFY36" s="276"/>
      <c r="TFZ36" s="276"/>
      <c r="TGA36" s="276"/>
      <c r="TGB36" s="276"/>
      <c r="TGC36" s="276"/>
      <c r="TGD36" s="276"/>
      <c r="TGE36" s="276"/>
      <c r="TGF36" s="276"/>
      <c r="TGG36" s="276"/>
      <c r="TGH36" s="276"/>
      <c r="TGI36" s="276"/>
      <c r="TGJ36" s="276"/>
      <c r="TGK36" s="276"/>
      <c r="TGL36" s="276"/>
      <c r="TGM36" s="276"/>
      <c r="TGN36" s="276"/>
      <c r="TGO36" s="276"/>
      <c r="TGP36" s="276"/>
      <c r="TGQ36" s="276"/>
      <c r="TGR36" s="276"/>
      <c r="TGS36" s="276"/>
      <c r="TGT36" s="276"/>
      <c r="TGU36" s="276"/>
      <c r="TGV36" s="276"/>
      <c r="TGW36" s="276"/>
      <c r="TGX36" s="276"/>
      <c r="TGY36" s="276"/>
      <c r="TGZ36" s="276"/>
      <c r="THA36" s="276"/>
      <c r="THB36" s="276"/>
      <c r="THC36" s="276"/>
      <c r="THD36" s="276"/>
      <c r="THE36" s="276"/>
      <c r="THF36" s="276"/>
      <c r="THG36" s="276"/>
      <c r="THH36" s="276"/>
      <c r="THI36" s="276"/>
      <c r="THJ36" s="276"/>
      <c r="THK36" s="276"/>
      <c r="THL36" s="276"/>
      <c r="THM36" s="276"/>
      <c r="THN36" s="276"/>
      <c r="THO36" s="276"/>
      <c r="THP36" s="276"/>
      <c r="THQ36" s="276"/>
      <c r="THR36" s="276"/>
      <c r="THS36" s="276"/>
      <c r="THT36" s="276"/>
      <c r="THU36" s="276"/>
      <c r="THV36" s="276"/>
      <c r="THW36" s="276"/>
      <c r="THX36" s="276"/>
      <c r="THY36" s="276"/>
      <c r="THZ36" s="276"/>
      <c r="TIA36" s="276"/>
      <c r="TIB36" s="276"/>
      <c r="TIC36" s="276"/>
      <c r="TID36" s="276"/>
      <c r="TIE36" s="276"/>
      <c r="TIF36" s="276"/>
      <c r="TIG36" s="276"/>
      <c r="TIH36" s="276"/>
      <c r="TII36" s="276"/>
      <c r="TIJ36" s="276"/>
      <c r="TIK36" s="276"/>
      <c r="TIL36" s="276"/>
      <c r="TIM36" s="276"/>
      <c r="TIN36" s="276"/>
      <c r="TIO36" s="276"/>
      <c r="TIP36" s="276"/>
      <c r="TIQ36" s="276"/>
      <c r="TIR36" s="276"/>
      <c r="TIS36" s="276"/>
      <c r="TIT36" s="276"/>
      <c r="TIU36" s="276"/>
      <c r="TIV36" s="276"/>
      <c r="TIW36" s="276"/>
      <c r="TIX36" s="276"/>
      <c r="TIY36" s="276"/>
      <c r="TIZ36" s="276"/>
      <c r="TJA36" s="276"/>
      <c r="TJB36" s="276"/>
      <c r="TJC36" s="276"/>
      <c r="TJD36" s="276"/>
      <c r="TJE36" s="276"/>
      <c r="TJF36" s="276"/>
      <c r="TJG36" s="276"/>
      <c r="TJH36" s="276"/>
      <c r="TJI36" s="276"/>
      <c r="TJJ36" s="276"/>
      <c r="TJK36" s="276"/>
      <c r="TJL36" s="276"/>
      <c r="TJM36" s="276"/>
      <c r="TJN36" s="276"/>
      <c r="TJO36" s="276"/>
      <c r="TJP36" s="276"/>
      <c r="TJQ36" s="276"/>
      <c r="TJR36" s="276"/>
      <c r="TJS36" s="276"/>
      <c r="TJT36" s="276"/>
      <c r="TJU36" s="276"/>
      <c r="TJV36" s="276"/>
      <c r="TJW36" s="276"/>
      <c r="TJX36" s="276"/>
      <c r="TJY36" s="276"/>
      <c r="TJZ36" s="276"/>
      <c r="TKA36" s="276"/>
      <c r="TKB36" s="276"/>
      <c r="TKC36" s="276"/>
      <c r="TKD36" s="276"/>
      <c r="TKE36" s="276"/>
      <c r="TKF36" s="276"/>
      <c r="TKG36" s="276"/>
      <c r="TKH36" s="276"/>
      <c r="TKI36" s="276"/>
      <c r="TKJ36" s="276"/>
      <c r="TKK36" s="276"/>
      <c r="TKL36" s="276"/>
      <c r="TKM36" s="276"/>
      <c r="TKN36" s="276"/>
      <c r="TKO36" s="276"/>
      <c r="TKP36" s="276"/>
      <c r="TKQ36" s="276"/>
      <c r="TKR36" s="276"/>
      <c r="TKS36" s="276"/>
      <c r="TKT36" s="276"/>
      <c r="TKU36" s="276"/>
      <c r="TKV36" s="276"/>
      <c r="TKW36" s="276"/>
      <c r="TKX36" s="276"/>
      <c r="TKY36" s="276"/>
      <c r="TKZ36" s="276"/>
      <c r="TLA36" s="276"/>
      <c r="TLB36" s="276"/>
      <c r="TLC36" s="276"/>
      <c r="TLD36" s="276"/>
      <c r="TLE36" s="276"/>
      <c r="TLF36" s="276"/>
      <c r="TLG36" s="276"/>
      <c r="TLH36" s="276"/>
      <c r="TLI36" s="276"/>
      <c r="TLJ36" s="276"/>
      <c r="TLK36" s="276"/>
      <c r="TLL36" s="276"/>
      <c r="TLM36" s="276"/>
      <c r="TLN36" s="276"/>
      <c r="TLO36" s="276"/>
      <c r="TLP36" s="276"/>
      <c r="TLQ36" s="276"/>
      <c r="TLR36" s="276"/>
      <c r="TLS36" s="276"/>
      <c r="TLT36" s="276"/>
      <c r="TLU36" s="276"/>
      <c r="TLV36" s="276"/>
      <c r="TLW36" s="276"/>
      <c r="TLX36" s="276"/>
      <c r="TLY36" s="276"/>
      <c r="TLZ36" s="276"/>
      <c r="TMA36" s="276"/>
      <c r="TMB36" s="276"/>
      <c r="TMC36" s="276"/>
      <c r="TMD36" s="276"/>
      <c r="TME36" s="276"/>
      <c r="TMF36" s="276"/>
      <c r="TMG36" s="276"/>
      <c r="TMH36" s="276"/>
      <c r="TMI36" s="276"/>
      <c r="TMJ36" s="276"/>
      <c r="TMK36" s="276"/>
      <c r="TML36" s="276"/>
      <c r="TMM36" s="276"/>
      <c r="TMN36" s="276"/>
      <c r="TMO36" s="276"/>
      <c r="TMP36" s="276"/>
      <c r="TMQ36" s="276"/>
      <c r="TMR36" s="276"/>
      <c r="TMS36" s="276"/>
      <c r="TMT36" s="276"/>
      <c r="TMU36" s="276"/>
      <c r="TMV36" s="276"/>
      <c r="TMW36" s="276"/>
      <c r="TMX36" s="276"/>
      <c r="TMY36" s="276"/>
      <c r="TMZ36" s="276"/>
      <c r="TNA36" s="276"/>
      <c r="TNB36" s="276"/>
      <c r="TNC36" s="276"/>
      <c r="TND36" s="276"/>
      <c r="TNE36" s="276"/>
      <c r="TNF36" s="276"/>
      <c r="TNG36" s="276"/>
      <c r="TNH36" s="276"/>
      <c r="TNI36" s="276"/>
      <c r="TNJ36" s="276"/>
      <c r="TNK36" s="276"/>
      <c r="TNL36" s="276"/>
      <c r="TNM36" s="276"/>
      <c r="TNN36" s="276"/>
      <c r="TNO36" s="276"/>
      <c r="TNP36" s="276"/>
      <c r="TNQ36" s="276"/>
      <c r="TNR36" s="276"/>
      <c r="TNS36" s="276"/>
      <c r="TNT36" s="276"/>
      <c r="TNU36" s="276"/>
      <c r="TNV36" s="276"/>
      <c r="TNW36" s="276"/>
      <c r="TNX36" s="276"/>
      <c r="TNY36" s="276"/>
      <c r="TNZ36" s="276"/>
      <c r="TOA36" s="276"/>
      <c r="TOB36" s="276"/>
      <c r="TOC36" s="276"/>
      <c r="TOD36" s="276"/>
      <c r="TOE36" s="276"/>
      <c r="TOF36" s="276"/>
      <c r="TOG36" s="276"/>
      <c r="TOH36" s="276"/>
      <c r="TOI36" s="276"/>
      <c r="TOJ36" s="276"/>
      <c r="TOK36" s="276"/>
      <c r="TOL36" s="276"/>
      <c r="TOM36" s="276"/>
      <c r="TON36" s="276"/>
      <c r="TOO36" s="276"/>
      <c r="TOP36" s="276"/>
      <c r="TOQ36" s="276"/>
      <c r="TOR36" s="276"/>
      <c r="TOS36" s="276"/>
      <c r="TOT36" s="276"/>
      <c r="TOU36" s="276"/>
      <c r="TOV36" s="276"/>
      <c r="TOW36" s="276"/>
      <c r="TOX36" s="276"/>
      <c r="TOY36" s="276"/>
      <c r="TOZ36" s="276"/>
      <c r="TPA36" s="276"/>
      <c r="TPB36" s="276"/>
      <c r="TPC36" s="276"/>
      <c r="TPD36" s="276"/>
      <c r="TPE36" s="276"/>
      <c r="TPF36" s="276"/>
      <c r="TPG36" s="276"/>
      <c r="TPH36" s="276"/>
      <c r="TPI36" s="276"/>
      <c r="TPJ36" s="276"/>
      <c r="TPK36" s="276"/>
      <c r="TPL36" s="276"/>
      <c r="TPM36" s="276"/>
      <c r="TPN36" s="276"/>
      <c r="TPO36" s="276"/>
      <c r="TPP36" s="276"/>
      <c r="TPQ36" s="276"/>
      <c r="TPR36" s="276"/>
      <c r="TPS36" s="276"/>
      <c r="TPT36" s="276"/>
      <c r="TPU36" s="276"/>
      <c r="TPV36" s="276"/>
      <c r="TPW36" s="276"/>
      <c r="TPX36" s="276"/>
      <c r="TPY36" s="276"/>
      <c r="TPZ36" s="276"/>
      <c r="TQA36" s="276"/>
      <c r="TQB36" s="276"/>
      <c r="TQC36" s="276"/>
      <c r="TQD36" s="276"/>
      <c r="TQE36" s="276"/>
      <c r="TQF36" s="276"/>
      <c r="TQG36" s="276"/>
      <c r="TQH36" s="276"/>
      <c r="TQI36" s="276"/>
      <c r="TQJ36" s="276"/>
      <c r="TQK36" s="276"/>
      <c r="TQL36" s="276"/>
      <c r="TQM36" s="276"/>
      <c r="TQN36" s="276"/>
      <c r="TQO36" s="276"/>
      <c r="TQP36" s="276"/>
      <c r="TQQ36" s="276"/>
      <c r="TQR36" s="276"/>
      <c r="TQS36" s="276"/>
      <c r="TQT36" s="276"/>
      <c r="TQU36" s="276"/>
      <c r="TQV36" s="276"/>
      <c r="TQW36" s="276"/>
      <c r="TQX36" s="276"/>
      <c r="TQY36" s="276"/>
      <c r="TQZ36" s="276"/>
      <c r="TRA36" s="276"/>
      <c r="TRB36" s="276"/>
      <c r="TRC36" s="276"/>
      <c r="TRD36" s="276"/>
      <c r="TRE36" s="276"/>
      <c r="TRF36" s="276"/>
      <c r="TRG36" s="276"/>
      <c r="TRH36" s="276"/>
      <c r="TRI36" s="276"/>
      <c r="TRJ36" s="276"/>
      <c r="TRK36" s="276"/>
      <c r="TRL36" s="276"/>
      <c r="TRM36" s="276"/>
      <c r="TRN36" s="276"/>
      <c r="TRO36" s="276"/>
      <c r="TRP36" s="276"/>
      <c r="TRQ36" s="276"/>
      <c r="TRR36" s="276"/>
      <c r="TRS36" s="276"/>
      <c r="TRT36" s="276"/>
      <c r="TRU36" s="276"/>
      <c r="TRV36" s="276"/>
      <c r="TRW36" s="276"/>
      <c r="TRX36" s="276"/>
      <c r="TRY36" s="276"/>
      <c r="TRZ36" s="276"/>
      <c r="TSA36" s="276"/>
      <c r="TSB36" s="276"/>
      <c r="TSC36" s="276"/>
      <c r="TSD36" s="276"/>
      <c r="TSE36" s="276"/>
      <c r="TSF36" s="276"/>
      <c r="TSG36" s="276"/>
      <c r="TSH36" s="276"/>
      <c r="TSI36" s="276"/>
      <c r="TSJ36" s="276"/>
      <c r="TSK36" s="276"/>
      <c r="TSL36" s="276"/>
      <c r="TSM36" s="276"/>
      <c r="TSN36" s="276"/>
      <c r="TSO36" s="276"/>
      <c r="TSP36" s="276"/>
      <c r="TSQ36" s="276"/>
      <c r="TSR36" s="276"/>
      <c r="TSS36" s="276"/>
      <c r="TST36" s="276"/>
      <c r="TSU36" s="276"/>
      <c r="TSV36" s="276"/>
      <c r="TSW36" s="276"/>
      <c r="TSX36" s="276"/>
      <c r="TSY36" s="276"/>
      <c r="TSZ36" s="276"/>
      <c r="TTA36" s="276"/>
      <c r="TTB36" s="276"/>
      <c r="TTC36" s="276"/>
      <c r="TTD36" s="276"/>
      <c r="TTE36" s="276"/>
      <c r="TTF36" s="276"/>
      <c r="TTG36" s="276"/>
      <c r="TTH36" s="276"/>
      <c r="TTI36" s="276"/>
      <c r="TTJ36" s="276"/>
      <c r="TTK36" s="276"/>
      <c r="TTL36" s="276"/>
      <c r="TTM36" s="276"/>
      <c r="TTN36" s="276"/>
      <c r="TTO36" s="276"/>
      <c r="TTP36" s="276"/>
      <c r="TTQ36" s="276"/>
      <c r="TTR36" s="276"/>
      <c r="TTS36" s="276"/>
      <c r="TTT36" s="276"/>
      <c r="TTU36" s="276"/>
      <c r="TTV36" s="276"/>
      <c r="TTW36" s="276"/>
      <c r="TTX36" s="276"/>
      <c r="TTY36" s="276"/>
      <c r="TTZ36" s="276"/>
      <c r="TUA36" s="276"/>
      <c r="TUB36" s="276"/>
      <c r="TUC36" s="276"/>
      <c r="TUD36" s="276"/>
      <c r="TUE36" s="276"/>
      <c r="TUF36" s="276"/>
      <c r="TUG36" s="276"/>
      <c r="TUH36" s="276"/>
      <c r="TUI36" s="276"/>
      <c r="TUJ36" s="276"/>
      <c r="TUK36" s="276"/>
      <c r="TUL36" s="276"/>
      <c r="TUM36" s="276"/>
      <c r="TUN36" s="276"/>
      <c r="TUO36" s="276"/>
      <c r="TUP36" s="276"/>
      <c r="TUQ36" s="276"/>
      <c r="TUR36" s="276"/>
      <c r="TUS36" s="276"/>
      <c r="TUT36" s="276"/>
      <c r="TUU36" s="276"/>
      <c r="TUV36" s="276"/>
      <c r="TUW36" s="276"/>
      <c r="TUX36" s="276"/>
      <c r="TUY36" s="276"/>
      <c r="TUZ36" s="276"/>
      <c r="TVA36" s="276"/>
      <c r="TVB36" s="276"/>
      <c r="TVC36" s="276"/>
      <c r="TVD36" s="276"/>
      <c r="TVE36" s="276"/>
      <c r="TVF36" s="276"/>
      <c r="TVG36" s="276"/>
      <c r="TVH36" s="276"/>
      <c r="TVI36" s="276"/>
      <c r="TVJ36" s="276"/>
      <c r="TVK36" s="276"/>
      <c r="TVL36" s="276"/>
      <c r="TVM36" s="276"/>
      <c r="TVN36" s="276"/>
      <c r="TVO36" s="276"/>
      <c r="TVP36" s="276"/>
      <c r="TVQ36" s="276"/>
      <c r="TVR36" s="276"/>
      <c r="TVS36" s="276"/>
      <c r="TVT36" s="276"/>
      <c r="TVU36" s="276"/>
      <c r="TVV36" s="276"/>
      <c r="TVW36" s="276"/>
      <c r="TVX36" s="276"/>
      <c r="TVY36" s="276"/>
      <c r="TVZ36" s="276"/>
      <c r="TWA36" s="276"/>
      <c r="TWB36" s="276"/>
      <c r="TWC36" s="276"/>
      <c r="TWD36" s="276"/>
      <c r="TWE36" s="276"/>
      <c r="TWF36" s="276"/>
      <c r="TWG36" s="276"/>
      <c r="TWH36" s="276"/>
      <c r="TWI36" s="276"/>
      <c r="TWJ36" s="276"/>
      <c r="TWK36" s="276"/>
      <c r="TWL36" s="276"/>
      <c r="TWM36" s="276"/>
      <c r="TWN36" s="276"/>
      <c r="TWO36" s="276"/>
      <c r="TWP36" s="276"/>
      <c r="TWQ36" s="276"/>
      <c r="TWR36" s="276"/>
      <c r="TWS36" s="276"/>
      <c r="TWT36" s="276"/>
      <c r="TWU36" s="276"/>
      <c r="TWV36" s="276"/>
      <c r="TWW36" s="276"/>
      <c r="TWX36" s="276"/>
      <c r="TWY36" s="276"/>
      <c r="TWZ36" s="276"/>
      <c r="TXA36" s="276"/>
      <c r="TXB36" s="276"/>
      <c r="TXC36" s="276"/>
      <c r="TXD36" s="276"/>
      <c r="TXE36" s="276"/>
      <c r="TXF36" s="276"/>
      <c r="TXG36" s="276"/>
      <c r="TXH36" s="276"/>
      <c r="TXI36" s="276"/>
      <c r="TXJ36" s="276"/>
      <c r="TXK36" s="276"/>
      <c r="TXL36" s="276"/>
      <c r="TXM36" s="276"/>
      <c r="TXN36" s="276"/>
      <c r="TXO36" s="276"/>
      <c r="TXP36" s="276"/>
      <c r="TXQ36" s="276"/>
      <c r="TXR36" s="276"/>
      <c r="TXS36" s="276"/>
      <c r="TXT36" s="276"/>
      <c r="TXU36" s="276"/>
      <c r="TXV36" s="276"/>
      <c r="TXW36" s="276"/>
      <c r="TXX36" s="276"/>
      <c r="TXY36" s="276"/>
      <c r="TXZ36" s="276"/>
      <c r="TYA36" s="276"/>
      <c r="TYB36" s="276"/>
      <c r="TYC36" s="276"/>
      <c r="TYD36" s="276"/>
      <c r="TYE36" s="276"/>
      <c r="TYF36" s="276"/>
      <c r="TYG36" s="276"/>
      <c r="TYH36" s="276"/>
      <c r="TYI36" s="276"/>
      <c r="TYJ36" s="276"/>
      <c r="TYK36" s="276"/>
      <c r="TYL36" s="276"/>
      <c r="TYM36" s="276"/>
      <c r="TYN36" s="276"/>
      <c r="TYO36" s="276"/>
      <c r="TYP36" s="276"/>
      <c r="TYQ36" s="276"/>
      <c r="TYR36" s="276"/>
      <c r="TYS36" s="276"/>
      <c r="TYT36" s="276"/>
      <c r="TYU36" s="276"/>
      <c r="TYV36" s="276"/>
      <c r="TYW36" s="276"/>
      <c r="TYX36" s="276"/>
      <c r="TYY36" s="276"/>
      <c r="TYZ36" s="276"/>
      <c r="TZA36" s="276"/>
      <c r="TZB36" s="276"/>
      <c r="TZC36" s="276"/>
      <c r="TZD36" s="276"/>
      <c r="TZE36" s="276"/>
      <c r="TZF36" s="276"/>
      <c r="TZG36" s="276"/>
      <c r="TZH36" s="276"/>
      <c r="TZI36" s="276"/>
      <c r="TZJ36" s="276"/>
      <c r="TZK36" s="276"/>
      <c r="TZL36" s="276"/>
      <c r="TZM36" s="276"/>
      <c r="TZN36" s="276"/>
      <c r="TZO36" s="276"/>
      <c r="TZP36" s="276"/>
      <c r="TZQ36" s="276"/>
      <c r="TZR36" s="276"/>
      <c r="TZS36" s="276"/>
      <c r="TZT36" s="276"/>
      <c r="TZU36" s="276"/>
      <c r="TZV36" s="276"/>
      <c r="TZW36" s="276"/>
      <c r="TZX36" s="276"/>
      <c r="TZY36" s="276"/>
      <c r="TZZ36" s="276"/>
      <c r="UAA36" s="276"/>
      <c r="UAB36" s="276"/>
      <c r="UAC36" s="276"/>
      <c r="UAD36" s="276"/>
      <c r="UAE36" s="276"/>
      <c r="UAF36" s="276"/>
      <c r="UAG36" s="276"/>
      <c r="UAH36" s="276"/>
      <c r="UAI36" s="276"/>
      <c r="UAJ36" s="276"/>
      <c r="UAK36" s="276"/>
      <c r="UAL36" s="276"/>
      <c r="UAM36" s="276"/>
      <c r="UAN36" s="276"/>
      <c r="UAO36" s="276"/>
      <c r="UAP36" s="276"/>
      <c r="UAQ36" s="276"/>
      <c r="UAR36" s="276"/>
      <c r="UAS36" s="276"/>
      <c r="UAT36" s="276"/>
      <c r="UAU36" s="276"/>
      <c r="UAV36" s="276"/>
      <c r="UAW36" s="276"/>
      <c r="UAX36" s="276"/>
      <c r="UAY36" s="276"/>
      <c r="UAZ36" s="276"/>
      <c r="UBA36" s="276"/>
      <c r="UBB36" s="276"/>
      <c r="UBC36" s="276"/>
      <c r="UBD36" s="276"/>
      <c r="UBE36" s="276"/>
      <c r="UBF36" s="276"/>
      <c r="UBG36" s="276"/>
      <c r="UBH36" s="276"/>
      <c r="UBI36" s="276"/>
      <c r="UBJ36" s="276"/>
      <c r="UBK36" s="276"/>
      <c r="UBL36" s="276"/>
      <c r="UBM36" s="276"/>
      <c r="UBN36" s="276"/>
      <c r="UBO36" s="276"/>
      <c r="UBP36" s="276"/>
      <c r="UBQ36" s="276"/>
      <c r="UBR36" s="276"/>
      <c r="UBS36" s="276"/>
      <c r="UBT36" s="276"/>
      <c r="UBU36" s="276"/>
      <c r="UBV36" s="276"/>
      <c r="UBW36" s="276"/>
      <c r="UBX36" s="276"/>
      <c r="UBY36" s="276"/>
      <c r="UBZ36" s="276"/>
      <c r="UCA36" s="276"/>
      <c r="UCB36" s="276"/>
      <c r="UCC36" s="276"/>
      <c r="UCD36" s="276"/>
      <c r="UCE36" s="276"/>
      <c r="UCF36" s="276"/>
      <c r="UCG36" s="276"/>
      <c r="UCH36" s="276"/>
      <c r="UCI36" s="276"/>
      <c r="UCJ36" s="276"/>
      <c r="UCK36" s="276"/>
      <c r="UCL36" s="276"/>
      <c r="UCM36" s="276"/>
      <c r="UCN36" s="276"/>
      <c r="UCO36" s="276"/>
      <c r="UCP36" s="276"/>
      <c r="UCQ36" s="276"/>
      <c r="UCR36" s="276"/>
      <c r="UCS36" s="276"/>
      <c r="UCT36" s="276"/>
      <c r="UCU36" s="276"/>
      <c r="UCV36" s="276"/>
      <c r="UCW36" s="276"/>
      <c r="UCX36" s="276"/>
      <c r="UCY36" s="276"/>
      <c r="UCZ36" s="276"/>
      <c r="UDA36" s="276"/>
      <c r="UDB36" s="276"/>
      <c r="UDC36" s="276"/>
      <c r="UDD36" s="276"/>
      <c r="UDE36" s="276"/>
      <c r="UDF36" s="276"/>
      <c r="UDG36" s="276"/>
      <c r="UDH36" s="276"/>
      <c r="UDI36" s="276"/>
      <c r="UDJ36" s="276"/>
      <c r="UDK36" s="276"/>
      <c r="UDL36" s="276"/>
      <c r="UDM36" s="276"/>
      <c r="UDN36" s="276"/>
      <c r="UDO36" s="276"/>
      <c r="UDP36" s="276"/>
      <c r="UDQ36" s="276"/>
      <c r="UDR36" s="276"/>
      <c r="UDS36" s="276"/>
      <c r="UDT36" s="276"/>
      <c r="UDU36" s="276"/>
      <c r="UDV36" s="276"/>
      <c r="UDW36" s="276"/>
      <c r="UDX36" s="276"/>
      <c r="UDY36" s="276"/>
      <c r="UDZ36" s="276"/>
      <c r="UEA36" s="276"/>
      <c r="UEB36" s="276"/>
      <c r="UEC36" s="276"/>
      <c r="UED36" s="276"/>
      <c r="UEE36" s="276"/>
      <c r="UEF36" s="276"/>
      <c r="UEG36" s="276"/>
      <c r="UEH36" s="276"/>
      <c r="UEI36" s="276"/>
      <c r="UEJ36" s="276"/>
      <c r="UEK36" s="276"/>
      <c r="UEL36" s="276"/>
      <c r="UEM36" s="276"/>
      <c r="UEN36" s="276"/>
      <c r="UEO36" s="276"/>
      <c r="UEP36" s="276"/>
      <c r="UEQ36" s="276"/>
      <c r="UER36" s="276"/>
      <c r="UES36" s="276"/>
      <c r="UET36" s="276"/>
      <c r="UEU36" s="276"/>
      <c r="UEV36" s="276"/>
      <c r="UEW36" s="276"/>
      <c r="UEX36" s="276"/>
      <c r="UEY36" s="276"/>
      <c r="UEZ36" s="276"/>
      <c r="UFA36" s="276"/>
      <c r="UFB36" s="276"/>
      <c r="UFC36" s="276"/>
      <c r="UFD36" s="276"/>
      <c r="UFE36" s="276"/>
      <c r="UFF36" s="276"/>
      <c r="UFG36" s="276"/>
      <c r="UFH36" s="276"/>
      <c r="UFI36" s="276"/>
      <c r="UFJ36" s="276"/>
      <c r="UFK36" s="276"/>
      <c r="UFL36" s="276"/>
      <c r="UFM36" s="276"/>
      <c r="UFN36" s="276"/>
      <c r="UFO36" s="276"/>
      <c r="UFP36" s="276"/>
      <c r="UFQ36" s="276"/>
      <c r="UFR36" s="276"/>
      <c r="UFS36" s="276"/>
      <c r="UFT36" s="276"/>
      <c r="UFU36" s="276"/>
      <c r="UFV36" s="276"/>
      <c r="UFW36" s="276"/>
      <c r="UFX36" s="276"/>
      <c r="UFY36" s="276"/>
      <c r="UFZ36" s="276"/>
      <c r="UGA36" s="276"/>
      <c r="UGB36" s="276"/>
      <c r="UGC36" s="276"/>
      <c r="UGD36" s="276"/>
      <c r="UGE36" s="276"/>
      <c r="UGF36" s="276"/>
      <c r="UGG36" s="276"/>
      <c r="UGH36" s="276"/>
      <c r="UGI36" s="276"/>
      <c r="UGJ36" s="276"/>
      <c r="UGK36" s="276"/>
      <c r="UGL36" s="276"/>
      <c r="UGM36" s="276"/>
      <c r="UGN36" s="276"/>
      <c r="UGO36" s="276"/>
      <c r="UGP36" s="276"/>
      <c r="UGQ36" s="276"/>
      <c r="UGR36" s="276"/>
      <c r="UGS36" s="276"/>
      <c r="UGT36" s="276"/>
      <c r="UGU36" s="276"/>
      <c r="UGV36" s="276"/>
      <c r="UGW36" s="276"/>
      <c r="UGX36" s="276"/>
      <c r="UGY36" s="276"/>
      <c r="UGZ36" s="276"/>
      <c r="UHA36" s="276"/>
      <c r="UHB36" s="276"/>
      <c r="UHC36" s="276"/>
      <c r="UHD36" s="276"/>
      <c r="UHE36" s="276"/>
      <c r="UHF36" s="276"/>
      <c r="UHG36" s="276"/>
      <c r="UHH36" s="276"/>
      <c r="UHI36" s="276"/>
      <c r="UHJ36" s="276"/>
      <c r="UHK36" s="276"/>
      <c r="UHL36" s="276"/>
      <c r="UHM36" s="276"/>
      <c r="UHN36" s="276"/>
      <c r="UHO36" s="276"/>
      <c r="UHP36" s="276"/>
      <c r="UHQ36" s="276"/>
      <c r="UHR36" s="276"/>
      <c r="UHS36" s="276"/>
      <c r="UHT36" s="276"/>
      <c r="UHU36" s="276"/>
      <c r="UHV36" s="276"/>
      <c r="UHW36" s="276"/>
      <c r="UHX36" s="276"/>
      <c r="UHY36" s="276"/>
      <c r="UHZ36" s="276"/>
      <c r="UIA36" s="276"/>
      <c r="UIB36" s="276"/>
      <c r="UIC36" s="276"/>
      <c r="UID36" s="276"/>
      <c r="UIE36" s="276"/>
      <c r="UIF36" s="276"/>
      <c r="UIG36" s="276"/>
      <c r="UIH36" s="276"/>
      <c r="UII36" s="276"/>
      <c r="UIJ36" s="276"/>
      <c r="UIK36" s="276"/>
      <c r="UIL36" s="276"/>
      <c r="UIM36" s="276"/>
      <c r="UIN36" s="276"/>
      <c r="UIO36" s="276"/>
      <c r="UIP36" s="276"/>
      <c r="UIQ36" s="276"/>
      <c r="UIR36" s="276"/>
      <c r="UIS36" s="276"/>
      <c r="UIT36" s="276"/>
      <c r="UIU36" s="276"/>
      <c r="UIV36" s="276"/>
      <c r="UIW36" s="276"/>
      <c r="UIX36" s="276"/>
      <c r="UIY36" s="276"/>
      <c r="UIZ36" s="276"/>
      <c r="UJA36" s="276"/>
      <c r="UJB36" s="276"/>
      <c r="UJC36" s="276"/>
      <c r="UJD36" s="276"/>
      <c r="UJE36" s="276"/>
      <c r="UJF36" s="276"/>
      <c r="UJG36" s="276"/>
      <c r="UJH36" s="276"/>
      <c r="UJI36" s="276"/>
      <c r="UJJ36" s="276"/>
      <c r="UJK36" s="276"/>
      <c r="UJL36" s="276"/>
      <c r="UJM36" s="276"/>
      <c r="UJN36" s="276"/>
      <c r="UJO36" s="276"/>
      <c r="UJP36" s="276"/>
      <c r="UJQ36" s="276"/>
      <c r="UJR36" s="276"/>
      <c r="UJS36" s="276"/>
      <c r="UJT36" s="276"/>
      <c r="UJU36" s="276"/>
      <c r="UJV36" s="276"/>
      <c r="UJW36" s="276"/>
      <c r="UJX36" s="276"/>
      <c r="UJY36" s="276"/>
      <c r="UJZ36" s="276"/>
      <c r="UKA36" s="276"/>
      <c r="UKB36" s="276"/>
      <c r="UKC36" s="276"/>
      <c r="UKD36" s="276"/>
      <c r="UKE36" s="276"/>
      <c r="UKF36" s="276"/>
      <c r="UKG36" s="276"/>
      <c r="UKH36" s="276"/>
      <c r="UKI36" s="276"/>
      <c r="UKJ36" s="276"/>
      <c r="UKK36" s="276"/>
      <c r="UKL36" s="276"/>
      <c r="UKM36" s="276"/>
      <c r="UKN36" s="276"/>
      <c r="UKO36" s="276"/>
      <c r="UKP36" s="276"/>
      <c r="UKQ36" s="276"/>
      <c r="UKR36" s="276"/>
      <c r="UKS36" s="276"/>
      <c r="UKT36" s="276"/>
      <c r="UKU36" s="276"/>
      <c r="UKV36" s="276"/>
      <c r="UKW36" s="276"/>
      <c r="UKX36" s="276"/>
      <c r="UKY36" s="276"/>
      <c r="UKZ36" s="276"/>
      <c r="ULA36" s="276"/>
      <c r="ULB36" s="276"/>
      <c r="ULC36" s="276"/>
      <c r="ULD36" s="276"/>
      <c r="ULE36" s="276"/>
      <c r="ULF36" s="276"/>
      <c r="ULG36" s="276"/>
      <c r="ULH36" s="276"/>
      <c r="ULI36" s="276"/>
      <c r="ULJ36" s="276"/>
      <c r="ULK36" s="276"/>
      <c r="ULL36" s="276"/>
      <c r="ULM36" s="276"/>
      <c r="ULN36" s="276"/>
      <c r="ULO36" s="276"/>
      <c r="ULP36" s="276"/>
      <c r="ULQ36" s="276"/>
      <c r="ULR36" s="276"/>
      <c r="ULS36" s="276"/>
      <c r="ULT36" s="276"/>
      <c r="ULU36" s="276"/>
      <c r="ULV36" s="276"/>
      <c r="ULW36" s="276"/>
      <c r="ULX36" s="276"/>
      <c r="ULY36" s="276"/>
      <c r="ULZ36" s="276"/>
      <c r="UMA36" s="276"/>
      <c r="UMB36" s="276"/>
      <c r="UMC36" s="276"/>
      <c r="UMD36" s="276"/>
      <c r="UME36" s="276"/>
      <c r="UMF36" s="276"/>
      <c r="UMG36" s="276"/>
      <c r="UMH36" s="276"/>
      <c r="UMI36" s="276"/>
      <c r="UMJ36" s="276"/>
      <c r="UMK36" s="276"/>
      <c r="UML36" s="276"/>
      <c r="UMM36" s="276"/>
      <c r="UMN36" s="276"/>
      <c r="UMO36" s="276"/>
      <c r="UMP36" s="276"/>
      <c r="UMQ36" s="276"/>
      <c r="UMR36" s="276"/>
      <c r="UMS36" s="276"/>
      <c r="UMT36" s="276"/>
      <c r="UMU36" s="276"/>
      <c r="UMV36" s="276"/>
      <c r="UMW36" s="276"/>
      <c r="UMX36" s="276"/>
      <c r="UMY36" s="276"/>
      <c r="UMZ36" s="276"/>
      <c r="UNA36" s="276"/>
      <c r="UNB36" s="276"/>
      <c r="UNC36" s="276"/>
      <c r="UND36" s="276"/>
      <c r="UNE36" s="276"/>
      <c r="UNF36" s="276"/>
      <c r="UNG36" s="276"/>
      <c r="UNH36" s="276"/>
      <c r="UNI36" s="276"/>
      <c r="UNJ36" s="276"/>
      <c r="UNK36" s="276"/>
      <c r="UNL36" s="276"/>
      <c r="UNM36" s="276"/>
      <c r="UNN36" s="276"/>
      <c r="UNO36" s="276"/>
      <c r="UNP36" s="276"/>
      <c r="UNQ36" s="276"/>
      <c r="UNR36" s="276"/>
      <c r="UNS36" s="276"/>
      <c r="UNT36" s="276"/>
      <c r="UNU36" s="276"/>
      <c r="UNV36" s="276"/>
      <c r="UNW36" s="276"/>
      <c r="UNX36" s="276"/>
      <c r="UNY36" s="276"/>
      <c r="UNZ36" s="276"/>
      <c r="UOA36" s="276"/>
      <c r="UOB36" s="276"/>
      <c r="UOC36" s="276"/>
      <c r="UOD36" s="276"/>
      <c r="UOE36" s="276"/>
      <c r="UOF36" s="276"/>
      <c r="UOG36" s="276"/>
      <c r="UOH36" s="276"/>
      <c r="UOI36" s="276"/>
      <c r="UOJ36" s="276"/>
      <c r="UOK36" s="276"/>
      <c r="UOL36" s="276"/>
      <c r="UOM36" s="276"/>
      <c r="UON36" s="276"/>
      <c r="UOO36" s="276"/>
      <c r="UOP36" s="276"/>
      <c r="UOQ36" s="276"/>
      <c r="UOR36" s="276"/>
      <c r="UOS36" s="276"/>
      <c r="UOT36" s="276"/>
      <c r="UOU36" s="276"/>
      <c r="UOV36" s="276"/>
      <c r="UOW36" s="276"/>
      <c r="UOX36" s="276"/>
      <c r="UOY36" s="276"/>
      <c r="UOZ36" s="276"/>
      <c r="UPA36" s="276"/>
      <c r="UPB36" s="276"/>
      <c r="UPC36" s="276"/>
      <c r="UPD36" s="276"/>
      <c r="UPE36" s="276"/>
      <c r="UPF36" s="276"/>
      <c r="UPG36" s="276"/>
      <c r="UPH36" s="276"/>
      <c r="UPI36" s="276"/>
      <c r="UPJ36" s="276"/>
      <c r="UPK36" s="276"/>
      <c r="UPL36" s="276"/>
      <c r="UPM36" s="276"/>
      <c r="UPN36" s="276"/>
      <c r="UPO36" s="276"/>
      <c r="UPP36" s="276"/>
      <c r="UPQ36" s="276"/>
      <c r="UPR36" s="276"/>
      <c r="UPS36" s="276"/>
      <c r="UPT36" s="276"/>
      <c r="UPU36" s="276"/>
      <c r="UPV36" s="276"/>
      <c r="UPW36" s="276"/>
      <c r="UPX36" s="276"/>
      <c r="UPY36" s="276"/>
      <c r="UPZ36" s="276"/>
      <c r="UQA36" s="276"/>
      <c r="UQB36" s="276"/>
      <c r="UQC36" s="276"/>
      <c r="UQD36" s="276"/>
      <c r="UQE36" s="276"/>
      <c r="UQF36" s="276"/>
      <c r="UQG36" s="276"/>
      <c r="UQH36" s="276"/>
      <c r="UQI36" s="276"/>
      <c r="UQJ36" s="276"/>
      <c r="UQK36" s="276"/>
      <c r="UQL36" s="276"/>
      <c r="UQM36" s="276"/>
      <c r="UQN36" s="276"/>
      <c r="UQO36" s="276"/>
      <c r="UQP36" s="276"/>
      <c r="UQQ36" s="276"/>
      <c r="UQR36" s="276"/>
      <c r="UQS36" s="276"/>
      <c r="UQT36" s="276"/>
      <c r="UQU36" s="276"/>
      <c r="UQV36" s="276"/>
      <c r="UQW36" s="276"/>
      <c r="UQX36" s="276"/>
      <c r="UQY36" s="276"/>
      <c r="UQZ36" s="276"/>
      <c r="URA36" s="276"/>
      <c r="URB36" s="276"/>
      <c r="URC36" s="276"/>
      <c r="URD36" s="276"/>
      <c r="URE36" s="276"/>
      <c r="URF36" s="276"/>
      <c r="URG36" s="276"/>
      <c r="URH36" s="276"/>
      <c r="URI36" s="276"/>
      <c r="URJ36" s="276"/>
      <c r="URK36" s="276"/>
      <c r="URL36" s="276"/>
      <c r="URM36" s="276"/>
      <c r="URN36" s="276"/>
      <c r="URO36" s="276"/>
      <c r="URP36" s="276"/>
      <c r="URQ36" s="276"/>
      <c r="URR36" s="276"/>
      <c r="URS36" s="276"/>
      <c r="URT36" s="276"/>
      <c r="URU36" s="276"/>
      <c r="URV36" s="276"/>
      <c r="URW36" s="276"/>
      <c r="URX36" s="276"/>
      <c r="URY36" s="276"/>
      <c r="URZ36" s="276"/>
      <c r="USA36" s="276"/>
      <c r="USB36" s="276"/>
      <c r="USC36" s="276"/>
      <c r="USD36" s="276"/>
      <c r="USE36" s="276"/>
      <c r="USF36" s="276"/>
      <c r="USG36" s="276"/>
      <c r="USH36" s="276"/>
      <c r="USI36" s="276"/>
      <c r="USJ36" s="276"/>
      <c r="USK36" s="276"/>
      <c r="USL36" s="276"/>
      <c r="USM36" s="276"/>
      <c r="USN36" s="276"/>
      <c r="USO36" s="276"/>
      <c r="USP36" s="276"/>
      <c r="USQ36" s="276"/>
      <c r="USR36" s="276"/>
      <c r="USS36" s="276"/>
      <c r="UST36" s="276"/>
      <c r="USU36" s="276"/>
      <c r="USV36" s="276"/>
      <c r="USW36" s="276"/>
      <c r="USX36" s="276"/>
      <c r="USY36" s="276"/>
      <c r="USZ36" s="276"/>
      <c r="UTA36" s="276"/>
      <c r="UTB36" s="276"/>
      <c r="UTC36" s="276"/>
      <c r="UTD36" s="276"/>
      <c r="UTE36" s="276"/>
      <c r="UTF36" s="276"/>
      <c r="UTG36" s="276"/>
      <c r="UTH36" s="276"/>
      <c r="UTI36" s="276"/>
      <c r="UTJ36" s="276"/>
      <c r="UTK36" s="276"/>
      <c r="UTL36" s="276"/>
      <c r="UTM36" s="276"/>
      <c r="UTN36" s="276"/>
      <c r="UTO36" s="276"/>
      <c r="UTP36" s="276"/>
      <c r="UTQ36" s="276"/>
      <c r="UTR36" s="276"/>
      <c r="UTS36" s="276"/>
      <c r="UTT36" s="276"/>
      <c r="UTU36" s="276"/>
      <c r="UTV36" s="276"/>
      <c r="UTW36" s="276"/>
      <c r="UTX36" s="276"/>
      <c r="UTY36" s="276"/>
      <c r="UTZ36" s="276"/>
      <c r="UUA36" s="276"/>
      <c r="UUB36" s="276"/>
      <c r="UUC36" s="276"/>
      <c r="UUD36" s="276"/>
      <c r="UUE36" s="276"/>
      <c r="UUF36" s="276"/>
      <c r="UUG36" s="276"/>
      <c r="UUH36" s="276"/>
      <c r="UUI36" s="276"/>
      <c r="UUJ36" s="276"/>
      <c r="UUK36" s="276"/>
      <c r="UUL36" s="276"/>
      <c r="UUM36" s="276"/>
      <c r="UUN36" s="276"/>
      <c r="UUO36" s="276"/>
      <c r="UUP36" s="276"/>
      <c r="UUQ36" s="276"/>
      <c r="UUR36" s="276"/>
      <c r="UUS36" s="276"/>
      <c r="UUT36" s="276"/>
      <c r="UUU36" s="276"/>
      <c r="UUV36" s="276"/>
      <c r="UUW36" s="276"/>
      <c r="UUX36" s="276"/>
      <c r="UUY36" s="276"/>
      <c r="UUZ36" s="276"/>
      <c r="UVA36" s="276"/>
      <c r="UVB36" s="276"/>
      <c r="UVC36" s="276"/>
      <c r="UVD36" s="276"/>
      <c r="UVE36" s="276"/>
      <c r="UVF36" s="276"/>
      <c r="UVG36" s="276"/>
      <c r="UVH36" s="276"/>
      <c r="UVI36" s="276"/>
      <c r="UVJ36" s="276"/>
      <c r="UVK36" s="276"/>
      <c r="UVL36" s="276"/>
      <c r="UVM36" s="276"/>
      <c r="UVN36" s="276"/>
      <c r="UVO36" s="276"/>
      <c r="UVP36" s="276"/>
      <c r="UVQ36" s="276"/>
      <c r="UVR36" s="276"/>
      <c r="UVS36" s="276"/>
      <c r="UVT36" s="276"/>
      <c r="UVU36" s="276"/>
      <c r="UVV36" s="276"/>
      <c r="UVW36" s="276"/>
      <c r="UVX36" s="276"/>
      <c r="UVY36" s="276"/>
      <c r="UVZ36" s="276"/>
      <c r="UWA36" s="276"/>
      <c r="UWB36" s="276"/>
      <c r="UWC36" s="276"/>
      <c r="UWD36" s="276"/>
      <c r="UWE36" s="276"/>
      <c r="UWF36" s="276"/>
      <c r="UWG36" s="276"/>
      <c r="UWH36" s="276"/>
      <c r="UWI36" s="276"/>
      <c r="UWJ36" s="276"/>
      <c r="UWK36" s="276"/>
      <c r="UWL36" s="276"/>
      <c r="UWM36" s="276"/>
      <c r="UWN36" s="276"/>
      <c r="UWO36" s="276"/>
      <c r="UWP36" s="276"/>
      <c r="UWQ36" s="276"/>
      <c r="UWR36" s="276"/>
      <c r="UWS36" s="276"/>
      <c r="UWT36" s="276"/>
      <c r="UWU36" s="276"/>
      <c r="UWV36" s="276"/>
      <c r="UWW36" s="276"/>
      <c r="UWX36" s="276"/>
      <c r="UWY36" s="276"/>
      <c r="UWZ36" s="276"/>
      <c r="UXA36" s="276"/>
      <c r="UXB36" s="276"/>
      <c r="UXC36" s="276"/>
      <c r="UXD36" s="276"/>
      <c r="UXE36" s="276"/>
      <c r="UXF36" s="276"/>
      <c r="UXG36" s="276"/>
      <c r="UXH36" s="276"/>
      <c r="UXI36" s="276"/>
      <c r="UXJ36" s="276"/>
      <c r="UXK36" s="276"/>
      <c r="UXL36" s="276"/>
      <c r="UXM36" s="276"/>
      <c r="UXN36" s="276"/>
      <c r="UXO36" s="276"/>
      <c r="UXP36" s="276"/>
      <c r="UXQ36" s="276"/>
      <c r="UXR36" s="276"/>
      <c r="UXS36" s="276"/>
      <c r="UXT36" s="276"/>
      <c r="UXU36" s="276"/>
      <c r="UXV36" s="276"/>
      <c r="UXW36" s="276"/>
      <c r="UXX36" s="276"/>
      <c r="UXY36" s="276"/>
      <c r="UXZ36" s="276"/>
      <c r="UYA36" s="276"/>
      <c r="UYB36" s="276"/>
      <c r="UYC36" s="276"/>
      <c r="UYD36" s="276"/>
      <c r="UYE36" s="276"/>
      <c r="UYF36" s="276"/>
      <c r="UYG36" s="276"/>
      <c r="UYH36" s="276"/>
      <c r="UYI36" s="276"/>
      <c r="UYJ36" s="276"/>
      <c r="UYK36" s="276"/>
      <c r="UYL36" s="276"/>
      <c r="UYM36" s="276"/>
      <c r="UYN36" s="276"/>
      <c r="UYO36" s="276"/>
      <c r="UYP36" s="276"/>
      <c r="UYQ36" s="276"/>
      <c r="UYR36" s="276"/>
      <c r="UYS36" s="276"/>
      <c r="UYT36" s="276"/>
      <c r="UYU36" s="276"/>
      <c r="UYV36" s="276"/>
      <c r="UYW36" s="276"/>
      <c r="UYX36" s="276"/>
      <c r="UYY36" s="276"/>
      <c r="UYZ36" s="276"/>
      <c r="UZA36" s="276"/>
      <c r="UZB36" s="276"/>
      <c r="UZC36" s="276"/>
      <c r="UZD36" s="276"/>
      <c r="UZE36" s="276"/>
      <c r="UZF36" s="276"/>
      <c r="UZG36" s="276"/>
      <c r="UZH36" s="276"/>
      <c r="UZI36" s="276"/>
      <c r="UZJ36" s="276"/>
      <c r="UZK36" s="276"/>
      <c r="UZL36" s="276"/>
      <c r="UZM36" s="276"/>
      <c r="UZN36" s="276"/>
      <c r="UZO36" s="276"/>
      <c r="UZP36" s="276"/>
      <c r="UZQ36" s="276"/>
      <c r="UZR36" s="276"/>
      <c r="UZS36" s="276"/>
      <c r="UZT36" s="276"/>
      <c r="UZU36" s="276"/>
      <c r="UZV36" s="276"/>
      <c r="UZW36" s="276"/>
      <c r="UZX36" s="276"/>
      <c r="UZY36" s="276"/>
      <c r="UZZ36" s="276"/>
      <c r="VAA36" s="276"/>
      <c r="VAB36" s="276"/>
      <c r="VAC36" s="276"/>
      <c r="VAD36" s="276"/>
      <c r="VAE36" s="276"/>
      <c r="VAF36" s="276"/>
      <c r="VAG36" s="276"/>
      <c r="VAH36" s="276"/>
      <c r="VAI36" s="276"/>
      <c r="VAJ36" s="276"/>
      <c r="VAK36" s="276"/>
      <c r="VAL36" s="276"/>
      <c r="VAM36" s="276"/>
      <c r="VAN36" s="276"/>
      <c r="VAO36" s="276"/>
      <c r="VAP36" s="276"/>
      <c r="VAQ36" s="276"/>
      <c r="VAR36" s="276"/>
      <c r="VAS36" s="276"/>
      <c r="VAT36" s="276"/>
      <c r="VAU36" s="276"/>
      <c r="VAV36" s="276"/>
      <c r="VAW36" s="276"/>
      <c r="VAX36" s="276"/>
      <c r="VAY36" s="276"/>
      <c r="VAZ36" s="276"/>
      <c r="VBA36" s="276"/>
      <c r="VBB36" s="276"/>
      <c r="VBC36" s="276"/>
      <c r="VBD36" s="276"/>
      <c r="VBE36" s="276"/>
      <c r="VBF36" s="276"/>
      <c r="VBG36" s="276"/>
      <c r="VBH36" s="276"/>
      <c r="VBI36" s="276"/>
      <c r="VBJ36" s="276"/>
      <c r="VBK36" s="276"/>
      <c r="VBL36" s="276"/>
      <c r="VBM36" s="276"/>
      <c r="VBN36" s="276"/>
      <c r="VBO36" s="276"/>
      <c r="VBP36" s="276"/>
      <c r="VBQ36" s="276"/>
      <c r="VBR36" s="276"/>
      <c r="VBS36" s="276"/>
      <c r="VBT36" s="276"/>
      <c r="VBU36" s="276"/>
      <c r="VBV36" s="276"/>
      <c r="VBW36" s="276"/>
      <c r="VBX36" s="276"/>
      <c r="VBY36" s="276"/>
      <c r="VBZ36" s="276"/>
      <c r="VCA36" s="276"/>
      <c r="VCB36" s="276"/>
      <c r="VCC36" s="276"/>
      <c r="VCD36" s="276"/>
      <c r="VCE36" s="276"/>
      <c r="VCF36" s="276"/>
      <c r="VCG36" s="276"/>
      <c r="VCH36" s="276"/>
      <c r="VCI36" s="276"/>
      <c r="VCJ36" s="276"/>
      <c r="VCK36" s="276"/>
      <c r="VCL36" s="276"/>
      <c r="VCM36" s="276"/>
      <c r="VCN36" s="276"/>
      <c r="VCO36" s="276"/>
      <c r="VCP36" s="276"/>
      <c r="VCQ36" s="276"/>
      <c r="VCR36" s="276"/>
      <c r="VCS36" s="276"/>
      <c r="VCT36" s="276"/>
      <c r="VCU36" s="276"/>
      <c r="VCV36" s="276"/>
      <c r="VCW36" s="276"/>
      <c r="VCX36" s="276"/>
      <c r="VCY36" s="276"/>
      <c r="VCZ36" s="276"/>
      <c r="VDA36" s="276"/>
      <c r="VDB36" s="276"/>
      <c r="VDC36" s="276"/>
      <c r="VDD36" s="276"/>
      <c r="VDE36" s="276"/>
      <c r="VDF36" s="276"/>
      <c r="VDG36" s="276"/>
      <c r="VDH36" s="276"/>
      <c r="VDI36" s="276"/>
      <c r="VDJ36" s="276"/>
      <c r="VDK36" s="276"/>
      <c r="VDL36" s="276"/>
      <c r="VDM36" s="276"/>
      <c r="VDN36" s="276"/>
      <c r="VDO36" s="276"/>
      <c r="VDP36" s="276"/>
      <c r="VDQ36" s="276"/>
      <c r="VDR36" s="276"/>
      <c r="VDS36" s="276"/>
      <c r="VDT36" s="276"/>
      <c r="VDU36" s="276"/>
      <c r="VDV36" s="276"/>
      <c r="VDW36" s="276"/>
      <c r="VDX36" s="276"/>
      <c r="VDY36" s="276"/>
      <c r="VDZ36" s="276"/>
      <c r="VEA36" s="276"/>
      <c r="VEB36" s="276"/>
      <c r="VEC36" s="276"/>
      <c r="VED36" s="276"/>
      <c r="VEE36" s="276"/>
      <c r="VEF36" s="276"/>
      <c r="VEG36" s="276"/>
      <c r="VEH36" s="276"/>
      <c r="VEI36" s="276"/>
      <c r="VEJ36" s="276"/>
      <c r="VEK36" s="276"/>
      <c r="VEL36" s="276"/>
      <c r="VEM36" s="276"/>
      <c r="VEN36" s="276"/>
      <c r="VEO36" s="276"/>
      <c r="VEP36" s="276"/>
      <c r="VEQ36" s="276"/>
      <c r="VER36" s="276"/>
      <c r="VES36" s="276"/>
      <c r="VET36" s="276"/>
      <c r="VEU36" s="276"/>
      <c r="VEV36" s="276"/>
      <c r="VEW36" s="276"/>
      <c r="VEX36" s="276"/>
      <c r="VEY36" s="276"/>
      <c r="VEZ36" s="276"/>
      <c r="VFA36" s="276"/>
      <c r="VFB36" s="276"/>
      <c r="VFC36" s="276"/>
      <c r="VFD36" s="276"/>
      <c r="VFE36" s="276"/>
      <c r="VFF36" s="276"/>
      <c r="VFG36" s="276"/>
      <c r="VFH36" s="276"/>
      <c r="VFI36" s="276"/>
      <c r="VFJ36" s="276"/>
      <c r="VFK36" s="276"/>
      <c r="VFL36" s="276"/>
      <c r="VFM36" s="276"/>
      <c r="VFN36" s="276"/>
      <c r="VFO36" s="276"/>
      <c r="VFP36" s="276"/>
      <c r="VFQ36" s="276"/>
      <c r="VFR36" s="276"/>
      <c r="VFS36" s="276"/>
      <c r="VFT36" s="276"/>
      <c r="VFU36" s="276"/>
      <c r="VFV36" s="276"/>
      <c r="VFW36" s="276"/>
      <c r="VFX36" s="276"/>
      <c r="VFY36" s="276"/>
      <c r="VFZ36" s="276"/>
      <c r="VGA36" s="276"/>
      <c r="VGB36" s="276"/>
      <c r="VGC36" s="276"/>
      <c r="VGD36" s="276"/>
      <c r="VGE36" s="276"/>
      <c r="VGF36" s="276"/>
      <c r="VGG36" s="276"/>
      <c r="VGH36" s="276"/>
      <c r="VGI36" s="276"/>
      <c r="VGJ36" s="276"/>
      <c r="VGK36" s="276"/>
      <c r="VGL36" s="276"/>
      <c r="VGM36" s="276"/>
      <c r="VGN36" s="276"/>
      <c r="VGO36" s="276"/>
      <c r="VGP36" s="276"/>
      <c r="VGQ36" s="276"/>
      <c r="VGR36" s="276"/>
      <c r="VGS36" s="276"/>
      <c r="VGT36" s="276"/>
      <c r="VGU36" s="276"/>
      <c r="VGV36" s="276"/>
      <c r="VGW36" s="276"/>
      <c r="VGX36" s="276"/>
      <c r="VGY36" s="276"/>
      <c r="VGZ36" s="276"/>
      <c r="VHA36" s="276"/>
      <c r="VHB36" s="276"/>
      <c r="VHC36" s="276"/>
      <c r="VHD36" s="276"/>
      <c r="VHE36" s="276"/>
      <c r="VHF36" s="276"/>
      <c r="VHG36" s="276"/>
      <c r="VHH36" s="276"/>
      <c r="VHI36" s="276"/>
      <c r="VHJ36" s="276"/>
      <c r="VHK36" s="276"/>
      <c r="VHL36" s="276"/>
      <c r="VHM36" s="276"/>
      <c r="VHN36" s="276"/>
      <c r="VHO36" s="276"/>
      <c r="VHP36" s="276"/>
      <c r="VHQ36" s="276"/>
      <c r="VHR36" s="276"/>
      <c r="VHS36" s="276"/>
      <c r="VHT36" s="276"/>
      <c r="VHU36" s="276"/>
      <c r="VHV36" s="276"/>
      <c r="VHW36" s="276"/>
      <c r="VHX36" s="276"/>
      <c r="VHY36" s="276"/>
      <c r="VHZ36" s="276"/>
      <c r="VIA36" s="276"/>
      <c r="VIB36" s="276"/>
      <c r="VIC36" s="276"/>
      <c r="VID36" s="276"/>
      <c r="VIE36" s="276"/>
      <c r="VIF36" s="276"/>
      <c r="VIG36" s="276"/>
      <c r="VIH36" s="276"/>
      <c r="VII36" s="276"/>
      <c r="VIJ36" s="276"/>
      <c r="VIK36" s="276"/>
      <c r="VIL36" s="276"/>
      <c r="VIM36" s="276"/>
      <c r="VIN36" s="276"/>
      <c r="VIO36" s="276"/>
      <c r="VIP36" s="276"/>
      <c r="VIQ36" s="276"/>
      <c r="VIR36" s="276"/>
      <c r="VIS36" s="276"/>
      <c r="VIT36" s="276"/>
      <c r="VIU36" s="276"/>
      <c r="VIV36" s="276"/>
      <c r="VIW36" s="276"/>
      <c r="VIX36" s="276"/>
      <c r="VIY36" s="276"/>
      <c r="VIZ36" s="276"/>
      <c r="VJA36" s="276"/>
      <c r="VJB36" s="276"/>
      <c r="VJC36" s="276"/>
      <c r="VJD36" s="276"/>
      <c r="VJE36" s="276"/>
      <c r="VJF36" s="276"/>
      <c r="VJG36" s="276"/>
      <c r="VJH36" s="276"/>
      <c r="VJI36" s="276"/>
      <c r="VJJ36" s="276"/>
      <c r="VJK36" s="276"/>
      <c r="VJL36" s="276"/>
      <c r="VJM36" s="276"/>
      <c r="VJN36" s="276"/>
      <c r="VJO36" s="276"/>
      <c r="VJP36" s="276"/>
      <c r="VJQ36" s="276"/>
      <c r="VJR36" s="276"/>
      <c r="VJS36" s="276"/>
      <c r="VJT36" s="276"/>
      <c r="VJU36" s="276"/>
      <c r="VJV36" s="276"/>
      <c r="VJW36" s="276"/>
      <c r="VJX36" s="276"/>
      <c r="VJY36" s="276"/>
      <c r="VJZ36" s="276"/>
      <c r="VKA36" s="276"/>
      <c r="VKB36" s="276"/>
      <c r="VKC36" s="276"/>
      <c r="VKD36" s="276"/>
      <c r="VKE36" s="276"/>
      <c r="VKF36" s="276"/>
      <c r="VKG36" s="276"/>
      <c r="VKH36" s="276"/>
      <c r="VKI36" s="276"/>
      <c r="VKJ36" s="276"/>
      <c r="VKK36" s="276"/>
      <c r="VKL36" s="276"/>
      <c r="VKM36" s="276"/>
      <c r="VKN36" s="276"/>
      <c r="VKO36" s="276"/>
      <c r="VKP36" s="276"/>
      <c r="VKQ36" s="276"/>
      <c r="VKR36" s="276"/>
      <c r="VKS36" s="276"/>
      <c r="VKT36" s="276"/>
      <c r="VKU36" s="276"/>
      <c r="VKV36" s="276"/>
      <c r="VKW36" s="276"/>
      <c r="VKX36" s="276"/>
      <c r="VKY36" s="276"/>
      <c r="VKZ36" s="276"/>
      <c r="VLA36" s="276"/>
      <c r="VLB36" s="276"/>
      <c r="VLC36" s="276"/>
      <c r="VLD36" s="276"/>
      <c r="VLE36" s="276"/>
      <c r="VLF36" s="276"/>
      <c r="VLG36" s="276"/>
      <c r="VLH36" s="276"/>
      <c r="VLI36" s="276"/>
      <c r="VLJ36" s="276"/>
      <c r="VLK36" s="276"/>
      <c r="VLL36" s="276"/>
      <c r="VLM36" s="276"/>
      <c r="VLN36" s="276"/>
      <c r="VLO36" s="276"/>
      <c r="VLP36" s="276"/>
      <c r="VLQ36" s="276"/>
      <c r="VLR36" s="276"/>
      <c r="VLS36" s="276"/>
      <c r="VLT36" s="276"/>
      <c r="VLU36" s="276"/>
      <c r="VLV36" s="276"/>
      <c r="VLW36" s="276"/>
      <c r="VLX36" s="276"/>
      <c r="VLY36" s="276"/>
      <c r="VLZ36" s="276"/>
      <c r="VMA36" s="276"/>
      <c r="VMB36" s="276"/>
      <c r="VMC36" s="276"/>
      <c r="VMD36" s="276"/>
      <c r="VME36" s="276"/>
      <c r="VMF36" s="276"/>
      <c r="VMG36" s="276"/>
      <c r="VMH36" s="276"/>
      <c r="VMI36" s="276"/>
      <c r="VMJ36" s="276"/>
      <c r="VMK36" s="276"/>
      <c r="VML36" s="276"/>
      <c r="VMM36" s="276"/>
      <c r="VMN36" s="276"/>
      <c r="VMO36" s="276"/>
      <c r="VMP36" s="276"/>
      <c r="VMQ36" s="276"/>
      <c r="VMR36" s="276"/>
      <c r="VMS36" s="276"/>
      <c r="VMT36" s="276"/>
      <c r="VMU36" s="276"/>
      <c r="VMV36" s="276"/>
      <c r="VMW36" s="276"/>
      <c r="VMX36" s="276"/>
      <c r="VMY36" s="276"/>
      <c r="VMZ36" s="276"/>
      <c r="VNA36" s="276"/>
      <c r="VNB36" s="276"/>
      <c r="VNC36" s="276"/>
      <c r="VND36" s="276"/>
      <c r="VNE36" s="276"/>
      <c r="VNF36" s="276"/>
      <c r="VNG36" s="276"/>
      <c r="VNH36" s="276"/>
      <c r="VNI36" s="276"/>
      <c r="VNJ36" s="276"/>
      <c r="VNK36" s="276"/>
      <c r="VNL36" s="276"/>
      <c r="VNM36" s="276"/>
      <c r="VNN36" s="276"/>
      <c r="VNO36" s="276"/>
      <c r="VNP36" s="276"/>
      <c r="VNQ36" s="276"/>
      <c r="VNR36" s="276"/>
      <c r="VNS36" s="276"/>
      <c r="VNT36" s="276"/>
      <c r="VNU36" s="276"/>
      <c r="VNV36" s="276"/>
      <c r="VNW36" s="276"/>
      <c r="VNX36" s="276"/>
      <c r="VNY36" s="276"/>
      <c r="VNZ36" s="276"/>
      <c r="VOA36" s="276"/>
      <c r="VOB36" s="276"/>
      <c r="VOC36" s="276"/>
      <c r="VOD36" s="276"/>
      <c r="VOE36" s="276"/>
      <c r="VOF36" s="276"/>
      <c r="VOG36" s="276"/>
      <c r="VOH36" s="276"/>
      <c r="VOI36" s="276"/>
      <c r="VOJ36" s="276"/>
      <c r="VOK36" s="276"/>
      <c r="VOL36" s="276"/>
      <c r="VOM36" s="276"/>
      <c r="VON36" s="276"/>
      <c r="VOO36" s="276"/>
      <c r="VOP36" s="276"/>
      <c r="VOQ36" s="276"/>
      <c r="VOR36" s="276"/>
      <c r="VOS36" s="276"/>
      <c r="VOT36" s="276"/>
      <c r="VOU36" s="276"/>
      <c r="VOV36" s="276"/>
      <c r="VOW36" s="276"/>
      <c r="VOX36" s="276"/>
      <c r="VOY36" s="276"/>
      <c r="VOZ36" s="276"/>
      <c r="VPA36" s="276"/>
      <c r="VPB36" s="276"/>
      <c r="VPC36" s="276"/>
      <c r="VPD36" s="276"/>
      <c r="VPE36" s="276"/>
      <c r="VPF36" s="276"/>
      <c r="VPG36" s="276"/>
      <c r="VPH36" s="276"/>
      <c r="VPI36" s="276"/>
      <c r="VPJ36" s="276"/>
      <c r="VPK36" s="276"/>
      <c r="VPL36" s="276"/>
      <c r="VPM36" s="276"/>
      <c r="VPN36" s="276"/>
      <c r="VPO36" s="276"/>
      <c r="VPP36" s="276"/>
      <c r="VPQ36" s="276"/>
      <c r="VPR36" s="276"/>
      <c r="VPS36" s="276"/>
      <c r="VPT36" s="276"/>
      <c r="VPU36" s="276"/>
      <c r="VPV36" s="276"/>
      <c r="VPW36" s="276"/>
      <c r="VPX36" s="276"/>
      <c r="VPY36" s="276"/>
      <c r="VPZ36" s="276"/>
      <c r="VQA36" s="276"/>
      <c r="VQB36" s="276"/>
      <c r="VQC36" s="276"/>
      <c r="VQD36" s="276"/>
      <c r="VQE36" s="276"/>
      <c r="VQF36" s="276"/>
      <c r="VQG36" s="276"/>
      <c r="VQH36" s="276"/>
      <c r="VQI36" s="276"/>
      <c r="VQJ36" s="276"/>
      <c r="VQK36" s="276"/>
      <c r="VQL36" s="276"/>
      <c r="VQM36" s="276"/>
      <c r="VQN36" s="276"/>
      <c r="VQO36" s="276"/>
      <c r="VQP36" s="276"/>
      <c r="VQQ36" s="276"/>
      <c r="VQR36" s="276"/>
      <c r="VQS36" s="276"/>
      <c r="VQT36" s="276"/>
      <c r="VQU36" s="276"/>
      <c r="VQV36" s="276"/>
      <c r="VQW36" s="276"/>
      <c r="VQX36" s="276"/>
      <c r="VQY36" s="276"/>
      <c r="VQZ36" s="276"/>
      <c r="VRA36" s="276"/>
      <c r="VRB36" s="276"/>
      <c r="VRC36" s="276"/>
      <c r="VRD36" s="276"/>
      <c r="VRE36" s="276"/>
      <c r="VRF36" s="276"/>
      <c r="VRG36" s="276"/>
      <c r="VRH36" s="276"/>
      <c r="VRI36" s="276"/>
      <c r="VRJ36" s="276"/>
      <c r="VRK36" s="276"/>
      <c r="VRL36" s="276"/>
      <c r="VRM36" s="276"/>
      <c r="VRN36" s="276"/>
      <c r="VRO36" s="276"/>
      <c r="VRP36" s="276"/>
      <c r="VRQ36" s="276"/>
      <c r="VRR36" s="276"/>
      <c r="VRS36" s="276"/>
      <c r="VRT36" s="276"/>
      <c r="VRU36" s="276"/>
      <c r="VRV36" s="276"/>
      <c r="VRW36" s="276"/>
      <c r="VRX36" s="276"/>
      <c r="VRY36" s="276"/>
      <c r="VRZ36" s="276"/>
      <c r="VSA36" s="276"/>
      <c r="VSB36" s="276"/>
      <c r="VSC36" s="276"/>
      <c r="VSD36" s="276"/>
      <c r="VSE36" s="276"/>
      <c r="VSF36" s="276"/>
      <c r="VSG36" s="276"/>
      <c r="VSH36" s="276"/>
      <c r="VSI36" s="276"/>
      <c r="VSJ36" s="276"/>
      <c r="VSK36" s="276"/>
      <c r="VSL36" s="276"/>
      <c r="VSM36" s="276"/>
      <c r="VSN36" s="276"/>
      <c r="VSO36" s="276"/>
      <c r="VSP36" s="276"/>
      <c r="VSQ36" s="276"/>
      <c r="VSR36" s="276"/>
      <c r="VSS36" s="276"/>
      <c r="VST36" s="276"/>
      <c r="VSU36" s="276"/>
      <c r="VSV36" s="276"/>
      <c r="VSW36" s="276"/>
      <c r="VSX36" s="276"/>
      <c r="VSY36" s="276"/>
      <c r="VSZ36" s="276"/>
      <c r="VTA36" s="276"/>
      <c r="VTB36" s="276"/>
      <c r="VTC36" s="276"/>
      <c r="VTD36" s="276"/>
      <c r="VTE36" s="276"/>
      <c r="VTF36" s="276"/>
      <c r="VTG36" s="276"/>
      <c r="VTH36" s="276"/>
      <c r="VTI36" s="276"/>
      <c r="VTJ36" s="276"/>
      <c r="VTK36" s="276"/>
      <c r="VTL36" s="276"/>
      <c r="VTM36" s="276"/>
      <c r="VTN36" s="276"/>
      <c r="VTO36" s="276"/>
      <c r="VTP36" s="276"/>
      <c r="VTQ36" s="276"/>
      <c r="VTR36" s="276"/>
      <c r="VTS36" s="276"/>
      <c r="VTT36" s="276"/>
      <c r="VTU36" s="276"/>
      <c r="VTV36" s="276"/>
      <c r="VTW36" s="276"/>
      <c r="VTX36" s="276"/>
      <c r="VTY36" s="276"/>
      <c r="VTZ36" s="276"/>
      <c r="VUA36" s="276"/>
      <c r="VUB36" s="276"/>
      <c r="VUC36" s="276"/>
      <c r="VUD36" s="276"/>
      <c r="VUE36" s="276"/>
      <c r="VUF36" s="276"/>
      <c r="VUG36" s="276"/>
      <c r="VUH36" s="276"/>
      <c r="VUI36" s="276"/>
      <c r="VUJ36" s="276"/>
      <c r="VUK36" s="276"/>
      <c r="VUL36" s="276"/>
      <c r="VUM36" s="276"/>
      <c r="VUN36" s="276"/>
      <c r="VUO36" s="276"/>
      <c r="VUP36" s="276"/>
      <c r="VUQ36" s="276"/>
      <c r="VUR36" s="276"/>
      <c r="VUS36" s="276"/>
      <c r="VUT36" s="276"/>
      <c r="VUU36" s="276"/>
      <c r="VUV36" s="276"/>
      <c r="VUW36" s="276"/>
      <c r="VUX36" s="276"/>
      <c r="VUY36" s="276"/>
      <c r="VUZ36" s="276"/>
      <c r="VVA36" s="276"/>
      <c r="VVB36" s="276"/>
      <c r="VVC36" s="276"/>
      <c r="VVD36" s="276"/>
      <c r="VVE36" s="276"/>
      <c r="VVF36" s="276"/>
      <c r="VVG36" s="276"/>
      <c r="VVH36" s="276"/>
      <c r="VVI36" s="276"/>
      <c r="VVJ36" s="276"/>
      <c r="VVK36" s="276"/>
      <c r="VVL36" s="276"/>
      <c r="VVM36" s="276"/>
      <c r="VVN36" s="276"/>
      <c r="VVO36" s="276"/>
      <c r="VVP36" s="276"/>
      <c r="VVQ36" s="276"/>
      <c r="VVR36" s="276"/>
      <c r="VVS36" s="276"/>
      <c r="VVT36" s="276"/>
      <c r="VVU36" s="276"/>
      <c r="VVV36" s="276"/>
      <c r="VVW36" s="276"/>
      <c r="VVX36" s="276"/>
      <c r="VVY36" s="276"/>
      <c r="VVZ36" s="276"/>
      <c r="VWA36" s="276"/>
      <c r="VWB36" s="276"/>
      <c r="VWC36" s="276"/>
      <c r="VWD36" s="276"/>
      <c r="VWE36" s="276"/>
      <c r="VWF36" s="276"/>
      <c r="VWG36" s="276"/>
      <c r="VWH36" s="276"/>
      <c r="VWI36" s="276"/>
      <c r="VWJ36" s="276"/>
      <c r="VWK36" s="276"/>
      <c r="VWL36" s="276"/>
      <c r="VWM36" s="276"/>
      <c r="VWN36" s="276"/>
      <c r="VWO36" s="276"/>
      <c r="VWP36" s="276"/>
      <c r="VWQ36" s="276"/>
      <c r="VWR36" s="276"/>
      <c r="VWS36" s="276"/>
      <c r="VWT36" s="276"/>
      <c r="VWU36" s="276"/>
      <c r="VWV36" s="276"/>
      <c r="VWW36" s="276"/>
      <c r="VWX36" s="276"/>
      <c r="VWY36" s="276"/>
      <c r="VWZ36" s="276"/>
      <c r="VXA36" s="276"/>
      <c r="VXB36" s="276"/>
      <c r="VXC36" s="276"/>
      <c r="VXD36" s="276"/>
      <c r="VXE36" s="276"/>
      <c r="VXF36" s="276"/>
      <c r="VXG36" s="276"/>
      <c r="VXH36" s="276"/>
      <c r="VXI36" s="276"/>
      <c r="VXJ36" s="276"/>
      <c r="VXK36" s="276"/>
      <c r="VXL36" s="276"/>
      <c r="VXM36" s="276"/>
      <c r="VXN36" s="276"/>
      <c r="VXO36" s="276"/>
      <c r="VXP36" s="276"/>
      <c r="VXQ36" s="276"/>
      <c r="VXR36" s="276"/>
      <c r="VXS36" s="276"/>
      <c r="VXT36" s="276"/>
      <c r="VXU36" s="276"/>
      <c r="VXV36" s="276"/>
      <c r="VXW36" s="276"/>
      <c r="VXX36" s="276"/>
      <c r="VXY36" s="276"/>
      <c r="VXZ36" s="276"/>
      <c r="VYA36" s="276"/>
      <c r="VYB36" s="276"/>
      <c r="VYC36" s="276"/>
      <c r="VYD36" s="276"/>
      <c r="VYE36" s="276"/>
      <c r="VYF36" s="276"/>
      <c r="VYG36" s="276"/>
      <c r="VYH36" s="276"/>
      <c r="VYI36" s="276"/>
      <c r="VYJ36" s="276"/>
      <c r="VYK36" s="276"/>
      <c r="VYL36" s="276"/>
      <c r="VYM36" s="276"/>
      <c r="VYN36" s="276"/>
      <c r="VYO36" s="276"/>
      <c r="VYP36" s="276"/>
      <c r="VYQ36" s="276"/>
      <c r="VYR36" s="276"/>
      <c r="VYS36" s="276"/>
      <c r="VYT36" s="276"/>
      <c r="VYU36" s="276"/>
      <c r="VYV36" s="276"/>
      <c r="VYW36" s="276"/>
      <c r="VYX36" s="276"/>
      <c r="VYY36" s="276"/>
      <c r="VYZ36" s="276"/>
      <c r="VZA36" s="276"/>
      <c r="VZB36" s="276"/>
      <c r="VZC36" s="276"/>
      <c r="VZD36" s="276"/>
      <c r="VZE36" s="276"/>
      <c r="VZF36" s="276"/>
      <c r="VZG36" s="276"/>
      <c r="VZH36" s="276"/>
      <c r="VZI36" s="276"/>
      <c r="VZJ36" s="276"/>
      <c r="VZK36" s="276"/>
      <c r="VZL36" s="276"/>
      <c r="VZM36" s="276"/>
      <c r="VZN36" s="276"/>
      <c r="VZO36" s="276"/>
      <c r="VZP36" s="276"/>
      <c r="VZQ36" s="276"/>
      <c r="VZR36" s="276"/>
      <c r="VZS36" s="276"/>
      <c r="VZT36" s="276"/>
      <c r="VZU36" s="276"/>
      <c r="VZV36" s="276"/>
      <c r="VZW36" s="276"/>
      <c r="VZX36" s="276"/>
      <c r="VZY36" s="276"/>
      <c r="VZZ36" s="276"/>
      <c r="WAA36" s="276"/>
      <c r="WAB36" s="276"/>
      <c r="WAC36" s="276"/>
      <c r="WAD36" s="276"/>
      <c r="WAE36" s="276"/>
      <c r="WAF36" s="276"/>
      <c r="WAG36" s="276"/>
      <c r="WAH36" s="276"/>
      <c r="WAI36" s="276"/>
      <c r="WAJ36" s="276"/>
      <c r="WAK36" s="276"/>
      <c r="WAL36" s="276"/>
      <c r="WAM36" s="276"/>
      <c r="WAN36" s="276"/>
      <c r="WAO36" s="276"/>
      <c r="WAP36" s="276"/>
      <c r="WAQ36" s="276"/>
      <c r="WAR36" s="276"/>
      <c r="WAS36" s="276"/>
      <c r="WAT36" s="276"/>
      <c r="WAU36" s="276"/>
      <c r="WAV36" s="276"/>
      <c r="WAW36" s="276"/>
      <c r="WAX36" s="276"/>
      <c r="WAY36" s="276"/>
      <c r="WAZ36" s="276"/>
      <c r="WBA36" s="276"/>
      <c r="WBB36" s="276"/>
      <c r="WBC36" s="276"/>
      <c r="WBD36" s="276"/>
      <c r="WBE36" s="276"/>
      <c r="WBF36" s="276"/>
      <c r="WBG36" s="276"/>
      <c r="WBH36" s="276"/>
      <c r="WBI36" s="276"/>
      <c r="WBJ36" s="276"/>
      <c r="WBK36" s="276"/>
      <c r="WBL36" s="276"/>
      <c r="WBM36" s="276"/>
      <c r="WBN36" s="276"/>
      <c r="WBO36" s="276"/>
      <c r="WBP36" s="276"/>
      <c r="WBQ36" s="276"/>
      <c r="WBR36" s="276"/>
      <c r="WBS36" s="276"/>
      <c r="WBT36" s="276"/>
      <c r="WBU36" s="276"/>
      <c r="WBV36" s="276"/>
      <c r="WBW36" s="276"/>
      <c r="WBX36" s="276"/>
      <c r="WBY36" s="276"/>
      <c r="WBZ36" s="276"/>
      <c r="WCA36" s="276"/>
      <c r="WCB36" s="276"/>
      <c r="WCC36" s="276"/>
      <c r="WCD36" s="276"/>
      <c r="WCE36" s="276"/>
      <c r="WCF36" s="276"/>
      <c r="WCG36" s="276"/>
      <c r="WCH36" s="276"/>
      <c r="WCI36" s="276"/>
      <c r="WCJ36" s="276"/>
      <c r="WCK36" s="276"/>
      <c r="WCL36" s="276"/>
      <c r="WCM36" s="276"/>
      <c r="WCN36" s="276"/>
      <c r="WCO36" s="276"/>
      <c r="WCP36" s="276"/>
      <c r="WCQ36" s="276"/>
      <c r="WCR36" s="276"/>
      <c r="WCS36" s="276"/>
      <c r="WCT36" s="276"/>
      <c r="WCU36" s="276"/>
      <c r="WCV36" s="276"/>
      <c r="WCW36" s="276"/>
      <c r="WCX36" s="276"/>
      <c r="WCY36" s="276"/>
      <c r="WCZ36" s="276"/>
      <c r="WDA36" s="276"/>
      <c r="WDB36" s="276"/>
      <c r="WDC36" s="276"/>
      <c r="WDD36" s="276"/>
      <c r="WDE36" s="276"/>
      <c r="WDF36" s="276"/>
      <c r="WDG36" s="276"/>
      <c r="WDH36" s="276"/>
      <c r="WDI36" s="276"/>
      <c r="WDJ36" s="276"/>
      <c r="WDK36" s="276"/>
      <c r="WDL36" s="276"/>
      <c r="WDM36" s="276"/>
      <c r="WDN36" s="276"/>
      <c r="WDO36" s="276"/>
      <c r="WDP36" s="276"/>
      <c r="WDQ36" s="276"/>
      <c r="WDR36" s="276"/>
      <c r="WDS36" s="276"/>
      <c r="WDT36" s="276"/>
      <c r="WDU36" s="276"/>
      <c r="WDV36" s="276"/>
      <c r="WDW36" s="276"/>
      <c r="WDX36" s="276"/>
      <c r="WDY36" s="276"/>
      <c r="WDZ36" s="276"/>
      <c r="WEA36" s="276"/>
      <c r="WEB36" s="276"/>
      <c r="WEC36" s="276"/>
      <c r="WED36" s="276"/>
      <c r="WEE36" s="276"/>
      <c r="WEF36" s="276"/>
      <c r="WEG36" s="276"/>
      <c r="WEH36" s="276"/>
      <c r="WEI36" s="276"/>
      <c r="WEJ36" s="276"/>
      <c r="WEK36" s="276"/>
      <c r="WEL36" s="276"/>
      <c r="WEM36" s="276"/>
      <c r="WEN36" s="276"/>
      <c r="WEO36" s="276"/>
      <c r="WEP36" s="276"/>
      <c r="WEQ36" s="276"/>
      <c r="WER36" s="276"/>
      <c r="WES36" s="276"/>
      <c r="WET36" s="276"/>
      <c r="WEU36" s="276"/>
      <c r="WEV36" s="276"/>
      <c r="WEW36" s="276"/>
      <c r="WEX36" s="276"/>
      <c r="WEY36" s="276"/>
      <c r="WEZ36" s="276"/>
      <c r="WFA36" s="276"/>
      <c r="WFB36" s="276"/>
      <c r="WFC36" s="276"/>
      <c r="WFD36" s="276"/>
      <c r="WFE36" s="276"/>
      <c r="WFF36" s="276"/>
      <c r="WFG36" s="276"/>
      <c r="WFH36" s="276"/>
      <c r="WFI36" s="276"/>
      <c r="WFJ36" s="276"/>
      <c r="WFK36" s="276"/>
      <c r="WFL36" s="276"/>
      <c r="WFM36" s="276"/>
      <c r="WFN36" s="276"/>
      <c r="WFO36" s="276"/>
      <c r="WFP36" s="276"/>
      <c r="WFQ36" s="276"/>
      <c r="WFR36" s="276"/>
      <c r="WFS36" s="276"/>
      <c r="WFT36" s="276"/>
      <c r="WFU36" s="276"/>
      <c r="WFV36" s="276"/>
      <c r="WFW36" s="276"/>
      <c r="WFX36" s="276"/>
      <c r="WFY36" s="276"/>
      <c r="WFZ36" s="276"/>
      <c r="WGA36" s="276"/>
      <c r="WGB36" s="276"/>
      <c r="WGC36" s="276"/>
      <c r="WGD36" s="276"/>
      <c r="WGE36" s="276"/>
      <c r="WGF36" s="276"/>
      <c r="WGG36" s="276"/>
      <c r="WGH36" s="276"/>
      <c r="WGI36" s="276"/>
      <c r="WGJ36" s="276"/>
      <c r="WGK36" s="276"/>
      <c r="WGL36" s="276"/>
      <c r="WGM36" s="276"/>
      <c r="WGN36" s="276"/>
      <c r="WGO36" s="276"/>
      <c r="WGP36" s="276"/>
      <c r="WGQ36" s="276"/>
      <c r="WGR36" s="276"/>
      <c r="WGS36" s="276"/>
      <c r="WGT36" s="276"/>
      <c r="WGU36" s="276"/>
      <c r="WGV36" s="276"/>
      <c r="WGW36" s="276"/>
      <c r="WGX36" s="276"/>
      <c r="WGY36" s="276"/>
      <c r="WGZ36" s="276"/>
      <c r="WHA36" s="276"/>
      <c r="WHB36" s="276"/>
      <c r="WHC36" s="276"/>
      <c r="WHD36" s="276"/>
      <c r="WHE36" s="276"/>
      <c r="WHF36" s="276"/>
      <c r="WHG36" s="276"/>
      <c r="WHH36" s="276"/>
      <c r="WHI36" s="276"/>
      <c r="WHJ36" s="276"/>
      <c r="WHK36" s="276"/>
      <c r="WHL36" s="276"/>
      <c r="WHM36" s="276"/>
      <c r="WHN36" s="276"/>
      <c r="WHO36" s="276"/>
      <c r="WHP36" s="276"/>
      <c r="WHQ36" s="276"/>
      <c r="WHR36" s="276"/>
      <c r="WHS36" s="276"/>
      <c r="WHT36" s="276"/>
      <c r="WHU36" s="276"/>
      <c r="WHV36" s="276"/>
      <c r="WHW36" s="276"/>
      <c r="WHX36" s="276"/>
      <c r="WHY36" s="276"/>
      <c r="WHZ36" s="276"/>
      <c r="WIA36" s="276"/>
      <c r="WIB36" s="276"/>
      <c r="WIC36" s="276"/>
      <c r="WID36" s="276"/>
      <c r="WIE36" s="276"/>
      <c r="WIF36" s="276"/>
      <c r="WIG36" s="276"/>
      <c r="WIH36" s="276"/>
      <c r="WII36" s="276"/>
      <c r="WIJ36" s="276"/>
      <c r="WIK36" s="276"/>
      <c r="WIL36" s="276"/>
      <c r="WIM36" s="276"/>
      <c r="WIN36" s="276"/>
      <c r="WIO36" s="276"/>
      <c r="WIP36" s="276"/>
      <c r="WIQ36" s="276"/>
      <c r="WIR36" s="276"/>
      <c r="WIS36" s="276"/>
      <c r="WIT36" s="276"/>
      <c r="WIU36" s="276"/>
      <c r="WIV36" s="276"/>
      <c r="WIW36" s="276"/>
      <c r="WIX36" s="276"/>
      <c r="WIY36" s="276"/>
      <c r="WIZ36" s="276"/>
      <c r="WJA36" s="276"/>
      <c r="WJB36" s="276"/>
      <c r="WJC36" s="276"/>
      <c r="WJD36" s="276"/>
      <c r="WJE36" s="276"/>
      <c r="WJF36" s="276"/>
      <c r="WJG36" s="276"/>
      <c r="WJH36" s="276"/>
      <c r="WJI36" s="276"/>
      <c r="WJJ36" s="276"/>
      <c r="WJK36" s="276"/>
      <c r="WJL36" s="276"/>
      <c r="WJM36" s="276"/>
      <c r="WJN36" s="276"/>
      <c r="WJO36" s="276"/>
      <c r="WJP36" s="276"/>
      <c r="WJQ36" s="276"/>
      <c r="WJR36" s="276"/>
      <c r="WJS36" s="276"/>
      <c r="WJT36" s="276"/>
      <c r="WJU36" s="276"/>
      <c r="WJV36" s="276"/>
      <c r="WJW36" s="276"/>
      <c r="WJX36" s="276"/>
      <c r="WJY36" s="276"/>
      <c r="WJZ36" s="276"/>
      <c r="WKA36" s="276"/>
      <c r="WKB36" s="276"/>
      <c r="WKC36" s="276"/>
      <c r="WKD36" s="276"/>
      <c r="WKE36" s="276"/>
      <c r="WKF36" s="276"/>
      <c r="WKG36" s="276"/>
      <c r="WKH36" s="276"/>
      <c r="WKI36" s="276"/>
      <c r="WKJ36" s="276"/>
      <c r="WKK36" s="276"/>
      <c r="WKL36" s="276"/>
      <c r="WKM36" s="276"/>
      <c r="WKN36" s="276"/>
      <c r="WKO36" s="276"/>
      <c r="WKP36" s="276"/>
      <c r="WKQ36" s="276"/>
      <c r="WKR36" s="276"/>
      <c r="WKS36" s="276"/>
      <c r="WKT36" s="276"/>
      <c r="WKU36" s="276"/>
      <c r="WKV36" s="276"/>
      <c r="WKW36" s="276"/>
      <c r="WKX36" s="276"/>
      <c r="WKY36" s="276"/>
      <c r="WKZ36" s="276"/>
      <c r="WLA36" s="276"/>
      <c r="WLB36" s="276"/>
      <c r="WLC36" s="276"/>
      <c r="WLD36" s="276"/>
      <c r="WLE36" s="276"/>
      <c r="WLF36" s="276"/>
      <c r="WLG36" s="276"/>
      <c r="WLH36" s="276"/>
      <c r="WLI36" s="276"/>
      <c r="WLJ36" s="276"/>
      <c r="WLK36" s="276"/>
      <c r="WLL36" s="276"/>
      <c r="WLM36" s="276"/>
      <c r="WLN36" s="276"/>
      <c r="WLO36" s="276"/>
      <c r="WLP36" s="276"/>
      <c r="WLQ36" s="276"/>
      <c r="WLR36" s="276"/>
      <c r="WLS36" s="276"/>
      <c r="WLT36" s="276"/>
      <c r="WLU36" s="276"/>
      <c r="WLV36" s="276"/>
      <c r="WLW36" s="276"/>
      <c r="WLX36" s="276"/>
      <c r="WLY36" s="276"/>
      <c r="WLZ36" s="276"/>
      <c r="WMA36" s="276"/>
      <c r="WMB36" s="276"/>
      <c r="WMC36" s="276"/>
      <c r="WMD36" s="276"/>
      <c r="WME36" s="276"/>
      <c r="WMF36" s="276"/>
      <c r="WMG36" s="276"/>
      <c r="WMH36" s="276"/>
      <c r="WMI36" s="276"/>
      <c r="WMJ36" s="276"/>
      <c r="WMK36" s="276"/>
      <c r="WML36" s="276"/>
      <c r="WMM36" s="276"/>
      <c r="WMN36" s="276"/>
      <c r="WMO36" s="276"/>
      <c r="WMP36" s="276"/>
      <c r="WMQ36" s="276"/>
      <c r="WMR36" s="276"/>
      <c r="WMS36" s="276"/>
      <c r="WMT36" s="276"/>
      <c r="WMU36" s="276"/>
      <c r="WMV36" s="276"/>
      <c r="WMW36" s="276"/>
      <c r="WMX36" s="276"/>
      <c r="WMY36" s="276"/>
      <c r="WMZ36" s="276"/>
      <c r="WNA36" s="276"/>
      <c r="WNB36" s="276"/>
      <c r="WNC36" s="276"/>
      <c r="WND36" s="276"/>
      <c r="WNE36" s="276"/>
      <c r="WNF36" s="276"/>
      <c r="WNG36" s="276"/>
      <c r="WNH36" s="276"/>
      <c r="WNI36" s="276"/>
      <c r="WNJ36" s="276"/>
      <c r="WNK36" s="276"/>
      <c r="WNL36" s="276"/>
      <c r="WNM36" s="276"/>
      <c r="WNN36" s="276"/>
      <c r="WNO36" s="276"/>
      <c r="WNP36" s="276"/>
      <c r="WNQ36" s="276"/>
      <c r="WNR36" s="276"/>
      <c r="WNS36" s="276"/>
      <c r="WNT36" s="276"/>
      <c r="WNU36" s="276"/>
      <c r="WNV36" s="276"/>
      <c r="WNW36" s="276"/>
      <c r="WNX36" s="276"/>
      <c r="WNY36" s="276"/>
      <c r="WNZ36" s="276"/>
      <c r="WOA36" s="276"/>
      <c r="WOB36" s="276"/>
      <c r="WOC36" s="276"/>
      <c r="WOD36" s="276"/>
      <c r="WOE36" s="276"/>
      <c r="WOF36" s="276"/>
      <c r="WOG36" s="276"/>
      <c r="WOH36" s="276"/>
      <c r="WOI36" s="276"/>
      <c r="WOJ36" s="276"/>
      <c r="WOK36" s="276"/>
      <c r="WOL36" s="276"/>
      <c r="WOM36" s="276"/>
      <c r="WON36" s="276"/>
      <c r="WOO36" s="276"/>
      <c r="WOP36" s="276"/>
      <c r="WOQ36" s="276"/>
      <c r="WOR36" s="276"/>
      <c r="WOS36" s="276"/>
      <c r="WOT36" s="276"/>
      <c r="WOU36" s="276"/>
      <c r="WOV36" s="276"/>
      <c r="WOW36" s="276"/>
      <c r="WOX36" s="276"/>
      <c r="WOY36" s="276"/>
      <c r="WOZ36" s="276"/>
      <c r="WPA36" s="276"/>
      <c r="WPB36" s="276"/>
      <c r="WPC36" s="276"/>
      <c r="WPD36" s="276"/>
      <c r="WPE36" s="276"/>
      <c r="WPF36" s="276"/>
      <c r="WPG36" s="276"/>
      <c r="WPH36" s="276"/>
      <c r="WPI36" s="276"/>
      <c r="WPJ36" s="276"/>
      <c r="WPK36" s="276"/>
      <c r="WPL36" s="276"/>
      <c r="WPM36" s="276"/>
      <c r="WPN36" s="276"/>
      <c r="WPO36" s="276"/>
      <c r="WPP36" s="276"/>
      <c r="WPQ36" s="276"/>
      <c r="WPR36" s="276"/>
      <c r="WPS36" s="276"/>
      <c r="WPT36" s="276"/>
      <c r="WPU36" s="276"/>
      <c r="WPV36" s="276"/>
      <c r="WPW36" s="276"/>
      <c r="WPX36" s="276"/>
      <c r="WPY36" s="276"/>
      <c r="WPZ36" s="276"/>
      <c r="WQA36" s="276"/>
      <c r="WQB36" s="276"/>
      <c r="WQC36" s="276"/>
      <c r="WQD36" s="276"/>
      <c r="WQE36" s="276"/>
      <c r="WQF36" s="276"/>
      <c r="WQG36" s="276"/>
      <c r="WQH36" s="276"/>
      <c r="WQI36" s="276"/>
      <c r="WQJ36" s="276"/>
      <c r="WQK36" s="276"/>
      <c r="WQL36" s="276"/>
      <c r="WQM36" s="276"/>
      <c r="WQN36" s="276"/>
      <c r="WQO36" s="276"/>
      <c r="WQP36" s="276"/>
      <c r="WQQ36" s="276"/>
      <c r="WQR36" s="276"/>
      <c r="WQS36" s="276"/>
      <c r="WQT36" s="276"/>
      <c r="WQU36" s="276"/>
      <c r="WQV36" s="276"/>
      <c r="WQW36" s="276"/>
      <c r="WQX36" s="276"/>
      <c r="WQY36" s="276"/>
      <c r="WQZ36" s="276"/>
      <c r="WRA36" s="276"/>
      <c r="WRB36" s="276"/>
      <c r="WRC36" s="276"/>
      <c r="WRD36" s="276"/>
      <c r="WRE36" s="276"/>
      <c r="WRF36" s="276"/>
      <c r="WRG36" s="276"/>
      <c r="WRH36" s="276"/>
      <c r="WRI36" s="276"/>
      <c r="WRJ36" s="276"/>
      <c r="WRK36" s="276"/>
      <c r="WRL36" s="276"/>
      <c r="WRM36" s="276"/>
      <c r="WRN36" s="276"/>
      <c r="WRO36" s="276"/>
      <c r="WRP36" s="276"/>
      <c r="WRQ36" s="276"/>
      <c r="WRR36" s="276"/>
      <c r="WRS36" s="276"/>
      <c r="WRT36" s="276"/>
      <c r="WRU36" s="276"/>
      <c r="WRV36" s="276"/>
      <c r="WRW36" s="276"/>
      <c r="WRX36" s="276"/>
      <c r="WRY36" s="276"/>
      <c r="WRZ36" s="276"/>
      <c r="WSA36" s="276"/>
      <c r="WSB36" s="276"/>
      <c r="WSC36" s="276"/>
      <c r="WSD36" s="276"/>
      <c r="WSE36" s="276"/>
      <c r="WSF36" s="276"/>
      <c r="WSG36" s="276"/>
      <c r="WSH36" s="276"/>
      <c r="WSI36" s="276"/>
      <c r="WSJ36" s="276"/>
      <c r="WSK36" s="276"/>
      <c r="WSL36" s="276"/>
      <c r="WSM36" s="276"/>
      <c r="WSN36" s="276"/>
      <c r="WSO36" s="276"/>
      <c r="WSP36" s="276"/>
      <c r="WSQ36" s="276"/>
      <c r="WSR36" s="276"/>
      <c r="WSS36" s="276"/>
      <c r="WST36" s="276"/>
      <c r="WSU36" s="276"/>
      <c r="WSV36" s="276"/>
      <c r="WSW36" s="276"/>
      <c r="WSX36" s="276"/>
      <c r="WSY36" s="276"/>
      <c r="WSZ36" s="276"/>
      <c r="WTA36" s="276"/>
      <c r="WTB36" s="276"/>
      <c r="WTC36" s="276"/>
      <c r="WTD36" s="276"/>
      <c r="WTE36" s="276"/>
      <c r="WTF36" s="276"/>
      <c r="WTG36" s="276"/>
      <c r="WTH36" s="276"/>
      <c r="WTI36" s="276"/>
      <c r="WTJ36" s="276"/>
      <c r="WTK36" s="276"/>
      <c r="WTL36" s="276"/>
      <c r="WTM36" s="276"/>
      <c r="WTN36" s="276"/>
      <c r="WTO36" s="276"/>
      <c r="WTP36" s="276"/>
      <c r="WTQ36" s="276"/>
      <c r="WTR36" s="276"/>
      <c r="WTS36" s="276"/>
      <c r="WTT36" s="276"/>
      <c r="WTU36" s="276"/>
      <c r="WTV36" s="276"/>
      <c r="WTW36" s="276"/>
      <c r="WTX36" s="276"/>
      <c r="WTY36" s="276"/>
      <c r="WTZ36" s="276"/>
      <c r="WUA36" s="276"/>
      <c r="WUB36" s="276"/>
      <c r="WUC36" s="276"/>
      <c r="WUD36" s="276"/>
      <c r="WUE36" s="276"/>
      <c r="WUF36" s="276"/>
      <c r="WUG36" s="276"/>
      <c r="WUH36" s="276"/>
      <c r="WUI36" s="276"/>
      <c r="WUJ36" s="276"/>
      <c r="WUK36" s="276"/>
      <c r="WUL36" s="276"/>
      <c r="WUM36" s="276"/>
      <c r="WUN36" s="276"/>
      <c r="WUO36" s="276"/>
      <c r="WUP36" s="276"/>
      <c r="WUQ36" s="276"/>
      <c r="WUR36" s="276"/>
      <c r="WUS36" s="276"/>
      <c r="WUT36" s="276"/>
      <c r="WUU36" s="276"/>
      <c r="WUV36" s="276"/>
      <c r="WUW36" s="276"/>
      <c r="WUX36" s="276"/>
      <c r="WUY36" s="276"/>
      <c r="WUZ36" s="276"/>
      <c r="WVA36" s="276"/>
      <c r="WVB36" s="276"/>
      <c r="WVC36" s="276"/>
      <c r="WVD36" s="276"/>
      <c r="WVE36" s="276"/>
      <c r="WVF36" s="276"/>
      <c r="WVG36" s="276"/>
      <c r="WVH36" s="276"/>
      <c r="WVI36" s="276"/>
      <c r="WVJ36" s="276"/>
      <c r="WVK36" s="276"/>
      <c r="WVL36" s="276"/>
      <c r="WVM36" s="276"/>
      <c r="WVN36" s="276"/>
      <c r="WVO36" s="276"/>
      <c r="WVP36" s="276"/>
      <c r="WVQ36" s="276"/>
      <c r="WVR36" s="276"/>
      <c r="WVS36" s="276"/>
      <c r="WVT36" s="276"/>
      <c r="WVU36" s="276"/>
      <c r="WVV36" s="276"/>
      <c r="WVW36" s="276"/>
      <c r="WVX36" s="276"/>
      <c r="WVY36" s="276"/>
      <c r="WVZ36" s="276"/>
      <c r="WWA36" s="276"/>
      <c r="WWB36" s="276"/>
      <c r="WWC36" s="276"/>
      <c r="WWD36" s="276"/>
      <c r="WWE36" s="276"/>
      <c r="WWF36" s="276"/>
      <c r="WWG36" s="276"/>
      <c r="WWH36" s="276"/>
      <c r="WWI36" s="276"/>
      <c r="WWJ36" s="276"/>
      <c r="WWK36" s="276"/>
      <c r="WWL36" s="276"/>
      <c r="WWM36" s="276"/>
      <c r="WWN36" s="276"/>
      <c r="WWO36" s="276"/>
      <c r="WWP36" s="276"/>
      <c r="WWQ36" s="276"/>
      <c r="WWR36" s="276"/>
      <c r="WWS36" s="276"/>
      <c r="WWT36" s="276"/>
      <c r="WWU36" s="276"/>
      <c r="WWV36" s="276"/>
      <c r="WWW36" s="276"/>
      <c r="WWX36" s="276"/>
      <c r="WWY36" s="276"/>
      <c r="WWZ36" s="276"/>
      <c r="WXA36" s="276"/>
      <c r="WXB36" s="276"/>
      <c r="WXC36" s="276"/>
      <c r="WXD36" s="276"/>
      <c r="WXE36" s="276"/>
      <c r="WXF36" s="276"/>
      <c r="WXG36" s="276"/>
      <c r="WXH36" s="276"/>
      <c r="WXI36" s="276"/>
      <c r="WXJ36" s="276"/>
      <c r="WXK36" s="276"/>
      <c r="WXL36" s="276"/>
      <c r="WXM36" s="276"/>
      <c r="WXN36" s="276"/>
      <c r="WXO36" s="276"/>
      <c r="WXP36" s="276"/>
      <c r="WXQ36" s="276"/>
      <c r="WXR36" s="276"/>
      <c r="WXS36" s="276"/>
      <c r="WXT36" s="276"/>
      <c r="WXU36" s="276"/>
      <c r="WXV36" s="276"/>
      <c r="WXW36" s="276"/>
      <c r="WXX36" s="276"/>
      <c r="WXY36" s="276"/>
      <c r="WXZ36" s="276"/>
      <c r="WYA36" s="276"/>
      <c r="WYB36" s="276"/>
      <c r="WYC36" s="276"/>
      <c r="WYD36" s="276"/>
      <c r="WYE36" s="276"/>
      <c r="WYF36" s="276"/>
      <c r="WYG36" s="276"/>
      <c r="WYH36" s="276"/>
      <c r="WYI36" s="276"/>
      <c r="WYJ36" s="276"/>
      <c r="WYK36" s="276"/>
      <c r="WYL36" s="276"/>
      <c r="WYM36" s="276"/>
      <c r="WYN36" s="276"/>
      <c r="WYO36" s="276"/>
      <c r="WYP36" s="276"/>
      <c r="WYQ36" s="276"/>
      <c r="WYR36" s="276"/>
      <c r="WYS36" s="276"/>
      <c r="WYT36" s="276"/>
      <c r="WYU36" s="276"/>
      <c r="WYV36" s="276"/>
      <c r="WYW36" s="276"/>
      <c r="WYX36" s="276"/>
      <c r="WYY36" s="276"/>
      <c r="WYZ36" s="276"/>
      <c r="WZA36" s="276"/>
      <c r="WZB36" s="276"/>
      <c r="WZC36" s="276"/>
      <c r="WZD36" s="276"/>
      <c r="WZE36" s="276"/>
      <c r="WZF36" s="276"/>
      <c r="WZG36" s="276"/>
      <c r="WZH36" s="276"/>
      <c r="WZI36" s="276"/>
      <c r="WZJ36" s="276"/>
      <c r="WZK36" s="276"/>
      <c r="WZL36" s="276"/>
      <c r="WZM36" s="276"/>
      <c r="WZN36" s="276"/>
      <c r="WZO36" s="276"/>
      <c r="WZP36" s="276"/>
      <c r="WZQ36" s="276"/>
      <c r="WZR36" s="276"/>
      <c r="WZS36" s="276"/>
      <c r="WZT36" s="276"/>
      <c r="WZU36" s="276"/>
      <c r="WZV36" s="276"/>
      <c r="WZW36" s="276"/>
      <c r="WZX36" s="276"/>
      <c r="WZY36" s="276"/>
      <c r="WZZ36" s="276"/>
      <c r="XAA36" s="276"/>
      <c r="XAB36" s="276"/>
      <c r="XAC36" s="276"/>
      <c r="XAD36" s="276"/>
      <c r="XAE36" s="276"/>
      <c r="XAF36" s="276"/>
      <c r="XAG36" s="276"/>
      <c r="XAH36" s="276"/>
      <c r="XAI36" s="276"/>
      <c r="XAJ36" s="276"/>
      <c r="XAK36" s="276"/>
      <c r="XAL36" s="276"/>
      <c r="XAM36" s="276"/>
      <c r="XAN36" s="276"/>
      <c r="XAO36" s="276"/>
      <c r="XAP36" s="276"/>
      <c r="XAQ36" s="276"/>
      <c r="XAR36" s="276"/>
      <c r="XAS36" s="276"/>
      <c r="XAT36" s="276"/>
      <c r="XAU36" s="276"/>
      <c r="XAV36" s="276"/>
      <c r="XAW36" s="276"/>
      <c r="XAX36" s="276"/>
      <c r="XAY36" s="276"/>
      <c r="XAZ36" s="276"/>
      <c r="XBA36" s="276"/>
      <c r="XBB36" s="276"/>
      <c r="XBC36" s="276"/>
      <c r="XBD36" s="276"/>
      <c r="XBE36" s="276"/>
      <c r="XBF36" s="276"/>
      <c r="XBG36" s="276"/>
      <c r="XBH36" s="276"/>
      <c r="XBI36" s="276"/>
      <c r="XBJ36" s="276"/>
      <c r="XBK36" s="276"/>
      <c r="XBL36" s="276"/>
      <c r="XBM36" s="276"/>
      <c r="XBN36" s="276"/>
      <c r="XBO36" s="276"/>
      <c r="XBP36" s="276"/>
      <c r="XBQ36" s="276"/>
      <c r="XBR36" s="276"/>
      <c r="XBS36" s="276"/>
      <c r="XBT36" s="276"/>
      <c r="XBU36" s="276"/>
      <c r="XBV36" s="276"/>
      <c r="XBW36" s="276"/>
      <c r="XBX36" s="276"/>
      <c r="XBY36" s="276"/>
      <c r="XBZ36" s="276"/>
      <c r="XCA36" s="276"/>
      <c r="XCB36" s="276"/>
      <c r="XCC36" s="276"/>
      <c r="XCD36" s="276"/>
      <c r="XCE36" s="276"/>
      <c r="XCF36" s="276"/>
      <c r="XCG36" s="276"/>
      <c r="XCH36" s="276"/>
      <c r="XCI36" s="276"/>
      <c r="XCJ36" s="276"/>
      <c r="XCK36" s="276"/>
      <c r="XCL36" s="276"/>
      <c r="XCM36" s="276"/>
      <c r="XCN36" s="276"/>
      <c r="XCO36" s="276"/>
      <c r="XCP36" s="276"/>
      <c r="XCQ36" s="276"/>
      <c r="XCR36" s="276"/>
      <c r="XCS36" s="276"/>
      <c r="XCT36" s="276"/>
      <c r="XCU36" s="276"/>
      <c r="XCV36" s="276"/>
      <c r="XCW36" s="276"/>
      <c r="XCX36" s="276"/>
      <c r="XCY36" s="276"/>
      <c r="XCZ36" s="276"/>
      <c r="XDA36" s="276"/>
      <c r="XDB36" s="276"/>
      <c r="XDC36" s="276"/>
      <c r="XDD36" s="276"/>
      <c r="XDE36" s="276"/>
      <c r="XDF36" s="276"/>
      <c r="XDG36" s="276"/>
      <c r="XDH36" s="276"/>
      <c r="XDI36" s="276"/>
      <c r="XDJ36" s="276"/>
      <c r="XDK36" s="276"/>
      <c r="XDL36" s="276"/>
      <c r="XDM36" s="276"/>
      <c r="XDN36" s="276"/>
      <c r="XDO36" s="276"/>
      <c r="XDP36" s="276"/>
      <c r="XDQ36" s="276"/>
      <c r="XDR36" s="276"/>
      <c r="XDS36" s="276"/>
      <c r="XDT36" s="276"/>
      <c r="XDU36" s="276"/>
      <c r="XDV36" s="276"/>
      <c r="XDW36" s="276"/>
      <c r="XDX36" s="276"/>
      <c r="XDY36" s="276"/>
      <c r="XDZ36" s="276"/>
      <c r="XEA36" s="276"/>
      <c r="XEB36" s="276"/>
      <c r="XEC36" s="276"/>
      <c r="XED36" s="276"/>
      <c r="XEE36" s="276"/>
      <c r="XEF36" s="276"/>
      <c r="XEG36" s="276"/>
      <c r="XEH36" s="276"/>
      <c r="XEI36" s="276"/>
      <c r="XEJ36" s="276"/>
      <c r="XEK36" s="276"/>
      <c r="XEL36" s="276"/>
      <c r="XEM36" s="276"/>
      <c r="XEN36" s="276"/>
      <c r="XEO36" s="276"/>
      <c r="XEP36" s="276"/>
      <c r="XEQ36" s="276"/>
      <c r="XER36" s="276"/>
      <c r="XES36" s="276"/>
      <c r="XET36" s="276"/>
    </row>
    <row r="37" spans="1:16374" s="248" customFormat="1" x14ac:dyDescent="0.3">
      <c r="A37" s="250">
        <f>IF(B37="MATIERE",VLOOKUP($C37,MATIERE!$B$2:$K$601,10,0),IF(B37="MOA",VLOOKUP($C37,ATELIER!$B$2:$K$291,10,0),IF(B37="MOC",VLOOKUP($C37,CHANTIER!$B$2:$K$291,10,0),IF(B37="MP",VLOOKUP($C37,MINIPELLE!$B$2:$K$291,10,0),""))))</f>
        <v>17</v>
      </c>
      <c r="B37" s="248" t="s">
        <v>298</v>
      </c>
      <c r="C37" s="275" t="s">
        <v>101</v>
      </c>
      <c r="D37" s="274" t="str">
        <f>IF(B37="MATIERE",VLOOKUP($C37,[4]MATIERE!$B$2:$K$601,6,0),IF(B37="MOA",VLOOKUP($C37,[4]ATELIER!$B$2:$K$291,3,0),IF(B37="MOC",VLOOKUP($C37,[4]CHANTIER!$B$2:$K$291,3,0),IF(B37="MP",VLOOKUP($C37,[4]MINIPELLE!$B$2:$K$291,3,0),""))))</f>
        <v>pc</v>
      </c>
      <c r="F37" s="251"/>
      <c r="H37" s="251" t="s">
        <v>2005</v>
      </c>
      <c r="J37" s="251" t="s">
        <v>2011</v>
      </c>
      <c r="L37" s="251"/>
      <c r="N37" s="251"/>
      <c r="P37" s="251"/>
      <c r="R37" s="251"/>
      <c r="T37" s="251"/>
      <c r="V37" s="251"/>
      <c r="W37" s="274" t="str">
        <f t="shared" si="2"/>
        <v/>
      </c>
      <c r="X37" s="274" t="str">
        <f t="shared" si="6"/>
        <v/>
      </c>
      <c r="Y37" s="274" t="str">
        <f t="shared" si="7"/>
        <v xml:space="preserve">INSERT INTO SC_SystemeProduits(RefDimension,NomSysteme,typePresta,ligne,formule,cte1,DateModif) values (null,'COLLECTE_PVC63','MOC',17,'DISTANCE_B1/3*COLLECTE_PVC_OK*COLLECTE_63_OK',null,now());
</v>
      </c>
      <c r="Z37" s="274" t="str">
        <f t="shared" si="8"/>
        <v/>
      </c>
      <c r="AA37" s="274" t="str">
        <f t="shared" si="9"/>
        <v xml:space="preserve">INSERT INTO SC_SystemeProduits(RefDimension,NomSysteme,typePresta,ligne,formule,cte1,DateModif) values (null,'COLLECTE_PVC50','MOC',17,'DISTANCE_B1/3*COLLECTE_PVC_OK*COLLECTE_50_OK',null,now());
</v>
      </c>
      <c r="AB37" s="274" t="str">
        <f t="shared" si="10"/>
        <v/>
      </c>
      <c r="AC37" s="274" t="str">
        <f t="shared" si="11"/>
        <v/>
      </c>
      <c r="AD37" s="274" t="str">
        <f t="shared" si="12"/>
        <v/>
      </c>
      <c r="AE37" s="274" t="str">
        <f t="shared" si="13"/>
        <v/>
      </c>
      <c r="AF37" s="274" t="str">
        <f t="shared" si="14"/>
        <v/>
      </c>
      <c r="AG37" s="274" t="str">
        <f t="shared" si="15"/>
        <v/>
      </c>
      <c r="AH37" s="274" t="str">
        <f t="shared" si="16"/>
        <v/>
      </c>
      <c r="AI37" s="274" t="str">
        <f t="shared" si="17"/>
        <v/>
      </c>
      <c r="AJ37" s="274" t="str">
        <f t="shared" si="18"/>
        <v/>
      </c>
      <c r="AK37" s="274" t="str">
        <f t="shared" si="19"/>
        <v/>
      </c>
      <c r="AL37" s="274" t="str">
        <f t="shared" si="3"/>
        <v/>
      </c>
      <c r="AM37" s="274" t="str">
        <f t="shared" si="4"/>
        <v/>
      </c>
      <c r="AN37" s="274"/>
      <c r="AO37" s="274"/>
      <c r="AP37" s="274"/>
      <c r="AQ37" s="274"/>
      <c r="AR37" s="274"/>
      <c r="AS37" s="274"/>
      <c r="AT37" s="274"/>
      <c r="AU37" s="274"/>
      <c r="AV37" s="274"/>
      <c r="AW37" s="274"/>
      <c r="AX37" s="274"/>
      <c r="AY37" s="274"/>
      <c r="AZ37" s="274"/>
      <c r="BA37" s="274"/>
      <c r="BB37" s="274"/>
      <c r="BC37" s="274"/>
      <c r="BD37" s="274"/>
      <c r="BE37" s="274"/>
      <c r="BF37" s="274"/>
      <c r="BG37" s="274"/>
      <c r="BH37" s="274"/>
      <c r="BI37" s="274"/>
      <c r="BJ37" s="274"/>
      <c r="BK37" s="274"/>
      <c r="BL37" s="274"/>
      <c r="BM37" s="274"/>
      <c r="BN37" s="274"/>
      <c r="BO37" s="274"/>
      <c r="BP37" s="274" t="str">
        <f t="shared" si="5"/>
        <v/>
      </c>
      <c r="BQ37" s="251"/>
      <c r="BR37" s="251"/>
      <c r="BT37" s="251"/>
      <c r="BU37" s="251"/>
    </row>
    <row r="38" spans="1:16374" s="248" customFormat="1" x14ac:dyDescent="0.3">
      <c r="A38" s="250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248" t="s">
        <v>298</v>
      </c>
      <c r="C38" s="275" t="s">
        <v>124</v>
      </c>
      <c r="D38" s="274" t="str">
        <f>IF(B38="MATIERE",VLOOKUP($C38,[4]MATIERE!$B$2:$K$601,6,0),IF(B38="MOA",VLOOKUP($C38,[4]ATELIER!$B$2:$K$291,3,0),IF(B38="MOC",VLOOKUP($C38,[4]CHANTIER!$B$2:$K$291,3,0),IF(B38="MP",VLOOKUP($C38,[4]MINIPELLE!$B$2:$K$291,3,0),""))))</f>
        <v>ml</v>
      </c>
      <c r="F38" s="251"/>
      <c r="H38" s="251"/>
      <c r="J38" s="251"/>
      <c r="L38" s="251" t="s">
        <v>2003</v>
      </c>
      <c r="N38" s="251" t="s">
        <v>2009</v>
      </c>
      <c r="P38" s="251"/>
      <c r="R38" s="251"/>
      <c r="T38" s="251"/>
      <c r="V38" s="251"/>
      <c r="W38" s="274" t="str">
        <f t="shared" si="2"/>
        <v/>
      </c>
      <c r="X38" s="274" t="str">
        <f t="shared" si="6"/>
        <v/>
      </c>
      <c r="Y38" s="274" t="str">
        <f t="shared" si="7"/>
        <v/>
      </c>
      <c r="Z38" s="274" t="str">
        <f t="shared" si="8"/>
        <v/>
      </c>
      <c r="AA38" s="274" t="str">
        <f t="shared" si="9"/>
        <v/>
      </c>
      <c r="AB38" s="274" t="str">
        <f t="shared" si="10"/>
        <v/>
      </c>
      <c r="AC38" s="274" t="str">
        <f t="shared" si="11"/>
        <v xml:space="preserve">INSERT INTO SC_SystemeProduits(RefDimension,NomSysteme,typePresta,ligne,formule,cte1,DateModif) values (null,'COLLECTE_PEHD63','MOC',29,'DISTANCE_B1*COLLECTE_PEHD_OK*COLLECTE_63_OK',null,now());
</v>
      </c>
      <c r="AD38" s="274" t="str">
        <f t="shared" si="12"/>
        <v/>
      </c>
      <c r="AE38" s="274" t="str">
        <f t="shared" si="13"/>
        <v xml:space="preserve">INSERT INTO SC_SystemeProduits(RefDimension,NomSysteme,typePresta,ligne,formule,cte1,DateModif) values (null,'COLLECTE_PEHD50','MOC',29,'DISTANCE_B1*COLLECTE_PEHD_OK*COLLECTE_50_OK',null,now());
</v>
      </c>
      <c r="AF38" s="274" t="str">
        <f t="shared" si="14"/>
        <v/>
      </c>
      <c r="AG38" s="274" t="str">
        <f t="shared" si="15"/>
        <v/>
      </c>
      <c r="AH38" s="274" t="str">
        <f t="shared" si="16"/>
        <v/>
      </c>
      <c r="AI38" s="274" t="str">
        <f t="shared" si="17"/>
        <v/>
      </c>
      <c r="AJ38" s="274" t="str">
        <f t="shared" si="18"/>
        <v/>
      </c>
      <c r="AK38" s="274" t="str">
        <f t="shared" si="19"/>
        <v/>
      </c>
      <c r="AL38" s="274" t="str">
        <f t="shared" si="3"/>
        <v/>
      </c>
      <c r="AM38" s="274" t="str">
        <f t="shared" si="4"/>
        <v/>
      </c>
      <c r="AN38" s="274"/>
      <c r="AO38" s="274"/>
      <c r="AP38" s="274"/>
      <c r="AQ38" s="274"/>
      <c r="AR38" s="274"/>
      <c r="AS38" s="274"/>
      <c r="AT38" s="274"/>
      <c r="AU38" s="274"/>
      <c r="AV38" s="274"/>
      <c r="AW38" s="274"/>
      <c r="AX38" s="274"/>
      <c r="AY38" s="274"/>
      <c r="AZ38" s="274"/>
      <c r="BA38" s="274"/>
      <c r="BB38" s="274"/>
      <c r="BC38" s="274"/>
      <c r="BD38" s="274"/>
      <c r="BE38" s="274"/>
      <c r="BF38" s="274"/>
      <c r="BG38" s="274"/>
      <c r="BH38" s="274"/>
      <c r="BI38" s="274"/>
      <c r="BJ38" s="274"/>
      <c r="BK38" s="274"/>
      <c r="BL38" s="274"/>
      <c r="BM38" s="274"/>
      <c r="BN38" s="274"/>
      <c r="BO38" s="274"/>
      <c r="BP38" s="274" t="str">
        <f t="shared" si="5"/>
        <v/>
      </c>
      <c r="BQ38" s="251"/>
      <c r="BR38" s="251"/>
      <c r="BT38" s="251"/>
      <c r="BU38" s="251"/>
    </row>
    <row r="39" spans="1:16374" s="248" customFormat="1" x14ac:dyDescent="0.3">
      <c r="A39" s="250">
        <f>IF(B39="MATIERE",VLOOKUP($C39,MATIERE!$B$2:$K$601,10,0),IF(B39="MOA",VLOOKUP($C39,ATELIER!$B$2:$K$291,10,0),IF(B39="MOC",VLOOKUP($C39,CHANTIER!$B$2:$K$291,10,0),IF(B39="MP",VLOOKUP($C39,MINIPELLE!$B$2:$K$291,10,0),""))))</f>
        <v>20</v>
      </c>
      <c r="B39" s="248" t="s">
        <v>299</v>
      </c>
      <c r="C39" s="248" t="s">
        <v>227</v>
      </c>
      <c r="D39" s="274" t="str">
        <f>IF(B39="MATIERE",VLOOKUP($C39,[4]MATIERE!$B$2:$K$601,6,0),IF(B39="MOA",VLOOKUP($C39,[4]ATELIER!$B$2:$K$291,3,0),IF(B39="MOC",VLOOKUP($C39,[4]CHANTIER!$B$2:$K$291,3,0),IF(B39="MP",VLOOKUP($C39,[4]MINIPELLE!$B$2:$K$291,3,0),""))))</f>
        <v>ml</v>
      </c>
      <c r="F39" s="251"/>
      <c r="H39" s="251" t="s">
        <v>2002</v>
      </c>
      <c r="J39" s="251" t="s">
        <v>2012</v>
      </c>
      <c r="L39" s="251" t="s">
        <v>2003</v>
      </c>
      <c r="N39" s="251" t="s">
        <v>2009</v>
      </c>
      <c r="P39" s="251"/>
      <c r="R39" s="251"/>
      <c r="T39" s="251"/>
      <c r="V39" s="251"/>
      <c r="W39" s="274" t="str">
        <f t="shared" si="2"/>
        <v/>
      </c>
      <c r="X39" s="274" t="str">
        <f t="shared" si="6"/>
        <v/>
      </c>
      <c r="Y39" s="274" t="str">
        <f t="shared" si="7"/>
        <v xml:space="preserve">INSERT INTO SC_SystemeProduits(RefDimension,NomSysteme,typePresta,ligne,formule,cte1,DateModif) values (null,'COLLECTE_PVC63','MP',20,'DISTANCE_B1*COLLECTE_PVC_OK*COLLECTE_63_OK',null,now());
</v>
      </c>
      <c r="Z39" s="274" t="str">
        <f t="shared" si="8"/>
        <v/>
      </c>
      <c r="AA39" s="274" t="str">
        <f t="shared" si="9"/>
        <v xml:space="preserve">INSERT INTO SC_SystemeProduits(RefDimension,NomSysteme,typePresta,ligne,formule,cte1,DateModif) values (null,'COLLECTE_PVC50','MP',20,'DISTANCE_B1*COLLECTE_PVC_OK*COLLECTE_50_OK',null,now());
</v>
      </c>
      <c r="AB39" s="274" t="str">
        <f t="shared" si="10"/>
        <v/>
      </c>
      <c r="AC39" s="274" t="str">
        <f t="shared" si="11"/>
        <v xml:space="preserve">INSERT INTO SC_SystemeProduits(RefDimension,NomSysteme,typePresta,ligne,formule,cte1,DateModif) values (null,'COLLECTE_PEHD63','MP',20,'DISTANCE_B1*COLLECTE_PEHD_OK*COLLECTE_63_OK',null,now());
</v>
      </c>
      <c r="AD39" s="274" t="str">
        <f t="shared" si="12"/>
        <v/>
      </c>
      <c r="AE39" s="274" t="str">
        <f t="shared" si="13"/>
        <v xml:space="preserve">INSERT INTO SC_SystemeProduits(RefDimension,NomSysteme,typePresta,ligne,formule,cte1,DateModif) values (null,'COLLECTE_PEHD50','MP',20,'DISTANCE_B1*COLLECTE_PEHD_OK*COLLECTE_50_OK',null,now());
</v>
      </c>
      <c r="AF39" s="274" t="str">
        <f t="shared" si="14"/>
        <v/>
      </c>
      <c r="AG39" s="274" t="str">
        <f t="shared" si="15"/>
        <v/>
      </c>
      <c r="AH39" s="274" t="str">
        <f t="shared" si="16"/>
        <v/>
      </c>
      <c r="AI39" s="274" t="str">
        <f t="shared" si="17"/>
        <v/>
      </c>
      <c r="AJ39" s="274" t="str">
        <f t="shared" si="18"/>
        <v/>
      </c>
      <c r="AK39" s="274" t="str">
        <f t="shared" si="19"/>
        <v/>
      </c>
      <c r="AL39" s="274" t="str">
        <f t="shared" si="3"/>
        <v/>
      </c>
      <c r="AM39" s="274" t="str">
        <f t="shared" si="4"/>
        <v/>
      </c>
      <c r="AN39" s="274"/>
      <c r="AO39" s="274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274"/>
      <c r="BA39" s="274"/>
      <c r="BB39" s="274"/>
      <c r="BC39" s="274"/>
      <c r="BD39" s="274"/>
      <c r="BE39" s="274"/>
      <c r="BF39" s="274"/>
      <c r="BG39" s="274"/>
      <c r="BH39" s="274"/>
      <c r="BI39" s="274"/>
      <c r="BJ39" s="274"/>
      <c r="BK39" s="274"/>
      <c r="BL39" s="274"/>
      <c r="BM39" s="274"/>
      <c r="BN39" s="274"/>
      <c r="BO39" s="274"/>
      <c r="BP39" s="274" t="str">
        <f t="shared" si="5"/>
        <v/>
      </c>
      <c r="BQ39" s="251"/>
      <c r="BR39" s="251"/>
      <c r="BT39" s="251"/>
      <c r="BU39" s="251"/>
    </row>
    <row r="40" spans="1:16374" s="248" customFormat="1" x14ac:dyDescent="0.3">
      <c r="A40" s="250">
        <f>IF(B40="MATIERE",VLOOKUP($C40,MATIERE!$B$2:$K$601,10,0),IF(B40="MOA",VLOOKUP($C40,ATELIER!$B$2:$K$291,10,0),IF(B40="MOC",VLOOKUP($C40,CHANTIER!$B$2:$K$291,10,0),IF(B40="MP",VLOOKUP($C40,MINIPELLE!$B$2:$K$291,10,0),""))))</f>
        <v>17</v>
      </c>
      <c r="B40" s="248" t="s">
        <v>294</v>
      </c>
      <c r="C40" s="248" t="s">
        <v>1673</v>
      </c>
      <c r="D40" s="274" t="str">
        <f>IF(B40="MATIERE",VLOOKUP($C40,[4]MATIERE!$B$2:$K$601,6,0),IF(B40="MOA",VLOOKUP($C40,[4]ATELIER!$B$2:$K$291,3,0),IF(B40="MOC",VLOOKUP($C40,[4]CHANTIER!$B$2:$K$291,3,0),IF(B40="MP",VLOOKUP($C40,[4]MINIPELLE!$B$2:$K$291,3,0),""))))</f>
        <v>pc</v>
      </c>
      <c r="F40" s="251"/>
      <c r="H40" s="251"/>
      <c r="J40" s="251"/>
      <c r="L40" s="251"/>
      <c r="N40" s="251"/>
      <c r="P40" s="251"/>
      <c r="R40" s="251" t="s">
        <v>926</v>
      </c>
      <c r="T40" s="251"/>
      <c r="V40" s="251"/>
      <c r="W40" s="274" t="str">
        <f t="shared" si="2"/>
        <v/>
      </c>
      <c r="X40" s="274" t="str">
        <f t="shared" si="6"/>
        <v/>
      </c>
      <c r="Y40" s="274" t="str">
        <f t="shared" si="7"/>
        <v/>
      </c>
      <c r="Z40" s="274" t="str">
        <f t="shared" si="8"/>
        <v/>
      </c>
      <c r="AA40" s="274" t="str">
        <f t="shared" si="9"/>
        <v/>
      </c>
      <c r="AB40" s="274" t="str">
        <f t="shared" si="10"/>
        <v/>
      </c>
      <c r="AC40" s="274" t="str">
        <f t="shared" si="11"/>
        <v/>
      </c>
      <c r="AD40" s="274" t="str">
        <f t="shared" si="12"/>
        <v/>
      </c>
      <c r="AE40" s="274" t="str">
        <f t="shared" si="13"/>
        <v/>
      </c>
      <c r="AF40" s="274" t="str">
        <f t="shared" si="14"/>
        <v/>
      </c>
      <c r="AG40" s="274" t="str">
        <f t="shared" si="15"/>
        <v/>
      </c>
      <c r="AH40" s="274" t="str">
        <f t="shared" si="16"/>
        <v/>
      </c>
      <c r="AI40" s="274" t="str">
        <f t="shared" si="17"/>
        <v xml:space="preserve">INSERT INTO SC_SystemeProduits(RefDimension,NomSysteme,typePresta,ligne,formule,cte1,DateModif) values (null,'COLLECTE_SM','MATIERE',17,'NB_SORTIES_MAISON',null,now());
</v>
      </c>
      <c r="AJ40" s="274" t="str">
        <f t="shared" si="18"/>
        <v/>
      </c>
      <c r="AK40" s="274" t="str">
        <f t="shared" si="19"/>
        <v/>
      </c>
      <c r="AL40" s="274" t="str">
        <f t="shared" si="3"/>
        <v/>
      </c>
      <c r="AM40" s="274" t="str">
        <f t="shared" si="4"/>
        <v/>
      </c>
      <c r="AN40" s="274"/>
      <c r="AO40" s="274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274"/>
      <c r="BA40" s="274"/>
      <c r="BB40" s="274"/>
      <c r="BC40" s="274"/>
      <c r="BD40" s="274"/>
      <c r="BE40" s="274"/>
      <c r="BF40" s="274"/>
      <c r="BG40" s="274"/>
      <c r="BH40" s="274"/>
      <c r="BI40" s="274"/>
      <c r="BJ40" s="274"/>
      <c r="BK40" s="274"/>
      <c r="BL40" s="274"/>
      <c r="BM40" s="274"/>
      <c r="BN40" s="274"/>
      <c r="BO40" s="274"/>
      <c r="BP40" s="274" t="str">
        <f t="shared" si="5"/>
        <v/>
      </c>
      <c r="BQ40" s="251"/>
      <c r="BR40" s="251"/>
      <c r="BT40" s="251"/>
      <c r="BU40" s="251"/>
    </row>
    <row r="41" spans="1:16374" s="248" customFormat="1" x14ac:dyDescent="0.3">
      <c r="A41" s="250">
        <f>IF(B41="MATIERE",VLOOKUP($C41,MATIERE!$B$2:$K$601,10,0),IF(B41="MOA",VLOOKUP($C41,ATELIER!$B$2:$K$291,10,0),IF(B41="MOC",VLOOKUP($C41,CHANTIER!$B$2:$K$291,10,0),IF(B41="MP",VLOOKUP($C41,MINIPELLE!$B$2:$K$291,10,0),""))))</f>
        <v>254</v>
      </c>
      <c r="B41" s="248" t="s">
        <v>294</v>
      </c>
      <c r="C41" s="248" t="s">
        <v>505</v>
      </c>
      <c r="D41" s="274" t="str">
        <f>IF(B41="MATIERE",VLOOKUP($C41,[4]MATIERE!$B$2:$K$601,6,0),IF(B41="MOA",VLOOKUP($C41,[4]ATELIER!$B$2:$K$291,3,0),IF(B41="MOC",VLOOKUP($C41,[4]CHANTIER!$B$2:$K$291,3,0),IF(B41="MP",VLOOKUP($C41,[4]MINIPELLE!$B$2:$K$291,3,0),""))))</f>
        <v>pc</v>
      </c>
      <c r="F41" s="251"/>
      <c r="H41" s="251"/>
      <c r="J41" s="251"/>
      <c r="L41" s="251" t="s">
        <v>2006</v>
      </c>
      <c r="N41" s="251"/>
      <c r="P41" s="251"/>
      <c r="R41" s="251"/>
      <c r="V41" s="251"/>
      <c r="W41" s="274" t="str">
        <f t="shared" si="2"/>
        <v/>
      </c>
      <c r="X41" s="274" t="str">
        <f t="shared" si="6"/>
        <v/>
      </c>
      <c r="Y41" s="274" t="str">
        <f t="shared" si="7"/>
        <v/>
      </c>
      <c r="Z41" s="274" t="str">
        <f t="shared" si="8"/>
        <v/>
      </c>
      <c r="AA41" s="274" t="str">
        <f t="shared" si="9"/>
        <v/>
      </c>
      <c r="AB41" s="274" t="str">
        <f t="shared" si="10"/>
        <v/>
      </c>
      <c r="AC41" s="274" t="str">
        <f t="shared" si="11"/>
        <v xml:space="preserve">INSERT INTO SC_SystemeProduits(RefDimension,NomSysteme,typePresta,ligne,formule,cte1,DateModif) values (null,'COLLECTE_PEHD63','MATIERE',254,'PR1_OK*COLLECTE_PEHD_OK*COLLECTE_63_OK',null,now());
</v>
      </c>
      <c r="AD41" s="274" t="str">
        <f t="shared" si="12"/>
        <v/>
      </c>
      <c r="AE41" s="274" t="str">
        <f t="shared" si="13"/>
        <v/>
      </c>
      <c r="AF41" s="274" t="str">
        <f t="shared" si="14"/>
        <v/>
      </c>
      <c r="AG41" s="274" t="str">
        <f t="shared" si="15"/>
        <v/>
      </c>
      <c r="AH41" s="274" t="str">
        <f t="shared" si="16"/>
        <v/>
      </c>
      <c r="AI41" s="274" t="str">
        <f t="shared" si="17"/>
        <v/>
      </c>
      <c r="AJ41" s="274" t="str">
        <f t="shared" si="18"/>
        <v/>
      </c>
      <c r="AK41" s="274" t="str">
        <f t="shared" si="19"/>
        <v/>
      </c>
      <c r="AL41" s="274" t="str">
        <f t="shared" si="3"/>
        <v/>
      </c>
      <c r="AM41" s="274" t="str">
        <f t="shared" si="4"/>
        <v/>
      </c>
      <c r="AN41" s="274"/>
      <c r="AO41" s="274"/>
      <c r="AP41" s="274"/>
      <c r="AQ41" s="274"/>
      <c r="AR41" s="274"/>
      <c r="AS41" s="274"/>
      <c r="AT41" s="274"/>
      <c r="AU41" s="274"/>
      <c r="AV41" s="274"/>
      <c r="AW41" s="274"/>
      <c r="AX41" s="274"/>
      <c r="AY41" s="274"/>
      <c r="AZ41" s="274"/>
      <c r="BA41" s="274"/>
      <c r="BB41" s="274"/>
      <c r="BC41" s="274"/>
      <c r="BD41" s="274"/>
      <c r="BE41" s="274"/>
      <c r="BF41" s="274"/>
      <c r="BG41" s="274"/>
      <c r="BH41" s="274"/>
      <c r="BI41" s="274"/>
      <c r="BJ41" s="274"/>
      <c r="BK41" s="274"/>
      <c r="BL41" s="274"/>
      <c r="BM41" s="274"/>
      <c r="BN41" s="274"/>
      <c r="BO41" s="274"/>
      <c r="BP41" s="274" t="str">
        <f t="shared" si="5"/>
        <v/>
      </c>
      <c r="BQ41" s="251"/>
      <c r="BR41" s="251"/>
      <c r="BT41" s="251"/>
      <c r="BU41" s="251"/>
    </row>
    <row r="42" spans="1:16374" s="248" customFormat="1" x14ac:dyDescent="0.3">
      <c r="A42" s="250">
        <f>IF(B42="MATIERE",VLOOKUP($C42,MATIERE!$B$2:$K$601,10,0),IF(B42="MOA",VLOOKUP($C42,ATELIER!$B$2:$K$291,10,0),IF(B42="MOC",VLOOKUP($C42,CHANTIER!$B$2:$K$291,10,0),IF(B42="MP",VLOOKUP($C42,MINIPELLE!$B$2:$K$291,10,0),""))))</f>
        <v>458</v>
      </c>
      <c r="B42" s="248" t="s">
        <v>294</v>
      </c>
      <c r="C42" s="248" t="s">
        <v>1205</v>
      </c>
      <c r="D42" s="274" t="str">
        <f>IF(B42="MATIERE",VLOOKUP($C42,[4]MATIERE!$B$2:$K$601,6,0),IF(B42="MOA",VLOOKUP($C42,[4]ATELIER!$B$2:$K$291,3,0),IF(B42="MOC",VLOOKUP($C42,[4]CHANTIER!$B$2:$K$291,3,0),IF(B42="MP",VLOOKUP($C42,[4]MINIPELLE!$B$2:$K$291,3,0),""))))</f>
        <v>pc</v>
      </c>
      <c r="F42" s="251"/>
      <c r="H42" s="251"/>
      <c r="J42" s="251"/>
      <c r="L42" s="251" t="s">
        <v>2006</v>
      </c>
      <c r="N42" s="251"/>
      <c r="P42" s="251"/>
      <c r="R42" s="251"/>
      <c r="V42" s="251"/>
      <c r="W42" s="274" t="str">
        <f t="shared" si="2"/>
        <v/>
      </c>
      <c r="X42" s="274" t="str">
        <f t="shared" si="6"/>
        <v/>
      </c>
      <c r="Y42" s="274" t="str">
        <f t="shared" si="7"/>
        <v/>
      </c>
      <c r="Z42" s="274" t="str">
        <f t="shared" si="8"/>
        <v/>
      </c>
      <c r="AA42" s="274" t="str">
        <f t="shared" si="9"/>
        <v/>
      </c>
      <c r="AB42" s="274" t="str">
        <f t="shared" si="10"/>
        <v/>
      </c>
      <c r="AC42" s="274" t="str">
        <f t="shared" si="11"/>
        <v xml:space="preserve">INSERT INTO SC_SystemeProduits(RefDimension,NomSysteme,typePresta,ligne,formule,cte1,DateModif) values (null,'COLLECTE_PEHD63','MATIERE',458,'PR1_OK*COLLECTE_PEHD_OK*COLLECTE_63_OK',null,now());
</v>
      </c>
      <c r="AD42" s="274" t="str">
        <f t="shared" si="12"/>
        <v/>
      </c>
      <c r="AE42" s="274" t="str">
        <f t="shared" si="13"/>
        <v/>
      </c>
      <c r="AF42" s="274" t="str">
        <f t="shared" si="14"/>
        <v/>
      </c>
      <c r="AG42" s="274" t="str">
        <f t="shared" si="15"/>
        <v/>
      </c>
      <c r="AH42" s="274" t="str">
        <f t="shared" si="16"/>
        <v/>
      </c>
      <c r="AI42" s="274" t="str">
        <f t="shared" si="17"/>
        <v/>
      </c>
      <c r="AJ42" s="274" t="str">
        <f t="shared" si="18"/>
        <v/>
      </c>
      <c r="AK42" s="274" t="str">
        <f t="shared" si="19"/>
        <v/>
      </c>
      <c r="AL42" s="274" t="str">
        <f t="shared" si="3"/>
        <v/>
      </c>
      <c r="AM42" s="274" t="str">
        <f t="shared" si="4"/>
        <v/>
      </c>
      <c r="AN42" s="274"/>
      <c r="AO42" s="274"/>
      <c r="AP42" s="274"/>
      <c r="AQ42" s="274"/>
      <c r="AR42" s="274"/>
      <c r="AS42" s="274"/>
      <c r="AT42" s="274"/>
      <c r="AU42" s="274"/>
      <c r="AV42" s="274"/>
      <c r="AW42" s="274"/>
      <c r="AX42" s="274"/>
      <c r="AY42" s="274"/>
      <c r="AZ42" s="274"/>
      <c r="BA42" s="274"/>
      <c r="BB42" s="274"/>
      <c r="BC42" s="274"/>
      <c r="BD42" s="274"/>
      <c r="BE42" s="274"/>
      <c r="BF42" s="274"/>
      <c r="BG42" s="274"/>
      <c r="BH42" s="274"/>
      <c r="BI42" s="274"/>
      <c r="BJ42" s="274"/>
      <c r="BK42" s="274"/>
      <c r="BL42" s="274"/>
      <c r="BM42" s="274"/>
      <c r="BN42" s="274"/>
      <c r="BO42" s="274"/>
      <c r="BP42" s="274" t="str">
        <f t="shared" si="5"/>
        <v/>
      </c>
      <c r="BQ42" s="251"/>
      <c r="BR42" s="251"/>
      <c r="BT42" s="251"/>
      <c r="BU42" s="251"/>
    </row>
    <row r="43" spans="1:16374" s="248" customFormat="1" x14ac:dyDescent="0.3">
      <c r="A43" s="250">
        <f>IF(B43="MATIERE",VLOOKUP($C43,MATIERE!$B$2:$K$601,10,0),IF(B43="MOA",VLOOKUP($C43,ATELIER!$B$2:$K$291,10,0),IF(B43="MOC",VLOOKUP($C43,CHANTIER!$B$2:$K$291,10,0),IF(B43="MP",VLOOKUP($C43,MINIPELLE!$B$2:$K$291,10,0),""))))</f>
        <v>25</v>
      </c>
      <c r="B43" s="248" t="s">
        <v>298</v>
      </c>
      <c r="C43" s="248" t="s">
        <v>1482</v>
      </c>
      <c r="D43" s="274" t="str">
        <f>IF(B43="MATIERE",VLOOKUP($C43,[4]MATIERE!$B$2:$K$601,6,0),IF(B43="MOA",VLOOKUP($C43,[4]ATELIER!$B$2:$K$291,3,0),IF(B43="MOC",VLOOKUP($C43,[4]CHANTIER!$B$2:$K$291,3,0),IF(B43="MP",VLOOKUP($C43,[4]MINIPELLE!$B$2:$K$291,3,0),""))))</f>
        <v>pc</v>
      </c>
      <c r="F43" s="251"/>
      <c r="H43" s="251"/>
      <c r="J43" s="251"/>
      <c r="L43" s="251" t="s">
        <v>2007</v>
      </c>
      <c r="N43" s="251" t="s">
        <v>2013</v>
      </c>
      <c r="P43" s="251"/>
      <c r="R43" s="251"/>
      <c r="V43" s="251"/>
      <c r="W43" s="274" t="str">
        <f t="shared" si="2"/>
        <v/>
      </c>
      <c r="X43" s="274" t="str">
        <f t="shared" si="6"/>
        <v/>
      </c>
      <c r="Y43" s="274" t="str">
        <f t="shared" si="7"/>
        <v/>
      </c>
      <c r="Z43" s="274" t="str">
        <f t="shared" si="8"/>
        <v/>
      </c>
      <c r="AA43" s="274" t="str">
        <f t="shared" si="9"/>
        <v/>
      </c>
      <c r="AB43" s="274" t="str">
        <f t="shared" si="10"/>
        <v/>
      </c>
      <c r="AC43" s="274" t="str">
        <f t="shared" si="11"/>
        <v xml:space="preserve">INSERT INTO SC_SystemeProduits(RefDimension,NomSysteme,typePresta,ligne,formule,cte1,DateModif) values (null,'COLLECTE_PEHD63','MOC',25,'PR1_OK*2*COLLECTE_PEHD_OK*COLLECTE_63_OK',null,now());
</v>
      </c>
      <c r="AD43" s="274" t="str">
        <f t="shared" si="12"/>
        <v/>
      </c>
      <c r="AE43" s="274" t="str">
        <f t="shared" si="13"/>
        <v xml:space="preserve">INSERT INTO SC_SystemeProduits(RefDimension,NomSysteme,typePresta,ligne,formule,cte1,DateModif) values (null,'COLLECTE_PEHD50','MOC',25,'PR1_OK*2*COLLECTE_PEHD_OK*COLLECTE_50_OK',null,now());
</v>
      </c>
      <c r="AF43" s="274" t="str">
        <f t="shared" si="14"/>
        <v/>
      </c>
      <c r="AG43" s="274" t="str">
        <f t="shared" si="15"/>
        <v/>
      </c>
      <c r="AH43" s="274" t="str">
        <f t="shared" si="16"/>
        <v/>
      </c>
      <c r="AI43" s="274" t="str">
        <f t="shared" si="17"/>
        <v/>
      </c>
      <c r="AJ43" s="274" t="str">
        <f t="shared" si="18"/>
        <v/>
      </c>
      <c r="AK43" s="274" t="str">
        <f t="shared" si="19"/>
        <v/>
      </c>
      <c r="AL43" s="274" t="str">
        <f t="shared" si="3"/>
        <v/>
      </c>
      <c r="AM43" s="274" t="str">
        <f t="shared" si="4"/>
        <v/>
      </c>
      <c r="AN43" s="274"/>
      <c r="AO43" s="274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4"/>
      <c r="BA43" s="274"/>
      <c r="BB43" s="274"/>
      <c r="BC43" s="274"/>
      <c r="BD43" s="274"/>
      <c r="BE43" s="274"/>
      <c r="BF43" s="274"/>
      <c r="BG43" s="274"/>
      <c r="BH43" s="274"/>
      <c r="BI43" s="274"/>
      <c r="BJ43" s="274"/>
      <c r="BK43" s="274"/>
      <c r="BL43" s="274"/>
      <c r="BM43" s="274"/>
      <c r="BN43" s="274"/>
      <c r="BO43" s="274"/>
      <c r="BP43" s="274" t="str">
        <f t="shared" si="5"/>
        <v/>
      </c>
      <c r="BQ43" s="251"/>
      <c r="BR43" s="251"/>
      <c r="BT43" s="251"/>
      <c r="BU43" s="251"/>
    </row>
    <row r="44" spans="1:16374" s="248" customFormat="1" x14ac:dyDescent="0.3">
      <c r="A44" s="250">
        <f>IF(B44="MATIERE",VLOOKUP($C44,MATIERE!$B$2:$K$601,10,0),IF(B44="MOA",VLOOKUP($C44,ATELIER!$B$2:$K$291,10,0),IF(B44="MOC",VLOOKUP($C44,CHANTIER!$B$2:$K$291,10,0),IF(B44="MP",VLOOKUP($C44,MINIPELLE!$B$2:$K$291,10,0),""))))</f>
        <v>3</v>
      </c>
      <c r="B44" s="256" t="s">
        <v>297</v>
      </c>
      <c r="C44" s="256" t="s">
        <v>10</v>
      </c>
      <c r="D44" s="274" t="str">
        <f>IF(B44="MATIERE",VLOOKUP($C44,[4]MATIERE!$B$2:$K$601,6,0),IF(B44="MOA",VLOOKUP($C44,[4]ATELIER!$B$2:$K$291,3,0),IF(B44="MOC",VLOOKUP($C44,[4]CHANTIER!$B$2:$K$291,3,0),IF(B44="MP",VLOOKUP($C44,[4]MINIPELLE!$B$2:$K$291,3,0),""))))</f>
        <v>pc</v>
      </c>
      <c r="F44" s="251"/>
      <c r="H44" s="251"/>
      <c r="J44" s="251"/>
      <c r="L44" s="251" t="s">
        <v>2007</v>
      </c>
      <c r="N44" s="251" t="s">
        <v>2013</v>
      </c>
      <c r="P44" s="251"/>
      <c r="R44" s="251"/>
      <c r="V44" s="251"/>
      <c r="W44" s="274" t="str">
        <f t="shared" si="2"/>
        <v/>
      </c>
      <c r="X44" s="274" t="str">
        <f t="shared" si="6"/>
        <v/>
      </c>
      <c r="Y44" s="274" t="str">
        <f t="shared" si="7"/>
        <v/>
      </c>
      <c r="Z44" s="274" t="str">
        <f t="shared" si="8"/>
        <v/>
      </c>
      <c r="AA44" s="274" t="str">
        <f t="shared" si="9"/>
        <v/>
      </c>
      <c r="AB44" s="274" t="str">
        <f t="shared" si="10"/>
        <v/>
      </c>
      <c r="AC44" s="274" t="str">
        <f t="shared" si="11"/>
        <v xml:space="preserve">INSERT INTO SC_SystemeProduits(RefDimension,NomSysteme,typePresta,ligne,formule,cte1,DateModif) values (null,'COLLECTE_PEHD63','MOA',3,'PR1_OK*2*COLLECTE_PEHD_OK*COLLECTE_63_OK',null,now());
</v>
      </c>
      <c r="AD44" s="274" t="str">
        <f t="shared" si="12"/>
        <v/>
      </c>
      <c r="AE44" s="274" t="str">
        <f t="shared" si="13"/>
        <v xml:space="preserve">INSERT INTO SC_SystemeProduits(RefDimension,NomSysteme,typePresta,ligne,formule,cte1,DateModif) values (null,'COLLECTE_PEHD50','MOA',3,'PR1_OK*2*COLLECTE_PEHD_OK*COLLECTE_50_OK',null,now());
</v>
      </c>
      <c r="AF44" s="274" t="str">
        <f t="shared" si="14"/>
        <v/>
      </c>
      <c r="AG44" s="274" t="str">
        <f t="shared" si="15"/>
        <v/>
      </c>
      <c r="AH44" s="274" t="str">
        <f t="shared" si="16"/>
        <v/>
      </c>
      <c r="AI44" s="274" t="str">
        <f t="shared" si="17"/>
        <v/>
      </c>
      <c r="AJ44" s="274" t="str">
        <f t="shared" si="18"/>
        <v/>
      </c>
      <c r="AK44" s="274" t="str">
        <f t="shared" si="19"/>
        <v/>
      </c>
      <c r="AL44" s="274" t="str">
        <f t="shared" si="3"/>
        <v/>
      </c>
      <c r="AM44" s="274" t="str">
        <f t="shared" si="4"/>
        <v/>
      </c>
      <c r="AN44" s="274"/>
      <c r="AO44" s="274"/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4"/>
      <c r="BB44" s="274"/>
      <c r="BC44" s="274"/>
      <c r="BD44" s="274"/>
      <c r="BE44" s="274"/>
      <c r="BF44" s="274"/>
      <c r="BG44" s="274"/>
      <c r="BH44" s="274"/>
      <c r="BI44" s="274"/>
      <c r="BJ44" s="274"/>
      <c r="BK44" s="274"/>
      <c r="BL44" s="274"/>
      <c r="BM44" s="274"/>
      <c r="BN44" s="274"/>
      <c r="BO44" s="274"/>
      <c r="BP44" s="274" t="str">
        <f t="shared" si="5"/>
        <v/>
      </c>
      <c r="BQ44" s="251"/>
      <c r="BR44" s="251"/>
      <c r="BT44" s="251"/>
      <c r="BU44" s="251"/>
    </row>
    <row r="45" spans="1:16374" s="248" customFormat="1" x14ac:dyDescent="0.3">
      <c r="A45" s="250">
        <f>IF(B45="MATIERE",VLOOKUP($C45,MATIERE!$B$2:$K$601,10,0),IF(B45="MOA",VLOOKUP($C45,ATELIER!$B$2:$K$291,10,0),IF(B45="MOC",VLOOKUP($C45,CHANTIER!$B$2:$K$291,10,0),IF(B45="MP",VLOOKUP($C45,MINIPELLE!$B$2:$K$291,10,0),""))))</f>
        <v>255</v>
      </c>
      <c r="B45" s="248" t="s">
        <v>294</v>
      </c>
      <c r="C45" s="248" t="s">
        <v>506</v>
      </c>
      <c r="D45" s="274" t="str">
        <f>IF(B45="MATIERE",VLOOKUP($C45,[4]MATIERE!$B$2:$K$601,6,0),IF(B45="MOA",VLOOKUP($C45,[4]ATELIER!$B$2:$K$291,3,0),IF(B45="MOC",VLOOKUP($C45,[4]CHANTIER!$B$2:$K$291,3,0),IF(B45="MP",VLOOKUP($C45,[4]MINIPELLE!$B$2:$K$291,3,0),""))))</f>
        <v>pc</v>
      </c>
      <c r="F45" s="251"/>
      <c r="H45" s="251"/>
      <c r="J45" s="251"/>
      <c r="L45" s="251"/>
      <c r="N45" s="251"/>
      <c r="P45" s="251"/>
      <c r="R45" s="251"/>
      <c r="T45" s="251"/>
      <c r="V45" s="251" t="s">
        <v>928</v>
      </c>
      <c r="W45" s="274" t="str">
        <f t="shared" si="2"/>
        <v/>
      </c>
      <c r="X45" s="274" t="str">
        <f t="shared" si="6"/>
        <v/>
      </c>
      <c r="Y45" s="274" t="str">
        <f t="shared" si="7"/>
        <v/>
      </c>
      <c r="Z45" s="274" t="str">
        <f t="shared" si="8"/>
        <v/>
      </c>
      <c r="AA45" s="274" t="str">
        <f t="shared" si="9"/>
        <v/>
      </c>
      <c r="AB45" s="274" t="str">
        <f t="shared" si="10"/>
        <v/>
      </c>
      <c r="AC45" s="274" t="str">
        <f t="shared" si="11"/>
        <v/>
      </c>
      <c r="AD45" s="274" t="str">
        <f t="shared" si="12"/>
        <v/>
      </c>
      <c r="AE45" s="274" t="str">
        <f t="shared" si="13"/>
        <v/>
      </c>
      <c r="AF45" s="274" t="str">
        <f t="shared" si="14"/>
        <v/>
      </c>
      <c r="AG45" s="274" t="str">
        <f t="shared" si="15"/>
        <v/>
      </c>
      <c r="AH45" s="274" t="str">
        <f t="shared" si="16"/>
        <v/>
      </c>
      <c r="AI45" s="274" t="str">
        <f t="shared" si="17"/>
        <v/>
      </c>
      <c r="AJ45" s="274" t="str">
        <f t="shared" si="18"/>
        <v/>
      </c>
      <c r="AK45" s="274" t="str">
        <f t="shared" si="19"/>
        <v/>
      </c>
      <c r="AL45" s="274" t="str">
        <f t="shared" si="3"/>
        <v/>
      </c>
      <c r="AM45" s="274" t="str">
        <f t="shared" si="4"/>
        <v xml:space="preserve">INSERT INTO SC_SystemeProduits(RefDimension,NomSysteme,typePresta,ligne,formule,cte1,DateModif) values (null,'COLLECTE_CHASSE','MATIERE',255,'CHASSE_GRAV_BROYEUR',null,now());
</v>
      </c>
      <c r="AN45" s="274"/>
      <c r="AO45" s="274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274"/>
      <c r="BA45" s="274"/>
      <c r="BB45" s="274"/>
      <c r="BC45" s="274"/>
      <c r="BD45" s="274"/>
      <c r="BE45" s="274"/>
      <c r="BF45" s="274"/>
      <c r="BG45" s="274"/>
      <c r="BH45" s="274"/>
      <c r="BI45" s="274"/>
      <c r="BJ45" s="274"/>
      <c r="BK45" s="274"/>
      <c r="BL45" s="274"/>
      <c r="BM45" s="274"/>
      <c r="BN45" s="274"/>
      <c r="BO45" s="274"/>
      <c r="BP45" s="274" t="str">
        <f t="shared" si="5"/>
        <v/>
      </c>
      <c r="BQ45" s="251"/>
      <c r="BR45" s="251"/>
      <c r="BT45" s="251"/>
      <c r="BU45" s="251"/>
    </row>
    <row r="46" spans="1:16374" s="248" customFormat="1" x14ac:dyDescent="0.3">
      <c r="A46" s="250">
        <f>IF(B46="MATIERE",VLOOKUP($C46,MATIERE!$B$2:$K$601,10,0),IF(B46="MOA",VLOOKUP($C46,ATELIER!$B$2:$K$291,10,0),IF(B46="MOC",VLOOKUP($C46,CHANTIER!$B$2:$K$291,10,0),IF(B46="MP",VLOOKUP($C46,MINIPELLE!$B$2:$K$291,10,0),""))))</f>
        <v>154</v>
      </c>
      <c r="B46" s="248" t="s">
        <v>294</v>
      </c>
      <c r="C46" s="248" t="s">
        <v>412</v>
      </c>
      <c r="D46" s="274" t="str">
        <f>IF(B46="MATIERE",VLOOKUP($C46,[4]MATIERE!$B$2:$K$601,6,0),IF(B46="MOA",VLOOKUP($C46,[4]ATELIER!$B$2:$K$291,3,0),IF(B46="MOC",VLOOKUP($C46,[4]CHANTIER!$B$2:$K$291,3,0),IF(B46="MP",VLOOKUP($C46,[4]MINIPELLE!$B$2:$K$291,3,0),""))))</f>
        <v>pc</v>
      </c>
      <c r="F46" s="251"/>
      <c r="H46" s="251"/>
      <c r="J46" s="251"/>
      <c r="L46" s="251"/>
      <c r="N46" s="251"/>
      <c r="P46" s="251"/>
      <c r="R46" s="251"/>
      <c r="T46" s="251"/>
      <c r="V46" s="251" t="s">
        <v>1658</v>
      </c>
      <c r="W46" s="274" t="str">
        <f t="shared" si="2"/>
        <v/>
      </c>
      <c r="X46" s="274" t="str">
        <f t="shared" si="6"/>
        <v/>
      </c>
      <c r="Y46" s="274" t="str">
        <f t="shared" si="7"/>
        <v/>
      </c>
      <c r="Z46" s="274" t="str">
        <f t="shared" si="8"/>
        <v/>
      </c>
      <c r="AA46" s="274" t="str">
        <f t="shared" si="9"/>
        <v/>
      </c>
      <c r="AB46" s="274" t="str">
        <f t="shared" si="10"/>
        <v/>
      </c>
      <c r="AC46" s="274" t="str">
        <f t="shared" si="11"/>
        <v/>
      </c>
      <c r="AD46" s="274" t="str">
        <f t="shared" si="12"/>
        <v/>
      </c>
      <c r="AE46" s="274" t="str">
        <f t="shared" si="13"/>
        <v/>
      </c>
      <c r="AF46" s="274" t="str">
        <f t="shared" si="14"/>
        <v/>
      </c>
      <c r="AG46" s="274" t="str">
        <f t="shared" si="15"/>
        <v/>
      </c>
      <c r="AH46" s="274" t="str">
        <f t="shared" si="16"/>
        <v/>
      </c>
      <c r="AI46" s="274" t="str">
        <f t="shared" si="17"/>
        <v/>
      </c>
      <c r="AJ46" s="274" t="str">
        <f t="shared" si="18"/>
        <v/>
      </c>
      <c r="AK46" s="274" t="str">
        <f t="shared" si="19"/>
        <v/>
      </c>
      <c r="AL46" s="274" t="str">
        <f t="shared" si="3"/>
        <v/>
      </c>
      <c r="AM46" s="274" t="str">
        <f t="shared" si="4"/>
        <v xml:space="preserve">INSERT INTO SC_SystemeProduits(RefDimension,NomSysteme,typePresta,ligne,formule,cte1,DateModif) values (null,'COLLECTE_CHASSE','MATIERE',154,'CHASSE_GRAV_NAVES*(SURFACE&lt;10)',null,now());
</v>
      </c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274"/>
      <c r="BH46" s="274"/>
      <c r="BI46" s="274"/>
      <c r="BJ46" s="274"/>
      <c r="BK46" s="274"/>
      <c r="BL46" s="274"/>
      <c r="BM46" s="274"/>
      <c r="BN46" s="274"/>
      <c r="BO46" s="274"/>
      <c r="BP46" s="274" t="str">
        <f t="shared" si="5"/>
        <v/>
      </c>
      <c r="BQ46" s="251"/>
      <c r="BR46" s="251"/>
      <c r="BT46" s="251"/>
      <c r="BU46" s="251"/>
    </row>
    <row r="47" spans="1:16374" s="248" customFormat="1" x14ac:dyDescent="0.3">
      <c r="A47" s="250">
        <f>IF(B47="MATIERE",VLOOKUP($C47,MATIERE!$B$2:$K$601,10,0),IF(B47="MOA",VLOOKUP($C47,ATELIER!$B$2:$K$291,10,0),IF(B47="MOC",VLOOKUP($C47,CHANTIER!$B$2:$K$291,10,0),IF(B47="MP",VLOOKUP($C47,MINIPELLE!$B$2:$K$291,10,0),""))))</f>
        <v>155</v>
      </c>
      <c r="B47" s="248" t="s">
        <v>294</v>
      </c>
      <c r="C47" s="248" t="s">
        <v>413</v>
      </c>
      <c r="D47" s="274" t="str">
        <f>IF(B47="MATIERE",VLOOKUP($C47,[4]MATIERE!$B$2:$K$601,6,0),IF(B47="MOA",VLOOKUP($C47,[4]ATELIER!$B$2:$K$291,3,0),IF(B47="MOC",VLOOKUP($C47,[4]CHANTIER!$B$2:$K$291,3,0),IF(B47="MP",VLOOKUP($C47,[4]MINIPELLE!$B$2:$K$291,3,0),""))))</f>
        <v>pc</v>
      </c>
      <c r="F47" s="251"/>
      <c r="H47" s="251"/>
      <c r="J47" s="251"/>
      <c r="L47" s="251"/>
      <c r="N47" s="251"/>
      <c r="P47" s="251"/>
      <c r="R47" s="251"/>
      <c r="T47" s="251"/>
      <c r="V47" s="251" t="s">
        <v>1659</v>
      </c>
      <c r="W47" s="274" t="str">
        <f t="shared" si="2"/>
        <v/>
      </c>
      <c r="X47" s="274" t="str">
        <f t="shared" si="6"/>
        <v/>
      </c>
      <c r="Y47" s="274" t="str">
        <f t="shared" si="7"/>
        <v/>
      </c>
      <c r="Z47" s="274" t="str">
        <f t="shared" si="8"/>
        <v/>
      </c>
      <c r="AA47" s="274" t="str">
        <f t="shared" si="9"/>
        <v/>
      </c>
      <c r="AB47" s="274" t="str">
        <f t="shared" si="10"/>
        <v/>
      </c>
      <c r="AC47" s="274" t="str">
        <f t="shared" si="11"/>
        <v/>
      </c>
      <c r="AD47" s="274" t="str">
        <f t="shared" si="12"/>
        <v/>
      </c>
      <c r="AE47" s="274" t="str">
        <f t="shared" si="13"/>
        <v/>
      </c>
      <c r="AF47" s="274" t="str">
        <f t="shared" si="14"/>
        <v/>
      </c>
      <c r="AG47" s="274" t="str">
        <f t="shared" si="15"/>
        <v/>
      </c>
      <c r="AH47" s="274" t="str">
        <f t="shared" si="16"/>
        <v/>
      </c>
      <c r="AI47" s="274" t="str">
        <f t="shared" si="17"/>
        <v/>
      </c>
      <c r="AJ47" s="274" t="str">
        <f t="shared" si="18"/>
        <v/>
      </c>
      <c r="AK47" s="274" t="str">
        <f t="shared" si="19"/>
        <v/>
      </c>
      <c r="AL47" s="274" t="str">
        <f t="shared" si="3"/>
        <v/>
      </c>
      <c r="AM47" s="274" t="str">
        <f t="shared" si="4"/>
        <v xml:space="preserve">INSERT INTO SC_SystemeProduits(RefDimension,NomSysteme,typePresta,ligne,formule,cte1,DateModif) values (null,'COLLECTE_CHASSE','MATIERE',155,'CHASSE_GRAV_NAVES*(SURFACE&gt;9)*(SURFACE&lt;18)',null,now());
</v>
      </c>
      <c r="AN47" s="274"/>
      <c r="AO47" s="274"/>
      <c r="AP47" s="274"/>
      <c r="AQ47" s="274"/>
      <c r="AR47" s="274"/>
      <c r="AS47" s="274"/>
      <c r="AT47" s="274"/>
      <c r="AU47" s="274"/>
      <c r="AV47" s="274"/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  <c r="BJ47" s="274"/>
      <c r="BK47" s="274"/>
      <c r="BL47" s="274"/>
      <c r="BM47" s="274"/>
      <c r="BN47" s="274"/>
      <c r="BO47" s="274"/>
      <c r="BP47" s="274" t="str">
        <f t="shared" si="5"/>
        <v/>
      </c>
      <c r="BQ47" s="251"/>
      <c r="BR47" s="251"/>
      <c r="BT47" s="251"/>
      <c r="BU47" s="251"/>
    </row>
    <row r="48" spans="1:16374" s="248" customFormat="1" x14ac:dyDescent="0.3">
      <c r="A48" s="250">
        <f>IF(B48="MATIERE",VLOOKUP($C48,MATIERE!$B$2:$K$601,10,0),IF(B48="MOA",VLOOKUP($C48,ATELIER!$B$2:$K$291,10,0),IF(B48="MOC",VLOOKUP($C48,CHANTIER!$B$2:$K$291,10,0),IF(B48="MP",VLOOKUP($C48,MINIPELLE!$B$2:$K$291,10,0),""))))</f>
        <v>156</v>
      </c>
      <c r="B48" s="248" t="s">
        <v>294</v>
      </c>
      <c r="C48" s="248" t="s">
        <v>414</v>
      </c>
      <c r="D48" s="274" t="str">
        <f>IF(B48="MATIERE",VLOOKUP($C48,[4]MATIERE!$B$2:$K$601,6,0),IF(B48="MOA",VLOOKUP($C48,[4]ATELIER!$B$2:$K$291,3,0),IF(B48="MOC",VLOOKUP($C48,[4]CHANTIER!$B$2:$K$291,3,0),IF(B48="MP",VLOOKUP($C48,[4]MINIPELLE!$B$2:$K$291,3,0),""))))</f>
        <v>pc</v>
      </c>
      <c r="F48" s="251"/>
      <c r="H48" s="251"/>
      <c r="J48" s="251"/>
      <c r="L48" s="251"/>
      <c r="N48" s="251"/>
      <c r="P48" s="251"/>
      <c r="R48" s="251"/>
      <c r="T48" s="251"/>
      <c r="V48" s="251" t="s">
        <v>1660</v>
      </c>
      <c r="W48" s="274" t="str">
        <f t="shared" si="2"/>
        <v/>
      </c>
      <c r="X48" s="274" t="str">
        <f t="shared" si="6"/>
        <v/>
      </c>
      <c r="Y48" s="274" t="str">
        <f t="shared" si="7"/>
        <v/>
      </c>
      <c r="Z48" s="274" t="str">
        <f t="shared" si="8"/>
        <v/>
      </c>
      <c r="AA48" s="274" t="str">
        <f t="shared" si="9"/>
        <v/>
      </c>
      <c r="AB48" s="274" t="str">
        <f t="shared" si="10"/>
        <v/>
      </c>
      <c r="AC48" s="274" t="str">
        <f t="shared" si="11"/>
        <v/>
      </c>
      <c r="AD48" s="274" t="str">
        <f t="shared" si="12"/>
        <v/>
      </c>
      <c r="AE48" s="274" t="str">
        <f t="shared" si="13"/>
        <v/>
      </c>
      <c r="AF48" s="274" t="str">
        <f t="shared" si="14"/>
        <v/>
      </c>
      <c r="AG48" s="274" t="str">
        <f t="shared" si="15"/>
        <v/>
      </c>
      <c r="AH48" s="274" t="str">
        <f t="shared" si="16"/>
        <v/>
      </c>
      <c r="AI48" s="274" t="str">
        <f t="shared" si="17"/>
        <v/>
      </c>
      <c r="AJ48" s="274" t="str">
        <f t="shared" si="18"/>
        <v/>
      </c>
      <c r="AK48" s="274" t="str">
        <f t="shared" si="19"/>
        <v/>
      </c>
      <c r="AL48" s="274" t="str">
        <f t="shared" si="3"/>
        <v/>
      </c>
      <c r="AM48" s="274" t="str">
        <f t="shared" si="4"/>
        <v xml:space="preserve">INSERT INTO SC_SystemeProduits(RefDimension,NomSysteme,typePresta,ligne,formule,cte1,DateModif) values (null,'COLLECTE_CHASSE','MATIERE',156,'CHASSE_GRAV_NAVES*(SURFACE&gt;17)',null,now());
</v>
      </c>
      <c r="AN48" s="274"/>
      <c r="AO48" s="274"/>
      <c r="AP48" s="274"/>
      <c r="AQ48" s="274"/>
      <c r="AR48" s="274"/>
      <c r="AS48" s="274"/>
      <c r="AT48" s="274"/>
      <c r="AU48" s="274"/>
      <c r="AV48" s="274"/>
      <c r="AW48" s="274"/>
      <c r="AX48" s="274"/>
      <c r="AY48" s="274"/>
      <c r="AZ48" s="274"/>
      <c r="BA48" s="274"/>
      <c r="BB48" s="274"/>
      <c r="BC48" s="274"/>
      <c r="BD48" s="274"/>
      <c r="BE48" s="274"/>
      <c r="BF48" s="274"/>
      <c r="BG48" s="274"/>
      <c r="BH48" s="274"/>
      <c r="BI48" s="274"/>
      <c r="BJ48" s="274"/>
      <c r="BK48" s="274"/>
      <c r="BL48" s="274"/>
      <c r="BM48" s="274"/>
      <c r="BN48" s="274"/>
      <c r="BO48" s="274"/>
      <c r="BP48" s="274" t="str">
        <f t="shared" si="5"/>
        <v/>
      </c>
      <c r="BQ48" s="251"/>
      <c r="BR48" s="251"/>
      <c r="BT48" s="251"/>
      <c r="BU48" s="251"/>
    </row>
    <row r="49" spans="1:73" s="248" customFormat="1" x14ac:dyDescent="0.3">
      <c r="A49" s="250">
        <f>IF(B49="MATIERE",VLOOKUP($C49,MATIERE!$B$2:$K$601,10,0),IF(B49="MOA",VLOOKUP($C49,ATELIER!$B$2:$K$291,10,0),IF(B49="MOC",VLOOKUP($C49,CHANTIER!$B$2:$K$291,10,0),IF(B49="MP",VLOOKUP($C49,MINIPELLE!$B$2:$K$291,10,0),""))))</f>
        <v>153</v>
      </c>
      <c r="B49" s="248" t="s">
        <v>294</v>
      </c>
      <c r="C49" s="248" t="s">
        <v>411</v>
      </c>
      <c r="D49" s="274" t="str">
        <f>IF(B49="MATIERE",VLOOKUP($C49,[4]MATIERE!$B$2:$K$601,6,0),IF(B49="MOA",VLOOKUP($C49,[4]ATELIER!$B$2:$K$291,3,0),IF(B49="MOC",VLOOKUP($C49,[4]CHANTIER!$B$2:$K$291,3,0),IF(B49="MP",VLOOKUP($C49,[4]MINIPELLE!$B$2:$K$291,3,0),""))))</f>
        <v>pc</v>
      </c>
      <c r="F49" s="251"/>
      <c r="H49" s="251"/>
      <c r="J49" s="251"/>
      <c r="L49" s="251"/>
      <c r="N49" s="251"/>
      <c r="P49" s="251"/>
      <c r="R49" s="251"/>
      <c r="T49" s="251"/>
      <c r="V49" s="251" t="s">
        <v>930</v>
      </c>
      <c r="W49" s="274" t="str">
        <f t="shared" si="2"/>
        <v/>
      </c>
      <c r="X49" s="274" t="str">
        <f t="shared" si="6"/>
        <v/>
      </c>
      <c r="Y49" s="274" t="str">
        <f t="shared" si="7"/>
        <v/>
      </c>
      <c r="Z49" s="274" t="str">
        <f t="shared" si="8"/>
        <v/>
      </c>
      <c r="AA49" s="274" t="str">
        <f t="shared" si="9"/>
        <v/>
      </c>
      <c r="AB49" s="274" t="str">
        <f t="shared" si="10"/>
        <v/>
      </c>
      <c r="AC49" s="274" t="str">
        <f t="shared" si="11"/>
        <v/>
      </c>
      <c r="AD49" s="274" t="str">
        <f t="shared" si="12"/>
        <v/>
      </c>
      <c r="AE49" s="274" t="str">
        <f t="shared" si="13"/>
        <v/>
      </c>
      <c r="AF49" s="274" t="str">
        <f t="shared" si="14"/>
        <v/>
      </c>
      <c r="AG49" s="274" t="str">
        <f t="shared" si="15"/>
        <v/>
      </c>
      <c r="AH49" s="274" t="str">
        <f t="shared" si="16"/>
        <v/>
      </c>
      <c r="AI49" s="274" t="str">
        <f t="shared" si="17"/>
        <v/>
      </c>
      <c r="AJ49" s="274" t="str">
        <f t="shared" si="18"/>
        <v/>
      </c>
      <c r="AK49" s="274" t="str">
        <f t="shared" si="19"/>
        <v/>
      </c>
      <c r="AL49" s="274" t="str">
        <f t="shared" si="3"/>
        <v/>
      </c>
      <c r="AM49" s="274" t="str">
        <f t="shared" si="4"/>
        <v xml:space="preserve">INSERT INTO SC_SystemeProduits(RefDimension,NomSysteme,typePresta,ligne,formule,cte1,DateModif) values (null,'COLLECTE_CHASSE','MATIERE',153,'CHASSE_GRAV_INAUTECH',null,now());
</v>
      </c>
      <c r="AN49" s="274"/>
      <c r="AO49" s="274"/>
      <c r="AP49" s="274"/>
      <c r="AQ49" s="274"/>
      <c r="AR49" s="274"/>
      <c r="AS49" s="274"/>
      <c r="AT49" s="274"/>
      <c r="AU49" s="274"/>
      <c r="AV49" s="274"/>
      <c r="AW49" s="274"/>
      <c r="AX49" s="274"/>
      <c r="AY49" s="274"/>
      <c r="AZ49" s="274"/>
      <c r="BA49" s="274"/>
      <c r="BB49" s="274"/>
      <c r="BC49" s="274"/>
      <c r="BD49" s="274"/>
      <c r="BE49" s="274"/>
      <c r="BF49" s="274"/>
      <c r="BG49" s="274"/>
      <c r="BH49" s="274"/>
      <c r="BI49" s="274"/>
      <c r="BJ49" s="274"/>
      <c r="BK49" s="274"/>
      <c r="BL49" s="274"/>
      <c r="BM49" s="274"/>
      <c r="BN49" s="274"/>
      <c r="BO49" s="274"/>
      <c r="BP49" s="274" t="str">
        <f t="shared" si="5"/>
        <v/>
      </c>
      <c r="BQ49" s="251"/>
      <c r="BR49" s="251"/>
      <c r="BT49" s="251"/>
      <c r="BU49" s="251"/>
    </row>
    <row r="50" spans="1:73" s="248" customFormat="1" x14ac:dyDescent="0.3">
      <c r="A50" s="250">
        <f>IF(B50="MATIERE",VLOOKUP($C50,MATIERE!$B$2:$K$601,10,0),IF(B50="MOA",VLOOKUP($C50,ATELIER!$B$2:$K$291,10,0),IF(B50="MOC",VLOOKUP($C50,CHANTIER!$B$2:$K$291,10,0),IF(B50="MP",VLOOKUP($C50,MINIPELLE!$B$2:$K$291,10,0),""))))</f>
        <v>519</v>
      </c>
      <c r="B50" s="248" t="s">
        <v>294</v>
      </c>
      <c r="C50" s="248" t="s">
        <v>1677</v>
      </c>
      <c r="D50" s="274" t="str">
        <f>IF(B50="MATIERE",VLOOKUP($C50,[4]MATIERE!$B$2:$K$601,6,0),IF(B50="MOA",VLOOKUP($C50,[4]ATELIER!$B$2:$K$291,3,0),IF(B50="MOC",VLOOKUP($C50,[4]CHANTIER!$B$2:$K$291,3,0),IF(B50="MP",VLOOKUP($C50,[4]MINIPELLE!$B$2:$K$291,3,0),""))))</f>
        <v>pc</v>
      </c>
      <c r="F50" s="251"/>
      <c r="H50" s="251"/>
      <c r="J50" s="251"/>
      <c r="L50" s="251"/>
      <c r="N50" s="251"/>
      <c r="P50" s="251"/>
      <c r="R50" s="251"/>
      <c r="T50" s="251"/>
      <c r="V50" s="251" t="s">
        <v>1764</v>
      </c>
      <c r="W50" s="274" t="str">
        <f t="shared" si="2"/>
        <v/>
      </c>
      <c r="X50" s="274" t="str">
        <f t="shared" si="6"/>
        <v/>
      </c>
      <c r="Y50" s="274" t="str">
        <f t="shared" si="7"/>
        <v/>
      </c>
      <c r="Z50" s="274" t="str">
        <f t="shared" si="8"/>
        <v/>
      </c>
      <c r="AA50" s="274" t="str">
        <f t="shared" si="9"/>
        <v/>
      </c>
      <c r="AB50" s="274" t="str">
        <f t="shared" si="10"/>
        <v/>
      </c>
      <c r="AC50" s="274" t="str">
        <f t="shared" si="11"/>
        <v/>
      </c>
      <c r="AD50" s="274" t="str">
        <f t="shared" si="12"/>
        <v/>
      </c>
      <c r="AE50" s="274" t="str">
        <f t="shared" si="13"/>
        <v/>
      </c>
      <c r="AF50" s="274" t="str">
        <f t="shared" si="14"/>
        <v/>
      </c>
      <c r="AG50" s="274" t="str">
        <f t="shared" si="15"/>
        <v/>
      </c>
      <c r="AH50" s="274" t="str">
        <f t="shared" si="16"/>
        <v/>
      </c>
      <c r="AI50" s="274" t="str">
        <f t="shared" si="17"/>
        <v/>
      </c>
      <c r="AJ50" s="274" t="str">
        <f t="shared" si="18"/>
        <v/>
      </c>
      <c r="AK50" s="274" t="str">
        <f t="shared" si="19"/>
        <v/>
      </c>
      <c r="AL50" s="274" t="str">
        <f t="shared" si="3"/>
        <v/>
      </c>
      <c r="AM50" s="274" t="str">
        <f t="shared" si="4"/>
        <v xml:space="preserve">INSERT INTO SC_SystemeProduits(RefDimension,NomSysteme,typePresta,ligne,formule,cte1,DateModif) values (null,'COLLECTE_CHASSE','MATIERE',519,'CHASSE_GRAV_CLAPET',null,now());
</v>
      </c>
      <c r="AN50" s="274"/>
      <c r="AO50" s="274"/>
      <c r="AP50" s="274"/>
      <c r="AQ50" s="274"/>
      <c r="AR50" s="274"/>
      <c r="AS50" s="274"/>
      <c r="AT50" s="274"/>
      <c r="AU50" s="274"/>
      <c r="AV50" s="274"/>
      <c r="AW50" s="274"/>
      <c r="AX50" s="274"/>
      <c r="AY50" s="274"/>
      <c r="AZ50" s="274"/>
      <c r="BA50" s="274"/>
      <c r="BB50" s="274"/>
      <c r="BC50" s="274"/>
      <c r="BD50" s="274"/>
      <c r="BE50" s="274"/>
      <c r="BF50" s="274"/>
      <c r="BG50" s="274"/>
      <c r="BH50" s="274"/>
      <c r="BI50" s="274"/>
      <c r="BJ50" s="274"/>
      <c r="BK50" s="274"/>
      <c r="BL50" s="274"/>
      <c r="BM50" s="274"/>
      <c r="BN50" s="274"/>
      <c r="BO50" s="274"/>
      <c r="BP50" s="274" t="str">
        <f t="shared" si="5"/>
        <v/>
      </c>
      <c r="BQ50" s="251"/>
      <c r="BR50" s="251"/>
      <c r="BT50" s="251"/>
      <c r="BU50" s="251"/>
    </row>
    <row r="51" spans="1:73" s="248" customFormat="1" x14ac:dyDescent="0.3">
      <c r="A51" s="250">
        <f>IF(B51="MATIERE",VLOOKUP($C51,MATIERE!$B$2:$K$601,10,0),IF(B51="MOA",VLOOKUP($C51,ATELIER!$B$2:$K$291,10,0),IF(B51="MOC",VLOOKUP($C51,CHANTIER!$B$2:$K$291,10,0),IF(B51="MP",VLOOKUP($C51,MINIPELLE!$B$2:$K$291,10,0),""))))</f>
        <v>152</v>
      </c>
      <c r="B51" s="248" t="s">
        <v>294</v>
      </c>
      <c r="C51" s="248" t="s">
        <v>409</v>
      </c>
      <c r="D51" s="274" t="str">
        <f>IF(B51="MATIERE",VLOOKUP($C51,[4]MATIERE!$B$2:$K$601,6,0),IF(B51="MOA",VLOOKUP($C51,[4]ATELIER!$B$2:$K$291,3,0),IF(B51="MOC",VLOOKUP($C51,[4]CHANTIER!$B$2:$K$291,3,0),IF(B51="MP",VLOOKUP($C51,[4]MINIPELLE!$B$2:$K$291,3,0),""))))</f>
        <v>pc</v>
      </c>
      <c r="F51" s="251"/>
      <c r="H51" s="251"/>
      <c r="J51" s="251"/>
      <c r="L51" s="251"/>
      <c r="N51" s="251"/>
      <c r="P51" s="251"/>
      <c r="R51" s="251"/>
      <c r="T51" s="251"/>
      <c r="V51" s="251" t="s">
        <v>929</v>
      </c>
      <c r="W51" s="274" t="str">
        <f t="shared" si="2"/>
        <v/>
      </c>
      <c r="X51" s="274" t="str">
        <f t="shared" si="6"/>
        <v/>
      </c>
      <c r="Y51" s="274" t="str">
        <f t="shared" si="7"/>
        <v/>
      </c>
      <c r="Z51" s="274" t="str">
        <f t="shared" si="8"/>
        <v/>
      </c>
      <c r="AA51" s="274" t="str">
        <f t="shared" si="9"/>
        <v/>
      </c>
      <c r="AB51" s="274" t="str">
        <f t="shared" si="10"/>
        <v/>
      </c>
      <c r="AC51" s="274" t="str">
        <f t="shared" si="11"/>
        <v/>
      </c>
      <c r="AD51" s="274" t="str">
        <f t="shared" si="12"/>
        <v/>
      </c>
      <c r="AE51" s="274" t="str">
        <f t="shared" si="13"/>
        <v/>
      </c>
      <c r="AF51" s="274" t="str">
        <f t="shared" si="14"/>
        <v/>
      </c>
      <c r="AG51" s="274" t="str">
        <f t="shared" si="15"/>
        <v/>
      </c>
      <c r="AH51" s="274" t="str">
        <f t="shared" si="16"/>
        <v/>
      </c>
      <c r="AI51" s="274" t="str">
        <f t="shared" si="17"/>
        <v/>
      </c>
      <c r="AJ51" s="274" t="str">
        <f t="shared" si="18"/>
        <v/>
      </c>
      <c r="AK51" s="274" t="str">
        <f t="shared" si="19"/>
        <v/>
      </c>
      <c r="AL51" s="274" t="str">
        <f t="shared" si="3"/>
        <v/>
      </c>
      <c r="AM51" s="274" t="str">
        <f t="shared" si="4"/>
        <v xml:space="preserve">INSERT INTO SC_SystemeProduits(RefDimension,NomSysteme,typePresta,ligne,formule,cte1,DateModif) values (null,'COLLECTE_CHASSE','MATIERE',152,'CHASSE_GRAV_AQUATIRIS',null,now());
</v>
      </c>
      <c r="AN51" s="274"/>
      <c r="AO51" s="274"/>
      <c r="AP51" s="274"/>
      <c r="AQ51" s="274"/>
      <c r="AR51" s="274"/>
      <c r="AS51" s="274"/>
      <c r="AT51" s="274"/>
      <c r="AU51" s="274"/>
      <c r="AV51" s="274"/>
      <c r="AW51" s="274"/>
      <c r="AX51" s="274"/>
      <c r="AY51" s="274"/>
      <c r="AZ51" s="274"/>
      <c r="BA51" s="274"/>
      <c r="BB51" s="274"/>
      <c r="BC51" s="274"/>
      <c r="BD51" s="274"/>
      <c r="BE51" s="274"/>
      <c r="BF51" s="274"/>
      <c r="BG51" s="274"/>
      <c r="BH51" s="274"/>
      <c r="BI51" s="274"/>
      <c r="BJ51" s="274"/>
      <c r="BK51" s="274"/>
      <c r="BL51" s="274"/>
      <c r="BM51" s="274"/>
      <c r="BN51" s="274"/>
      <c r="BO51" s="274"/>
      <c r="BP51" s="274" t="str">
        <f t="shared" si="5"/>
        <v/>
      </c>
      <c r="BQ51" s="251"/>
      <c r="BR51" s="251"/>
      <c r="BT51" s="251"/>
      <c r="BU51" s="251"/>
    </row>
    <row r="52" spans="1:73" s="248" customFormat="1" x14ac:dyDescent="0.3">
      <c r="A52" s="250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s="248" t="s">
        <v>299</v>
      </c>
      <c r="C52" s="248" t="s">
        <v>1078</v>
      </c>
      <c r="D52" s="274" t="str">
        <f>IF(B52="MATIERE",VLOOKUP($C52,[4]MATIERE!$B$2:$K$601,6,0),IF(B52="MOA",VLOOKUP($C52,[4]ATELIER!$B$2:$K$291,3,0),IF(B52="MOC",VLOOKUP($C52,[4]CHANTIER!$B$2:$K$291,3,0),IF(B52="MP",VLOOKUP($C52,[4]MINIPELLE!$B$2:$K$291,3,0),""))))</f>
        <v>pc</v>
      </c>
      <c r="F52" s="251"/>
      <c r="H52" s="251"/>
      <c r="J52" s="251"/>
      <c r="L52" s="251"/>
      <c r="N52" s="251"/>
      <c r="P52" s="251"/>
      <c r="R52" s="251"/>
      <c r="T52" s="251"/>
      <c r="V52" s="251" t="s">
        <v>1763</v>
      </c>
      <c r="W52" s="274" t="str">
        <f t="shared" si="2"/>
        <v/>
      </c>
      <c r="X52" s="274" t="str">
        <f t="shared" si="6"/>
        <v/>
      </c>
      <c r="Y52" s="274" t="str">
        <f t="shared" si="7"/>
        <v/>
      </c>
      <c r="Z52" s="274" t="str">
        <f t="shared" si="8"/>
        <v/>
      </c>
      <c r="AA52" s="274" t="str">
        <f t="shared" si="9"/>
        <v/>
      </c>
      <c r="AB52" s="274" t="str">
        <f t="shared" si="10"/>
        <v/>
      </c>
      <c r="AC52" s="274" t="str">
        <f t="shared" si="11"/>
        <v/>
      </c>
      <c r="AD52" s="274" t="str">
        <f t="shared" si="12"/>
        <v/>
      </c>
      <c r="AE52" s="274" t="str">
        <f t="shared" si="13"/>
        <v/>
      </c>
      <c r="AF52" s="274" t="str">
        <f t="shared" si="14"/>
        <v/>
      </c>
      <c r="AG52" s="274" t="str">
        <f t="shared" si="15"/>
        <v/>
      </c>
      <c r="AH52" s="274" t="str">
        <f t="shared" si="16"/>
        <v/>
      </c>
      <c r="AI52" s="274" t="str">
        <f t="shared" si="17"/>
        <v/>
      </c>
      <c r="AJ52" s="274" t="str">
        <f t="shared" si="18"/>
        <v/>
      </c>
      <c r="AK52" s="274" t="str">
        <f t="shared" si="19"/>
        <v/>
      </c>
      <c r="AL52" s="274" t="str">
        <f t="shared" si="3"/>
        <v/>
      </c>
      <c r="AM52" s="274" t="str">
        <f t="shared" si="4"/>
        <v xml:space="preserve">INSERT INTO SC_SystemeProduits(RefDimension,NomSysteme,typePresta,ligne,formule,cte1,DateModif) values (null,'COLLECTE_CHASSE','MP',32,'CHASSE_GRAV_NAVES+CHASSE_GRAV_INAUTECH+CHASSE_GRAV_AQUATIRIS+CHASSE_GRAV_CLAPET',null,now());
</v>
      </c>
      <c r="AN52" s="274"/>
      <c r="AO52" s="274"/>
      <c r="AP52" s="274"/>
      <c r="AQ52" s="274"/>
      <c r="AR52" s="274"/>
      <c r="AS52" s="274"/>
      <c r="AT52" s="274"/>
      <c r="AU52" s="274"/>
      <c r="AV52" s="274"/>
      <c r="AW52" s="274"/>
      <c r="AX52" s="274"/>
      <c r="AY52" s="274"/>
      <c r="AZ52" s="274"/>
      <c r="BA52" s="274"/>
      <c r="BB52" s="274"/>
      <c r="BC52" s="274"/>
      <c r="BD52" s="274"/>
      <c r="BE52" s="274"/>
      <c r="BF52" s="274"/>
      <c r="BG52" s="274"/>
      <c r="BH52" s="274"/>
      <c r="BI52" s="274"/>
      <c r="BJ52" s="274"/>
      <c r="BK52" s="274"/>
      <c r="BL52" s="274"/>
      <c r="BM52" s="274"/>
      <c r="BN52" s="274"/>
      <c r="BO52" s="274"/>
      <c r="BP52" s="274" t="str">
        <f t="shared" si="5"/>
        <v/>
      </c>
      <c r="BQ52" s="251"/>
      <c r="BR52" s="251"/>
      <c r="BT52" s="251"/>
      <c r="BU52" s="251"/>
    </row>
    <row r="53" spans="1:73" s="248" customFormat="1" x14ac:dyDescent="0.3">
      <c r="A53" s="250">
        <f>IF(B53="MATIERE",VLOOKUP($C53,MATIERE!$B$2:$K$601,10,0),IF(B53="MOA",VLOOKUP($C53,ATELIER!$B$2:$K$291,10,0),IF(B53="MOC",VLOOKUP($C53,CHANTIER!$B$2:$K$291,10,0),IF(B53="MP",VLOOKUP($C53,MINIPELLE!$B$2:$K$291,10,0),""))))</f>
        <v>6</v>
      </c>
      <c r="B53" s="248" t="s">
        <v>298</v>
      </c>
      <c r="C53" s="248" t="s">
        <v>80</v>
      </c>
      <c r="D53" s="274" t="str">
        <f>IF(B53="MATIERE",VLOOKUP($C53,[4]MATIERE!$B$2:$K$601,6,0),IF(B53="MOA",VLOOKUP($C53,[4]ATELIER!$B$2:$K$291,3,0),IF(B53="MOC",VLOOKUP($C53,[4]CHANTIER!$B$2:$K$291,3,0),IF(B53="MP",VLOOKUP($C53,[4]MINIPELLE!$B$2:$K$291,3,0),""))))</f>
        <v>pc</v>
      </c>
      <c r="F53" s="251"/>
      <c r="H53" s="251"/>
      <c r="J53" s="251"/>
      <c r="L53" s="251"/>
      <c r="N53" s="251"/>
      <c r="P53" s="251"/>
      <c r="R53" s="251"/>
      <c r="T53" s="251" t="s">
        <v>1662</v>
      </c>
      <c r="V53" s="251" t="s">
        <v>928</v>
      </c>
      <c r="W53" s="274" t="str">
        <f t="shared" si="2"/>
        <v/>
      </c>
      <c r="X53" s="274" t="str">
        <f t="shared" si="6"/>
        <v/>
      </c>
      <c r="Y53" s="274" t="str">
        <f t="shared" si="7"/>
        <v/>
      </c>
      <c r="Z53" s="274" t="str">
        <f t="shared" si="8"/>
        <v/>
      </c>
      <c r="AA53" s="274" t="str">
        <f t="shared" si="9"/>
        <v/>
      </c>
      <c r="AB53" s="274" t="str">
        <f t="shared" si="10"/>
        <v/>
      </c>
      <c r="AC53" s="274" t="str">
        <f t="shared" si="11"/>
        <v/>
      </c>
      <c r="AD53" s="274" t="str">
        <f t="shared" si="12"/>
        <v/>
      </c>
      <c r="AE53" s="274" t="str">
        <f t="shared" si="13"/>
        <v/>
      </c>
      <c r="AF53" s="274" t="str">
        <f t="shared" si="14"/>
        <v/>
      </c>
      <c r="AG53" s="274" t="str">
        <f t="shared" si="15"/>
        <v/>
      </c>
      <c r="AH53" s="274" t="str">
        <f t="shared" si="16"/>
        <v/>
      </c>
      <c r="AI53" s="274" t="str">
        <f t="shared" si="17"/>
        <v/>
      </c>
      <c r="AJ53" s="274" t="str">
        <f t="shared" si="18"/>
        <v/>
      </c>
      <c r="AK53" s="274" t="str">
        <f t="shared" si="19"/>
        <v xml:space="preserve">INSERT INTO SC_SystemeProduits(RefDimension,NomSysteme,typePresta,ligne,formule,cte1,DateModif) values (null,'COLLECTE_PR1','MOC',6,'PR1_OK',null,now());
</v>
      </c>
      <c r="AL53" s="274" t="str">
        <f t="shared" si="3"/>
        <v/>
      </c>
      <c r="AM53" s="274" t="str">
        <f t="shared" si="4"/>
        <v xml:space="preserve">INSERT INTO SC_SystemeProduits(RefDimension,NomSysteme,typePresta,ligne,formule,cte1,DateModif) values (null,'COLLECTE_CHASSE','MOC',6,'CHASSE_GRAV_BROYEUR',null,now());
</v>
      </c>
      <c r="AN53" s="274"/>
      <c r="AO53" s="274"/>
      <c r="AP53" s="274"/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4"/>
      <c r="BC53" s="274"/>
      <c r="BD53" s="274"/>
      <c r="BE53" s="274"/>
      <c r="BF53" s="274"/>
      <c r="BG53" s="274"/>
      <c r="BH53" s="274"/>
      <c r="BI53" s="274"/>
      <c r="BJ53" s="274"/>
      <c r="BK53" s="274"/>
      <c r="BL53" s="274"/>
      <c r="BM53" s="274"/>
      <c r="BN53" s="274"/>
      <c r="BO53" s="274"/>
      <c r="BP53" s="274" t="str">
        <f t="shared" si="5"/>
        <v/>
      </c>
      <c r="BQ53" s="251"/>
      <c r="BR53" s="251"/>
      <c r="BT53" s="251"/>
      <c r="BU53" s="251"/>
    </row>
    <row r="54" spans="1:73" s="248" customFormat="1" x14ac:dyDescent="0.3">
      <c r="A54" s="250">
        <f>IF(B54="MATIERE",VLOOKUP($C54,MATIERE!$B$2:$K$601,10,0),IF(B54="MOA",VLOOKUP($C54,ATELIER!$B$2:$K$291,10,0),IF(B54="MOC",VLOOKUP($C54,CHANTIER!$B$2:$K$291,10,0),IF(B54="MP",VLOOKUP($C54,MINIPELLE!$B$2:$K$291,10,0),""))))</f>
        <v>2</v>
      </c>
      <c r="B54" s="248" t="s">
        <v>298</v>
      </c>
      <c r="C54" s="248" t="s">
        <v>73</v>
      </c>
      <c r="D54" s="274" t="str">
        <f>IF(B54="MATIERE",VLOOKUP($C54,[4]MATIERE!$B$2:$K$601,6,0),IF(B54="MOA",VLOOKUP($C54,[4]ATELIER!$B$2:$K$291,3,0),IF(B54="MOC",VLOOKUP($C54,[4]CHANTIER!$B$2:$K$291,3,0),IF(B54="MP",VLOOKUP($C54,[4]MINIPELLE!$B$2:$K$291,3,0),""))))</f>
        <v>pc</v>
      </c>
      <c r="F54" s="251"/>
      <c r="H54" s="251"/>
      <c r="J54" s="251"/>
      <c r="L54" s="251"/>
      <c r="N54" s="251"/>
      <c r="P54" s="251"/>
      <c r="R54" s="251"/>
      <c r="T54" s="251" t="s">
        <v>1662</v>
      </c>
      <c r="V54" s="251"/>
      <c r="W54" s="274" t="str">
        <f t="shared" si="2"/>
        <v/>
      </c>
      <c r="X54" s="274" t="str">
        <f t="shared" si="6"/>
        <v/>
      </c>
      <c r="Y54" s="274" t="str">
        <f t="shared" si="7"/>
        <v/>
      </c>
      <c r="Z54" s="274" t="str">
        <f t="shared" si="8"/>
        <v/>
      </c>
      <c r="AA54" s="274" t="str">
        <f t="shared" si="9"/>
        <v/>
      </c>
      <c r="AB54" s="274" t="str">
        <f t="shared" si="10"/>
        <v/>
      </c>
      <c r="AC54" s="274" t="str">
        <f t="shared" si="11"/>
        <v/>
      </c>
      <c r="AD54" s="274" t="str">
        <f t="shared" si="12"/>
        <v/>
      </c>
      <c r="AE54" s="274" t="str">
        <f t="shared" si="13"/>
        <v/>
      </c>
      <c r="AF54" s="274" t="str">
        <f t="shared" si="14"/>
        <v/>
      </c>
      <c r="AG54" s="274" t="str">
        <f t="shared" si="15"/>
        <v/>
      </c>
      <c r="AH54" s="274" t="str">
        <f t="shared" si="16"/>
        <v/>
      </c>
      <c r="AI54" s="274" t="str">
        <f t="shared" si="17"/>
        <v/>
      </c>
      <c r="AJ54" s="274" t="str">
        <f t="shared" si="18"/>
        <v/>
      </c>
      <c r="AK54" s="274" t="str">
        <f t="shared" si="19"/>
        <v xml:space="preserve">INSERT INTO SC_SystemeProduits(RefDimension,NomSysteme,typePresta,ligne,formule,cte1,DateModif) values (null,'COLLECTE_PR1','MOC',2,'PR1_OK',null,now());
</v>
      </c>
      <c r="AL54" s="274" t="str">
        <f t="shared" si="3"/>
        <v/>
      </c>
      <c r="AM54" s="274" t="str">
        <f t="shared" si="4"/>
        <v/>
      </c>
      <c r="AN54" s="274"/>
      <c r="AO54" s="274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4"/>
      <c r="BA54" s="274"/>
      <c r="BB54" s="274"/>
      <c r="BC54" s="274"/>
      <c r="BD54" s="274"/>
      <c r="BE54" s="274"/>
      <c r="BF54" s="274"/>
      <c r="BG54" s="274"/>
      <c r="BH54" s="274"/>
      <c r="BI54" s="274"/>
      <c r="BJ54" s="274"/>
      <c r="BK54" s="274"/>
      <c r="BL54" s="274"/>
      <c r="BM54" s="274"/>
      <c r="BN54" s="274"/>
      <c r="BO54" s="274"/>
      <c r="BP54" s="274" t="str">
        <f t="shared" si="5"/>
        <v/>
      </c>
      <c r="BQ54" s="251"/>
      <c r="BR54" s="251"/>
      <c r="BT54" s="251"/>
      <c r="BU54" s="251"/>
    </row>
    <row r="55" spans="1:73" s="248" customFormat="1" x14ac:dyDescent="0.3">
      <c r="A55" s="250">
        <f>IF(B55="MATIERE",VLOOKUP($C55,MATIERE!$B$2:$K$601,10,0),IF(B55="MOA",VLOOKUP($C55,ATELIER!$B$2:$K$291,10,0),IF(B55="MOC",VLOOKUP($C55,CHANTIER!$B$2:$K$291,10,0),IF(B55="MP",VLOOKUP($C55,MINIPELLE!$B$2:$K$291,10,0),""))))</f>
        <v>90</v>
      </c>
      <c r="B55" s="248" t="s">
        <v>298</v>
      </c>
      <c r="C55" s="248" t="s">
        <v>1032</v>
      </c>
      <c r="D55" s="274" t="str">
        <f>IF(B55="MATIERE",VLOOKUP($C55,[4]MATIERE!$B$2:$K$601,6,0),IF(B55="MOA",VLOOKUP($C55,[4]ATELIER!$B$2:$K$291,3,0),IF(B55="MOC",VLOOKUP($C55,[4]CHANTIER!$B$2:$K$291,3,0),IF(B55="MP",VLOOKUP($C55,[4]MINIPELLE!$B$2:$K$291,3,0),""))))</f>
        <v>forfait</v>
      </c>
      <c r="F55" s="251"/>
      <c r="H55" s="251"/>
      <c r="J55" s="251"/>
      <c r="L55" s="251"/>
      <c r="N55" s="251"/>
      <c r="P55" s="251"/>
      <c r="R55" s="251"/>
      <c r="T55" s="251"/>
      <c r="V55" s="251" t="s">
        <v>1763</v>
      </c>
      <c r="W55" s="274" t="str">
        <f t="shared" si="2"/>
        <v/>
      </c>
      <c r="X55" s="274" t="str">
        <f t="shared" si="6"/>
        <v/>
      </c>
      <c r="Y55" s="274" t="str">
        <f t="shared" si="7"/>
        <v/>
      </c>
      <c r="Z55" s="274" t="str">
        <f t="shared" si="8"/>
        <v/>
      </c>
      <c r="AA55" s="274" t="str">
        <f t="shared" si="9"/>
        <v/>
      </c>
      <c r="AB55" s="274" t="str">
        <f t="shared" si="10"/>
        <v/>
      </c>
      <c r="AC55" s="274" t="str">
        <f t="shared" si="11"/>
        <v/>
      </c>
      <c r="AD55" s="274" t="str">
        <f t="shared" si="12"/>
        <v/>
      </c>
      <c r="AE55" s="274" t="str">
        <f t="shared" si="13"/>
        <v/>
      </c>
      <c r="AF55" s="274" t="str">
        <f t="shared" si="14"/>
        <v/>
      </c>
      <c r="AG55" s="274" t="str">
        <f t="shared" si="15"/>
        <v/>
      </c>
      <c r="AH55" s="274" t="str">
        <f t="shared" si="16"/>
        <v/>
      </c>
      <c r="AI55" s="274" t="str">
        <f t="shared" si="17"/>
        <v/>
      </c>
      <c r="AJ55" s="274" t="str">
        <f t="shared" si="18"/>
        <v/>
      </c>
      <c r="AK55" s="274" t="str">
        <f t="shared" si="19"/>
        <v/>
      </c>
      <c r="AL55" s="274" t="str">
        <f t="shared" si="3"/>
        <v/>
      </c>
      <c r="AM55" s="274" t="str">
        <f t="shared" si="4"/>
        <v xml:space="preserve">INSERT INTO SC_SystemeProduits(RefDimension,NomSysteme,typePresta,ligne,formule,cte1,DateModif) values (null,'COLLECTE_CHASSE','MOC',90,'CHASSE_GRAV_NAVES+CHASSE_GRAV_INAUTECH+CHASSE_GRAV_AQUATIRIS+CHASSE_GRAV_CLAPET',null,now());
</v>
      </c>
      <c r="AN55" s="274"/>
      <c r="AO55" s="274"/>
      <c r="AP55" s="274"/>
      <c r="AQ55" s="274"/>
      <c r="AR55" s="274"/>
      <c r="AS55" s="274"/>
      <c r="AT55" s="274"/>
      <c r="AU55" s="274"/>
      <c r="AV55" s="274"/>
      <c r="AW55" s="274"/>
      <c r="AX55" s="274"/>
      <c r="AY55" s="274"/>
      <c r="AZ55" s="274"/>
      <c r="BA55" s="274"/>
      <c r="BB55" s="274"/>
      <c r="BC55" s="274"/>
      <c r="BD55" s="274"/>
      <c r="BE55" s="274"/>
      <c r="BF55" s="274"/>
      <c r="BG55" s="274"/>
      <c r="BH55" s="274"/>
      <c r="BI55" s="274"/>
      <c r="BJ55" s="274"/>
      <c r="BK55" s="274"/>
      <c r="BL55" s="274"/>
      <c r="BM55" s="274"/>
      <c r="BN55" s="274"/>
      <c r="BO55" s="274"/>
      <c r="BP55" s="274" t="str">
        <f t="shared" si="5"/>
        <v/>
      </c>
      <c r="BQ55" s="251"/>
      <c r="BR55" s="251"/>
      <c r="BT55" s="251"/>
      <c r="BU55" s="251"/>
    </row>
    <row r="56" spans="1:73" s="248" customFormat="1" x14ac:dyDescent="0.3">
      <c r="A56" s="250">
        <f>IF(B56="MATIERE",VLOOKUP($C56,MATIERE!$B$2:$K$601,10,0),IF(B56="MOA",VLOOKUP($C56,ATELIER!$B$2:$K$291,10,0),IF(B56="MOC",VLOOKUP($C56,CHANTIER!$B$2:$K$291,10,0),IF(B56="MP",VLOOKUP($C56,MINIPELLE!$B$2:$K$291,10,0),""))))</f>
        <v>98</v>
      </c>
      <c r="B56" s="248" t="s">
        <v>298</v>
      </c>
      <c r="C56" s="249" t="s">
        <v>1944</v>
      </c>
      <c r="D56" s="274" t="str">
        <f>IF(B56="MATIERE",VLOOKUP($C56,[4]MATIERE!$B$2:$K$601,6,0),IF(B56="MOA",VLOOKUP($C56,[4]ATELIER!$B$2:$K$291,3,0),IF(B56="MOC",VLOOKUP($C56,[4]CHANTIER!$B$2:$K$291,3,0),IF(B56="MP",VLOOKUP($C56,[4]MINIPELLE!$B$2:$K$291,3,0),""))))</f>
        <v>forfait</v>
      </c>
      <c r="F56" s="251"/>
      <c r="H56" s="251"/>
      <c r="J56" s="251"/>
      <c r="L56" s="251"/>
      <c r="N56" s="251"/>
      <c r="P56" s="251"/>
      <c r="R56" s="251"/>
      <c r="T56" s="251" t="s">
        <v>1662</v>
      </c>
      <c r="V56" s="251"/>
      <c r="W56" s="274" t="str">
        <f t="shared" si="2"/>
        <v/>
      </c>
      <c r="X56" s="274" t="str">
        <f t="shared" si="6"/>
        <v/>
      </c>
      <c r="Y56" s="274" t="str">
        <f t="shared" si="7"/>
        <v/>
      </c>
      <c r="Z56" s="274" t="str">
        <f t="shared" si="8"/>
        <v/>
      </c>
      <c r="AA56" s="274" t="str">
        <f t="shared" si="9"/>
        <v/>
      </c>
      <c r="AB56" s="274" t="str">
        <f t="shared" si="10"/>
        <v/>
      </c>
      <c r="AC56" s="274" t="str">
        <f t="shared" si="11"/>
        <v/>
      </c>
      <c r="AD56" s="274" t="str">
        <f t="shared" si="12"/>
        <v/>
      </c>
      <c r="AE56" s="274" t="str">
        <f t="shared" si="13"/>
        <v/>
      </c>
      <c r="AF56" s="274" t="str">
        <f t="shared" si="14"/>
        <v/>
      </c>
      <c r="AG56" s="274" t="str">
        <f t="shared" si="15"/>
        <v/>
      </c>
      <c r="AH56" s="274" t="str">
        <f t="shared" si="16"/>
        <v/>
      </c>
      <c r="AI56" s="274" t="str">
        <f t="shared" si="17"/>
        <v/>
      </c>
      <c r="AJ56" s="274" t="str">
        <f t="shared" si="18"/>
        <v/>
      </c>
      <c r="AK56" s="274" t="str">
        <f t="shared" si="19"/>
        <v xml:space="preserve">INSERT INTO SC_SystemeProduits(RefDimension,NomSysteme,typePresta,ligne,formule,cte1,DateModif) values (null,'COLLECTE_PR1','MOC',98,'PR1_OK',null,now());
</v>
      </c>
      <c r="AL56" s="274" t="str">
        <f t="shared" si="3"/>
        <v/>
      </c>
      <c r="AM56" s="274" t="str">
        <f t="shared" si="4"/>
        <v/>
      </c>
      <c r="AN56" s="274"/>
      <c r="AO56" s="274"/>
      <c r="AP56" s="274"/>
      <c r="AQ56" s="274"/>
      <c r="AR56" s="274"/>
      <c r="AS56" s="274"/>
      <c r="AT56" s="274"/>
      <c r="AU56" s="274"/>
      <c r="AV56" s="274"/>
      <c r="AW56" s="274"/>
      <c r="AX56" s="274"/>
      <c r="AY56" s="274"/>
      <c r="AZ56" s="274"/>
      <c r="BA56" s="274"/>
      <c r="BB56" s="274"/>
      <c r="BC56" s="274"/>
      <c r="BD56" s="274"/>
      <c r="BE56" s="274"/>
      <c r="BF56" s="274"/>
      <c r="BG56" s="274"/>
      <c r="BH56" s="274"/>
      <c r="BI56" s="274"/>
      <c r="BJ56" s="274"/>
      <c r="BK56" s="274"/>
      <c r="BL56" s="274"/>
      <c r="BM56" s="274"/>
      <c r="BN56" s="274"/>
      <c r="BO56" s="274"/>
      <c r="BP56" s="274" t="str">
        <f t="shared" si="5"/>
        <v/>
      </c>
      <c r="BQ56" s="251"/>
      <c r="BR56" s="251"/>
      <c r="BT56" s="251"/>
      <c r="BU56" s="251"/>
    </row>
    <row r="57" spans="1:73" s="248" customFormat="1" x14ac:dyDescent="0.3">
      <c r="A57" s="250">
        <f>IF(B57="MATIERE",VLOOKUP($C57,MATIERE!$B$2:$K$601,10,0),IF(B57="MOA",VLOOKUP($C57,ATELIER!$B$2:$K$291,10,0),IF(B57="MOC",VLOOKUP($C57,CHANTIER!$B$2:$K$291,10,0),IF(B57="MP",VLOOKUP($C57,MINIPELLE!$B$2:$K$291,10,0),""))))</f>
        <v>14</v>
      </c>
      <c r="B57" s="248" t="s">
        <v>299</v>
      </c>
      <c r="C57" s="248" t="s">
        <v>1074</v>
      </c>
      <c r="D57" s="274" t="str">
        <f>IF(B57="MATIERE",VLOOKUP($C57,[4]MATIERE!$B$2:$K$601,6,0),IF(B57="MOA",VLOOKUP($C57,[4]ATELIER!$B$2:$K$291,3,0),IF(B57="MOC",VLOOKUP($C57,[4]CHANTIER!$B$2:$K$291,3,0),IF(B57="MP",VLOOKUP($C57,[4]MINIPELLE!$B$2:$K$291,3,0),""))))</f>
        <v>pc</v>
      </c>
      <c r="F57" s="251"/>
      <c r="H57" s="251"/>
      <c r="J57" s="251"/>
      <c r="L57" s="251"/>
      <c r="N57" s="251"/>
      <c r="P57" s="251"/>
      <c r="R57" s="251"/>
      <c r="T57" s="251"/>
      <c r="V57" s="251" t="s">
        <v>928</v>
      </c>
      <c r="W57" s="274" t="str">
        <f t="shared" si="2"/>
        <v/>
      </c>
      <c r="X57" s="274" t="str">
        <f t="shared" si="6"/>
        <v/>
      </c>
      <c r="Y57" s="274" t="str">
        <f t="shared" si="7"/>
        <v/>
      </c>
      <c r="Z57" s="274" t="str">
        <f t="shared" si="8"/>
        <v/>
      </c>
      <c r="AA57" s="274" t="str">
        <f t="shared" si="9"/>
        <v/>
      </c>
      <c r="AB57" s="274" t="str">
        <f t="shared" si="10"/>
        <v/>
      </c>
      <c r="AC57" s="274" t="str">
        <f t="shared" si="11"/>
        <v/>
      </c>
      <c r="AD57" s="274" t="str">
        <f t="shared" si="12"/>
        <v/>
      </c>
      <c r="AE57" s="274" t="str">
        <f t="shared" si="13"/>
        <v/>
      </c>
      <c r="AF57" s="274" t="str">
        <f t="shared" si="14"/>
        <v/>
      </c>
      <c r="AG57" s="274" t="str">
        <f t="shared" si="15"/>
        <v/>
      </c>
      <c r="AH57" s="274" t="str">
        <f t="shared" si="16"/>
        <v/>
      </c>
      <c r="AI57" s="274" t="str">
        <f t="shared" si="17"/>
        <v/>
      </c>
      <c r="AJ57" s="274" t="str">
        <f t="shared" si="18"/>
        <v/>
      </c>
      <c r="AK57" s="274" t="str">
        <f t="shared" si="19"/>
        <v/>
      </c>
      <c r="AL57" s="274" t="str">
        <f t="shared" si="3"/>
        <v/>
      </c>
      <c r="AM57" s="274" t="str">
        <f t="shared" si="4"/>
        <v xml:space="preserve">INSERT INTO SC_SystemeProduits(RefDimension,NomSysteme,typePresta,ligne,formule,cte1,DateModif) values (null,'COLLECTE_CHASSE','MP',14,'CHASSE_GRAV_BROYEUR',null,now());
</v>
      </c>
      <c r="AN57" s="274"/>
      <c r="AO57" s="274"/>
      <c r="AP57" s="274"/>
      <c r="AQ57" s="274"/>
      <c r="AR57" s="274"/>
      <c r="AS57" s="274"/>
      <c r="AT57" s="274"/>
      <c r="AU57" s="274"/>
      <c r="AV57" s="274"/>
      <c r="AW57" s="274"/>
      <c r="AX57" s="274"/>
      <c r="AY57" s="274"/>
      <c r="AZ57" s="274"/>
      <c r="BA57" s="274"/>
      <c r="BB57" s="274"/>
      <c r="BC57" s="274"/>
      <c r="BD57" s="274"/>
      <c r="BE57" s="274"/>
      <c r="BF57" s="274"/>
      <c r="BG57" s="274"/>
      <c r="BH57" s="274"/>
      <c r="BI57" s="274"/>
      <c r="BJ57" s="274"/>
      <c r="BK57" s="274"/>
      <c r="BL57" s="274"/>
      <c r="BM57" s="274"/>
      <c r="BN57" s="274"/>
      <c r="BO57" s="274"/>
      <c r="BP57" s="274" t="str">
        <f t="shared" si="5"/>
        <v/>
      </c>
      <c r="BQ57" s="251"/>
      <c r="BR57" s="251"/>
      <c r="BT57" s="251"/>
      <c r="BU57" s="251"/>
    </row>
    <row r="58" spans="1:73" s="248" customFormat="1" x14ac:dyDescent="0.3">
      <c r="A58" s="250">
        <f>IF(B58="MATIERE",VLOOKUP($C58,MATIERE!$B$2:$K$601,10,0),IF(B58="MOA",VLOOKUP($C58,ATELIER!$B$2:$K$291,10,0),IF(B58="MOC",VLOOKUP($C58,CHANTIER!$B$2:$K$291,10,0),IF(B58="MP",VLOOKUP($C58,MINIPELLE!$B$2:$K$291,10,0),""))))</f>
        <v>15</v>
      </c>
      <c r="B58" s="248" t="s">
        <v>299</v>
      </c>
      <c r="C58" s="248" t="s">
        <v>1034</v>
      </c>
      <c r="D58" s="274" t="str">
        <f>IF(B58="MATIERE",VLOOKUP($C58,[4]MATIERE!$B$2:$K$601,6,0),IF(B58="MOA",VLOOKUP($C58,[4]ATELIER!$B$2:$K$291,3,0),IF(B58="MOC",VLOOKUP($C58,[4]CHANTIER!$B$2:$K$291,3,0),IF(B58="MP",VLOOKUP($C58,[4]MINIPELLE!$B$2:$K$291,3,0),""))))</f>
        <v>pc</v>
      </c>
      <c r="F58" s="251"/>
      <c r="H58" s="251"/>
      <c r="J58" s="251"/>
      <c r="L58" s="251"/>
      <c r="N58" s="251"/>
      <c r="P58" s="251"/>
      <c r="R58" s="251"/>
      <c r="T58" s="251" t="s">
        <v>1663</v>
      </c>
      <c r="V58" s="251"/>
      <c r="W58" s="274" t="str">
        <f t="shared" si="2"/>
        <v/>
      </c>
      <c r="X58" s="274" t="str">
        <f t="shared" si="6"/>
        <v/>
      </c>
      <c r="Y58" s="274" t="str">
        <f t="shared" si="7"/>
        <v/>
      </c>
      <c r="Z58" s="274" t="str">
        <f t="shared" si="8"/>
        <v/>
      </c>
      <c r="AA58" s="274" t="str">
        <f t="shared" si="9"/>
        <v/>
      </c>
      <c r="AB58" s="274" t="str">
        <f t="shared" si="10"/>
        <v/>
      </c>
      <c r="AC58" s="274" t="str">
        <f t="shared" si="11"/>
        <v/>
      </c>
      <c r="AD58" s="274" t="str">
        <f t="shared" si="12"/>
        <v/>
      </c>
      <c r="AE58" s="274" t="str">
        <f t="shared" si="13"/>
        <v/>
      </c>
      <c r="AF58" s="274" t="str">
        <f t="shared" si="14"/>
        <v/>
      </c>
      <c r="AG58" s="274" t="str">
        <f t="shared" si="15"/>
        <v/>
      </c>
      <c r="AH58" s="274" t="str">
        <f t="shared" si="16"/>
        <v/>
      </c>
      <c r="AI58" s="274" t="str">
        <f t="shared" si="17"/>
        <v/>
      </c>
      <c r="AJ58" s="274" t="str">
        <f t="shared" si="18"/>
        <v/>
      </c>
      <c r="AK58" s="274" t="str">
        <f t="shared" si="19"/>
        <v xml:space="preserve">INSERT INTO SC_SystemeProduits(RefDimension,NomSysteme,typePresta,ligne,formule,cte1,DateModif) values (null,'COLLECTE_PR1','MP',15,'(PR1_OK*#POSTE900#)',null,now());
</v>
      </c>
      <c r="AL58" s="274" t="str">
        <f t="shared" si="3"/>
        <v/>
      </c>
      <c r="AM58" s="274" t="str">
        <f t="shared" si="4"/>
        <v/>
      </c>
      <c r="AN58" s="274"/>
      <c r="AO58" s="274"/>
      <c r="AP58" s="274"/>
      <c r="AQ58" s="274"/>
      <c r="AR58" s="274"/>
      <c r="AS58" s="274"/>
      <c r="AT58" s="274"/>
      <c r="AU58" s="274"/>
      <c r="AV58" s="274"/>
      <c r="AW58" s="274"/>
      <c r="AX58" s="274"/>
      <c r="AY58" s="274"/>
      <c r="AZ58" s="274"/>
      <c r="BA58" s="274"/>
      <c r="BB58" s="274"/>
      <c r="BC58" s="274"/>
      <c r="BD58" s="274"/>
      <c r="BE58" s="274"/>
      <c r="BF58" s="274"/>
      <c r="BG58" s="274"/>
      <c r="BH58" s="274"/>
      <c r="BI58" s="274"/>
      <c r="BJ58" s="274"/>
      <c r="BK58" s="274"/>
      <c r="BL58" s="274"/>
      <c r="BM58" s="274"/>
      <c r="BN58" s="274"/>
      <c r="BO58" s="274"/>
      <c r="BP58" s="274" t="str">
        <f t="shared" si="5"/>
        <v/>
      </c>
      <c r="BQ58" s="251"/>
      <c r="BR58" s="251"/>
      <c r="BT58" s="251"/>
      <c r="BU58" s="251"/>
    </row>
    <row r="59" spans="1:73" s="248" customFormat="1" x14ac:dyDescent="0.3">
      <c r="A59" s="250">
        <f>IF(B59="MATIERE",VLOOKUP($C59,MATIERE!$B$2:$K$601,10,0),IF(B59="MOA",VLOOKUP($C59,ATELIER!$B$2:$K$291,10,0),IF(B59="MOC",VLOOKUP($C59,CHANTIER!$B$2:$K$291,10,0),IF(B59="MP",VLOOKUP($C59,MINIPELLE!$B$2:$K$291,10,0),""))))</f>
        <v>16</v>
      </c>
      <c r="B59" s="248" t="s">
        <v>299</v>
      </c>
      <c r="C59" s="248" t="s">
        <v>1035</v>
      </c>
      <c r="D59" s="274" t="str">
        <f>IF(B59="MATIERE",VLOOKUP($C59,[4]MATIERE!$B$2:$K$601,6,0),IF(B59="MOA",VLOOKUP($C59,[4]ATELIER!$B$2:$K$291,3,0),IF(B59="MOC",VLOOKUP($C59,[4]CHANTIER!$B$2:$K$291,3,0),IF(B59="MP",VLOOKUP($C59,[4]MINIPELLE!$B$2:$K$291,3,0),""))))</f>
        <v>pc</v>
      </c>
      <c r="F59" s="251"/>
      <c r="H59" s="251"/>
      <c r="J59" s="251"/>
      <c r="L59" s="251"/>
      <c r="N59" s="251"/>
      <c r="P59" s="251"/>
      <c r="R59" s="251"/>
      <c r="T59" s="251" t="s">
        <v>1664</v>
      </c>
      <c r="V59" s="251"/>
      <c r="W59" s="274" t="str">
        <f t="shared" si="2"/>
        <v/>
      </c>
      <c r="X59" s="274" t="str">
        <f t="shared" si="6"/>
        <v/>
      </c>
      <c r="Y59" s="274" t="str">
        <f t="shared" si="7"/>
        <v/>
      </c>
      <c r="Z59" s="274" t="str">
        <f t="shared" si="8"/>
        <v/>
      </c>
      <c r="AA59" s="274" t="str">
        <f t="shared" si="9"/>
        <v/>
      </c>
      <c r="AB59" s="274" t="str">
        <f t="shared" si="10"/>
        <v/>
      </c>
      <c r="AC59" s="274" t="str">
        <f t="shared" si="11"/>
        <v/>
      </c>
      <c r="AD59" s="274" t="str">
        <f t="shared" si="12"/>
        <v/>
      </c>
      <c r="AE59" s="274" t="str">
        <f t="shared" si="13"/>
        <v/>
      </c>
      <c r="AF59" s="274" t="str">
        <f t="shared" si="14"/>
        <v/>
      </c>
      <c r="AG59" s="274" t="str">
        <f t="shared" si="15"/>
        <v/>
      </c>
      <c r="AH59" s="274" t="str">
        <f t="shared" si="16"/>
        <v/>
      </c>
      <c r="AI59" s="274" t="str">
        <f t="shared" si="17"/>
        <v/>
      </c>
      <c r="AJ59" s="274" t="str">
        <f t="shared" si="18"/>
        <v/>
      </c>
      <c r="AK59" s="274" t="str">
        <f t="shared" si="19"/>
        <v xml:space="preserve">INSERT INTO SC_SystemeProduits(RefDimension,NomSysteme,typePresta,ligne,formule,cte1,DateModif) values (null,'COLLECTE_PR1','MP',16,'(PR1_OK*#POSTE1200#)',null,now());
</v>
      </c>
      <c r="AL59" s="274" t="str">
        <f t="shared" si="3"/>
        <v/>
      </c>
      <c r="AM59" s="274" t="str">
        <f t="shared" si="4"/>
        <v/>
      </c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4"/>
      <c r="BD59" s="274"/>
      <c r="BE59" s="274"/>
      <c r="BF59" s="274"/>
      <c r="BG59" s="274"/>
      <c r="BH59" s="274"/>
      <c r="BI59" s="274"/>
      <c r="BJ59" s="274"/>
      <c r="BK59" s="274"/>
      <c r="BL59" s="274"/>
      <c r="BM59" s="274"/>
      <c r="BN59" s="274"/>
      <c r="BO59" s="274"/>
      <c r="BP59" s="274" t="str">
        <f t="shared" si="5"/>
        <v/>
      </c>
      <c r="BQ59" s="251"/>
      <c r="BR59" s="251"/>
      <c r="BT59" s="251"/>
      <c r="BU59" s="251"/>
    </row>
    <row r="60" spans="1:73" s="248" customFormat="1" x14ac:dyDescent="0.3">
      <c r="A60" s="250">
        <f>IF(B60="MATIERE",VLOOKUP($C60,MATIERE!$B$2:$K$601,10,0),IF(B60="MOA",VLOOKUP($C60,ATELIER!$B$2:$K$291,10,0),IF(B60="MOC",VLOOKUP($C60,CHANTIER!$B$2:$K$291,10,0),IF(B60="MP",VLOOKUP($C60,MINIPELLE!$B$2:$K$291,10,0),""))))</f>
        <v>29</v>
      </c>
      <c r="B60" s="248" t="s">
        <v>299</v>
      </c>
      <c r="C60" s="248" t="s">
        <v>1075</v>
      </c>
      <c r="D60" s="274" t="str">
        <f>IF(B60="MATIERE",VLOOKUP($C60,[4]MATIERE!$B$2:$K$601,6,0),IF(B60="MOA",VLOOKUP($C60,[4]ATELIER!$B$2:$K$291,3,0),IF(B60="MOC",VLOOKUP($C60,[4]CHANTIER!$B$2:$K$291,3,0),IF(B60="MP",VLOOKUP($C60,[4]MINIPELLE!$B$2:$K$291,3,0),""))))</f>
        <v>pc</v>
      </c>
      <c r="F60" s="251"/>
      <c r="H60" s="251"/>
      <c r="J60" s="251"/>
      <c r="L60" s="251"/>
      <c r="N60" s="251"/>
      <c r="P60" s="251"/>
      <c r="R60" s="251"/>
      <c r="T60" s="251" t="s">
        <v>1665</v>
      </c>
      <c r="V60" s="251"/>
      <c r="W60" s="274" t="str">
        <f t="shared" si="2"/>
        <v/>
      </c>
      <c r="X60" s="274" t="str">
        <f t="shared" si="6"/>
        <v/>
      </c>
      <c r="Y60" s="274" t="str">
        <f t="shared" si="7"/>
        <v/>
      </c>
      <c r="Z60" s="274" t="str">
        <f t="shared" si="8"/>
        <v/>
      </c>
      <c r="AA60" s="274" t="str">
        <f t="shared" si="9"/>
        <v/>
      </c>
      <c r="AB60" s="274" t="str">
        <f t="shared" si="10"/>
        <v/>
      </c>
      <c r="AC60" s="274" t="str">
        <f t="shared" si="11"/>
        <v/>
      </c>
      <c r="AD60" s="274" t="str">
        <f t="shared" si="12"/>
        <v/>
      </c>
      <c r="AE60" s="274" t="str">
        <f t="shared" si="13"/>
        <v/>
      </c>
      <c r="AF60" s="274" t="str">
        <f t="shared" si="14"/>
        <v/>
      </c>
      <c r="AG60" s="274" t="str">
        <f t="shared" si="15"/>
        <v/>
      </c>
      <c r="AH60" s="274" t="str">
        <f t="shared" si="16"/>
        <v/>
      </c>
      <c r="AI60" s="274" t="str">
        <f t="shared" si="17"/>
        <v/>
      </c>
      <c r="AJ60" s="274" t="str">
        <f t="shared" si="18"/>
        <v/>
      </c>
      <c r="AK60" s="274" t="str">
        <f t="shared" si="19"/>
        <v xml:space="preserve">INSERT INTO SC_SystemeProduits(RefDimension,NomSysteme,typePresta,ligne,formule,cte1,DateModif) values (null,'COLLECTE_PR1','MP',29,'(PR1_OK*#POSTE1500#)',null,now());
</v>
      </c>
      <c r="AL60" s="274" t="str">
        <f t="shared" si="3"/>
        <v/>
      </c>
      <c r="AM60" s="274" t="str">
        <f t="shared" si="4"/>
        <v/>
      </c>
      <c r="AN60" s="274"/>
      <c r="AO60" s="274"/>
      <c r="AP60" s="274"/>
      <c r="AQ60" s="274"/>
      <c r="AR60" s="274"/>
      <c r="AS60" s="274"/>
      <c r="AT60" s="274"/>
      <c r="AU60" s="274"/>
      <c r="AV60" s="274"/>
      <c r="AW60" s="274"/>
      <c r="AX60" s="274"/>
      <c r="AY60" s="274"/>
      <c r="AZ60" s="274"/>
      <c r="BA60" s="274"/>
      <c r="BB60" s="274"/>
      <c r="BC60" s="274"/>
      <c r="BD60" s="274"/>
      <c r="BE60" s="274"/>
      <c r="BF60" s="274"/>
      <c r="BG60" s="274"/>
      <c r="BH60" s="274"/>
      <c r="BI60" s="274"/>
      <c r="BJ60" s="274"/>
      <c r="BK60" s="274"/>
      <c r="BL60" s="274"/>
      <c r="BM60" s="274"/>
      <c r="BN60" s="274"/>
      <c r="BO60" s="274"/>
      <c r="BP60" s="274" t="str">
        <f t="shared" si="5"/>
        <v/>
      </c>
      <c r="BQ60" s="251"/>
      <c r="BR60" s="251"/>
      <c r="BT60" s="251"/>
      <c r="BU60" s="251"/>
    </row>
    <row r="61" spans="1:73" s="248" customFormat="1" x14ac:dyDescent="0.3">
      <c r="A61" s="250">
        <f>IF(B61="MATIERE",VLOOKUP($C61,MATIERE!$B$2:$K$601,10,0),IF(B61="MOA",VLOOKUP($C61,ATELIER!$B$2:$K$291,10,0),IF(B61="MOC",VLOOKUP($C61,CHANTIER!$B$2:$K$291,10,0),IF(B61="MP",VLOOKUP($C61,MINIPELLE!$B$2:$K$291,10,0),""))))</f>
        <v>30</v>
      </c>
      <c r="B61" s="248" t="s">
        <v>299</v>
      </c>
      <c r="C61" s="248" t="s">
        <v>1076</v>
      </c>
      <c r="D61" s="274" t="str">
        <f>IF(B61="MATIERE",VLOOKUP($C61,[4]MATIERE!$B$2:$K$601,6,0),IF(B61="MOA",VLOOKUP($C61,[4]ATELIER!$B$2:$K$291,3,0),IF(B61="MOC",VLOOKUP($C61,[4]CHANTIER!$B$2:$K$291,3,0),IF(B61="MP",VLOOKUP($C61,[4]MINIPELLE!$B$2:$K$291,3,0),""))))</f>
        <v>pc</v>
      </c>
      <c r="F61" s="251"/>
      <c r="H61" s="251"/>
      <c r="J61" s="251"/>
      <c r="L61" s="251"/>
      <c r="N61" s="251"/>
      <c r="P61" s="251"/>
      <c r="R61" s="251"/>
      <c r="T61" s="251" t="s">
        <v>1666</v>
      </c>
      <c r="V61" s="251"/>
      <c r="W61" s="274" t="str">
        <f t="shared" si="2"/>
        <v/>
      </c>
      <c r="X61" s="274" t="str">
        <f t="shared" si="6"/>
        <v/>
      </c>
      <c r="Y61" s="274" t="str">
        <f t="shared" si="7"/>
        <v/>
      </c>
      <c r="Z61" s="274" t="str">
        <f t="shared" si="8"/>
        <v/>
      </c>
      <c r="AA61" s="274" t="str">
        <f t="shared" si="9"/>
        <v/>
      </c>
      <c r="AB61" s="274" t="str">
        <f t="shared" si="10"/>
        <v/>
      </c>
      <c r="AC61" s="274" t="str">
        <f t="shared" si="11"/>
        <v/>
      </c>
      <c r="AD61" s="274" t="str">
        <f t="shared" si="12"/>
        <v/>
      </c>
      <c r="AE61" s="274" t="str">
        <f t="shared" si="13"/>
        <v/>
      </c>
      <c r="AF61" s="274" t="str">
        <f t="shared" si="14"/>
        <v/>
      </c>
      <c r="AG61" s="274" t="str">
        <f t="shared" si="15"/>
        <v/>
      </c>
      <c r="AH61" s="274" t="str">
        <f t="shared" si="16"/>
        <v/>
      </c>
      <c r="AI61" s="274" t="str">
        <f t="shared" si="17"/>
        <v/>
      </c>
      <c r="AJ61" s="274" t="str">
        <f t="shared" si="18"/>
        <v/>
      </c>
      <c r="AK61" s="274" t="str">
        <f t="shared" si="19"/>
        <v xml:space="preserve">INSERT INTO SC_SystemeProduits(RefDimension,NomSysteme,typePresta,ligne,formule,cte1,DateModif) values (null,'COLLECTE_PR1','MP',30,'(PR1_OK*#POSTE1800#)',null,now());
</v>
      </c>
      <c r="AL61" s="274" t="str">
        <f t="shared" si="3"/>
        <v/>
      </c>
      <c r="AM61" s="274" t="str">
        <f t="shared" si="4"/>
        <v/>
      </c>
      <c r="AN61" s="274"/>
      <c r="AO61" s="274"/>
      <c r="AP61" s="274"/>
      <c r="AQ61" s="274"/>
      <c r="AR61" s="274"/>
      <c r="AS61" s="274"/>
      <c r="AT61" s="274"/>
      <c r="AU61" s="274"/>
      <c r="AV61" s="274"/>
      <c r="AW61" s="274"/>
      <c r="AX61" s="274"/>
      <c r="AY61" s="274"/>
      <c r="AZ61" s="274"/>
      <c r="BA61" s="274"/>
      <c r="BB61" s="274"/>
      <c r="BC61" s="274"/>
      <c r="BD61" s="274"/>
      <c r="BE61" s="274"/>
      <c r="BF61" s="274"/>
      <c r="BG61" s="274"/>
      <c r="BH61" s="274"/>
      <c r="BI61" s="274"/>
      <c r="BJ61" s="274"/>
      <c r="BK61" s="274"/>
      <c r="BL61" s="274"/>
      <c r="BM61" s="274"/>
      <c r="BN61" s="274"/>
      <c r="BO61" s="274"/>
      <c r="BP61" s="274" t="str">
        <f t="shared" si="5"/>
        <v/>
      </c>
      <c r="BQ61" s="251"/>
      <c r="BR61" s="251"/>
      <c r="BT61" s="251"/>
      <c r="BU61" s="251"/>
    </row>
    <row r="62" spans="1:73" s="248" customFormat="1" x14ac:dyDescent="0.3">
      <c r="A62" s="250">
        <f>IF(B62="MATIERE",VLOOKUP($C62,MATIERE!$B$2:$K$601,10,0),IF(B62="MOA",VLOOKUP($C62,ATELIER!$B$2:$K$291,10,0),IF(B62="MOC",VLOOKUP($C62,CHANTIER!$B$2:$K$291,10,0),IF(B62="MP",VLOOKUP($C62,MINIPELLE!$B$2:$K$291,10,0),""))))</f>
        <v>33</v>
      </c>
      <c r="B62" s="248" t="s">
        <v>299</v>
      </c>
      <c r="C62" s="248" t="s">
        <v>1766</v>
      </c>
      <c r="D62" s="274" t="str">
        <f>IF(B62="MATIERE",VLOOKUP($C62,[4]MATIERE!$B$2:$K$601,6,0),IF(B62="MOA",VLOOKUP($C62,[4]ATELIER!$B$2:$K$291,3,0),IF(B62="MOC",VLOOKUP($C62,[4]CHANTIER!$B$2:$K$291,3,0),IF(B62="MP",VLOOKUP($C62,[4]MINIPELLE!$B$2:$K$291,3,0),""))))</f>
        <v>pc</v>
      </c>
      <c r="F62" s="251"/>
      <c r="H62" s="251"/>
      <c r="J62" s="251"/>
      <c r="L62" s="251"/>
      <c r="N62" s="251"/>
      <c r="P62" s="251"/>
      <c r="R62" s="251"/>
      <c r="T62" s="251" t="s">
        <v>1767</v>
      </c>
      <c r="V62" s="251"/>
      <c r="W62" s="274" t="str">
        <f t="shared" si="2"/>
        <v/>
      </c>
      <c r="X62" s="274" t="str">
        <f t="shared" si="6"/>
        <v/>
      </c>
      <c r="Y62" s="274" t="str">
        <f t="shared" si="7"/>
        <v/>
      </c>
      <c r="Z62" s="274" t="str">
        <f t="shared" si="8"/>
        <v/>
      </c>
      <c r="AA62" s="274" t="str">
        <f t="shared" si="9"/>
        <v/>
      </c>
      <c r="AB62" s="274" t="str">
        <f t="shared" si="10"/>
        <v/>
      </c>
      <c r="AC62" s="274" t="str">
        <f t="shared" si="11"/>
        <v/>
      </c>
      <c r="AD62" s="274" t="str">
        <f t="shared" si="12"/>
        <v/>
      </c>
      <c r="AE62" s="274" t="str">
        <f t="shared" si="13"/>
        <v/>
      </c>
      <c r="AF62" s="274" t="str">
        <f t="shared" si="14"/>
        <v/>
      </c>
      <c r="AG62" s="274" t="str">
        <f t="shared" si="15"/>
        <v/>
      </c>
      <c r="AH62" s="274" t="str">
        <f t="shared" si="16"/>
        <v/>
      </c>
      <c r="AI62" s="274" t="str">
        <f t="shared" si="17"/>
        <v/>
      </c>
      <c r="AJ62" s="274" t="str">
        <f t="shared" si="18"/>
        <v/>
      </c>
      <c r="AK62" s="274" t="str">
        <f t="shared" si="19"/>
        <v xml:space="preserve">INSERT INTO SC_SystemeProduits(RefDimension,NomSysteme,typePresta,ligne,formule,cte1,DateModif) values (null,'COLLECTE_PR1','MP',33,'(PR1_OK*#POSTE1900#)',null,now());
</v>
      </c>
      <c r="AL62" s="274" t="str">
        <f t="shared" si="3"/>
        <v/>
      </c>
      <c r="AM62" s="274" t="str">
        <f t="shared" si="4"/>
        <v/>
      </c>
      <c r="AN62" s="274"/>
      <c r="AO62" s="274"/>
      <c r="AP62" s="274"/>
      <c r="AQ62" s="274"/>
      <c r="AR62" s="274"/>
      <c r="AS62" s="274"/>
      <c r="AT62" s="274"/>
      <c r="AU62" s="274"/>
      <c r="AV62" s="274"/>
      <c r="AW62" s="274"/>
      <c r="AX62" s="274"/>
      <c r="AY62" s="274"/>
      <c r="AZ62" s="274"/>
      <c r="BA62" s="274"/>
      <c r="BB62" s="274"/>
      <c r="BC62" s="274"/>
      <c r="BD62" s="274"/>
      <c r="BE62" s="274"/>
      <c r="BF62" s="274"/>
      <c r="BG62" s="274"/>
      <c r="BH62" s="274"/>
      <c r="BI62" s="274"/>
      <c r="BJ62" s="274"/>
      <c r="BK62" s="274"/>
      <c r="BL62" s="274"/>
      <c r="BM62" s="274"/>
      <c r="BN62" s="274"/>
      <c r="BO62" s="274"/>
      <c r="BP62" s="274" t="str">
        <f t="shared" si="5"/>
        <v/>
      </c>
      <c r="BQ62" s="251"/>
      <c r="BR62" s="251"/>
      <c r="BT62" s="251"/>
      <c r="BU62" s="251"/>
    </row>
    <row r="63" spans="1:73" s="248" customFormat="1" x14ac:dyDescent="0.3">
      <c r="A63" s="250">
        <f>IF(B63="MATIERE",VLOOKUP($C63,MATIERE!$B$2:$K$601,10,0),IF(B63="MOA",VLOOKUP($C63,ATELIER!$B$2:$K$291,10,0),IF(B63="MOC",VLOOKUP($C63,CHANTIER!$B$2:$K$291,10,0),IF(B63="MP",VLOOKUP($C63,MINIPELLE!$B$2:$K$291,10,0),""))))</f>
        <v>31</v>
      </c>
      <c r="B63" s="248" t="s">
        <v>299</v>
      </c>
      <c r="C63" s="248" t="s">
        <v>1077</v>
      </c>
      <c r="D63" s="274" t="str">
        <f>IF(B63="MATIERE",VLOOKUP($C63,[4]MATIERE!$B$2:$K$601,6,0),IF(B63="MOA",VLOOKUP($C63,[4]ATELIER!$B$2:$K$291,3,0),IF(B63="MOC",VLOOKUP($C63,[4]CHANTIER!$B$2:$K$291,3,0),IF(B63="MP",VLOOKUP($C63,[4]MINIPELLE!$B$2:$K$291,3,0),""))))</f>
        <v>pc</v>
      </c>
      <c r="F63" s="251"/>
      <c r="H63" s="251"/>
      <c r="J63" s="251"/>
      <c r="L63" s="251"/>
      <c r="N63" s="251"/>
      <c r="P63" s="251"/>
      <c r="R63" s="251"/>
      <c r="T63" s="251" t="s">
        <v>1667</v>
      </c>
      <c r="V63" s="251"/>
      <c r="W63" s="274" t="str">
        <f t="shared" si="2"/>
        <v/>
      </c>
      <c r="X63" s="274" t="str">
        <f t="shared" si="6"/>
        <v/>
      </c>
      <c r="Y63" s="274" t="str">
        <f t="shared" si="7"/>
        <v/>
      </c>
      <c r="Z63" s="274" t="str">
        <f t="shared" si="8"/>
        <v/>
      </c>
      <c r="AA63" s="274" t="str">
        <f t="shared" si="9"/>
        <v/>
      </c>
      <c r="AB63" s="274" t="str">
        <f t="shared" si="10"/>
        <v/>
      </c>
      <c r="AC63" s="274" t="str">
        <f t="shared" si="11"/>
        <v/>
      </c>
      <c r="AD63" s="274" t="str">
        <f t="shared" si="12"/>
        <v/>
      </c>
      <c r="AE63" s="274" t="str">
        <f t="shared" si="13"/>
        <v/>
      </c>
      <c r="AF63" s="274" t="str">
        <f t="shared" si="14"/>
        <v/>
      </c>
      <c r="AG63" s="274" t="str">
        <f t="shared" si="15"/>
        <v/>
      </c>
      <c r="AH63" s="274" t="str">
        <f t="shared" si="16"/>
        <v/>
      </c>
      <c r="AI63" s="274" t="str">
        <f t="shared" si="17"/>
        <v/>
      </c>
      <c r="AJ63" s="274" t="str">
        <f t="shared" si="18"/>
        <v/>
      </c>
      <c r="AK63" s="274" t="str">
        <f t="shared" si="19"/>
        <v xml:space="preserve">INSERT INTO SC_SystemeProduits(RefDimension,NomSysteme,typePresta,ligne,formule,cte1,DateModif) values (null,'COLLECTE_PR1','MP',31,'(PR1_OK*#POSTE2100#)',null,now());
</v>
      </c>
      <c r="AL63" s="274" t="str">
        <f t="shared" si="3"/>
        <v/>
      </c>
      <c r="AM63" s="274" t="str">
        <f t="shared" si="4"/>
        <v/>
      </c>
      <c r="AN63" s="274"/>
      <c r="AO63" s="274"/>
      <c r="AP63" s="274"/>
      <c r="AQ63" s="274"/>
      <c r="AR63" s="274"/>
      <c r="AS63" s="274"/>
      <c r="AT63" s="274"/>
      <c r="AU63" s="274"/>
      <c r="AV63" s="274"/>
      <c r="AW63" s="274"/>
      <c r="AX63" s="274"/>
      <c r="AY63" s="274"/>
      <c r="AZ63" s="274"/>
      <c r="BA63" s="274"/>
      <c r="BB63" s="274"/>
      <c r="BC63" s="274"/>
      <c r="BD63" s="274"/>
      <c r="BE63" s="274"/>
      <c r="BF63" s="274"/>
      <c r="BG63" s="274"/>
      <c r="BH63" s="274"/>
      <c r="BI63" s="274"/>
      <c r="BJ63" s="274"/>
      <c r="BK63" s="274"/>
      <c r="BL63" s="274"/>
      <c r="BM63" s="274"/>
      <c r="BN63" s="274"/>
      <c r="BO63" s="274"/>
      <c r="BP63" s="274" t="str">
        <f t="shared" si="5"/>
        <v/>
      </c>
      <c r="BQ63" s="251"/>
      <c r="BR63" s="251"/>
      <c r="BT63" s="251"/>
      <c r="BU63" s="251"/>
    </row>
    <row r="64" spans="1:73" s="248" customFormat="1" x14ac:dyDescent="0.3">
      <c r="A64" s="250">
        <f>IF(B64="MATIERE",VLOOKUP($C64,MATIERE!$B$2:$K$601,10,0),IF(B64="MOA",VLOOKUP($C64,ATELIER!$B$2:$K$291,10,0),IF(B64="MOC",VLOOKUP($C64,CHANTIER!$B$2:$K$291,10,0),IF(B64="MP",VLOOKUP($C64,MINIPELLE!$B$2:$K$291,10,0),""))))</f>
        <v>336</v>
      </c>
      <c r="B64" s="248" t="s">
        <v>294</v>
      </c>
      <c r="C64" s="248" t="s">
        <v>553</v>
      </c>
      <c r="D64" s="274" t="str">
        <f>IF(B64="MATIERE",VLOOKUP($C64,[4]MATIERE!$B$2:$K$601,6,0),IF(B64="MOA",VLOOKUP($C64,[4]ATELIER!$B$2:$K$291,3,0),IF(B64="MOC",VLOOKUP($C64,[4]CHANTIER!$B$2:$K$291,3,0),IF(B64="MP",VLOOKUP($C64,[4]MINIPELLE!$B$2:$K$291,3,0),""))))</f>
        <v>pc</v>
      </c>
      <c r="F64" s="251"/>
      <c r="H64" s="251"/>
      <c r="J64" s="251"/>
      <c r="L64" s="251"/>
      <c r="N64" s="251"/>
      <c r="P64" s="251"/>
      <c r="R64" s="251"/>
      <c r="T64" s="251" t="s">
        <v>933</v>
      </c>
      <c r="V64" s="251"/>
      <c r="W64" s="274" t="str">
        <f t="shared" si="2"/>
        <v/>
      </c>
      <c r="X64" s="274" t="str">
        <f t="shared" si="6"/>
        <v/>
      </c>
      <c r="Y64" s="274" t="str">
        <f t="shared" si="7"/>
        <v/>
      </c>
      <c r="Z64" s="274" t="str">
        <f t="shared" si="8"/>
        <v/>
      </c>
      <c r="AA64" s="274" t="str">
        <f t="shared" si="9"/>
        <v/>
      </c>
      <c r="AB64" s="274" t="str">
        <f t="shared" si="10"/>
        <v/>
      </c>
      <c r="AC64" s="274" t="str">
        <f t="shared" si="11"/>
        <v/>
      </c>
      <c r="AD64" s="274" t="str">
        <f t="shared" si="12"/>
        <v/>
      </c>
      <c r="AE64" s="274" t="str">
        <f t="shared" si="13"/>
        <v/>
      </c>
      <c r="AF64" s="274" t="str">
        <f t="shared" si="14"/>
        <v/>
      </c>
      <c r="AG64" s="274" t="str">
        <f t="shared" si="15"/>
        <v/>
      </c>
      <c r="AH64" s="274" t="str">
        <f t="shared" si="16"/>
        <v/>
      </c>
      <c r="AI64" s="274" t="str">
        <f t="shared" si="17"/>
        <v/>
      </c>
      <c r="AJ64" s="274" t="str">
        <f t="shared" si="18"/>
        <v/>
      </c>
      <c r="AK64" s="274" t="str">
        <f t="shared" si="19"/>
        <v xml:space="preserve">INSERT INTO SC_SystemeProduits(RefDimension,NomSysteme,typePresta,ligne,formule,cte1,DateModif) values (null,'COLLECTE_PR1','MATIERE',336,'#NSPR-1800#',null,now());
</v>
      </c>
      <c r="AL64" s="274" t="str">
        <f t="shared" si="3"/>
        <v/>
      </c>
      <c r="AM64" s="274" t="str">
        <f t="shared" si="4"/>
        <v/>
      </c>
      <c r="AN64" s="274"/>
      <c r="AO64" s="274"/>
      <c r="AP64" s="274"/>
      <c r="AQ64" s="274"/>
      <c r="AR64" s="274"/>
      <c r="AS64" s="274"/>
      <c r="AT64" s="274"/>
      <c r="AU64" s="274"/>
      <c r="AV64" s="274"/>
      <c r="AW64" s="274"/>
      <c r="AX64" s="274"/>
      <c r="AY64" s="274"/>
      <c r="AZ64" s="274"/>
      <c r="BA64" s="274"/>
      <c r="BB64" s="274"/>
      <c r="BC64" s="274"/>
      <c r="BD64" s="274"/>
      <c r="BE64" s="274"/>
      <c r="BF64" s="274"/>
      <c r="BG64" s="274"/>
      <c r="BH64" s="274"/>
      <c r="BI64" s="274"/>
      <c r="BJ64" s="274"/>
      <c r="BK64" s="274"/>
      <c r="BL64" s="274"/>
      <c r="BM64" s="274"/>
      <c r="BN64" s="274"/>
      <c r="BO64" s="274"/>
      <c r="BP64" s="274" t="str">
        <f t="shared" si="5"/>
        <v/>
      </c>
      <c r="BQ64" s="251"/>
      <c r="BR64" s="251"/>
      <c r="BT64" s="251"/>
      <c r="BU64" s="251"/>
    </row>
    <row r="65" spans="1:73" s="248" customFormat="1" x14ac:dyDescent="0.3">
      <c r="A65" s="250">
        <f>IF(B65="MATIERE",VLOOKUP($C65,MATIERE!$B$2:$K$601,10,0),IF(B65="MOA",VLOOKUP($C65,ATELIER!$B$2:$K$291,10,0),IF(B65="MOC",VLOOKUP($C65,CHANTIER!$B$2:$K$291,10,0),IF(B65="MP",VLOOKUP($C65,MINIPELLE!$B$2:$K$291,10,0),""))))</f>
        <v>337</v>
      </c>
      <c r="B65" s="248" t="s">
        <v>294</v>
      </c>
      <c r="C65" s="248" t="s">
        <v>555</v>
      </c>
      <c r="D65" s="274" t="str">
        <f>IF(B65="MATIERE",VLOOKUP($C65,[4]MATIERE!$B$2:$K$601,6,0),IF(B65="MOA",VLOOKUP($C65,[4]ATELIER!$B$2:$K$291,3,0),IF(B65="MOC",VLOOKUP($C65,[4]CHANTIER!$B$2:$K$291,3,0),IF(B65="MP",VLOOKUP($C65,[4]MINIPELLE!$B$2:$K$291,3,0),""))))</f>
        <v>pc</v>
      </c>
      <c r="F65" s="251"/>
      <c r="H65" s="251"/>
      <c r="J65" s="251"/>
      <c r="L65" s="251"/>
      <c r="N65" s="251"/>
      <c r="P65" s="251"/>
      <c r="R65" s="251"/>
      <c r="T65" s="251" t="s">
        <v>934</v>
      </c>
      <c r="V65" s="251"/>
      <c r="W65" s="274" t="str">
        <f t="shared" si="2"/>
        <v/>
      </c>
      <c r="X65" s="274" t="str">
        <f t="shared" si="6"/>
        <v/>
      </c>
      <c r="Y65" s="274" t="str">
        <f t="shared" si="7"/>
        <v/>
      </c>
      <c r="Z65" s="274" t="str">
        <f t="shared" si="8"/>
        <v/>
      </c>
      <c r="AA65" s="274" t="str">
        <f t="shared" si="9"/>
        <v/>
      </c>
      <c r="AB65" s="274" t="str">
        <f t="shared" si="10"/>
        <v/>
      </c>
      <c r="AC65" s="274" t="str">
        <f t="shared" si="11"/>
        <v/>
      </c>
      <c r="AD65" s="274" t="str">
        <f t="shared" si="12"/>
        <v/>
      </c>
      <c r="AE65" s="274" t="str">
        <f t="shared" si="13"/>
        <v/>
      </c>
      <c r="AF65" s="274" t="str">
        <f t="shared" si="14"/>
        <v/>
      </c>
      <c r="AG65" s="274" t="str">
        <f t="shared" si="15"/>
        <v/>
      </c>
      <c r="AH65" s="274" t="str">
        <f t="shared" si="16"/>
        <v/>
      </c>
      <c r="AI65" s="274" t="str">
        <f t="shared" si="17"/>
        <v/>
      </c>
      <c r="AJ65" s="274" t="str">
        <f t="shared" si="18"/>
        <v/>
      </c>
      <c r="AK65" s="274" t="str">
        <f t="shared" si="19"/>
        <v xml:space="preserve">INSERT INTO SC_SystemeProduits(RefDimension,NomSysteme,typePresta,ligne,formule,cte1,DateModif) values (null,'COLLECTE_PR1','MATIERE',337,'#ECSPR-900#',null,now());
</v>
      </c>
      <c r="AL65" s="274" t="str">
        <f t="shared" si="3"/>
        <v/>
      </c>
      <c r="AM65" s="274" t="str">
        <f t="shared" si="4"/>
        <v/>
      </c>
      <c r="AN65" s="274"/>
      <c r="AO65" s="274"/>
      <c r="AP65" s="274"/>
      <c r="AQ65" s="274"/>
      <c r="AR65" s="274"/>
      <c r="AS65" s="274"/>
      <c r="AT65" s="274"/>
      <c r="AU65" s="274"/>
      <c r="AV65" s="274"/>
      <c r="AW65" s="274"/>
      <c r="AX65" s="274"/>
      <c r="AY65" s="274"/>
      <c r="AZ65" s="274"/>
      <c r="BA65" s="274"/>
      <c r="BB65" s="274"/>
      <c r="BC65" s="274"/>
      <c r="BD65" s="274"/>
      <c r="BE65" s="274"/>
      <c r="BF65" s="274"/>
      <c r="BG65" s="274"/>
      <c r="BH65" s="274"/>
      <c r="BI65" s="274"/>
      <c r="BJ65" s="274"/>
      <c r="BK65" s="274"/>
      <c r="BL65" s="274"/>
      <c r="BM65" s="274"/>
      <c r="BN65" s="274"/>
      <c r="BO65" s="274"/>
      <c r="BP65" s="274" t="str">
        <f t="shared" si="5"/>
        <v/>
      </c>
      <c r="BQ65" s="251"/>
      <c r="BR65" s="251"/>
      <c r="BT65" s="251"/>
      <c r="BU65" s="251"/>
    </row>
    <row r="66" spans="1:73" s="248" customFormat="1" x14ac:dyDescent="0.3">
      <c r="A66" s="250">
        <f>IF(B66="MATIERE",VLOOKUP($C66,MATIERE!$B$2:$K$601,10,0),IF(B66="MOA",VLOOKUP($C66,ATELIER!$B$2:$K$291,10,0),IF(B66="MOC",VLOOKUP($C66,CHANTIER!$B$2:$K$291,10,0),IF(B66="MP",VLOOKUP($C66,MINIPELLE!$B$2:$K$291,10,0),""))))</f>
        <v>338</v>
      </c>
      <c r="B66" s="248" t="s">
        <v>294</v>
      </c>
      <c r="C66" s="248" t="s">
        <v>556</v>
      </c>
      <c r="D66" s="274" t="str">
        <f>IF(B66="MATIERE",VLOOKUP($C66,[4]MATIERE!$B$2:$K$601,6,0),IF(B66="MOA",VLOOKUP($C66,[4]ATELIER!$B$2:$K$291,3,0),IF(B66="MOC",VLOOKUP($C66,[4]CHANTIER!$B$2:$K$291,3,0),IF(B66="MP",VLOOKUP($C66,[4]MINIPELLE!$B$2:$K$291,3,0),""))))</f>
        <v>pc</v>
      </c>
      <c r="F66" s="251"/>
      <c r="H66" s="251"/>
      <c r="J66" s="251"/>
      <c r="L66" s="251"/>
      <c r="N66" s="251"/>
      <c r="P66" s="251"/>
      <c r="R66" s="251"/>
      <c r="T66" s="251" t="s">
        <v>935</v>
      </c>
      <c r="V66" s="251"/>
      <c r="W66" s="274" t="str">
        <f t="shared" si="2"/>
        <v/>
      </c>
      <c r="X66" s="274" t="str">
        <f t="shared" si="6"/>
        <v/>
      </c>
      <c r="Y66" s="274" t="str">
        <f t="shared" si="7"/>
        <v/>
      </c>
      <c r="Z66" s="274" t="str">
        <f t="shared" si="8"/>
        <v/>
      </c>
      <c r="AA66" s="274" t="str">
        <f t="shared" si="9"/>
        <v/>
      </c>
      <c r="AB66" s="274" t="str">
        <f t="shared" si="10"/>
        <v/>
      </c>
      <c r="AC66" s="274" t="str">
        <f t="shared" si="11"/>
        <v/>
      </c>
      <c r="AD66" s="274" t="str">
        <f t="shared" si="12"/>
        <v/>
      </c>
      <c r="AE66" s="274" t="str">
        <f t="shared" si="13"/>
        <v/>
      </c>
      <c r="AF66" s="274" t="str">
        <f t="shared" si="14"/>
        <v/>
      </c>
      <c r="AG66" s="274" t="str">
        <f t="shared" si="15"/>
        <v/>
      </c>
      <c r="AH66" s="274" t="str">
        <f t="shared" si="16"/>
        <v/>
      </c>
      <c r="AI66" s="274" t="str">
        <f t="shared" si="17"/>
        <v/>
      </c>
      <c r="AJ66" s="274" t="str">
        <f t="shared" si="18"/>
        <v/>
      </c>
      <c r="AK66" s="274" t="str">
        <f t="shared" si="19"/>
        <v xml:space="preserve">INSERT INTO SC_SystemeProduits(RefDimension,NomSysteme,typePresta,ligne,formule,cte1,DateModif) values (null,'COLLECTE_PR1','MATIERE',338,'#ECSPR-1200#',null,now());
</v>
      </c>
      <c r="AL66" s="274" t="str">
        <f t="shared" si="3"/>
        <v/>
      </c>
      <c r="AM66" s="274" t="str">
        <f t="shared" si="4"/>
        <v/>
      </c>
      <c r="AN66" s="274"/>
      <c r="AO66" s="274"/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4"/>
      <c r="BA66" s="274"/>
      <c r="BB66" s="274"/>
      <c r="BC66" s="274"/>
      <c r="BD66" s="274"/>
      <c r="BE66" s="274"/>
      <c r="BF66" s="274"/>
      <c r="BG66" s="274"/>
      <c r="BH66" s="274"/>
      <c r="BI66" s="274"/>
      <c r="BJ66" s="274"/>
      <c r="BK66" s="274"/>
      <c r="BL66" s="274"/>
      <c r="BM66" s="274"/>
      <c r="BN66" s="274"/>
      <c r="BO66" s="274"/>
      <c r="BP66" s="274" t="str">
        <f t="shared" si="5"/>
        <v/>
      </c>
      <c r="BQ66" s="251"/>
      <c r="BR66" s="251"/>
      <c r="BT66" s="251"/>
      <c r="BU66" s="251"/>
    </row>
    <row r="67" spans="1:73" s="248" customFormat="1" x14ac:dyDescent="0.3">
      <c r="A67" s="250">
        <f>IF(B67="MATIERE",VLOOKUP($C67,MATIERE!$B$2:$K$601,10,0),IF(B67="MOA",VLOOKUP($C67,ATELIER!$B$2:$K$291,10,0),IF(B67="MOC",VLOOKUP($C67,CHANTIER!$B$2:$K$291,10,0),IF(B67="MP",VLOOKUP($C67,MINIPELLE!$B$2:$K$291,10,0),""))))</f>
        <v>339</v>
      </c>
      <c r="B67" s="248" t="s">
        <v>294</v>
      </c>
      <c r="C67" s="248" t="s">
        <v>557</v>
      </c>
      <c r="D67" s="274" t="str">
        <f>IF(B67="MATIERE",VLOOKUP($C67,[4]MATIERE!$B$2:$K$601,6,0),IF(B67="MOA",VLOOKUP($C67,[4]ATELIER!$B$2:$K$291,3,0),IF(B67="MOC",VLOOKUP($C67,[4]CHANTIER!$B$2:$K$291,3,0),IF(B67="MP",VLOOKUP($C67,[4]MINIPELLE!$B$2:$K$291,3,0),""))))</f>
        <v>pc</v>
      </c>
      <c r="F67" s="251"/>
      <c r="H67" s="251"/>
      <c r="J67" s="251"/>
      <c r="L67" s="251"/>
      <c r="N67" s="251"/>
      <c r="P67" s="251"/>
      <c r="R67" s="251"/>
      <c r="T67" s="251" t="s">
        <v>936</v>
      </c>
      <c r="V67" s="251"/>
      <c r="W67" s="274" t="str">
        <f t="shared" si="2"/>
        <v/>
      </c>
      <c r="X67" s="274" t="str">
        <f t="shared" si="6"/>
        <v/>
      </c>
      <c r="Y67" s="274" t="str">
        <f t="shared" si="7"/>
        <v/>
      </c>
      <c r="Z67" s="274" t="str">
        <f t="shared" si="8"/>
        <v/>
      </c>
      <c r="AA67" s="274" t="str">
        <f t="shared" si="9"/>
        <v/>
      </c>
      <c r="AB67" s="274" t="str">
        <f t="shared" si="10"/>
        <v/>
      </c>
      <c r="AC67" s="274" t="str">
        <f t="shared" si="11"/>
        <v/>
      </c>
      <c r="AD67" s="274" t="str">
        <f t="shared" si="12"/>
        <v/>
      </c>
      <c r="AE67" s="274" t="str">
        <f t="shared" si="13"/>
        <v/>
      </c>
      <c r="AF67" s="274" t="str">
        <f t="shared" si="14"/>
        <v/>
      </c>
      <c r="AG67" s="274" t="str">
        <f t="shared" si="15"/>
        <v/>
      </c>
      <c r="AH67" s="274" t="str">
        <f t="shared" si="16"/>
        <v/>
      </c>
      <c r="AI67" s="274" t="str">
        <f t="shared" si="17"/>
        <v/>
      </c>
      <c r="AJ67" s="274" t="str">
        <f t="shared" si="18"/>
        <v/>
      </c>
      <c r="AK67" s="274" t="str">
        <f t="shared" si="19"/>
        <v xml:space="preserve">INSERT INTO SC_SystemeProduits(RefDimension,NomSysteme,typePresta,ligne,formule,cte1,DateModif) values (null,'COLLECTE_PR1','MATIERE',339,'#ECSPR-1500#',null,now());
</v>
      </c>
      <c r="AL67" s="274" t="str">
        <f t="shared" si="3"/>
        <v/>
      </c>
      <c r="AM67" s="274" t="str">
        <f t="shared" si="4"/>
        <v/>
      </c>
      <c r="AN67" s="274"/>
      <c r="AO67" s="274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4"/>
      <c r="BA67" s="274"/>
      <c r="BB67" s="274"/>
      <c r="BC67" s="274"/>
      <c r="BD67" s="274"/>
      <c r="BE67" s="274"/>
      <c r="BF67" s="274"/>
      <c r="BG67" s="274"/>
      <c r="BH67" s="274"/>
      <c r="BI67" s="274"/>
      <c r="BJ67" s="274"/>
      <c r="BK67" s="274"/>
      <c r="BL67" s="274"/>
      <c r="BM67" s="274"/>
      <c r="BN67" s="274"/>
      <c r="BO67" s="274"/>
      <c r="BP67" s="274" t="str">
        <f t="shared" si="5"/>
        <v/>
      </c>
      <c r="BQ67" s="251"/>
      <c r="BR67" s="251"/>
      <c r="BT67" s="251"/>
      <c r="BU67" s="251"/>
    </row>
    <row r="68" spans="1:73" s="248" customFormat="1" x14ac:dyDescent="0.3">
      <c r="A68" s="250">
        <f>IF(B68="MATIERE",VLOOKUP($C68,MATIERE!$B$2:$K$601,10,0),IF(B68="MOA",VLOOKUP($C68,ATELIER!$B$2:$K$291,10,0),IF(B68="MOC",VLOOKUP($C68,CHANTIER!$B$2:$K$291,10,0),IF(B68="MP",VLOOKUP($C68,MINIPELLE!$B$2:$K$291,10,0),""))))</f>
        <v>340</v>
      </c>
      <c r="B68" s="248" t="s">
        <v>294</v>
      </c>
      <c r="C68" s="248" t="s">
        <v>558</v>
      </c>
      <c r="D68" s="274" t="str">
        <f>IF(B68="MATIERE",VLOOKUP($C68,[4]MATIERE!$B$2:$K$601,6,0),IF(B68="MOA",VLOOKUP($C68,[4]ATELIER!$B$2:$K$291,3,0),IF(B68="MOC",VLOOKUP($C68,[4]CHANTIER!$B$2:$K$291,3,0),IF(B68="MP",VLOOKUP($C68,[4]MINIPELLE!$B$2:$K$291,3,0),""))))</f>
        <v>pc</v>
      </c>
      <c r="F68" s="251"/>
      <c r="H68" s="251"/>
      <c r="J68" s="251"/>
      <c r="L68" s="251"/>
      <c r="N68" s="251"/>
      <c r="P68" s="251"/>
      <c r="R68" s="251"/>
      <c r="T68" s="251" t="s">
        <v>937</v>
      </c>
      <c r="V68" s="251"/>
      <c r="W68" s="274" t="str">
        <f t="shared" si="2"/>
        <v/>
      </c>
      <c r="X68" s="274" t="str">
        <f t="shared" si="6"/>
        <v/>
      </c>
      <c r="Y68" s="274" t="str">
        <f t="shared" si="7"/>
        <v/>
      </c>
      <c r="Z68" s="274" t="str">
        <f t="shared" si="8"/>
        <v/>
      </c>
      <c r="AA68" s="274" t="str">
        <f t="shared" si="9"/>
        <v/>
      </c>
      <c r="AB68" s="274" t="str">
        <f t="shared" si="10"/>
        <v/>
      </c>
      <c r="AC68" s="274" t="str">
        <f t="shared" si="11"/>
        <v/>
      </c>
      <c r="AD68" s="274" t="str">
        <f t="shared" si="12"/>
        <v/>
      </c>
      <c r="AE68" s="274" t="str">
        <f t="shared" si="13"/>
        <v/>
      </c>
      <c r="AF68" s="274" t="str">
        <f t="shared" si="14"/>
        <v/>
      </c>
      <c r="AG68" s="274" t="str">
        <f t="shared" si="15"/>
        <v/>
      </c>
      <c r="AH68" s="274" t="str">
        <f t="shared" si="16"/>
        <v/>
      </c>
      <c r="AI68" s="274" t="str">
        <f t="shared" si="17"/>
        <v/>
      </c>
      <c r="AJ68" s="274" t="str">
        <f t="shared" si="18"/>
        <v/>
      </c>
      <c r="AK68" s="274" t="str">
        <f t="shared" si="19"/>
        <v xml:space="preserve">INSERT INTO SC_SystemeProduits(RefDimension,NomSysteme,typePresta,ligne,formule,cte1,DateModif) values (null,'COLLECTE_PR1','MATIERE',340,'#ECSPR-1800#',null,now());
</v>
      </c>
      <c r="AL68" s="274" t="str">
        <f t="shared" si="3"/>
        <v/>
      </c>
      <c r="AM68" s="274" t="str">
        <f t="shared" si="4"/>
        <v/>
      </c>
      <c r="AN68" s="274"/>
      <c r="AO68" s="274"/>
      <c r="AP68" s="274"/>
      <c r="AQ68" s="274"/>
      <c r="AR68" s="274"/>
      <c r="AS68" s="274"/>
      <c r="AT68" s="274"/>
      <c r="AU68" s="274"/>
      <c r="AV68" s="274"/>
      <c r="AW68" s="274"/>
      <c r="AX68" s="274"/>
      <c r="AY68" s="274"/>
      <c r="AZ68" s="274"/>
      <c r="BA68" s="274"/>
      <c r="BB68" s="274"/>
      <c r="BC68" s="274"/>
      <c r="BD68" s="274"/>
      <c r="BE68" s="274"/>
      <c r="BF68" s="274"/>
      <c r="BG68" s="274"/>
      <c r="BH68" s="274"/>
      <c r="BI68" s="274"/>
      <c r="BJ68" s="274"/>
      <c r="BK68" s="274"/>
      <c r="BL68" s="274"/>
      <c r="BM68" s="274"/>
      <c r="BN68" s="274"/>
      <c r="BO68" s="274"/>
      <c r="BP68" s="274" t="str">
        <f t="shared" si="5"/>
        <v/>
      </c>
      <c r="BQ68" s="251"/>
      <c r="BR68" s="251"/>
      <c r="BT68" s="251"/>
      <c r="BU68" s="251"/>
    </row>
    <row r="69" spans="1:73" s="248" customFormat="1" x14ac:dyDescent="0.3">
      <c r="A69" s="250">
        <f>IF(B69="MATIERE",VLOOKUP($C69,MATIERE!$B$2:$K$601,10,0),IF(B69="MOA",VLOOKUP($C69,ATELIER!$B$2:$K$291,10,0),IF(B69="MOC",VLOOKUP($C69,CHANTIER!$B$2:$K$291,10,0),IF(B69="MP",VLOOKUP($C69,MINIPELLE!$B$2:$K$291,10,0),""))))</f>
        <v>341</v>
      </c>
      <c r="B69" s="248" t="s">
        <v>294</v>
      </c>
      <c r="C69" s="248" t="s">
        <v>559</v>
      </c>
      <c r="D69" s="274" t="str">
        <f>IF(B69="MATIERE",VLOOKUP($C69,[4]MATIERE!$B$2:$K$601,6,0),IF(B69="MOA",VLOOKUP($C69,[4]ATELIER!$B$2:$K$291,3,0),IF(B69="MOC",VLOOKUP($C69,[4]CHANTIER!$B$2:$K$291,3,0),IF(B69="MP",VLOOKUP($C69,[4]MINIPELLE!$B$2:$K$291,3,0),""))))</f>
        <v>pc</v>
      </c>
      <c r="F69" s="251"/>
      <c r="H69" s="251"/>
      <c r="J69" s="251"/>
      <c r="L69" s="251"/>
      <c r="N69" s="251"/>
      <c r="P69" s="251"/>
      <c r="R69" s="251"/>
      <c r="T69" s="251" t="s">
        <v>938</v>
      </c>
      <c r="V69" s="251"/>
      <c r="W69" s="274" t="str">
        <f t="shared" si="2"/>
        <v/>
      </c>
      <c r="X69" s="274" t="str">
        <f t="shared" si="6"/>
        <v/>
      </c>
      <c r="Y69" s="274" t="str">
        <f t="shared" si="7"/>
        <v/>
      </c>
      <c r="Z69" s="274" t="str">
        <f t="shared" si="8"/>
        <v/>
      </c>
      <c r="AA69" s="274" t="str">
        <f t="shared" si="9"/>
        <v/>
      </c>
      <c r="AB69" s="274" t="str">
        <f t="shared" si="10"/>
        <v/>
      </c>
      <c r="AC69" s="274" t="str">
        <f t="shared" si="11"/>
        <v/>
      </c>
      <c r="AD69" s="274" t="str">
        <f t="shared" si="12"/>
        <v/>
      </c>
      <c r="AE69" s="274" t="str">
        <f t="shared" si="13"/>
        <v/>
      </c>
      <c r="AF69" s="274" t="str">
        <f t="shared" si="14"/>
        <v/>
      </c>
      <c r="AG69" s="274" t="str">
        <f t="shared" si="15"/>
        <v/>
      </c>
      <c r="AH69" s="274" t="str">
        <f t="shared" si="16"/>
        <v/>
      </c>
      <c r="AI69" s="274" t="str">
        <f t="shared" si="17"/>
        <v/>
      </c>
      <c r="AJ69" s="274" t="str">
        <f t="shared" si="18"/>
        <v/>
      </c>
      <c r="AK69" s="274" t="str">
        <f t="shared" si="19"/>
        <v xml:space="preserve">INSERT INTO SC_SystemeProduits(RefDimension,NomSysteme,typePresta,ligne,formule,cte1,DateModif) values (null,'COLLECTE_PR1','MATIERE',341,'#ECSPR-2100#',null,now());
</v>
      </c>
      <c r="AL69" s="274" t="str">
        <f t="shared" si="3"/>
        <v/>
      </c>
      <c r="AM69" s="274" t="str">
        <f t="shared" si="4"/>
        <v/>
      </c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  <c r="BJ69" s="274"/>
      <c r="BK69" s="274"/>
      <c r="BL69" s="274"/>
      <c r="BM69" s="274"/>
      <c r="BN69" s="274"/>
      <c r="BO69" s="274"/>
      <c r="BP69" s="274" t="str">
        <f t="shared" si="5"/>
        <v/>
      </c>
      <c r="BQ69" s="251"/>
      <c r="BR69" s="251"/>
      <c r="BT69" s="251"/>
      <c r="BU69" s="251"/>
    </row>
    <row r="70" spans="1:73" s="248" customFormat="1" x14ac:dyDescent="0.3">
      <c r="A70" s="250">
        <f>IF(B70="MATIERE",VLOOKUP($C70,MATIERE!$B$2:$K$601,10,0),IF(B70="MOA",VLOOKUP($C70,ATELIER!$B$2:$K$291,10,0),IF(B70="MOC",VLOOKUP($C70,CHANTIER!$B$2:$K$291,10,0),IF(B70="MP",VLOOKUP($C70,MINIPELLE!$B$2:$K$291,10,0),""))))</f>
        <v>342</v>
      </c>
      <c r="B70" s="248" t="s">
        <v>294</v>
      </c>
      <c r="C70" s="248" t="s">
        <v>560</v>
      </c>
      <c r="D70" s="274" t="str">
        <f>IF(B70="MATIERE",VLOOKUP($C70,[4]MATIERE!$B$2:$K$601,6,0),IF(B70="MOA",VLOOKUP($C70,[4]ATELIER!$B$2:$K$291,3,0),IF(B70="MOC",VLOOKUP($C70,[4]CHANTIER!$B$2:$K$291,3,0),IF(B70="MP",VLOOKUP($C70,[4]MINIPELLE!$B$2:$K$291,3,0),""))))</f>
        <v>pc</v>
      </c>
      <c r="F70" s="251"/>
      <c r="H70" s="251"/>
      <c r="J70" s="251"/>
      <c r="L70" s="251"/>
      <c r="N70" s="251"/>
      <c r="P70" s="251"/>
      <c r="R70" s="251"/>
      <c r="T70" s="251" t="s">
        <v>939</v>
      </c>
      <c r="V70" s="251"/>
      <c r="W70" s="274" t="str">
        <f t="shared" si="2"/>
        <v/>
      </c>
      <c r="X70" s="274" t="str">
        <f t="shared" si="6"/>
        <v/>
      </c>
      <c r="Y70" s="274" t="str">
        <f t="shared" si="7"/>
        <v/>
      </c>
      <c r="Z70" s="274" t="str">
        <f t="shared" si="8"/>
        <v/>
      </c>
      <c r="AA70" s="274" t="str">
        <f t="shared" si="9"/>
        <v/>
      </c>
      <c r="AB70" s="274" t="str">
        <f t="shared" si="10"/>
        <v/>
      </c>
      <c r="AC70" s="274" t="str">
        <f t="shared" si="11"/>
        <v/>
      </c>
      <c r="AD70" s="274" t="str">
        <f t="shared" si="12"/>
        <v/>
      </c>
      <c r="AE70" s="274" t="str">
        <f t="shared" si="13"/>
        <v/>
      </c>
      <c r="AF70" s="274" t="str">
        <f t="shared" si="14"/>
        <v/>
      </c>
      <c r="AG70" s="274" t="str">
        <f t="shared" si="15"/>
        <v/>
      </c>
      <c r="AH70" s="274" t="str">
        <f t="shared" si="16"/>
        <v/>
      </c>
      <c r="AI70" s="274" t="str">
        <f t="shared" si="17"/>
        <v/>
      </c>
      <c r="AJ70" s="274" t="str">
        <f t="shared" si="18"/>
        <v/>
      </c>
      <c r="AK70" s="274" t="str">
        <f t="shared" si="19"/>
        <v xml:space="preserve">INSERT INTO SC_SystemeProduits(RefDimension,NomSysteme,typePresta,ligne,formule,cte1,DateModif) values (null,'COLLECTE_PR1','MATIERE',342,'#SPR-900-50#',null,now());
</v>
      </c>
      <c r="AL70" s="274" t="str">
        <f t="shared" si="3"/>
        <v/>
      </c>
      <c r="AM70" s="274" t="str">
        <f t="shared" si="4"/>
        <v/>
      </c>
      <c r="AN70" s="274"/>
      <c r="AO70" s="274"/>
      <c r="AP70" s="274"/>
      <c r="AQ70" s="274"/>
      <c r="AR70" s="274"/>
      <c r="AS70" s="274"/>
      <c r="AT70" s="274"/>
      <c r="AU70" s="274"/>
      <c r="AV70" s="274"/>
      <c r="AW70" s="274"/>
      <c r="AX70" s="274"/>
      <c r="AY70" s="274"/>
      <c r="AZ70" s="274"/>
      <c r="BA70" s="274"/>
      <c r="BB70" s="274"/>
      <c r="BC70" s="274"/>
      <c r="BD70" s="274"/>
      <c r="BE70" s="274"/>
      <c r="BF70" s="274"/>
      <c r="BG70" s="274"/>
      <c r="BH70" s="274"/>
      <c r="BI70" s="274"/>
      <c r="BJ70" s="274"/>
      <c r="BK70" s="274"/>
      <c r="BL70" s="274"/>
      <c r="BM70" s="274"/>
      <c r="BN70" s="274"/>
      <c r="BO70" s="274"/>
      <c r="BP70" s="274" t="str">
        <f t="shared" si="5"/>
        <v/>
      </c>
      <c r="BQ70" s="251"/>
      <c r="BR70" s="251"/>
      <c r="BT70" s="251"/>
      <c r="BU70" s="251"/>
    </row>
    <row r="71" spans="1:73" s="248" customFormat="1" x14ac:dyDescent="0.3">
      <c r="A71" s="250">
        <f>IF(B71="MATIERE",VLOOKUP($C71,MATIERE!$B$2:$K$601,10,0),IF(B71="MOA",VLOOKUP($C71,ATELIER!$B$2:$K$291,10,0),IF(B71="MOC",VLOOKUP($C71,CHANTIER!$B$2:$K$291,10,0),IF(B71="MP",VLOOKUP($C71,MINIPELLE!$B$2:$K$291,10,0),""))))</f>
        <v>343</v>
      </c>
      <c r="B71" s="248" t="s">
        <v>294</v>
      </c>
      <c r="C71" s="248" t="s">
        <v>561</v>
      </c>
      <c r="D71" s="274" t="str">
        <f>IF(B71="MATIERE",VLOOKUP($C71,[4]MATIERE!$B$2:$K$601,6,0),IF(B71="MOA",VLOOKUP($C71,[4]ATELIER!$B$2:$K$291,3,0),IF(B71="MOC",VLOOKUP($C71,[4]CHANTIER!$B$2:$K$291,3,0),IF(B71="MP",VLOOKUP($C71,[4]MINIPELLE!$B$2:$K$291,3,0),""))))</f>
        <v>pc</v>
      </c>
      <c r="F71" s="251"/>
      <c r="H71" s="251"/>
      <c r="J71" s="251"/>
      <c r="L71" s="251"/>
      <c r="N71" s="251"/>
      <c r="P71" s="251"/>
      <c r="R71" s="251"/>
      <c r="T71" s="251" t="s">
        <v>940</v>
      </c>
      <c r="V71" s="251"/>
      <c r="W71" s="274" t="str">
        <f t="shared" ref="W71:W108" si="20">IF(F71="","",SUBSTITUTE(SUBSTITUTE(SUBSTITUTE(SUBSTITUTE(SUBSTITUTE($W$1,"#ID#",E$1),"#TYPE#",$B71),"#LIGNE#",$A71),"#FORMULE#",IF(F71="","null",CONCATENATE("'",F71,"'"))),"#CTE1#",IF(G71="","null",CONCATENATE("'",G71,"'"))))</f>
        <v/>
      </c>
      <c r="X71" s="274" t="str">
        <f t="shared" si="6"/>
        <v/>
      </c>
      <c r="Y71" s="274" t="str">
        <f t="shared" si="7"/>
        <v/>
      </c>
      <c r="Z71" s="274" t="str">
        <f t="shared" si="8"/>
        <v/>
      </c>
      <c r="AA71" s="274" t="str">
        <f t="shared" si="9"/>
        <v/>
      </c>
      <c r="AB71" s="274" t="str">
        <f t="shared" si="10"/>
        <v/>
      </c>
      <c r="AC71" s="274" t="str">
        <f t="shared" si="11"/>
        <v/>
      </c>
      <c r="AD71" s="274" t="str">
        <f t="shared" si="12"/>
        <v/>
      </c>
      <c r="AE71" s="274" t="str">
        <f t="shared" si="13"/>
        <v/>
      </c>
      <c r="AF71" s="274" t="str">
        <f t="shared" si="14"/>
        <v/>
      </c>
      <c r="AG71" s="274" t="str">
        <f t="shared" si="15"/>
        <v/>
      </c>
      <c r="AH71" s="274" t="str">
        <f t="shared" si="16"/>
        <v/>
      </c>
      <c r="AI71" s="274" t="str">
        <f t="shared" si="17"/>
        <v/>
      </c>
      <c r="AJ71" s="274" t="str">
        <f t="shared" si="18"/>
        <v/>
      </c>
      <c r="AK71" s="274" t="str">
        <f t="shared" si="19"/>
        <v xml:space="preserve">INSERT INTO SC_SystemeProduits(RefDimension,NomSysteme,typePresta,ligne,formule,cte1,DateModif) values (null,'COLLECTE_PR1','MATIERE',343,'#SPR-1500-50#',null,now());
</v>
      </c>
      <c r="AL71" s="274" t="str">
        <f t="shared" ref="AL71:AL108" si="21">IF(U71="","",SUBSTITUTE(SUBSTITUTE(SUBSTITUTE(SUBSTITUTE(SUBSTITUTE($W$1,"#ID#",T$1),"#TYPE#",$B71),"#LIGNE#",$A71),"#FORMULE#",IF(U71="","null",CONCATENATE("'",U71,"'"))),"#CTE1#",IF(V71="","null",CONCATENATE("'",V71,"'"))))</f>
        <v/>
      </c>
      <c r="AM71" s="274" t="str">
        <f t="shared" ref="AM71:AM108" si="22">IF(V71="","",SUBSTITUTE(SUBSTITUTE(SUBSTITUTE(SUBSTITUTE(SUBSTITUTE($W$1,"#ID#",U$1),"#TYPE#",$B71),"#LIGNE#",$A71),"#FORMULE#",IF(V71="","null",CONCATENATE("'",V71,"'"))),"#CTE1#",IF(W71="","null",CONCATENATE("'",W71,"'"))))</f>
        <v/>
      </c>
      <c r="AN71" s="274"/>
      <c r="AO71" s="274"/>
      <c r="AP71" s="274"/>
      <c r="AQ71" s="274"/>
      <c r="AR71" s="274"/>
      <c r="AS71" s="274"/>
      <c r="AT71" s="274"/>
      <c r="AU71" s="274"/>
      <c r="AV71" s="274"/>
      <c r="AW71" s="274"/>
      <c r="AX71" s="274"/>
      <c r="AY71" s="274"/>
      <c r="AZ71" s="274"/>
      <c r="BA71" s="274"/>
      <c r="BB71" s="274"/>
      <c r="BC71" s="274"/>
      <c r="BD71" s="274"/>
      <c r="BE71" s="274"/>
      <c r="BF71" s="274"/>
      <c r="BG71" s="274"/>
      <c r="BH71" s="274"/>
      <c r="BI71" s="274"/>
      <c r="BJ71" s="274"/>
      <c r="BK71" s="274"/>
      <c r="BL71" s="274"/>
      <c r="BM71" s="274"/>
      <c r="BN71" s="274"/>
      <c r="BO71" s="274"/>
      <c r="BP71" s="274" t="str">
        <f t="shared" si="5"/>
        <v/>
      </c>
      <c r="BQ71" s="251"/>
      <c r="BR71" s="251"/>
      <c r="BT71" s="251"/>
      <c r="BU71" s="251"/>
    </row>
    <row r="72" spans="1:73" s="248" customFormat="1" x14ac:dyDescent="0.3">
      <c r="A72" s="250">
        <f>IF(B72="MATIERE",VLOOKUP($C72,MATIERE!$B$2:$K$601,10,0),IF(B72="MOA",VLOOKUP($C72,ATELIER!$B$2:$K$291,10,0),IF(B72="MOC",VLOOKUP($C72,CHANTIER!$B$2:$K$291,10,0),IF(B72="MP",VLOOKUP($C72,MINIPELLE!$B$2:$K$291,10,0),""))))</f>
        <v>344</v>
      </c>
      <c r="B72" s="248" t="s">
        <v>294</v>
      </c>
      <c r="C72" s="248" t="s">
        <v>562</v>
      </c>
      <c r="D72" s="274" t="str">
        <f>IF(B72="MATIERE",VLOOKUP($C72,[4]MATIERE!$B$2:$K$601,6,0),IF(B72="MOA",VLOOKUP($C72,[4]ATELIER!$B$2:$K$291,3,0),IF(B72="MOC",VLOOKUP($C72,[4]CHANTIER!$B$2:$K$291,3,0),IF(B72="MP",VLOOKUP($C72,[4]MINIPELLE!$B$2:$K$291,3,0),""))))</f>
        <v>pc</v>
      </c>
      <c r="F72" s="251"/>
      <c r="H72" s="251"/>
      <c r="J72" s="251"/>
      <c r="L72" s="251"/>
      <c r="N72" s="251"/>
      <c r="P72" s="251"/>
      <c r="R72" s="251"/>
      <c r="T72" s="251" t="s">
        <v>941</v>
      </c>
      <c r="V72" s="251"/>
      <c r="W72" s="274" t="str">
        <f t="shared" si="20"/>
        <v/>
      </c>
      <c r="X72" s="274" t="str">
        <f t="shared" si="6"/>
        <v/>
      </c>
      <c r="Y72" s="274" t="str">
        <f t="shared" si="7"/>
        <v/>
      </c>
      <c r="Z72" s="274" t="str">
        <f t="shared" si="8"/>
        <v/>
      </c>
      <c r="AA72" s="274" t="str">
        <f t="shared" si="9"/>
        <v/>
      </c>
      <c r="AB72" s="274" t="str">
        <f t="shared" si="10"/>
        <v/>
      </c>
      <c r="AC72" s="274" t="str">
        <f t="shared" si="11"/>
        <v/>
      </c>
      <c r="AD72" s="274" t="str">
        <f t="shared" si="12"/>
        <v/>
      </c>
      <c r="AE72" s="274" t="str">
        <f t="shared" si="13"/>
        <v/>
      </c>
      <c r="AF72" s="274" t="str">
        <f t="shared" si="14"/>
        <v/>
      </c>
      <c r="AG72" s="274" t="str">
        <f t="shared" si="15"/>
        <v/>
      </c>
      <c r="AH72" s="274" t="str">
        <f t="shared" si="16"/>
        <v/>
      </c>
      <c r="AI72" s="274" t="str">
        <f t="shared" si="17"/>
        <v/>
      </c>
      <c r="AJ72" s="274" t="str">
        <f t="shared" si="18"/>
        <v/>
      </c>
      <c r="AK72" s="274" t="str">
        <f t="shared" si="19"/>
        <v xml:space="preserve">INSERT INTO SC_SystemeProduits(RefDimension,NomSysteme,typePresta,ligne,formule,cte1,DateModif) values (null,'COLLECTE_PR1','MATIERE',344,'#SPR-1200-50#',null,now());
</v>
      </c>
      <c r="AL72" s="274" t="str">
        <f t="shared" si="21"/>
        <v/>
      </c>
      <c r="AM72" s="274" t="str">
        <f t="shared" si="22"/>
        <v/>
      </c>
      <c r="AN72" s="274"/>
      <c r="AO72" s="274"/>
      <c r="AP72" s="274"/>
      <c r="AQ72" s="274"/>
      <c r="AR72" s="274"/>
      <c r="AS72" s="274"/>
      <c r="AT72" s="274"/>
      <c r="AU72" s="274"/>
      <c r="AV72" s="274"/>
      <c r="AW72" s="274"/>
      <c r="AX72" s="274"/>
      <c r="AY72" s="274"/>
      <c r="AZ72" s="274"/>
      <c r="BA72" s="274"/>
      <c r="BB72" s="274"/>
      <c r="BC72" s="274"/>
      <c r="BD72" s="274"/>
      <c r="BE72" s="274"/>
      <c r="BF72" s="274"/>
      <c r="BG72" s="274"/>
      <c r="BH72" s="274"/>
      <c r="BI72" s="274"/>
      <c r="BJ72" s="274"/>
      <c r="BK72" s="274"/>
      <c r="BL72" s="274"/>
      <c r="BM72" s="274"/>
      <c r="BN72" s="274"/>
      <c r="BO72" s="274"/>
      <c r="BP72" s="274" t="str">
        <f t="shared" si="5"/>
        <v/>
      </c>
      <c r="BQ72" s="251"/>
      <c r="BR72" s="251"/>
      <c r="BT72" s="251"/>
      <c r="BU72" s="251"/>
    </row>
    <row r="73" spans="1:73" s="248" customFormat="1" x14ac:dyDescent="0.3">
      <c r="A73" s="250">
        <f>IF(B73="MATIERE",VLOOKUP($C73,MATIERE!$B$2:$K$601,10,0),IF(B73="MOA",VLOOKUP($C73,ATELIER!$B$2:$K$291,10,0),IF(B73="MOC",VLOOKUP($C73,CHANTIER!$B$2:$K$291,10,0),IF(B73="MP",VLOOKUP($C73,MINIPELLE!$B$2:$K$291,10,0),""))))</f>
        <v>345</v>
      </c>
      <c r="B73" s="248" t="s">
        <v>294</v>
      </c>
      <c r="C73" s="248" t="s">
        <v>563</v>
      </c>
      <c r="D73" s="274" t="str">
        <f>IF(B73="MATIERE",VLOOKUP($C73,[4]MATIERE!$B$2:$K$601,6,0),IF(B73="MOA",VLOOKUP($C73,[4]ATELIER!$B$2:$K$291,3,0),IF(B73="MOC",VLOOKUP($C73,[4]CHANTIER!$B$2:$K$291,3,0),IF(B73="MP",VLOOKUP($C73,[4]MINIPELLE!$B$2:$K$291,3,0),""))))</f>
        <v>pc</v>
      </c>
      <c r="F73" s="251"/>
      <c r="H73" s="251"/>
      <c r="J73" s="251"/>
      <c r="L73" s="251"/>
      <c r="N73" s="251"/>
      <c r="P73" s="251"/>
      <c r="R73" s="251"/>
      <c r="T73" s="251" t="s">
        <v>942</v>
      </c>
      <c r="V73" s="251"/>
      <c r="W73" s="274" t="str">
        <f t="shared" si="20"/>
        <v/>
      </c>
      <c r="X73" s="274" t="str">
        <f t="shared" si="6"/>
        <v/>
      </c>
      <c r="Y73" s="274" t="str">
        <f t="shared" si="7"/>
        <v/>
      </c>
      <c r="Z73" s="274" t="str">
        <f t="shared" si="8"/>
        <v/>
      </c>
      <c r="AA73" s="274" t="str">
        <f t="shared" si="9"/>
        <v/>
      </c>
      <c r="AB73" s="274" t="str">
        <f t="shared" si="10"/>
        <v/>
      </c>
      <c r="AC73" s="274" t="str">
        <f t="shared" si="11"/>
        <v/>
      </c>
      <c r="AD73" s="274" t="str">
        <f t="shared" si="12"/>
        <v/>
      </c>
      <c r="AE73" s="274" t="str">
        <f t="shared" si="13"/>
        <v/>
      </c>
      <c r="AF73" s="274" t="str">
        <f t="shared" si="14"/>
        <v/>
      </c>
      <c r="AG73" s="274" t="str">
        <f t="shared" si="15"/>
        <v/>
      </c>
      <c r="AH73" s="274" t="str">
        <f t="shared" si="16"/>
        <v/>
      </c>
      <c r="AI73" s="274" t="str">
        <f t="shared" si="17"/>
        <v/>
      </c>
      <c r="AJ73" s="274" t="str">
        <f t="shared" si="18"/>
        <v/>
      </c>
      <c r="AK73" s="274" t="str">
        <f t="shared" si="19"/>
        <v xml:space="preserve">INSERT INTO SC_SystemeProduits(RefDimension,NomSysteme,typePresta,ligne,formule,cte1,DateModif) values (null,'COLLECTE_PR1','MATIERE',345,'#NSPR-900#',null,now());
</v>
      </c>
      <c r="AL73" s="274" t="str">
        <f t="shared" si="21"/>
        <v/>
      </c>
      <c r="AM73" s="274" t="str">
        <f t="shared" si="22"/>
        <v/>
      </c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4"/>
      <c r="BB73" s="274"/>
      <c r="BC73" s="274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 t="str">
        <f t="shared" si="5"/>
        <v/>
      </c>
      <c r="BQ73" s="251"/>
      <c r="BR73" s="251"/>
      <c r="BT73" s="251"/>
      <c r="BU73" s="251"/>
    </row>
    <row r="74" spans="1:73" s="248" customFormat="1" x14ac:dyDescent="0.3">
      <c r="A74" s="250">
        <f>IF(B74="MATIERE",VLOOKUP($C74,MATIERE!$B$2:$K$601,10,0),IF(B74="MOA",VLOOKUP($C74,ATELIER!$B$2:$K$291,10,0),IF(B74="MOC",VLOOKUP($C74,CHANTIER!$B$2:$K$291,10,0),IF(B74="MP",VLOOKUP($C74,MINIPELLE!$B$2:$K$291,10,0),""))))</f>
        <v>346</v>
      </c>
      <c r="B74" s="248" t="s">
        <v>294</v>
      </c>
      <c r="C74" s="248" t="s">
        <v>564</v>
      </c>
      <c r="D74" s="274" t="str">
        <f>IF(B74="MATIERE",VLOOKUP($C74,[4]MATIERE!$B$2:$K$601,6,0),IF(B74="MOA",VLOOKUP($C74,[4]ATELIER!$B$2:$K$291,3,0),IF(B74="MOC",VLOOKUP($C74,[4]CHANTIER!$B$2:$K$291,3,0),IF(B74="MP",VLOOKUP($C74,[4]MINIPELLE!$B$2:$K$291,3,0),""))))</f>
        <v>pc</v>
      </c>
      <c r="F74" s="251"/>
      <c r="H74" s="251"/>
      <c r="J74" s="251"/>
      <c r="L74" s="251"/>
      <c r="N74" s="251"/>
      <c r="P74" s="251"/>
      <c r="R74" s="251"/>
      <c r="T74" s="251" t="s">
        <v>943</v>
      </c>
      <c r="V74" s="251"/>
      <c r="W74" s="274" t="str">
        <f t="shared" si="20"/>
        <v/>
      </c>
      <c r="X74" s="274" t="str">
        <f t="shared" si="6"/>
        <v/>
      </c>
      <c r="Y74" s="274" t="str">
        <f t="shared" si="7"/>
        <v/>
      </c>
      <c r="Z74" s="274" t="str">
        <f t="shared" si="8"/>
        <v/>
      </c>
      <c r="AA74" s="274" t="str">
        <f t="shared" si="9"/>
        <v/>
      </c>
      <c r="AB74" s="274" t="str">
        <f t="shared" si="10"/>
        <v/>
      </c>
      <c r="AC74" s="274" t="str">
        <f t="shared" si="11"/>
        <v/>
      </c>
      <c r="AD74" s="274" t="str">
        <f t="shared" si="12"/>
        <v/>
      </c>
      <c r="AE74" s="274" t="str">
        <f t="shared" si="13"/>
        <v/>
      </c>
      <c r="AF74" s="274" t="str">
        <f t="shared" si="14"/>
        <v/>
      </c>
      <c r="AG74" s="274" t="str">
        <f t="shared" si="15"/>
        <v/>
      </c>
      <c r="AH74" s="274" t="str">
        <f t="shared" si="16"/>
        <v/>
      </c>
      <c r="AI74" s="274" t="str">
        <f t="shared" si="17"/>
        <v/>
      </c>
      <c r="AJ74" s="274" t="str">
        <f t="shared" si="18"/>
        <v/>
      </c>
      <c r="AK74" s="274" t="str">
        <f t="shared" si="19"/>
        <v xml:space="preserve">INSERT INTO SC_SystemeProduits(RefDimension,NomSysteme,typePresta,ligne,formule,cte1,DateModif) values (null,'COLLECTE_PR1','MATIERE',346,'#SPR-1800-50#',null,now());
</v>
      </c>
      <c r="AL74" s="274" t="str">
        <f t="shared" si="21"/>
        <v/>
      </c>
      <c r="AM74" s="274" t="str">
        <f t="shared" si="22"/>
        <v/>
      </c>
      <c r="AN74" s="274"/>
      <c r="AO74" s="274"/>
      <c r="AP74" s="274"/>
      <c r="AQ74" s="274"/>
      <c r="AR74" s="274"/>
      <c r="AS74" s="274"/>
      <c r="AT74" s="274"/>
      <c r="AU74" s="274"/>
      <c r="AV74" s="274"/>
      <c r="AW74" s="274"/>
      <c r="AX74" s="274"/>
      <c r="AY74" s="274"/>
      <c r="AZ74" s="274"/>
      <c r="BA74" s="274"/>
      <c r="BB74" s="274"/>
      <c r="BC74" s="274"/>
      <c r="BD74" s="274"/>
      <c r="BE74" s="274"/>
      <c r="BF74" s="274"/>
      <c r="BG74" s="274"/>
      <c r="BH74" s="274"/>
      <c r="BI74" s="274"/>
      <c r="BJ74" s="274"/>
      <c r="BK74" s="274"/>
      <c r="BL74" s="274"/>
      <c r="BM74" s="274"/>
      <c r="BN74" s="274"/>
      <c r="BO74" s="274"/>
      <c r="BP74" s="274" t="str">
        <f t="shared" si="5"/>
        <v/>
      </c>
      <c r="BQ74" s="251"/>
      <c r="BR74" s="251"/>
      <c r="BT74" s="251"/>
      <c r="BU74" s="251"/>
    </row>
    <row r="75" spans="1:73" s="248" customFormat="1" x14ac:dyDescent="0.3">
      <c r="A75" s="250">
        <f>IF(B75="MATIERE",VLOOKUP($C75,MATIERE!$B$2:$K$601,10,0),IF(B75="MOA",VLOOKUP($C75,ATELIER!$B$2:$K$291,10,0),IF(B75="MOC",VLOOKUP($C75,CHANTIER!$B$2:$K$291,10,0),IF(B75="MP",VLOOKUP($C75,MINIPELLE!$B$2:$K$291,10,0),""))))</f>
        <v>347</v>
      </c>
      <c r="B75" s="248" t="s">
        <v>294</v>
      </c>
      <c r="C75" s="248" t="s">
        <v>565</v>
      </c>
      <c r="D75" s="274" t="str">
        <f>IF(B75="MATIERE",VLOOKUP($C75,[4]MATIERE!$B$2:$K$601,6,0),IF(B75="MOA",VLOOKUP($C75,[4]ATELIER!$B$2:$K$291,3,0),IF(B75="MOC",VLOOKUP($C75,[4]CHANTIER!$B$2:$K$291,3,0),IF(B75="MP",VLOOKUP($C75,[4]MINIPELLE!$B$2:$K$291,3,0),""))))</f>
        <v>pc</v>
      </c>
      <c r="F75" s="251"/>
      <c r="H75" s="251"/>
      <c r="J75" s="251"/>
      <c r="L75" s="251"/>
      <c r="N75" s="251"/>
      <c r="P75" s="251"/>
      <c r="R75" s="251"/>
      <c r="T75" s="251" t="s">
        <v>944</v>
      </c>
      <c r="V75" s="251"/>
      <c r="W75" s="274" t="str">
        <f t="shared" si="20"/>
        <v/>
      </c>
      <c r="X75" s="274" t="str">
        <f t="shared" si="6"/>
        <v/>
      </c>
      <c r="Y75" s="274" t="str">
        <f t="shared" si="7"/>
        <v/>
      </c>
      <c r="Z75" s="274" t="str">
        <f t="shared" si="8"/>
        <v/>
      </c>
      <c r="AA75" s="274" t="str">
        <f t="shared" si="9"/>
        <v/>
      </c>
      <c r="AB75" s="274" t="str">
        <f t="shared" si="10"/>
        <v/>
      </c>
      <c r="AC75" s="274" t="str">
        <f t="shared" si="11"/>
        <v/>
      </c>
      <c r="AD75" s="274" t="str">
        <f t="shared" si="12"/>
        <v/>
      </c>
      <c r="AE75" s="274" t="str">
        <f t="shared" si="13"/>
        <v/>
      </c>
      <c r="AF75" s="274" t="str">
        <f t="shared" si="14"/>
        <v/>
      </c>
      <c r="AG75" s="274" t="str">
        <f t="shared" si="15"/>
        <v/>
      </c>
      <c r="AH75" s="274" t="str">
        <f t="shared" si="16"/>
        <v/>
      </c>
      <c r="AI75" s="274" t="str">
        <f t="shared" si="17"/>
        <v/>
      </c>
      <c r="AJ75" s="274" t="str">
        <f t="shared" si="18"/>
        <v/>
      </c>
      <c r="AK75" s="274" t="str">
        <f t="shared" si="19"/>
        <v xml:space="preserve">INSERT INTO SC_SystemeProduits(RefDimension,NomSysteme,typePresta,ligne,formule,cte1,DateModif) values (null,'COLLECTE_PR1','MATIERE',347,'#SPR-900-63#',null,now());
</v>
      </c>
      <c r="AL75" s="274" t="str">
        <f t="shared" si="21"/>
        <v/>
      </c>
      <c r="AM75" s="274" t="str">
        <f t="shared" si="22"/>
        <v/>
      </c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4"/>
      <c r="BM75" s="274"/>
      <c r="BN75" s="274"/>
      <c r="BO75" s="274"/>
      <c r="BP75" s="274" t="str">
        <f t="shared" si="5"/>
        <v/>
      </c>
      <c r="BQ75" s="251"/>
      <c r="BR75" s="251"/>
      <c r="BT75" s="251"/>
      <c r="BU75" s="251"/>
    </row>
    <row r="76" spans="1:73" s="248" customFormat="1" x14ac:dyDescent="0.3">
      <c r="A76" s="250">
        <f>IF(B76="MATIERE",VLOOKUP($C76,MATIERE!$B$2:$K$601,10,0),IF(B76="MOA",VLOOKUP($C76,ATELIER!$B$2:$K$291,10,0),IF(B76="MOC",VLOOKUP($C76,CHANTIER!$B$2:$K$291,10,0),IF(B76="MP",VLOOKUP($C76,MINIPELLE!$B$2:$K$291,10,0),""))))</f>
        <v>348</v>
      </c>
      <c r="B76" s="248" t="s">
        <v>294</v>
      </c>
      <c r="C76" s="248" t="s">
        <v>566</v>
      </c>
      <c r="D76" s="274" t="str">
        <f>IF(B76="MATIERE",VLOOKUP($C76,[4]MATIERE!$B$2:$K$601,6,0),IF(B76="MOA",VLOOKUP($C76,[4]ATELIER!$B$2:$K$291,3,0),IF(B76="MOC",VLOOKUP($C76,[4]CHANTIER!$B$2:$K$291,3,0),IF(B76="MP",VLOOKUP($C76,[4]MINIPELLE!$B$2:$K$291,3,0),""))))</f>
        <v>pc</v>
      </c>
      <c r="F76" s="251"/>
      <c r="H76" s="251"/>
      <c r="J76" s="251"/>
      <c r="L76" s="251"/>
      <c r="N76" s="251"/>
      <c r="P76" s="251"/>
      <c r="R76" s="251"/>
      <c r="T76" s="251" t="s">
        <v>945</v>
      </c>
      <c r="V76" s="251"/>
      <c r="W76" s="274" t="str">
        <f t="shared" si="20"/>
        <v/>
      </c>
      <c r="X76" s="274" t="str">
        <f t="shared" si="6"/>
        <v/>
      </c>
      <c r="Y76" s="274" t="str">
        <f t="shared" si="7"/>
        <v/>
      </c>
      <c r="Z76" s="274" t="str">
        <f t="shared" si="8"/>
        <v/>
      </c>
      <c r="AA76" s="274" t="str">
        <f t="shared" si="9"/>
        <v/>
      </c>
      <c r="AB76" s="274" t="str">
        <f t="shared" si="10"/>
        <v/>
      </c>
      <c r="AC76" s="274" t="str">
        <f t="shared" si="11"/>
        <v/>
      </c>
      <c r="AD76" s="274" t="str">
        <f t="shared" si="12"/>
        <v/>
      </c>
      <c r="AE76" s="274" t="str">
        <f t="shared" si="13"/>
        <v/>
      </c>
      <c r="AF76" s="274" t="str">
        <f t="shared" si="14"/>
        <v/>
      </c>
      <c r="AG76" s="274" t="str">
        <f t="shared" si="15"/>
        <v/>
      </c>
      <c r="AH76" s="274" t="str">
        <f t="shared" si="16"/>
        <v/>
      </c>
      <c r="AI76" s="274" t="str">
        <f t="shared" si="17"/>
        <v/>
      </c>
      <c r="AJ76" s="274" t="str">
        <f t="shared" si="18"/>
        <v/>
      </c>
      <c r="AK76" s="274" t="str">
        <f t="shared" si="19"/>
        <v xml:space="preserve">INSERT INTO SC_SystemeProduits(RefDimension,NomSysteme,typePresta,ligne,formule,cte1,DateModif) values (null,'COLLECTE_PR1','MATIERE',348,'#SPR-2100-50#',null,now());
</v>
      </c>
      <c r="AL76" s="274" t="str">
        <f t="shared" si="21"/>
        <v/>
      </c>
      <c r="AM76" s="274" t="str">
        <f t="shared" si="22"/>
        <v/>
      </c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 t="str">
        <f t="shared" si="5"/>
        <v/>
      </c>
      <c r="BQ76" s="251"/>
      <c r="BR76" s="251"/>
      <c r="BT76" s="251"/>
      <c r="BU76" s="251"/>
    </row>
    <row r="77" spans="1:73" s="248" customFormat="1" x14ac:dyDescent="0.3">
      <c r="A77" s="250">
        <f>IF(B77="MATIERE",VLOOKUP($C77,MATIERE!$B$2:$K$601,10,0),IF(B77="MOA",VLOOKUP($C77,ATELIER!$B$2:$K$291,10,0),IF(B77="MOC",VLOOKUP($C77,CHANTIER!$B$2:$K$291,10,0),IF(B77="MP",VLOOKUP($C77,MINIPELLE!$B$2:$K$291,10,0),""))))</f>
        <v>349</v>
      </c>
      <c r="B77" s="248" t="s">
        <v>294</v>
      </c>
      <c r="C77" s="248" t="s">
        <v>567</v>
      </c>
      <c r="D77" s="274" t="str">
        <f>IF(B77="MATIERE",VLOOKUP($C77,[4]MATIERE!$B$2:$K$601,6,0),IF(B77="MOA",VLOOKUP($C77,[4]ATELIER!$B$2:$K$291,3,0),IF(B77="MOC",VLOOKUP($C77,[4]CHANTIER!$B$2:$K$291,3,0),IF(B77="MP",VLOOKUP($C77,[4]MINIPELLE!$B$2:$K$291,3,0),""))))</f>
        <v>pc</v>
      </c>
      <c r="F77" s="251"/>
      <c r="H77" s="251"/>
      <c r="J77" s="251"/>
      <c r="L77" s="251"/>
      <c r="N77" s="251"/>
      <c r="P77" s="251"/>
      <c r="R77" s="251"/>
      <c r="T77" s="251" t="s">
        <v>946</v>
      </c>
      <c r="V77" s="251"/>
      <c r="W77" s="274" t="str">
        <f t="shared" si="20"/>
        <v/>
      </c>
      <c r="X77" s="274" t="str">
        <f t="shared" si="6"/>
        <v/>
      </c>
      <c r="Y77" s="274" t="str">
        <f t="shared" si="7"/>
        <v/>
      </c>
      <c r="Z77" s="274" t="str">
        <f t="shared" si="8"/>
        <v/>
      </c>
      <c r="AA77" s="274" t="str">
        <f t="shared" si="9"/>
        <v/>
      </c>
      <c r="AB77" s="274" t="str">
        <f t="shared" si="10"/>
        <v/>
      </c>
      <c r="AC77" s="274" t="str">
        <f t="shared" si="11"/>
        <v/>
      </c>
      <c r="AD77" s="274" t="str">
        <f t="shared" si="12"/>
        <v/>
      </c>
      <c r="AE77" s="274" t="str">
        <f t="shared" si="13"/>
        <v/>
      </c>
      <c r="AF77" s="274" t="str">
        <f t="shared" si="14"/>
        <v/>
      </c>
      <c r="AG77" s="274" t="str">
        <f t="shared" si="15"/>
        <v/>
      </c>
      <c r="AH77" s="274" t="str">
        <f t="shared" si="16"/>
        <v/>
      </c>
      <c r="AI77" s="274" t="str">
        <f t="shared" si="17"/>
        <v/>
      </c>
      <c r="AJ77" s="274" t="str">
        <f t="shared" si="18"/>
        <v/>
      </c>
      <c r="AK77" s="274" t="str">
        <f t="shared" si="19"/>
        <v xml:space="preserve">INSERT INTO SC_SystemeProduits(RefDimension,NomSysteme,typePresta,ligne,formule,cte1,DateModif) values (null,'COLLECTE_PR1','MATIERE',349,'#SPR-1200-63#',null,now());
</v>
      </c>
      <c r="AL77" s="274" t="str">
        <f t="shared" si="21"/>
        <v/>
      </c>
      <c r="AM77" s="274" t="str">
        <f t="shared" si="22"/>
        <v/>
      </c>
      <c r="AN77" s="274"/>
      <c r="AO77" s="274"/>
      <c r="AP77" s="274"/>
      <c r="AQ77" s="274"/>
      <c r="AR77" s="274"/>
      <c r="AS77" s="274"/>
      <c r="AT77" s="274"/>
      <c r="AU77" s="274"/>
      <c r="AV77" s="274"/>
      <c r="AW77" s="274"/>
      <c r="AX77" s="274"/>
      <c r="AY77" s="274"/>
      <c r="AZ77" s="274"/>
      <c r="BA77" s="274"/>
      <c r="BB77" s="274"/>
      <c r="BC77" s="274"/>
      <c r="BD77" s="274"/>
      <c r="BE77" s="274"/>
      <c r="BF77" s="274"/>
      <c r="BG77" s="274"/>
      <c r="BH77" s="274"/>
      <c r="BI77" s="274"/>
      <c r="BJ77" s="274"/>
      <c r="BK77" s="274"/>
      <c r="BL77" s="274"/>
      <c r="BM77" s="274"/>
      <c r="BN77" s="274"/>
      <c r="BO77" s="274"/>
      <c r="BP77" s="274" t="str">
        <f t="shared" si="5"/>
        <v/>
      </c>
      <c r="BQ77" s="251"/>
      <c r="BR77" s="251"/>
      <c r="BT77" s="251"/>
      <c r="BU77" s="251"/>
    </row>
    <row r="78" spans="1:73" s="248" customFormat="1" x14ac:dyDescent="0.3">
      <c r="A78" s="250">
        <f>IF(B78="MATIERE",VLOOKUP($C78,MATIERE!$B$2:$K$601,10,0),IF(B78="MOA",VLOOKUP($C78,ATELIER!$B$2:$K$291,10,0),IF(B78="MOC",VLOOKUP($C78,CHANTIER!$B$2:$K$291,10,0),IF(B78="MP",VLOOKUP($C78,MINIPELLE!$B$2:$K$291,10,0),""))))</f>
        <v>350</v>
      </c>
      <c r="B78" s="248" t="s">
        <v>294</v>
      </c>
      <c r="C78" s="248" t="s">
        <v>568</v>
      </c>
      <c r="D78" s="274" t="str">
        <f>IF(B78="MATIERE",VLOOKUP($C78,[4]MATIERE!$B$2:$K$601,6,0),IF(B78="MOA",VLOOKUP($C78,[4]ATELIER!$B$2:$K$291,3,0),IF(B78="MOC",VLOOKUP($C78,[4]CHANTIER!$B$2:$K$291,3,0),IF(B78="MP",VLOOKUP($C78,[4]MINIPELLE!$B$2:$K$291,3,0),""))))</f>
        <v>pc</v>
      </c>
      <c r="F78" s="251"/>
      <c r="H78" s="251"/>
      <c r="J78" s="251"/>
      <c r="L78" s="251"/>
      <c r="N78" s="251"/>
      <c r="P78" s="251"/>
      <c r="R78" s="251"/>
      <c r="T78" s="251" t="s">
        <v>947</v>
      </c>
      <c r="V78" s="251"/>
      <c r="W78" s="274" t="str">
        <f t="shared" si="20"/>
        <v/>
      </c>
      <c r="X78" s="274" t="str">
        <f t="shared" si="6"/>
        <v/>
      </c>
      <c r="Y78" s="274" t="str">
        <f t="shared" si="7"/>
        <v/>
      </c>
      <c r="Z78" s="274" t="str">
        <f t="shared" si="8"/>
        <v/>
      </c>
      <c r="AA78" s="274" t="str">
        <f t="shared" si="9"/>
        <v/>
      </c>
      <c r="AB78" s="274" t="str">
        <f t="shared" si="10"/>
        <v/>
      </c>
      <c r="AC78" s="274" t="str">
        <f t="shared" si="11"/>
        <v/>
      </c>
      <c r="AD78" s="274" t="str">
        <f t="shared" si="12"/>
        <v/>
      </c>
      <c r="AE78" s="274" t="str">
        <f t="shared" si="13"/>
        <v/>
      </c>
      <c r="AF78" s="274" t="str">
        <f t="shared" si="14"/>
        <v/>
      </c>
      <c r="AG78" s="274" t="str">
        <f t="shared" si="15"/>
        <v/>
      </c>
      <c r="AH78" s="274" t="str">
        <f t="shared" si="16"/>
        <v/>
      </c>
      <c r="AI78" s="274" t="str">
        <f t="shared" si="17"/>
        <v/>
      </c>
      <c r="AJ78" s="274" t="str">
        <f t="shared" si="18"/>
        <v/>
      </c>
      <c r="AK78" s="274" t="str">
        <f t="shared" si="19"/>
        <v xml:space="preserve">INSERT INTO SC_SystemeProduits(RefDimension,NomSysteme,typePresta,ligne,formule,cte1,DateModif) values (null,'COLLECTE_PR1','MATIERE',350,'#NSPR-1200#',null,now());
</v>
      </c>
      <c r="AL78" s="274" t="str">
        <f t="shared" si="21"/>
        <v/>
      </c>
      <c r="AM78" s="274" t="str">
        <f t="shared" si="22"/>
        <v/>
      </c>
      <c r="AN78" s="274"/>
      <c r="AO78" s="274"/>
      <c r="AP78" s="274"/>
      <c r="AQ78" s="274"/>
      <c r="AR78" s="274"/>
      <c r="AS78" s="274"/>
      <c r="AT78" s="274"/>
      <c r="AU78" s="274"/>
      <c r="AV78" s="274"/>
      <c r="AW78" s="274"/>
      <c r="AX78" s="274"/>
      <c r="AY78" s="274"/>
      <c r="AZ78" s="274"/>
      <c r="BA78" s="274"/>
      <c r="BB78" s="274"/>
      <c r="BC78" s="274"/>
      <c r="BD78" s="274"/>
      <c r="BE78" s="274"/>
      <c r="BF78" s="274"/>
      <c r="BG78" s="274"/>
      <c r="BH78" s="274"/>
      <c r="BI78" s="274"/>
      <c r="BJ78" s="274"/>
      <c r="BK78" s="274"/>
      <c r="BL78" s="274"/>
      <c r="BM78" s="274"/>
      <c r="BN78" s="274"/>
      <c r="BO78" s="274"/>
      <c r="BP78" s="274" t="str">
        <f t="shared" si="5"/>
        <v/>
      </c>
      <c r="BQ78" s="251"/>
      <c r="BR78" s="251"/>
      <c r="BT78" s="251"/>
      <c r="BU78" s="251"/>
    </row>
    <row r="79" spans="1:73" s="248" customFormat="1" x14ac:dyDescent="0.3">
      <c r="A79" s="250">
        <f>IF(B79="MATIERE",VLOOKUP($C79,MATIERE!$B$2:$K$601,10,0),IF(B79="MOA",VLOOKUP($C79,ATELIER!$B$2:$K$291,10,0),IF(B79="MOC",VLOOKUP($C79,CHANTIER!$B$2:$K$291,10,0),IF(B79="MP",VLOOKUP($C79,MINIPELLE!$B$2:$K$291,10,0),""))))</f>
        <v>351</v>
      </c>
      <c r="B79" s="248" t="s">
        <v>294</v>
      </c>
      <c r="C79" s="248" t="s">
        <v>569</v>
      </c>
      <c r="D79" s="274" t="str">
        <f>IF(B79="MATIERE",VLOOKUP($C79,[4]MATIERE!$B$2:$K$601,6,0),IF(B79="MOA",VLOOKUP($C79,[4]ATELIER!$B$2:$K$291,3,0),IF(B79="MOC",VLOOKUP($C79,[4]CHANTIER!$B$2:$K$291,3,0),IF(B79="MP",VLOOKUP($C79,[4]MINIPELLE!$B$2:$K$291,3,0),""))))</f>
        <v>pc</v>
      </c>
      <c r="F79" s="251"/>
      <c r="H79" s="251"/>
      <c r="J79" s="251"/>
      <c r="L79" s="251"/>
      <c r="N79" s="251"/>
      <c r="P79" s="251"/>
      <c r="R79" s="251"/>
      <c r="T79" s="251" t="s">
        <v>948</v>
      </c>
      <c r="V79" s="251"/>
      <c r="W79" s="274" t="str">
        <f t="shared" si="20"/>
        <v/>
      </c>
      <c r="X79" s="274" t="str">
        <f t="shared" si="6"/>
        <v/>
      </c>
      <c r="Y79" s="274" t="str">
        <f t="shared" si="7"/>
        <v/>
      </c>
      <c r="Z79" s="274" t="str">
        <f t="shared" si="8"/>
        <v/>
      </c>
      <c r="AA79" s="274" t="str">
        <f t="shared" si="9"/>
        <v/>
      </c>
      <c r="AB79" s="274" t="str">
        <f t="shared" si="10"/>
        <v/>
      </c>
      <c r="AC79" s="274" t="str">
        <f t="shared" si="11"/>
        <v/>
      </c>
      <c r="AD79" s="274" t="str">
        <f t="shared" si="12"/>
        <v/>
      </c>
      <c r="AE79" s="274" t="str">
        <f t="shared" si="13"/>
        <v/>
      </c>
      <c r="AF79" s="274" t="str">
        <f t="shared" si="14"/>
        <v/>
      </c>
      <c r="AG79" s="274" t="str">
        <f t="shared" si="15"/>
        <v/>
      </c>
      <c r="AH79" s="274" t="str">
        <f t="shared" si="16"/>
        <v/>
      </c>
      <c r="AI79" s="274" t="str">
        <f t="shared" si="17"/>
        <v/>
      </c>
      <c r="AJ79" s="274" t="str">
        <f t="shared" si="18"/>
        <v/>
      </c>
      <c r="AK79" s="274" t="str">
        <f t="shared" si="19"/>
        <v xml:space="preserve">INSERT INTO SC_SystemeProduits(RefDimension,NomSysteme,typePresta,ligne,formule,cte1,DateModif) values (null,'COLLECTE_PR1','MATIERE',351,'#NSPR-1500#',null,now());
</v>
      </c>
      <c r="AL79" s="274" t="str">
        <f t="shared" si="21"/>
        <v/>
      </c>
      <c r="AM79" s="274" t="str">
        <f t="shared" si="22"/>
        <v/>
      </c>
      <c r="AN79" s="274"/>
      <c r="AO79" s="274"/>
      <c r="AP79" s="274"/>
      <c r="AQ79" s="274"/>
      <c r="AR79" s="274"/>
      <c r="AS79" s="274"/>
      <c r="AT79" s="274"/>
      <c r="AU79" s="274"/>
      <c r="AV79" s="274"/>
      <c r="AW79" s="274"/>
      <c r="AX79" s="274"/>
      <c r="AY79" s="274"/>
      <c r="AZ79" s="274"/>
      <c r="BA79" s="274"/>
      <c r="BB79" s="274"/>
      <c r="BC79" s="274"/>
      <c r="BD79" s="274"/>
      <c r="BE79" s="274"/>
      <c r="BF79" s="274"/>
      <c r="BG79" s="274"/>
      <c r="BH79" s="274"/>
      <c r="BI79" s="274"/>
      <c r="BJ79" s="274"/>
      <c r="BK79" s="274"/>
      <c r="BL79" s="274"/>
      <c r="BM79" s="274"/>
      <c r="BN79" s="274"/>
      <c r="BO79" s="274"/>
      <c r="BP79" s="274" t="str">
        <f t="shared" si="5"/>
        <v/>
      </c>
      <c r="BQ79" s="251"/>
      <c r="BR79" s="251"/>
      <c r="BT79" s="251"/>
      <c r="BU79" s="251"/>
    </row>
    <row r="80" spans="1:73" s="248" customFormat="1" x14ac:dyDescent="0.3">
      <c r="A80" s="250">
        <f>IF(B80="MATIERE",VLOOKUP($C80,MATIERE!$B$2:$K$601,10,0),IF(B80="MOA",VLOOKUP($C80,ATELIER!$B$2:$K$291,10,0),IF(B80="MOC",VLOOKUP($C80,CHANTIER!$B$2:$K$291,10,0),IF(B80="MP",VLOOKUP($C80,MINIPELLE!$B$2:$K$291,10,0),""))))</f>
        <v>352</v>
      </c>
      <c r="B80" s="248" t="s">
        <v>294</v>
      </c>
      <c r="C80" s="248" t="s">
        <v>570</v>
      </c>
      <c r="D80" s="274" t="str">
        <f>IF(B80="MATIERE",VLOOKUP($C80,[4]MATIERE!$B$2:$K$601,6,0),IF(B80="MOA",VLOOKUP($C80,[4]ATELIER!$B$2:$K$291,3,0),IF(B80="MOC",VLOOKUP($C80,[4]CHANTIER!$B$2:$K$291,3,0),IF(B80="MP",VLOOKUP($C80,[4]MINIPELLE!$B$2:$K$291,3,0),""))))</f>
        <v>pc</v>
      </c>
      <c r="F80" s="251"/>
      <c r="H80" s="251"/>
      <c r="J80" s="251"/>
      <c r="L80" s="251"/>
      <c r="N80" s="251"/>
      <c r="P80" s="251"/>
      <c r="R80" s="251"/>
      <c r="T80" s="251" t="s">
        <v>949</v>
      </c>
      <c r="V80" s="251"/>
      <c r="W80" s="274" t="str">
        <f t="shared" si="20"/>
        <v/>
      </c>
      <c r="X80" s="274" t="str">
        <f t="shared" si="6"/>
        <v/>
      </c>
      <c r="Y80" s="274" t="str">
        <f t="shared" si="7"/>
        <v/>
      </c>
      <c r="Z80" s="274" t="str">
        <f t="shared" si="8"/>
        <v/>
      </c>
      <c r="AA80" s="274" t="str">
        <f t="shared" si="9"/>
        <v/>
      </c>
      <c r="AB80" s="274" t="str">
        <f t="shared" si="10"/>
        <v/>
      </c>
      <c r="AC80" s="274" t="str">
        <f t="shared" si="11"/>
        <v/>
      </c>
      <c r="AD80" s="274" t="str">
        <f t="shared" si="12"/>
        <v/>
      </c>
      <c r="AE80" s="274" t="str">
        <f t="shared" si="13"/>
        <v/>
      </c>
      <c r="AF80" s="274" t="str">
        <f t="shared" si="14"/>
        <v/>
      </c>
      <c r="AG80" s="274" t="str">
        <f t="shared" si="15"/>
        <v/>
      </c>
      <c r="AH80" s="274" t="str">
        <f t="shared" si="16"/>
        <v/>
      </c>
      <c r="AI80" s="274" t="str">
        <f t="shared" si="17"/>
        <v/>
      </c>
      <c r="AJ80" s="274" t="str">
        <f t="shared" si="18"/>
        <v/>
      </c>
      <c r="AK80" s="274" t="str">
        <f t="shared" si="19"/>
        <v xml:space="preserve">INSERT INTO SC_SystemeProduits(RefDimension,NomSysteme,typePresta,ligne,formule,cte1,DateModif) values (null,'COLLECTE_PR1','MATIERE',352,'#SPR-1500-63#',null,now());
</v>
      </c>
      <c r="AL80" s="274" t="str">
        <f t="shared" si="21"/>
        <v/>
      </c>
      <c r="AM80" s="274" t="str">
        <f t="shared" si="22"/>
        <v/>
      </c>
      <c r="AN80" s="274"/>
      <c r="AO80" s="274"/>
      <c r="AP80" s="274"/>
      <c r="AQ80" s="274"/>
      <c r="AR80" s="274"/>
      <c r="AS80" s="274"/>
      <c r="AT80" s="274"/>
      <c r="AU80" s="274"/>
      <c r="AV80" s="274"/>
      <c r="AW80" s="274"/>
      <c r="AX80" s="274"/>
      <c r="AY80" s="274"/>
      <c r="AZ80" s="274"/>
      <c r="BA80" s="274"/>
      <c r="BB80" s="274"/>
      <c r="BC80" s="274"/>
      <c r="BD80" s="274"/>
      <c r="BE80" s="274"/>
      <c r="BF80" s="274"/>
      <c r="BG80" s="274"/>
      <c r="BH80" s="274"/>
      <c r="BI80" s="274"/>
      <c r="BJ80" s="274"/>
      <c r="BK80" s="274"/>
      <c r="BL80" s="274"/>
      <c r="BM80" s="274"/>
      <c r="BN80" s="274"/>
      <c r="BO80" s="274"/>
      <c r="BP80" s="274" t="str">
        <f t="shared" si="5"/>
        <v/>
      </c>
      <c r="BQ80" s="251"/>
      <c r="BR80" s="251"/>
      <c r="BT80" s="251"/>
      <c r="BU80" s="251"/>
    </row>
    <row r="81" spans="1:73" s="248" customFormat="1" x14ac:dyDescent="0.3">
      <c r="A81" s="250">
        <f>IF(B81="MATIERE",VLOOKUP($C81,MATIERE!$B$2:$K$601,10,0),IF(B81="MOA",VLOOKUP($C81,ATELIER!$B$2:$K$291,10,0),IF(B81="MOC",VLOOKUP($C81,CHANTIER!$B$2:$K$291,10,0),IF(B81="MP",VLOOKUP($C81,MINIPELLE!$B$2:$K$291,10,0),""))))</f>
        <v>353</v>
      </c>
      <c r="B81" s="248" t="s">
        <v>294</v>
      </c>
      <c r="C81" s="248" t="s">
        <v>571</v>
      </c>
      <c r="D81" s="274" t="str">
        <f>IF(B81="MATIERE",VLOOKUP($C81,[4]MATIERE!$B$2:$K$601,6,0),IF(B81="MOA",VLOOKUP($C81,[4]ATELIER!$B$2:$K$291,3,0),IF(B81="MOC",VLOOKUP($C81,[4]CHANTIER!$B$2:$K$291,3,0),IF(B81="MP",VLOOKUP($C81,[4]MINIPELLE!$B$2:$K$291,3,0),""))))</f>
        <v>pc</v>
      </c>
      <c r="F81" s="251"/>
      <c r="H81" s="251"/>
      <c r="J81" s="251"/>
      <c r="L81" s="251"/>
      <c r="N81" s="251"/>
      <c r="P81" s="251"/>
      <c r="R81" s="251"/>
      <c r="T81" s="251" t="s">
        <v>950</v>
      </c>
      <c r="V81" s="251"/>
      <c r="W81" s="274" t="str">
        <f t="shared" si="20"/>
        <v/>
      </c>
      <c r="X81" s="274" t="str">
        <f t="shared" si="6"/>
        <v/>
      </c>
      <c r="Y81" s="274" t="str">
        <f t="shared" si="7"/>
        <v/>
      </c>
      <c r="Z81" s="274" t="str">
        <f t="shared" si="8"/>
        <v/>
      </c>
      <c r="AA81" s="274" t="str">
        <f t="shared" si="9"/>
        <v/>
      </c>
      <c r="AB81" s="274" t="str">
        <f t="shared" si="10"/>
        <v/>
      </c>
      <c r="AC81" s="274" t="str">
        <f t="shared" si="11"/>
        <v/>
      </c>
      <c r="AD81" s="274" t="str">
        <f t="shared" si="12"/>
        <v/>
      </c>
      <c r="AE81" s="274" t="str">
        <f t="shared" si="13"/>
        <v/>
      </c>
      <c r="AF81" s="274" t="str">
        <f t="shared" si="14"/>
        <v/>
      </c>
      <c r="AG81" s="274" t="str">
        <f t="shared" si="15"/>
        <v/>
      </c>
      <c r="AH81" s="274" t="str">
        <f t="shared" si="16"/>
        <v/>
      </c>
      <c r="AI81" s="274" t="str">
        <f t="shared" si="17"/>
        <v/>
      </c>
      <c r="AJ81" s="274" t="str">
        <f t="shared" si="18"/>
        <v/>
      </c>
      <c r="AK81" s="274" t="str">
        <f t="shared" si="19"/>
        <v xml:space="preserve">INSERT INTO SC_SystemeProduits(RefDimension,NomSysteme,typePresta,ligne,formule,cte1,DateModif) values (null,'COLLECTE_PR1','MATIERE',353,'#SPR-1800-63#',null,now());
</v>
      </c>
      <c r="AL81" s="274" t="str">
        <f t="shared" si="21"/>
        <v/>
      </c>
      <c r="AM81" s="274" t="str">
        <f t="shared" si="22"/>
        <v/>
      </c>
      <c r="AN81" s="274"/>
      <c r="AO81" s="274"/>
      <c r="AP81" s="274"/>
      <c r="AQ81" s="274"/>
      <c r="AR81" s="274"/>
      <c r="AS81" s="274"/>
      <c r="AT81" s="274"/>
      <c r="AU81" s="274"/>
      <c r="AV81" s="274"/>
      <c r="AW81" s="274"/>
      <c r="AX81" s="274"/>
      <c r="AY81" s="274"/>
      <c r="AZ81" s="274"/>
      <c r="BA81" s="274"/>
      <c r="BB81" s="274"/>
      <c r="BC81" s="274"/>
      <c r="BD81" s="274"/>
      <c r="BE81" s="274"/>
      <c r="BF81" s="274"/>
      <c r="BG81" s="274"/>
      <c r="BH81" s="274"/>
      <c r="BI81" s="274"/>
      <c r="BJ81" s="274"/>
      <c r="BK81" s="274"/>
      <c r="BL81" s="274"/>
      <c r="BM81" s="274"/>
      <c r="BN81" s="274"/>
      <c r="BO81" s="274"/>
      <c r="BP81" s="274" t="str">
        <f t="shared" si="5"/>
        <v/>
      </c>
      <c r="BQ81" s="251"/>
      <c r="BR81" s="251"/>
      <c r="BT81" s="251"/>
      <c r="BU81" s="251"/>
    </row>
    <row r="82" spans="1:73" s="248" customFormat="1" x14ac:dyDescent="0.3">
      <c r="A82" s="250">
        <f>IF(B82="MATIERE",VLOOKUP($C82,MATIERE!$B$2:$K$601,10,0),IF(B82="MOA",VLOOKUP($C82,ATELIER!$B$2:$K$291,10,0),IF(B82="MOC",VLOOKUP($C82,CHANTIER!$B$2:$K$291,10,0),IF(B82="MP",VLOOKUP($C82,MINIPELLE!$B$2:$K$291,10,0),""))))</f>
        <v>354</v>
      </c>
      <c r="B82" s="248" t="s">
        <v>294</v>
      </c>
      <c r="C82" s="248" t="s">
        <v>572</v>
      </c>
      <c r="D82" s="274" t="str">
        <f>IF(B82="MATIERE",VLOOKUP($C82,[4]MATIERE!$B$2:$K$601,6,0),IF(B82="MOA",VLOOKUP($C82,[4]ATELIER!$B$2:$K$291,3,0),IF(B82="MOC",VLOOKUP($C82,[4]CHANTIER!$B$2:$K$291,3,0),IF(B82="MP",VLOOKUP($C82,[4]MINIPELLE!$B$2:$K$291,3,0),""))))</f>
        <v>pc</v>
      </c>
      <c r="F82" s="251"/>
      <c r="H82" s="251"/>
      <c r="J82" s="251"/>
      <c r="L82" s="251"/>
      <c r="N82" s="251"/>
      <c r="P82" s="251"/>
      <c r="R82" s="251"/>
      <c r="T82" s="251" t="s">
        <v>951</v>
      </c>
      <c r="V82" s="251"/>
      <c r="W82" s="274" t="str">
        <f t="shared" si="20"/>
        <v/>
      </c>
      <c r="X82" s="274" t="str">
        <f t="shared" si="6"/>
        <v/>
      </c>
      <c r="Y82" s="274" t="str">
        <f t="shared" si="7"/>
        <v/>
      </c>
      <c r="Z82" s="274" t="str">
        <f t="shared" si="8"/>
        <v/>
      </c>
      <c r="AA82" s="274" t="str">
        <f t="shared" si="9"/>
        <v/>
      </c>
      <c r="AB82" s="274" t="str">
        <f t="shared" si="10"/>
        <v/>
      </c>
      <c r="AC82" s="274" t="str">
        <f t="shared" si="11"/>
        <v/>
      </c>
      <c r="AD82" s="274" t="str">
        <f t="shared" si="12"/>
        <v/>
      </c>
      <c r="AE82" s="274" t="str">
        <f t="shared" si="13"/>
        <v/>
      </c>
      <c r="AF82" s="274" t="str">
        <f t="shared" si="14"/>
        <v/>
      </c>
      <c r="AG82" s="274" t="str">
        <f t="shared" si="15"/>
        <v/>
      </c>
      <c r="AH82" s="274" t="str">
        <f t="shared" si="16"/>
        <v/>
      </c>
      <c r="AI82" s="274" t="str">
        <f t="shared" si="17"/>
        <v/>
      </c>
      <c r="AJ82" s="274" t="str">
        <f t="shared" si="18"/>
        <v/>
      </c>
      <c r="AK82" s="274" t="str">
        <f t="shared" si="19"/>
        <v xml:space="preserve">INSERT INTO SC_SystemeProduits(RefDimension,NomSysteme,typePresta,ligne,formule,cte1,DateModif) values (null,'COLLECTE_PR1','MATIERE',354,'#NSPR-1200-PA#',null,now());
</v>
      </c>
      <c r="AL82" s="274" t="str">
        <f t="shared" si="21"/>
        <v/>
      </c>
      <c r="AM82" s="274" t="str">
        <f t="shared" si="22"/>
        <v/>
      </c>
      <c r="AN82" s="274"/>
      <c r="AO82" s="274"/>
      <c r="AP82" s="274"/>
      <c r="AQ82" s="274"/>
      <c r="AR82" s="274"/>
      <c r="AS82" s="274"/>
      <c r="AT82" s="274"/>
      <c r="AU82" s="274"/>
      <c r="AV82" s="274"/>
      <c r="AW82" s="274"/>
      <c r="AX82" s="274"/>
      <c r="AY82" s="274"/>
      <c r="AZ82" s="274"/>
      <c r="BA82" s="274"/>
      <c r="BB82" s="274"/>
      <c r="BC82" s="274"/>
      <c r="BD82" s="274"/>
      <c r="BE82" s="274"/>
      <c r="BF82" s="274"/>
      <c r="BG82" s="274"/>
      <c r="BH82" s="274"/>
      <c r="BI82" s="274"/>
      <c r="BJ82" s="274"/>
      <c r="BK82" s="274"/>
      <c r="BL82" s="274"/>
      <c r="BM82" s="274"/>
      <c r="BN82" s="274"/>
      <c r="BO82" s="274"/>
      <c r="BP82" s="274" t="str">
        <f t="shared" si="5"/>
        <v/>
      </c>
      <c r="BQ82" s="251"/>
      <c r="BR82" s="251"/>
      <c r="BT82" s="251"/>
      <c r="BU82" s="251"/>
    </row>
    <row r="83" spans="1:73" s="248" customFormat="1" x14ac:dyDescent="0.3">
      <c r="A83" s="250">
        <f>IF(B83="MATIERE",VLOOKUP($C83,MATIERE!$B$2:$K$601,10,0),IF(B83="MOA",VLOOKUP($C83,ATELIER!$B$2:$K$291,10,0),IF(B83="MOC",VLOOKUP($C83,CHANTIER!$B$2:$K$291,10,0),IF(B83="MP",VLOOKUP($C83,MINIPELLE!$B$2:$K$291,10,0),""))))</f>
        <v>355</v>
      </c>
      <c r="B83" s="248" t="s">
        <v>294</v>
      </c>
      <c r="C83" s="248" t="s">
        <v>573</v>
      </c>
      <c r="D83" s="274" t="str">
        <f>IF(B83="MATIERE",VLOOKUP($C83,[4]MATIERE!$B$2:$K$601,6,0),IF(B83="MOA",VLOOKUP($C83,[4]ATELIER!$B$2:$K$291,3,0),IF(B83="MOC",VLOOKUP($C83,[4]CHANTIER!$B$2:$K$291,3,0),IF(B83="MP",VLOOKUP($C83,[4]MINIPELLE!$B$2:$K$291,3,0),""))))</f>
        <v>pc</v>
      </c>
      <c r="F83" s="251"/>
      <c r="H83" s="251"/>
      <c r="J83" s="251"/>
      <c r="L83" s="251"/>
      <c r="N83" s="251"/>
      <c r="P83" s="251"/>
      <c r="R83" s="251"/>
      <c r="T83" s="251" t="s">
        <v>952</v>
      </c>
      <c r="V83" s="251"/>
      <c r="W83" s="274" t="str">
        <f t="shared" si="20"/>
        <v/>
      </c>
      <c r="X83" s="274" t="str">
        <f t="shared" si="6"/>
        <v/>
      </c>
      <c r="Y83" s="274" t="str">
        <f t="shared" si="7"/>
        <v/>
      </c>
      <c r="Z83" s="274" t="str">
        <f t="shared" si="8"/>
        <v/>
      </c>
      <c r="AA83" s="274" t="str">
        <f t="shared" si="9"/>
        <v/>
      </c>
      <c r="AB83" s="274" t="str">
        <f t="shared" si="10"/>
        <v/>
      </c>
      <c r="AC83" s="274" t="str">
        <f t="shared" si="11"/>
        <v/>
      </c>
      <c r="AD83" s="274" t="str">
        <f t="shared" si="12"/>
        <v/>
      </c>
      <c r="AE83" s="274" t="str">
        <f t="shared" si="13"/>
        <v/>
      </c>
      <c r="AF83" s="274" t="str">
        <f t="shared" si="14"/>
        <v/>
      </c>
      <c r="AG83" s="274" t="str">
        <f t="shared" si="15"/>
        <v/>
      </c>
      <c r="AH83" s="274" t="str">
        <f t="shared" si="16"/>
        <v/>
      </c>
      <c r="AI83" s="274" t="str">
        <f t="shared" si="17"/>
        <v/>
      </c>
      <c r="AJ83" s="274" t="str">
        <f t="shared" si="18"/>
        <v/>
      </c>
      <c r="AK83" s="274" t="str">
        <f t="shared" si="19"/>
        <v xml:space="preserve">INSERT INTO SC_SystemeProduits(RefDimension,NomSysteme,typePresta,ligne,formule,cte1,DateModif) values (null,'COLLECTE_PR1','MATIERE',355,'#SPR-2100-63#',null,now());
</v>
      </c>
      <c r="AL83" s="274" t="str">
        <f t="shared" si="21"/>
        <v/>
      </c>
      <c r="AM83" s="274" t="str">
        <f t="shared" si="22"/>
        <v/>
      </c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  <c r="AZ83" s="274"/>
      <c r="BA83" s="274"/>
      <c r="BB83" s="274"/>
      <c r="BC83" s="274"/>
      <c r="BD83" s="274"/>
      <c r="BE83" s="274"/>
      <c r="BF83" s="274"/>
      <c r="BG83" s="274"/>
      <c r="BH83" s="274"/>
      <c r="BI83" s="274"/>
      <c r="BJ83" s="274"/>
      <c r="BK83" s="274"/>
      <c r="BL83" s="274"/>
      <c r="BM83" s="274"/>
      <c r="BN83" s="274"/>
      <c r="BO83" s="274"/>
      <c r="BP83" s="274" t="str">
        <f t="shared" ref="BP83:BP122" si="23">IF(AY83="","",SUBSTITUTE(SUBSTITUTE(SUBSTITUTE(SUBSTITUTE(SUBSTITUTE($W$1,"#ID#",$E$1),"#TYPE#",$B83),"#LIGNE#",$A83),"#FORMULE#",IF(AY83="","null",CONCATENATE("'",AY83,"'"))),"#CTE1#",IF(AZ83="","null",CONCATENATE("'",AZ83,"'"))))</f>
        <v/>
      </c>
      <c r="BQ83" s="251"/>
      <c r="BR83" s="251"/>
      <c r="BT83" s="251"/>
      <c r="BU83" s="251"/>
    </row>
    <row r="84" spans="1:73" s="248" customFormat="1" x14ac:dyDescent="0.3">
      <c r="A84" s="250">
        <f>IF(B84="MATIERE",VLOOKUP($C84,MATIERE!$B$2:$K$601,10,0),IF(B84="MOA",VLOOKUP($C84,ATELIER!$B$2:$K$291,10,0),IF(B84="MOC",VLOOKUP($C84,CHANTIER!$B$2:$K$291,10,0),IF(B84="MP",VLOOKUP($C84,MINIPELLE!$B$2:$K$291,10,0),""))))</f>
        <v>356</v>
      </c>
      <c r="B84" s="248" t="s">
        <v>294</v>
      </c>
      <c r="C84" s="248" t="s">
        <v>574</v>
      </c>
      <c r="D84" s="274" t="str">
        <f>IF(B84="MATIERE",VLOOKUP($C84,[4]MATIERE!$B$2:$K$601,6,0),IF(B84="MOA",VLOOKUP($C84,[4]ATELIER!$B$2:$K$291,3,0),IF(B84="MOC",VLOOKUP($C84,[4]CHANTIER!$B$2:$K$291,3,0),IF(B84="MP",VLOOKUP($C84,[4]MINIPELLE!$B$2:$K$291,3,0),""))))</f>
        <v>pc</v>
      </c>
      <c r="F84" s="251"/>
      <c r="H84" s="251"/>
      <c r="J84" s="251"/>
      <c r="L84" s="251"/>
      <c r="N84" s="251"/>
      <c r="P84" s="251"/>
      <c r="R84" s="251"/>
      <c r="T84" s="251" t="s">
        <v>953</v>
      </c>
      <c r="V84" s="251"/>
      <c r="W84" s="274" t="str">
        <f t="shared" si="20"/>
        <v/>
      </c>
      <c r="X84" s="274" t="str">
        <f t="shared" si="6"/>
        <v/>
      </c>
      <c r="Y84" s="274" t="str">
        <f t="shared" si="7"/>
        <v/>
      </c>
      <c r="Z84" s="274" t="str">
        <f t="shared" si="8"/>
        <v/>
      </c>
      <c r="AA84" s="274" t="str">
        <f t="shared" si="9"/>
        <v/>
      </c>
      <c r="AB84" s="274" t="str">
        <f t="shared" si="10"/>
        <v/>
      </c>
      <c r="AC84" s="274" t="str">
        <f t="shared" si="11"/>
        <v/>
      </c>
      <c r="AD84" s="274" t="str">
        <f t="shared" si="12"/>
        <v/>
      </c>
      <c r="AE84" s="274" t="str">
        <f t="shared" si="13"/>
        <v/>
      </c>
      <c r="AF84" s="274" t="str">
        <f t="shared" si="14"/>
        <v/>
      </c>
      <c r="AG84" s="274" t="str">
        <f t="shared" si="15"/>
        <v/>
      </c>
      <c r="AH84" s="274" t="str">
        <f t="shared" si="16"/>
        <v/>
      </c>
      <c r="AI84" s="274" t="str">
        <f t="shared" si="17"/>
        <v/>
      </c>
      <c r="AJ84" s="274" t="str">
        <f t="shared" si="18"/>
        <v/>
      </c>
      <c r="AK84" s="274" t="str">
        <f t="shared" si="19"/>
        <v xml:space="preserve">INSERT INTO SC_SystemeProduits(RefDimension,NomSysteme,typePresta,ligne,formule,cte1,DateModif) values (null,'COLLECTE_PR1','MATIERE',356,'#NSPR-2100#',null,now());
</v>
      </c>
      <c r="AL84" s="274" t="str">
        <f t="shared" si="21"/>
        <v/>
      </c>
      <c r="AM84" s="274" t="str">
        <f t="shared" si="22"/>
        <v/>
      </c>
      <c r="AN84" s="274"/>
      <c r="AO84" s="274"/>
      <c r="AP84" s="274"/>
      <c r="AQ84" s="274"/>
      <c r="AR84" s="274"/>
      <c r="AS84" s="274"/>
      <c r="AT84" s="274"/>
      <c r="AU84" s="274"/>
      <c r="AV84" s="274"/>
      <c r="AW84" s="274"/>
      <c r="AX84" s="274"/>
      <c r="AY84" s="274"/>
      <c r="AZ84" s="274"/>
      <c r="BA84" s="274"/>
      <c r="BB84" s="274"/>
      <c r="BC84" s="274"/>
      <c r="BD84" s="274"/>
      <c r="BE84" s="274"/>
      <c r="BF84" s="274"/>
      <c r="BG84" s="274"/>
      <c r="BH84" s="274"/>
      <c r="BI84" s="274"/>
      <c r="BJ84" s="274"/>
      <c r="BK84" s="274"/>
      <c r="BL84" s="274"/>
      <c r="BM84" s="274"/>
      <c r="BN84" s="274"/>
      <c r="BO84" s="274"/>
      <c r="BP84" s="274" t="str">
        <f t="shared" si="23"/>
        <v/>
      </c>
      <c r="BQ84" s="251"/>
      <c r="BR84" s="251"/>
      <c r="BT84" s="251"/>
      <c r="BU84" s="251"/>
    </row>
    <row r="85" spans="1:73" s="248" customFormat="1" x14ac:dyDescent="0.3">
      <c r="A85" s="250">
        <f>IF(B85="MATIERE",VLOOKUP($C85,MATIERE!$B$2:$K$601,10,0),IF(B85="MOA",VLOOKUP($C85,ATELIER!$B$2:$K$291,10,0),IF(B85="MOC",VLOOKUP($C85,CHANTIER!$B$2:$K$291,10,0),IF(B85="MP",VLOOKUP($C85,MINIPELLE!$B$2:$K$291,10,0),""))))</f>
        <v>357</v>
      </c>
      <c r="B85" s="248" t="s">
        <v>294</v>
      </c>
      <c r="C85" s="248" t="s">
        <v>575</v>
      </c>
      <c r="D85" s="274" t="str">
        <f>IF(B85="MATIERE",VLOOKUP($C85,[4]MATIERE!$B$2:$K$601,6,0),IF(B85="MOA",VLOOKUP($C85,[4]ATELIER!$B$2:$K$291,3,0),IF(B85="MOC",VLOOKUP($C85,[4]CHANTIER!$B$2:$K$291,3,0),IF(B85="MP",VLOOKUP($C85,[4]MINIPELLE!$B$2:$K$291,3,0),""))))</f>
        <v>pc</v>
      </c>
      <c r="F85" s="251"/>
      <c r="H85" s="251"/>
      <c r="J85" s="251"/>
      <c r="L85" s="251"/>
      <c r="N85" s="251"/>
      <c r="P85" s="251"/>
      <c r="R85" s="251"/>
      <c r="T85" s="251" t="s">
        <v>954</v>
      </c>
      <c r="V85" s="251"/>
      <c r="W85" s="274" t="str">
        <f t="shared" si="20"/>
        <v/>
      </c>
      <c r="X85" s="274" t="str">
        <f t="shared" ref="X85:X108" si="24">IF(G85="","",SUBSTITUTE(SUBSTITUTE(SUBSTITUTE(SUBSTITUTE(SUBSTITUTE($W$1,"#ID#",F$1),"#TYPE#",$B85),"#LIGNE#",$A85),"#FORMULE#",IF(G85="","null",CONCATENATE("'",G85,"'"))),"#CTE1#",IF(H85="","null",CONCATENATE("'",H85,"'"))))</f>
        <v/>
      </c>
      <c r="Y85" s="274" t="str">
        <f t="shared" ref="Y85:Y108" si="25">IF(H85="","",SUBSTITUTE(SUBSTITUTE(SUBSTITUTE(SUBSTITUTE(SUBSTITUTE($W$1,"#ID#",G$1),"#TYPE#",$B85),"#LIGNE#",$A85),"#FORMULE#",IF(H85="","null",CONCATENATE("'",H85,"'"))),"#CTE1#",IF(I85="","null",CONCATENATE("'",I85,"'"))))</f>
        <v/>
      </c>
      <c r="Z85" s="274" t="str">
        <f t="shared" ref="Z85:Z108" si="26">IF(I85="","",SUBSTITUTE(SUBSTITUTE(SUBSTITUTE(SUBSTITUTE(SUBSTITUTE($W$1,"#ID#",H$1),"#TYPE#",$B85),"#LIGNE#",$A85),"#FORMULE#",IF(I85="","null",CONCATENATE("'",I85,"'"))),"#CTE1#",IF(J85="","null",CONCATENATE("'",J85,"'"))))</f>
        <v/>
      </c>
      <c r="AA85" s="274" t="str">
        <f t="shared" ref="AA85:AA108" si="27">IF(J85="","",SUBSTITUTE(SUBSTITUTE(SUBSTITUTE(SUBSTITUTE(SUBSTITUTE($W$1,"#ID#",I$1),"#TYPE#",$B85),"#LIGNE#",$A85),"#FORMULE#",IF(J85="","null",CONCATENATE("'",J85,"'"))),"#CTE1#",IF(K85="","null",CONCATENATE("'",K85,"'"))))</f>
        <v/>
      </c>
      <c r="AB85" s="274" t="str">
        <f t="shared" ref="AB85:AB108" si="28">IF(K85="","",SUBSTITUTE(SUBSTITUTE(SUBSTITUTE(SUBSTITUTE(SUBSTITUTE($W$1,"#ID#",J$1),"#TYPE#",$B85),"#LIGNE#",$A85),"#FORMULE#",IF(K85="","null",CONCATENATE("'",K85,"'"))),"#CTE1#",IF(L85="","null",CONCATENATE("'",L85,"'"))))</f>
        <v/>
      </c>
      <c r="AC85" s="274" t="str">
        <f t="shared" ref="AC85:AC108" si="29">IF(L85="","",SUBSTITUTE(SUBSTITUTE(SUBSTITUTE(SUBSTITUTE(SUBSTITUTE($W$1,"#ID#",K$1),"#TYPE#",$B85),"#LIGNE#",$A85),"#FORMULE#",IF(L85="","null",CONCATENATE("'",L85,"'"))),"#CTE1#",IF(M85="","null",CONCATENATE("'",M85,"'"))))</f>
        <v/>
      </c>
      <c r="AD85" s="274" t="str">
        <f t="shared" ref="AD85:AD108" si="30">IF(M85="","",SUBSTITUTE(SUBSTITUTE(SUBSTITUTE(SUBSTITUTE(SUBSTITUTE($W$1,"#ID#",L$1),"#TYPE#",$B85),"#LIGNE#",$A85),"#FORMULE#",IF(M85="","null",CONCATENATE("'",M85,"'"))),"#CTE1#",IF(N85="","null",CONCATENATE("'",N85,"'"))))</f>
        <v/>
      </c>
      <c r="AE85" s="274" t="str">
        <f t="shared" ref="AE85:AE108" si="31">IF(N85="","",SUBSTITUTE(SUBSTITUTE(SUBSTITUTE(SUBSTITUTE(SUBSTITUTE($W$1,"#ID#",M$1),"#TYPE#",$B85),"#LIGNE#",$A85),"#FORMULE#",IF(N85="","null",CONCATENATE("'",N85,"'"))),"#CTE1#",IF(O85="","null",CONCATENATE("'",O85,"'"))))</f>
        <v/>
      </c>
      <c r="AF85" s="274" t="str">
        <f t="shared" ref="AF85:AF108" si="32">IF(O85="","",SUBSTITUTE(SUBSTITUTE(SUBSTITUTE(SUBSTITUTE(SUBSTITUTE($W$1,"#ID#",N$1),"#TYPE#",$B85),"#LIGNE#",$A85),"#FORMULE#",IF(O85="","null",CONCATENATE("'",O85,"'"))),"#CTE1#",IF(P85="","null",CONCATENATE("'",P85,"'"))))</f>
        <v/>
      </c>
      <c r="AG85" s="274" t="str">
        <f t="shared" ref="AG85:AG108" si="33">IF(P85="","",SUBSTITUTE(SUBSTITUTE(SUBSTITUTE(SUBSTITUTE(SUBSTITUTE($W$1,"#ID#",O$1),"#TYPE#",$B85),"#LIGNE#",$A85),"#FORMULE#",IF(P85="","null",CONCATENATE("'",P85,"'"))),"#CTE1#",IF(Q85="","null",CONCATENATE("'",Q85,"'"))))</f>
        <v/>
      </c>
      <c r="AH85" s="274" t="str">
        <f t="shared" ref="AH85:AH108" si="34">IF(Q85="","",SUBSTITUTE(SUBSTITUTE(SUBSTITUTE(SUBSTITUTE(SUBSTITUTE($W$1,"#ID#",P$1),"#TYPE#",$B85),"#LIGNE#",$A85),"#FORMULE#",IF(Q85="","null",CONCATENATE("'",Q85,"'"))),"#CTE1#",IF(R85="","null",CONCATENATE("'",R85,"'"))))</f>
        <v/>
      </c>
      <c r="AI85" s="274" t="str">
        <f t="shared" ref="AI85:AI108" si="35">IF(R85="","",SUBSTITUTE(SUBSTITUTE(SUBSTITUTE(SUBSTITUTE(SUBSTITUTE($W$1,"#ID#",Q$1),"#TYPE#",$B85),"#LIGNE#",$A85),"#FORMULE#",IF(R85="","null",CONCATENATE("'",R85,"'"))),"#CTE1#",IF(S85="","null",CONCATENATE("'",S85,"'"))))</f>
        <v/>
      </c>
      <c r="AJ85" s="274" t="str">
        <f t="shared" ref="AJ85:AJ108" si="36">IF(S85="","",SUBSTITUTE(SUBSTITUTE(SUBSTITUTE(SUBSTITUTE(SUBSTITUTE($W$1,"#ID#",R$1),"#TYPE#",$B85),"#LIGNE#",$A85),"#FORMULE#",IF(S85="","null",CONCATENATE("'",S85,"'"))),"#CTE1#",IF(T85="","null",CONCATENATE("'",T85,"'"))))</f>
        <v/>
      </c>
      <c r="AK85" s="274" t="str">
        <f t="shared" ref="AK85:AK108" si="37">IF(T85="","",SUBSTITUTE(SUBSTITUTE(SUBSTITUTE(SUBSTITUTE(SUBSTITUTE($W$1,"#ID#",S$1),"#TYPE#",$B85),"#LIGNE#",$A85),"#FORMULE#",IF(T85="","null",CONCATENATE("'",T85,"'"))),"#CTE1#",IF(U85="","null",CONCATENATE("'",U85,"'"))))</f>
        <v xml:space="preserve">INSERT INTO SC_SystemeProduits(RefDimension,NomSysteme,typePresta,ligne,formule,cte1,DateModif) values (null,'COLLECTE_PR1','MATIERE',357,'#NSPR-1500-PA#',null,now());
</v>
      </c>
      <c r="AL85" s="274" t="str">
        <f t="shared" si="21"/>
        <v/>
      </c>
      <c r="AM85" s="274" t="str">
        <f t="shared" si="22"/>
        <v/>
      </c>
      <c r="AN85" s="274"/>
      <c r="AO85" s="274"/>
      <c r="AP85" s="274"/>
      <c r="AQ85" s="274"/>
      <c r="AR85" s="274"/>
      <c r="AS85" s="274"/>
      <c r="AT85" s="274"/>
      <c r="AU85" s="274"/>
      <c r="AV85" s="274"/>
      <c r="AW85" s="274"/>
      <c r="AX85" s="274"/>
      <c r="AY85" s="274"/>
      <c r="AZ85" s="274"/>
      <c r="BA85" s="274"/>
      <c r="BB85" s="274"/>
      <c r="BC85" s="274"/>
      <c r="BD85" s="274"/>
      <c r="BE85" s="274"/>
      <c r="BF85" s="274"/>
      <c r="BG85" s="274"/>
      <c r="BH85" s="274"/>
      <c r="BI85" s="274"/>
      <c r="BJ85" s="274"/>
      <c r="BK85" s="274"/>
      <c r="BL85" s="274"/>
      <c r="BM85" s="274"/>
      <c r="BN85" s="274"/>
      <c r="BO85" s="274"/>
      <c r="BP85" s="274" t="str">
        <f t="shared" si="23"/>
        <v/>
      </c>
      <c r="BQ85" s="251"/>
      <c r="BR85" s="251"/>
      <c r="BT85" s="251"/>
      <c r="BU85" s="251"/>
    </row>
    <row r="86" spans="1:73" s="248" customFormat="1" x14ac:dyDescent="0.3">
      <c r="A86" s="250">
        <f>IF(B86="MATIERE",VLOOKUP($C86,MATIERE!$B$2:$K$601,10,0),IF(B86="MOA",VLOOKUP($C86,ATELIER!$B$2:$K$291,10,0),IF(B86="MOC",VLOOKUP($C86,CHANTIER!$B$2:$K$291,10,0),IF(B86="MP",VLOOKUP($C86,MINIPELLE!$B$2:$K$291,10,0),""))))</f>
        <v>358</v>
      </c>
      <c r="B86" s="248" t="s">
        <v>294</v>
      </c>
      <c r="C86" s="248" t="s">
        <v>576</v>
      </c>
      <c r="D86" s="274" t="str">
        <f>IF(B86="MATIERE",VLOOKUP($C86,[4]MATIERE!$B$2:$K$601,6,0),IF(B86="MOA",VLOOKUP($C86,[4]ATELIER!$B$2:$K$291,3,0),IF(B86="MOC",VLOOKUP($C86,[4]CHANTIER!$B$2:$K$291,3,0),IF(B86="MP",VLOOKUP($C86,[4]MINIPELLE!$B$2:$K$291,3,0),""))))</f>
        <v>pc</v>
      </c>
      <c r="F86" s="251"/>
      <c r="H86" s="251"/>
      <c r="J86" s="251"/>
      <c r="L86" s="251"/>
      <c r="N86" s="251"/>
      <c r="P86" s="251"/>
      <c r="R86" s="251"/>
      <c r="T86" s="251" t="s">
        <v>955</v>
      </c>
      <c r="V86" s="251"/>
      <c r="W86" s="274" t="str">
        <f t="shared" si="20"/>
        <v/>
      </c>
      <c r="X86" s="274" t="str">
        <f t="shared" si="24"/>
        <v/>
      </c>
      <c r="Y86" s="274" t="str">
        <f t="shared" si="25"/>
        <v/>
      </c>
      <c r="Z86" s="274" t="str">
        <f t="shared" si="26"/>
        <v/>
      </c>
      <c r="AA86" s="274" t="str">
        <f t="shared" si="27"/>
        <v/>
      </c>
      <c r="AB86" s="274" t="str">
        <f t="shared" si="28"/>
        <v/>
      </c>
      <c r="AC86" s="274" t="str">
        <f t="shared" si="29"/>
        <v/>
      </c>
      <c r="AD86" s="274" t="str">
        <f t="shared" si="30"/>
        <v/>
      </c>
      <c r="AE86" s="274" t="str">
        <f t="shared" si="31"/>
        <v/>
      </c>
      <c r="AF86" s="274" t="str">
        <f t="shared" si="32"/>
        <v/>
      </c>
      <c r="AG86" s="274" t="str">
        <f t="shared" si="33"/>
        <v/>
      </c>
      <c r="AH86" s="274" t="str">
        <f t="shared" si="34"/>
        <v/>
      </c>
      <c r="AI86" s="274" t="str">
        <f t="shared" si="35"/>
        <v/>
      </c>
      <c r="AJ86" s="274" t="str">
        <f t="shared" si="36"/>
        <v/>
      </c>
      <c r="AK86" s="274" t="str">
        <f t="shared" si="37"/>
        <v xml:space="preserve">INSERT INTO SC_SystemeProduits(RefDimension,NomSysteme,typePresta,ligne,formule,cte1,DateModif) values (null,'COLLECTE_PR1','MATIERE',358,'#NSPR-1800-PA#',null,now());
</v>
      </c>
      <c r="AL86" s="274" t="str">
        <f t="shared" si="21"/>
        <v/>
      </c>
      <c r="AM86" s="274" t="str">
        <f t="shared" si="22"/>
        <v/>
      </c>
      <c r="AN86" s="274"/>
      <c r="AO86" s="274"/>
      <c r="AP86" s="274"/>
      <c r="AQ86" s="274"/>
      <c r="AR86" s="274"/>
      <c r="AS86" s="274"/>
      <c r="AT86" s="274"/>
      <c r="AU86" s="274"/>
      <c r="AV86" s="274"/>
      <c r="AW86" s="274"/>
      <c r="AX86" s="274"/>
      <c r="AY86" s="274"/>
      <c r="AZ86" s="274"/>
      <c r="BA86" s="274"/>
      <c r="BB86" s="274"/>
      <c r="BC86" s="274"/>
      <c r="BD86" s="274"/>
      <c r="BE86" s="274"/>
      <c r="BF86" s="274"/>
      <c r="BG86" s="274"/>
      <c r="BH86" s="274"/>
      <c r="BI86" s="274"/>
      <c r="BJ86" s="274"/>
      <c r="BK86" s="274"/>
      <c r="BL86" s="274"/>
      <c r="BM86" s="274"/>
      <c r="BN86" s="274"/>
      <c r="BO86" s="274"/>
      <c r="BP86" s="274" t="str">
        <f t="shared" si="23"/>
        <v/>
      </c>
      <c r="BQ86" s="251"/>
      <c r="BR86" s="251"/>
      <c r="BT86" s="251"/>
      <c r="BU86" s="251"/>
    </row>
    <row r="87" spans="1:73" s="248" customFormat="1" x14ac:dyDescent="0.3">
      <c r="A87" s="250">
        <f>IF(B87="MATIERE",VLOOKUP($C87,MATIERE!$B$2:$K$601,10,0),IF(B87="MOA",VLOOKUP($C87,ATELIER!$B$2:$K$291,10,0),IF(B87="MOC",VLOOKUP($C87,CHANTIER!$B$2:$K$291,10,0),IF(B87="MP",VLOOKUP($C87,MINIPELLE!$B$2:$K$291,10,0),""))))</f>
        <v>359</v>
      </c>
      <c r="B87" s="248" t="s">
        <v>294</v>
      </c>
      <c r="C87" s="248" t="s">
        <v>577</v>
      </c>
      <c r="D87" s="274" t="str">
        <f>IF(B87="MATIERE",VLOOKUP($C87,[4]MATIERE!$B$2:$K$601,6,0),IF(B87="MOA",VLOOKUP($C87,[4]ATELIER!$B$2:$K$291,3,0),IF(B87="MOC",VLOOKUP($C87,[4]CHANTIER!$B$2:$K$291,3,0),IF(B87="MP",VLOOKUP($C87,[4]MINIPELLE!$B$2:$K$291,3,0),""))))</f>
        <v>pc</v>
      </c>
      <c r="F87" s="251"/>
      <c r="H87" s="251"/>
      <c r="J87" s="251"/>
      <c r="L87" s="251"/>
      <c r="N87" s="251"/>
      <c r="P87" s="251"/>
      <c r="R87" s="251"/>
      <c r="T87" s="251" t="s">
        <v>956</v>
      </c>
      <c r="V87" s="251"/>
      <c r="W87" s="274" t="str">
        <f t="shared" si="20"/>
        <v/>
      </c>
      <c r="X87" s="274" t="str">
        <f t="shared" si="24"/>
        <v/>
      </c>
      <c r="Y87" s="274" t="str">
        <f t="shared" si="25"/>
        <v/>
      </c>
      <c r="Z87" s="274" t="str">
        <f t="shared" si="26"/>
        <v/>
      </c>
      <c r="AA87" s="274" t="str">
        <f t="shared" si="27"/>
        <v/>
      </c>
      <c r="AB87" s="274" t="str">
        <f t="shared" si="28"/>
        <v/>
      </c>
      <c r="AC87" s="274" t="str">
        <f t="shared" si="29"/>
        <v/>
      </c>
      <c r="AD87" s="274" t="str">
        <f t="shared" si="30"/>
        <v/>
      </c>
      <c r="AE87" s="274" t="str">
        <f t="shared" si="31"/>
        <v/>
      </c>
      <c r="AF87" s="274" t="str">
        <f t="shared" si="32"/>
        <v/>
      </c>
      <c r="AG87" s="274" t="str">
        <f t="shared" si="33"/>
        <v/>
      </c>
      <c r="AH87" s="274" t="str">
        <f t="shared" si="34"/>
        <v/>
      </c>
      <c r="AI87" s="274" t="str">
        <f t="shared" si="35"/>
        <v/>
      </c>
      <c r="AJ87" s="274" t="str">
        <f t="shared" si="36"/>
        <v/>
      </c>
      <c r="AK87" s="274" t="str">
        <f t="shared" si="37"/>
        <v xml:space="preserve">INSERT INTO SC_SystemeProduits(RefDimension,NomSysteme,typePresta,ligne,formule,cte1,DateModif) values (null,'COLLECTE_PR1','MATIERE',359,'#NSPR-2100-PA#',null,now());
</v>
      </c>
      <c r="AL87" s="274" t="str">
        <f t="shared" si="21"/>
        <v/>
      </c>
      <c r="AM87" s="274" t="str">
        <f t="shared" si="22"/>
        <v/>
      </c>
      <c r="AN87" s="274"/>
      <c r="AO87" s="274"/>
      <c r="AP87" s="274"/>
      <c r="AQ87" s="274"/>
      <c r="AR87" s="274"/>
      <c r="AS87" s="274"/>
      <c r="AT87" s="274"/>
      <c r="AU87" s="274"/>
      <c r="AV87" s="274"/>
      <c r="AW87" s="274"/>
      <c r="AX87" s="274"/>
      <c r="AY87" s="274"/>
      <c r="AZ87" s="274"/>
      <c r="BA87" s="274"/>
      <c r="BB87" s="274"/>
      <c r="BC87" s="274"/>
      <c r="BD87" s="274"/>
      <c r="BE87" s="274"/>
      <c r="BF87" s="274"/>
      <c r="BG87" s="274"/>
      <c r="BH87" s="274"/>
      <c r="BI87" s="274"/>
      <c r="BJ87" s="274"/>
      <c r="BK87" s="274"/>
      <c r="BL87" s="274"/>
      <c r="BM87" s="274"/>
      <c r="BN87" s="274"/>
      <c r="BO87" s="274"/>
      <c r="BP87" s="274" t="str">
        <f t="shared" si="23"/>
        <v/>
      </c>
      <c r="BQ87" s="251"/>
      <c r="BR87" s="251"/>
      <c r="BT87" s="251"/>
      <c r="BU87" s="251"/>
    </row>
    <row r="88" spans="1:73" s="248" customFormat="1" x14ac:dyDescent="0.3">
      <c r="A88" s="250">
        <f>IF(B88="MATIERE",VLOOKUP($C88,MATIERE!$B$2:$K$601,10,0),IF(B88="MOA",VLOOKUP($C88,ATELIER!$B$2:$K$291,10,0),IF(B88="MOC",VLOOKUP($C88,CHANTIER!$B$2:$K$291,10,0),IF(B88="MP",VLOOKUP($C88,MINIPELLE!$B$2:$K$291,10,0),""))))</f>
        <v>520</v>
      </c>
      <c r="B88" s="248" t="s">
        <v>294</v>
      </c>
      <c r="C88" s="248" t="s">
        <v>1679</v>
      </c>
      <c r="D88" s="274" t="str">
        <f>IF(B88="MATIERE",VLOOKUP($C88,[4]MATIERE!$B$2:$K$601,6,0),IF(B88="MOA",VLOOKUP($C88,[4]ATELIER!$B$2:$K$291,3,0),IF(B88="MOC",VLOOKUP($C88,[4]CHANTIER!$B$2:$K$291,3,0),IF(B88="MP",VLOOKUP($C88,[4]MINIPELLE!$B$2:$K$291,3,0),""))))</f>
        <v>pc</v>
      </c>
      <c r="F88" s="251"/>
      <c r="H88" s="251"/>
      <c r="J88" s="251"/>
      <c r="L88" s="251"/>
      <c r="N88" s="251"/>
      <c r="P88" s="251"/>
      <c r="R88" s="251"/>
      <c r="T88" s="251" t="s">
        <v>1742</v>
      </c>
      <c r="V88" s="251"/>
      <c r="W88" s="274" t="str">
        <f t="shared" si="20"/>
        <v/>
      </c>
      <c r="X88" s="274" t="str">
        <f t="shared" si="24"/>
        <v/>
      </c>
      <c r="Y88" s="274" t="str">
        <f t="shared" si="25"/>
        <v/>
      </c>
      <c r="Z88" s="274" t="str">
        <f t="shared" si="26"/>
        <v/>
      </c>
      <c r="AA88" s="274" t="str">
        <f t="shared" si="27"/>
        <v/>
      </c>
      <c r="AB88" s="274" t="str">
        <f t="shared" si="28"/>
        <v/>
      </c>
      <c r="AC88" s="274" t="str">
        <f t="shared" si="29"/>
        <v/>
      </c>
      <c r="AD88" s="274" t="str">
        <f t="shared" si="30"/>
        <v/>
      </c>
      <c r="AE88" s="274" t="str">
        <f t="shared" si="31"/>
        <v/>
      </c>
      <c r="AF88" s="274" t="str">
        <f t="shared" si="32"/>
        <v/>
      </c>
      <c r="AG88" s="274" t="str">
        <f t="shared" si="33"/>
        <v/>
      </c>
      <c r="AH88" s="274" t="str">
        <f t="shared" si="34"/>
        <v/>
      </c>
      <c r="AI88" s="274" t="str">
        <f t="shared" si="35"/>
        <v/>
      </c>
      <c r="AJ88" s="274" t="str">
        <f t="shared" si="36"/>
        <v/>
      </c>
      <c r="AK88" s="274" t="str">
        <f t="shared" si="37"/>
        <v xml:space="preserve">INSERT INTO SC_SystemeProduits(RefDimension,NomSysteme,typePresta,ligne,formule,cte1,DateModif) values (null,'COLLECTE_PR1','MATIERE',520,'#SPR900V75#',null,now());
</v>
      </c>
      <c r="AL88" s="274" t="str">
        <f t="shared" si="21"/>
        <v/>
      </c>
      <c r="AM88" s="274" t="str">
        <f t="shared" si="22"/>
        <v/>
      </c>
      <c r="AN88" s="274"/>
      <c r="AO88" s="274"/>
      <c r="AP88" s="274"/>
      <c r="AQ88" s="274"/>
      <c r="AR88" s="274"/>
      <c r="AS88" s="274"/>
      <c r="AT88" s="274"/>
      <c r="AU88" s="274"/>
      <c r="AV88" s="274"/>
      <c r="AW88" s="274"/>
      <c r="AX88" s="274"/>
      <c r="AY88" s="274"/>
      <c r="AZ88" s="274"/>
      <c r="BA88" s="274"/>
      <c r="BB88" s="274"/>
      <c r="BC88" s="274"/>
      <c r="BD88" s="274"/>
      <c r="BE88" s="274"/>
      <c r="BF88" s="274"/>
      <c r="BG88" s="274"/>
      <c r="BH88" s="274"/>
      <c r="BI88" s="274"/>
      <c r="BJ88" s="274"/>
      <c r="BK88" s="274"/>
      <c r="BL88" s="274"/>
      <c r="BM88" s="274"/>
      <c r="BN88" s="274"/>
      <c r="BO88" s="274"/>
      <c r="BP88" s="274" t="str">
        <f t="shared" si="23"/>
        <v/>
      </c>
      <c r="BQ88" s="251"/>
      <c r="BR88" s="251"/>
      <c r="BT88" s="251"/>
      <c r="BU88" s="251"/>
    </row>
    <row r="89" spans="1:73" s="248" customFormat="1" x14ac:dyDescent="0.3">
      <c r="A89" s="250">
        <f>IF(B89="MATIERE",VLOOKUP($C89,MATIERE!$B$2:$K$601,10,0),IF(B89="MOA",VLOOKUP($C89,ATELIER!$B$2:$K$291,10,0),IF(B89="MOC",VLOOKUP($C89,CHANTIER!$B$2:$K$291,10,0),IF(B89="MP",VLOOKUP($C89,MINIPELLE!$B$2:$K$291,10,0),""))))</f>
        <v>521</v>
      </c>
      <c r="B89" s="248" t="s">
        <v>294</v>
      </c>
      <c r="C89" s="248" t="s">
        <v>1681</v>
      </c>
      <c r="D89" s="274" t="str">
        <f>IF(B89="MATIERE",VLOOKUP($C89,[4]MATIERE!$B$2:$K$601,6,0),IF(B89="MOA",VLOOKUP($C89,[4]ATELIER!$B$2:$K$291,3,0),IF(B89="MOC",VLOOKUP($C89,[4]CHANTIER!$B$2:$K$291,3,0),IF(B89="MP",VLOOKUP($C89,[4]MINIPELLE!$B$2:$K$291,3,0),""))))</f>
        <v>pc</v>
      </c>
      <c r="F89" s="251"/>
      <c r="H89" s="251"/>
      <c r="J89" s="251"/>
      <c r="L89" s="251"/>
      <c r="N89" s="251"/>
      <c r="P89" s="251"/>
      <c r="R89" s="251"/>
      <c r="T89" s="251" t="s">
        <v>1743</v>
      </c>
      <c r="V89" s="251"/>
      <c r="W89" s="274" t="str">
        <f t="shared" si="20"/>
        <v/>
      </c>
      <c r="X89" s="274" t="str">
        <f t="shared" si="24"/>
        <v/>
      </c>
      <c r="Y89" s="274" t="str">
        <f t="shared" si="25"/>
        <v/>
      </c>
      <c r="Z89" s="274" t="str">
        <f t="shared" si="26"/>
        <v/>
      </c>
      <c r="AA89" s="274" t="str">
        <f t="shared" si="27"/>
        <v/>
      </c>
      <c r="AB89" s="274" t="str">
        <f t="shared" si="28"/>
        <v/>
      </c>
      <c r="AC89" s="274" t="str">
        <f t="shared" si="29"/>
        <v/>
      </c>
      <c r="AD89" s="274" t="str">
        <f t="shared" si="30"/>
        <v/>
      </c>
      <c r="AE89" s="274" t="str">
        <f t="shared" si="31"/>
        <v/>
      </c>
      <c r="AF89" s="274" t="str">
        <f t="shared" si="32"/>
        <v/>
      </c>
      <c r="AG89" s="274" t="str">
        <f t="shared" si="33"/>
        <v/>
      </c>
      <c r="AH89" s="274" t="str">
        <f t="shared" si="34"/>
        <v/>
      </c>
      <c r="AI89" s="274" t="str">
        <f t="shared" si="35"/>
        <v/>
      </c>
      <c r="AJ89" s="274" t="str">
        <f t="shared" si="36"/>
        <v/>
      </c>
      <c r="AK89" s="274" t="str">
        <f t="shared" si="37"/>
        <v xml:space="preserve">INSERT INTO SC_SystemeProduits(RefDimension,NomSysteme,typePresta,ligne,formule,cte1,DateModif) values (null,'COLLECTE_PR1','MATIERE',521,'#SPR1200V75#',null,now());
</v>
      </c>
      <c r="AL89" s="274" t="str">
        <f t="shared" si="21"/>
        <v/>
      </c>
      <c r="AM89" s="274" t="str">
        <f t="shared" si="22"/>
        <v/>
      </c>
      <c r="AN89" s="274"/>
      <c r="AO89" s="274"/>
      <c r="AP89" s="274"/>
      <c r="AQ89" s="274"/>
      <c r="AR89" s="274"/>
      <c r="AS89" s="274"/>
      <c r="AT89" s="274"/>
      <c r="AU89" s="274"/>
      <c r="AV89" s="274"/>
      <c r="AW89" s="274"/>
      <c r="AX89" s="274"/>
      <c r="AY89" s="274"/>
      <c r="AZ89" s="274"/>
      <c r="BA89" s="274"/>
      <c r="BB89" s="274"/>
      <c r="BC89" s="274"/>
      <c r="BD89" s="274"/>
      <c r="BE89" s="274"/>
      <c r="BF89" s="274"/>
      <c r="BG89" s="274"/>
      <c r="BH89" s="274"/>
      <c r="BI89" s="274"/>
      <c r="BJ89" s="274"/>
      <c r="BK89" s="274"/>
      <c r="BL89" s="274"/>
      <c r="BM89" s="274"/>
      <c r="BN89" s="274"/>
      <c r="BO89" s="274"/>
      <c r="BP89" s="274" t="str">
        <f t="shared" si="23"/>
        <v/>
      </c>
      <c r="BQ89" s="251"/>
      <c r="BR89" s="251"/>
      <c r="BT89" s="251"/>
      <c r="BU89" s="251"/>
    </row>
    <row r="90" spans="1:73" s="248" customFormat="1" x14ac:dyDescent="0.3">
      <c r="A90" s="250">
        <f>IF(B90="MATIERE",VLOOKUP($C90,MATIERE!$B$2:$K$601,10,0),IF(B90="MOA",VLOOKUP($C90,ATELIER!$B$2:$K$291,10,0),IF(B90="MOC",VLOOKUP($C90,CHANTIER!$B$2:$K$291,10,0),IF(B90="MP",VLOOKUP($C90,MINIPELLE!$B$2:$K$291,10,0),""))))</f>
        <v>522</v>
      </c>
      <c r="B90" s="248" t="s">
        <v>294</v>
      </c>
      <c r="C90" s="248" t="s">
        <v>1683</v>
      </c>
      <c r="D90" s="274" t="str">
        <f>IF(B90="MATIERE",VLOOKUP($C90,[4]MATIERE!$B$2:$K$601,6,0),IF(B90="MOA",VLOOKUP($C90,[4]ATELIER!$B$2:$K$291,3,0),IF(B90="MOC",VLOOKUP($C90,[4]CHANTIER!$B$2:$K$291,3,0),IF(B90="MP",VLOOKUP($C90,[4]MINIPELLE!$B$2:$K$291,3,0),""))))</f>
        <v>pc</v>
      </c>
      <c r="F90" s="251"/>
      <c r="H90" s="251"/>
      <c r="J90" s="251"/>
      <c r="L90" s="251"/>
      <c r="N90" s="251"/>
      <c r="P90" s="251"/>
      <c r="R90" s="251"/>
      <c r="T90" s="251" t="s">
        <v>1744</v>
      </c>
      <c r="V90" s="251"/>
      <c r="W90" s="274" t="str">
        <f t="shared" si="20"/>
        <v/>
      </c>
      <c r="X90" s="274" t="str">
        <f t="shared" si="24"/>
        <v/>
      </c>
      <c r="Y90" s="274" t="str">
        <f t="shared" si="25"/>
        <v/>
      </c>
      <c r="Z90" s="274" t="str">
        <f t="shared" si="26"/>
        <v/>
      </c>
      <c r="AA90" s="274" t="str">
        <f t="shared" si="27"/>
        <v/>
      </c>
      <c r="AB90" s="274" t="str">
        <f t="shared" si="28"/>
        <v/>
      </c>
      <c r="AC90" s="274" t="str">
        <f t="shared" si="29"/>
        <v/>
      </c>
      <c r="AD90" s="274" t="str">
        <f t="shared" si="30"/>
        <v/>
      </c>
      <c r="AE90" s="274" t="str">
        <f t="shared" si="31"/>
        <v/>
      </c>
      <c r="AF90" s="274" t="str">
        <f t="shared" si="32"/>
        <v/>
      </c>
      <c r="AG90" s="274" t="str">
        <f t="shared" si="33"/>
        <v/>
      </c>
      <c r="AH90" s="274" t="str">
        <f t="shared" si="34"/>
        <v/>
      </c>
      <c r="AI90" s="274" t="str">
        <f t="shared" si="35"/>
        <v/>
      </c>
      <c r="AJ90" s="274" t="str">
        <f t="shared" si="36"/>
        <v/>
      </c>
      <c r="AK90" s="274" t="str">
        <f t="shared" si="37"/>
        <v xml:space="preserve">INSERT INTO SC_SystemeProduits(RefDimension,NomSysteme,typePresta,ligne,formule,cte1,DateModif) values (null,'COLLECTE_PR1','MATIERE',522,'#SPR1500V75#',null,now());
</v>
      </c>
      <c r="AL90" s="274" t="str">
        <f t="shared" si="21"/>
        <v/>
      </c>
      <c r="AM90" s="274" t="str">
        <f t="shared" si="22"/>
        <v/>
      </c>
      <c r="AN90" s="274"/>
      <c r="AO90" s="274"/>
      <c r="AP90" s="274"/>
      <c r="AQ90" s="274"/>
      <c r="AR90" s="274"/>
      <c r="AS90" s="274"/>
      <c r="AT90" s="274"/>
      <c r="AU90" s="274"/>
      <c r="AV90" s="274"/>
      <c r="AW90" s="274"/>
      <c r="AX90" s="274"/>
      <c r="AY90" s="274"/>
      <c r="AZ90" s="274"/>
      <c r="BA90" s="274"/>
      <c r="BB90" s="274"/>
      <c r="BC90" s="274"/>
      <c r="BD90" s="274"/>
      <c r="BE90" s="274"/>
      <c r="BF90" s="274"/>
      <c r="BG90" s="274"/>
      <c r="BH90" s="274"/>
      <c r="BI90" s="274"/>
      <c r="BJ90" s="274"/>
      <c r="BK90" s="274"/>
      <c r="BL90" s="274"/>
      <c r="BM90" s="274"/>
      <c r="BN90" s="274"/>
      <c r="BO90" s="274"/>
      <c r="BP90" s="274" t="str">
        <f t="shared" si="23"/>
        <v/>
      </c>
      <c r="BQ90" s="251"/>
      <c r="BR90" s="251"/>
      <c r="BT90" s="251"/>
      <c r="BU90" s="251"/>
    </row>
    <row r="91" spans="1:73" s="248" customFormat="1" x14ac:dyDescent="0.3">
      <c r="A91" s="250">
        <f>IF(B91="MATIERE",VLOOKUP($C91,MATIERE!$B$2:$K$601,10,0),IF(B91="MOA",VLOOKUP($C91,ATELIER!$B$2:$K$291,10,0),IF(B91="MOC",VLOOKUP($C91,CHANTIER!$B$2:$K$291,10,0),IF(B91="MP",VLOOKUP($C91,MINIPELLE!$B$2:$K$291,10,0),""))))</f>
        <v>523</v>
      </c>
      <c r="B91" s="248" t="s">
        <v>294</v>
      </c>
      <c r="C91" s="248" t="s">
        <v>1685</v>
      </c>
      <c r="D91" s="274" t="str">
        <f>IF(B91="MATIERE",VLOOKUP($C91,[4]MATIERE!$B$2:$K$601,6,0),IF(B91="MOA",VLOOKUP($C91,[4]ATELIER!$B$2:$K$291,3,0),IF(B91="MOC",VLOOKUP($C91,[4]CHANTIER!$B$2:$K$291,3,0),IF(B91="MP",VLOOKUP($C91,[4]MINIPELLE!$B$2:$K$291,3,0),""))))</f>
        <v>pc</v>
      </c>
      <c r="F91" s="251"/>
      <c r="H91" s="251"/>
      <c r="J91" s="251"/>
      <c r="L91" s="251"/>
      <c r="N91" s="251"/>
      <c r="P91" s="251"/>
      <c r="R91" s="251"/>
      <c r="T91" s="251" t="s">
        <v>1745</v>
      </c>
      <c r="V91" s="251"/>
      <c r="W91" s="274" t="str">
        <f t="shared" si="20"/>
        <v/>
      </c>
      <c r="X91" s="274" t="str">
        <f t="shared" si="24"/>
        <v/>
      </c>
      <c r="Y91" s="274" t="str">
        <f t="shared" si="25"/>
        <v/>
      </c>
      <c r="Z91" s="274" t="str">
        <f t="shared" si="26"/>
        <v/>
      </c>
      <c r="AA91" s="274" t="str">
        <f t="shared" si="27"/>
        <v/>
      </c>
      <c r="AB91" s="274" t="str">
        <f t="shared" si="28"/>
        <v/>
      </c>
      <c r="AC91" s="274" t="str">
        <f t="shared" si="29"/>
        <v/>
      </c>
      <c r="AD91" s="274" t="str">
        <f t="shared" si="30"/>
        <v/>
      </c>
      <c r="AE91" s="274" t="str">
        <f t="shared" si="31"/>
        <v/>
      </c>
      <c r="AF91" s="274" t="str">
        <f t="shared" si="32"/>
        <v/>
      </c>
      <c r="AG91" s="274" t="str">
        <f t="shared" si="33"/>
        <v/>
      </c>
      <c r="AH91" s="274" t="str">
        <f t="shared" si="34"/>
        <v/>
      </c>
      <c r="AI91" s="274" t="str">
        <f t="shared" si="35"/>
        <v/>
      </c>
      <c r="AJ91" s="274" t="str">
        <f t="shared" si="36"/>
        <v/>
      </c>
      <c r="AK91" s="274" t="str">
        <f t="shared" si="37"/>
        <v xml:space="preserve">INSERT INTO SC_SystemeProduits(RefDimension,NomSysteme,typePresta,ligne,formule,cte1,DateModif) values (null,'COLLECTE_PR1','MATIERE',523,'#SPR1900V75BG#',null,now());
</v>
      </c>
      <c r="AL91" s="274" t="str">
        <f t="shared" si="21"/>
        <v/>
      </c>
      <c r="AM91" s="274" t="str">
        <f t="shared" si="22"/>
        <v/>
      </c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AX91" s="274"/>
      <c r="AY91" s="274"/>
      <c r="AZ91" s="274"/>
      <c r="BA91" s="274"/>
      <c r="BB91" s="274"/>
      <c r="BC91" s="274"/>
      <c r="BD91" s="274"/>
      <c r="BE91" s="274"/>
      <c r="BF91" s="274"/>
      <c r="BG91" s="274"/>
      <c r="BH91" s="274"/>
      <c r="BI91" s="274"/>
      <c r="BJ91" s="274"/>
      <c r="BK91" s="274"/>
      <c r="BL91" s="274"/>
      <c r="BM91" s="274"/>
      <c r="BN91" s="274"/>
      <c r="BO91" s="274"/>
      <c r="BP91" s="274" t="str">
        <f t="shared" si="23"/>
        <v/>
      </c>
      <c r="BQ91" s="251"/>
      <c r="BR91" s="251"/>
      <c r="BT91" s="251"/>
      <c r="BU91" s="251"/>
    </row>
    <row r="92" spans="1:73" s="248" customFormat="1" x14ac:dyDescent="0.3">
      <c r="A92" s="250">
        <f>IF(B92="MATIERE",VLOOKUP($C92,MATIERE!$B$2:$K$601,10,0),IF(B92="MOA",VLOOKUP($C92,ATELIER!$B$2:$K$291,10,0),IF(B92="MOC",VLOOKUP($C92,CHANTIER!$B$2:$K$291,10,0),IF(B92="MP",VLOOKUP($C92,MINIPELLE!$B$2:$K$291,10,0),""))))</f>
        <v>524</v>
      </c>
      <c r="B92" s="248" t="s">
        <v>294</v>
      </c>
      <c r="C92" s="248" t="s">
        <v>1687</v>
      </c>
      <c r="D92" s="274" t="str">
        <f>IF(B92="MATIERE",VLOOKUP($C92,[4]MATIERE!$B$2:$K$601,6,0),IF(B92="MOA",VLOOKUP($C92,[4]ATELIER!$B$2:$K$291,3,0),IF(B92="MOC",VLOOKUP($C92,[4]CHANTIER!$B$2:$K$291,3,0),IF(B92="MP",VLOOKUP($C92,[4]MINIPELLE!$B$2:$K$291,3,0),""))))</f>
        <v>pc</v>
      </c>
      <c r="F92" s="251"/>
      <c r="H92" s="251"/>
      <c r="J92" s="251"/>
      <c r="L92" s="251"/>
      <c r="N92" s="251"/>
      <c r="P92" s="251"/>
      <c r="R92" s="251"/>
      <c r="T92" s="251" t="s">
        <v>1746</v>
      </c>
      <c r="V92" s="251"/>
      <c r="W92" s="274" t="str">
        <f t="shared" si="20"/>
        <v/>
      </c>
      <c r="X92" s="274" t="str">
        <f t="shared" si="24"/>
        <v/>
      </c>
      <c r="Y92" s="274" t="str">
        <f t="shared" si="25"/>
        <v/>
      </c>
      <c r="Z92" s="274" t="str">
        <f t="shared" si="26"/>
        <v/>
      </c>
      <c r="AA92" s="274" t="str">
        <f t="shared" si="27"/>
        <v/>
      </c>
      <c r="AB92" s="274" t="str">
        <f t="shared" si="28"/>
        <v/>
      </c>
      <c r="AC92" s="274" t="str">
        <f t="shared" si="29"/>
        <v/>
      </c>
      <c r="AD92" s="274" t="str">
        <f t="shared" si="30"/>
        <v/>
      </c>
      <c r="AE92" s="274" t="str">
        <f t="shared" si="31"/>
        <v/>
      </c>
      <c r="AF92" s="274" t="str">
        <f t="shared" si="32"/>
        <v/>
      </c>
      <c r="AG92" s="274" t="str">
        <f t="shared" si="33"/>
        <v/>
      </c>
      <c r="AH92" s="274" t="str">
        <f t="shared" si="34"/>
        <v/>
      </c>
      <c r="AI92" s="274" t="str">
        <f t="shared" si="35"/>
        <v/>
      </c>
      <c r="AJ92" s="274" t="str">
        <f t="shared" si="36"/>
        <v/>
      </c>
      <c r="AK92" s="274" t="str">
        <f t="shared" si="37"/>
        <v xml:space="preserve">INSERT INTO SC_SystemeProduits(RefDimension,NomSysteme,typePresta,ligne,formule,cte1,DateModif) values (null,'COLLECTE_PR1','MATIERE',524,'#SPR900V75BG#',null,now());
</v>
      </c>
      <c r="AL92" s="274" t="str">
        <f t="shared" si="21"/>
        <v/>
      </c>
      <c r="AM92" s="274" t="str">
        <f t="shared" si="22"/>
        <v/>
      </c>
      <c r="AN92" s="274"/>
      <c r="AO92" s="274"/>
      <c r="AP92" s="274"/>
      <c r="AQ92" s="274"/>
      <c r="AR92" s="274"/>
      <c r="AS92" s="274"/>
      <c r="AT92" s="274"/>
      <c r="AU92" s="274"/>
      <c r="AV92" s="274"/>
      <c r="AW92" s="274"/>
      <c r="AX92" s="274"/>
      <c r="AY92" s="274"/>
      <c r="AZ92" s="274"/>
      <c r="BA92" s="274"/>
      <c r="BB92" s="274"/>
      <c r="BC92" s="274"/>
      <c r="BD92" s="274"/>
      <c r="BE92" s="274"/>
      <c r="BF92" s="274"/>
      <c r="BG92" s="274"/>
      <c r="BH92" s="274"/>
      <c r="BI92" s="274"/>
      <c r="BJ92" s="274"/>
      <c r="BK92" s="274"/>
      <c r="BL92" s="274"/>
      <c r="BM92" s="274"/>
      <c r="BN92" s="274"/>
      <c r="BO92" s="274"/>
      <c r="BP92" s="274" t="str">
        <f t="shared" si="23"/>
        <v/>
      </c>
      <c r="BQ92" s="251"/>
      <c r="BR92" s="251"/>
      <c r="BT92" s="251"/>
      <c r="BU92" s="251"/>
    </row>
    <row r="93" spans="1:73" s="248" customFormat="1" x14ac:dyDescent="0.3">
      <c r="A93" s="250">
        <f>IF(B93="MATIERE",VLOOKUP($C93,MATIERE!$B$2:$K$601,10,0),IF(B93="MOA",VLOOKUP($C93,ATELIER!$B$2:$K$291,10,0),IF(B93="MOC",VLOOKUP($C93,CHANTIER!$B$2:$K$291,10,0),IF(B93="MP",VLOOKUP($C93,MINIPELLE!$B$2:$K$291,10,0),""))))</f>
        <v>525</v>
      </c>
      <c r="B93" s="248" t="s">
        <v>294</v>
      </c>
      <c r="C93" s="248" t="s">
        <v>1689</v>
      </c>
      <c r="D93" s="274" t="str">
        <f>IF(B93="MATIERE",VLOOKUP($C93,[4]MATIERE!$B$2:$K$601,6,0),IF(B93="MOA",VLOOKUP($C93,[4]ATELIER!$B$2:$K$291,3,0),IF(B93="MOC",VLOOKUP($C93,[4]CHANTIER!$B$2:$K$291,3,0),IF(B93="MP",VLOOKUP($C93,[4]MINIPELLE!$B$2:$K$291,3,0),""))))</f>
        <v>pc</v>
      </c>
      <c r="F93" s="251"/>
      <c r="H93" s="251"/>
      <c r="J93" s="251"/>
      <c r="L93" s="251"/>
      <c r="N93" s="251"/>
      <c r="P93" s="251"/>
      <c r="R93" s="251"/>
      <c r="T93" s="251" t="s">
        <v>1747</v>
      </c>
      <c r="V93" s="251"/>
      <c r="W93" s="274" t="str">
        <f t="shared" si="20"/>
        <v/>
      </c>
      <c r="X93" s="274" t="str">
        <f t="shared" si="24"/>
        <v/>
      </c>
      <c r="Y93" s="274" t="str">
        <f t="shared" si="25"/>
        <v/>
      </c>
      <c r="Z93" s="274" t="str">
        <f t="shared" si="26"/>
        <v/>
      </c>
      <c r="AA93" s="274" t="str">
        <f t="shared" si="27"/>
        <v/>
      </c>
      <c r="AB93" s="274" t="str">
        <f t="shared" si="28"/>
        <v/>
      </c>
      <c r="AC93" s="274" t="str">
        <f t="shared" si="29"/>
        <v/>
      </c>
      <c r="AD93" s="274" t="str">
        <f t="shared" si="30"/>
        <v/>
      </c>
      <c r="AE93" s="274" t="str">
        <f t="shared" si="31"/>
        <v/>
      </c>
      <c r="AF93" s="274" t="str">
        <f t="shared" si="32"/>
        <v/>
      </c>
      <c r="AG93" s="274" t="str">
        <f t="shared" si="33"/>
        <v/>
      </c>
      <c r="AH93" s="274" t="str">
        <f t="shared" si="34"/>
        <v/>
      </c>
      <c r="AI93" s="274" t="str">
        <f t="shared" si="35"/>
        <v/>
      </c>
      <c r="AJ93" s="274" t="str">
        <f t="shared" si="36"/>
        <v/>
      </c>
      <c r="AK93" s="274" t="str">
        <f t="shared" si="37"/>
        <v xml:space="preserve">INSERT INTO SC_SystemeProduits(RefDimension,NomSysteme,typePresta,ligne,formule,cte1,DateModif) values (null,'COLLECTE_PR1','MATIERE',525,'#SPR1200V75BG#',null,now());
</v>
      </c>
      <c r="AL93" s="274" t="str">
        <f t="shared" si="21"/>
        <v/>
      </c>
      <c r="AM93" s="274" t="str">
        <f t="shared" si="22"/>
        <v/>
      </c>
      <c r="AN93" s="274"/>
      <c r="AO93" s="274"/>
      <c r="AP93" s="274"/>
      <c r="AQ93" s="274"/>
      <c r="AR93" s="274"/>
      <c r="AS93" s="274"/>
      <c r="AT93" s="274"/>
      <c r="AU93" s="274"/>
      <c r="AV93" s="274"/>
      <c r="AW93" s="274"/>
      <c r="AX93" s="274"/>
      <c r="AY93" s="274"/>
      <c r="AZ93" s="274"/>
      <c r="BA93" s="274"/>
      <c r="BB93" s="274"/>
      <c r="BC93" s="274"/>
      <c r="BD93" s="274"/>
      <c r="BE93" s="274"/>
      <c r="BF93" s="274"/>
      <c r="BG93" s="274"/>
      <c r="BH93" s="274"/>
      <c r="BI93" s="274"/>
      <c r="BJ93" s="274"/>
      <c r="BK93" s="274"/>
      <c r="BL93" s="274"/>
      <c r="BM93" s="274"/>
      <c r="BN93" s="274"/>
      <c r="BO93" s="274"/>
      <c r="BP93" s="274" t="str">
        <f t="shared" si="23"/>
        <v/>
      </c>
      <c r="BQ93" s="251"/>
      <c r="BR93" s="251"/>
      <c r="BT93" s="251"/>
      <c r="BU93" s="251"/>
    </row>
    <row r="94" spans="1:73" s="248" customFormat="1" x14ac:dyDescent="0.3">
      <c r="A94" s="250">
        <f>IF(B94="MATIERE",VLOOKUP($C94,MATIERE!$B$2:$K$601,10,0),IF(B94="MOA",VLOOKUP($C94,ATELIER!$B$2:$K$291,10,0),IF(B94="MOC",VLOOKUP($C94,CHANTIER!$B$2:$K$291,10,0),IF(B94="MP",VLOOKUP($C94,MINIPELLE!$B$2:$K$291,10,0),""))))</f>
        <v>526</v>
      </c>
      <c r="B94" s="248" t="s">
        <v>294</v>
      </c>
      <c r="C94" s="248" t="s">
        <v>1691</v>
      </c>
      <c r="D94" s="274" t="str">
        <f>IF(B94="MATIERE",VLOOKUP($C94,[4]MATIERE!$B$2:$K$601,6,0),IF(B94="MOA",VLOOKUP($C94,[4]ATELIER!$B$2:$K$291,3,0),IF(B94="MOC",VLOOKUP($C94,[4]CHANTIER!$B$2:$K$291,3,0),IF(B94="MP",VLOOKUP($C94,[4]MINIPELLE!$B$2:$K$291,3,0),""))))</f>
        <v>pc</v>
      </c>
      <c r="F94" s="251"/>
      <c r="H94" s="251"/>
      <c r="J94" s="251"/>
      <c r="L94" s="251"/>
      <c r="N94" s="251"/>
      <c r="P94" s="251"/>
      <c r="R94" s="251"/>
      <c r="T94" s="251" t="s">
        <v>1748</v>
      </c>
      <c r="V94" s="251"/>
      <c r="W94" s="274" t="str">
        <f t="shared" si="20"/>
        <v/>
      </c>
      <c r="X94" s="274" t="str">
        <f t="shared" si="24"/>
        <v/>
      </c>
      <c r="Y94" s="274" t="str">
        <f t="shared" si="25"/>
        <v/>
      </c>
      <c r="Z94" s="274" t="str">
        <f t="shared" si="26"/>
        <v/>
      </c>
      <c r="AA94" s="274" t="str">
        <f t="shared" si="27"/>
        <v/>
      </c>
      <c r="AB94" s="274" t="str">
        <f t="shared" si="28"/>
        <v/>
      </c>
      <c r="AC94" s="274" t="str">
        <f t="shared" si="29"/>
        <v/>
      </c>
      <c r="AD94" s="274" t="str">
        <f t="shared" si="30"/>
        <v/>
      </c>
      <c r="AE94" s="274" t="str">
        <f t="shared" si="31"/>
        <v/>
      </c>
      <c r="AF94" s="274" t="str">
        <f t="shared" si="32"/>
        <v/>
      </c>
      <c r="AG94" s="274" t="str">
        <f t="shared" si="33"/>
        <v/>
      </c>
      <c r="AH94" s="274" t="str">
        <f t="shared" si="34"/>
        <v/>
      </c>
      <c r="AI94" s="274" t="str">
        <f t="shared" si="35"/>
        <v/>
      </c>
      <c r="AJ94" s="274" t="str">
        <f t="shared" si="36"/>
        <v/>
      </c>
      <c r="AK94" s="274" t="str">
        <f t="shared" si="37"/>
        <v xml:space="preserve">INSERT INTO SC_SystemeProduits(RefDimension,NomSysteme,typePresta,ligne,formule,cte1,DateModif) values (null,'COLLECTE_PR1','MATIERE',526,'#SPR1500V75BG#',null,now());
</v>
      </c>
      <c r="AL94" s="274" t="str">
        <f t="shared" si="21"/>
        <v/>
      </c>
      <c r="AM94" s="274" t="str">
        <f t="shared" si="22"/>
        <v/>
      </c>
      <c r="AN94" s="274"/>
      <c r="AO94" s="274"/>
      <c r="AP94" s="274"/>
      <c r="AQ94" s="274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274"/>
      <c r="BD94" s="274"/>
      <c r="BE94" s="274"/>
      <c r="BF94" s="274"/>
      <c r="BG94" s="274"/>
      <c r="BH94" s="274"/>
      <c r="BI94" s="274"/>
      <c r="BJ94" s="274"/>
      <c r="BK94" s="274"/>
      <c r="BL94" s="274"/>
      <c r="BM94" s="274"/>
      <c r="BN94" s="274"/>
      <c r="BO94" s="274"/>
      <c r="BP94" s="274" t="str">
        <f t="shared" si="23"/>
        <v/>
      </c>
      <c r="BQ94" s="251"/>
      <c r="BR94" s="251"/>
      <c r="BT94" s="251"/>
      <c r="BU94" s="251"/>
    </row>
    <row r="95" spans="1:73" s="248" customFormat="1" x14ac:dyDescent="0.3">
      <c r="A95" s="250">
        <f>IF(B95="MATIERE",VLOOKUP($C95,MATIERE!$B$2:$K$601,10,0),IF(B95="MOA",VLOOKUP($C95,ATELIER!$B$2:$K$291,10,0),IF(B95="MOC",VLOOKUP($C95,CHANTIER!$B$2:$K$291,10,0),IF(B95="MP",VLOOKUP($C95,MINIPELLE!$B$2:$K$291,10,0),""))))</f>
        <v>527</v>
      </c>
      <c r="B95" s="248" t="s">
        <v>294</v>
      </c>
      <c r="C95" s="248" t="s">
        <v>1693</v>
      </c>
      <c r="D95" s="274" t="str">
        <f>IF(B95="MATIERE",VLOOKUP($C95,[4]MATIERE!$B$2:$K$601,6,0),IF(B95="MOA",VLOOKUP($C95,[4]ATELIER!$B$2:$K$291,3,0),IF(B95="MOC",VLOOKUP($C95,[4]CHANTIER!$B$2:$K$291,3,0),IF(B95="MP",VLOOKUP($C95,[4]MINIPELLE!$B$2:$K$291,3,0),""))))</f>
        <v>pc</v>
      </c>
      <c r="F95" s="251"/>
      <c r="H95" s="251"/>
      <c r="J95" s="251"/>
      <c r="L95" s="251"/>
      <c r="N95" s="251"/>
      <c r="P95" s="251"/>
      <c r="R95" s="251"/>
      <c r="T95" s="251" t="s">
        <v>1749</v>
      </c>
      <c r="V95" s="251"/>
      <c r="W95" s="274" t="str">
        <f t="shared" si="20"/>
        <v/>
      </c>
      <c r="X95" s="274" t="str">
        <f t="shared" si="24"/>
        <v/>
      </c>
      <c r="Y95" s="274" t="str">
        <f t="shared" si="25"/>
        <v/>
      </c>
      <c r="Z95" s="274" t="str">
        <f t="shared" si="26"/>
        <v/>
      </c>
      <c r="AA95" s="274" t="str">
        <f t="shared" si="27"/>
        <v/>
      </c>
      <c r="AB95" s="274" t="str">
        <f t="shared" si="28"/>
        <v/>
      </c>
      <c r="AC95" s="274" t="str">
        <f t="shared" si="29"/>
        <v/>
      </c>
      <c r="AD95" s="274" t="str">
        <f t="shared" si="30"/>
        <v/>
      </c>
      <c r="AE95" s="274" t="str">
        <f t="shared" si="31"/>
        <v/>
      </c>
      <c r="AF95" s="274" t="str">
        <f t="shared" si="32"/>
        <v/>
      </c>
      <c r="AG95" s="274" t="str">
        <f t="shared" si="33"/>
        <v/>
      </c>
      <c r="AH95" s="274" t="str">
        <f t="shared" si="34"/>
        <v/>
      </c>
      <c r="AI95" s="274" t="str">
        <f t="shared" si="35"/>
        <v/>
      </c>
      <c r="AJ95" s="274" t="str">
        <f t="shared" si="36"/>
        <v/>
      </c>
      <c r="AK95" s="274" t="str">
        <f t="shared" si="37"/>
        <v xml:space="preserve">INSERT INTO SC_SystemeProduits(RefDimension,NomSysteme,typePresta,ligne,formule,cte1,DateModif) values (null,'COLLECTE_PR1','MATIERE',527,'#SPR900V100#',null,now());
</v>
      </c>
      <c r="AL95" s="274" t="str">
        <f t="shared" si="21"/>
        <v/>
      </c>
      <c r="AM95" s="274" t="str">
        <f t="shared" si="22"/>
        <v/>
      </c>
      <c r="AN95" s="274"/>
      <c r="AO95" s="274"/>
      <c r="AP95" s="274"/>
      <c r="AQ95" s="274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274"/>
      <c r="BD95" s="274"/>
      <c r="BE95" s="274"/>
      <c r="BF95" s="274"/>
      <c r="BG95" s="274"/>
      <c r="BH95" s="274"/>
      <c r="BI95" s="274"/>
      <c r="BJ95" s="274"/>
      <c r="BK95" s="274"/>
      <c r="BL95" s="274"/>
      <c r="BM95" s="274"/>
      <c r="BN95" s="274"/>
      <c r="BO95" s="274"/>
      <c r="BP95" s="274" t="str">
        <f t="shared" si="23"/>
        <v/>
      </c>
      <c r="BQ95" s="251"/>
      <c r="BR95" s="251"/>
      <c r="BT95" s="251"/>
      <c r="BU95" s="251"/>
    </row>
    <row r="96" spans="1:73" s="248" customFormat="1" x14ac:dyDescent="0.3">
      <c r="A96" s="250">
        <f>IF(B96="MATIERE",VLOOKUP($C96,MATIERE!$B$2:$K$601,10,0),IF(B96="MOA",VLOOKUP($C96,ATELIER!$B$2:$K$291,10,0),IF(B96="MOC",VLOOKUP($C96,CHANTIER!$B$2:$K$291,10,0),IF(B96="MP",VLOOKUP($C96,MINIPELLE!$B$2:$K$291,10,0),""))))</f>
        <v>528</v>
      </c>
      <c r="B96" s="248" t="s">
        <v>294</v>
      </c>
      <c r="C96" s="248" t="s">
        <v>1695</v>
      </c>
      <c r="D96" s="274" t="str">
        <f>IF(B96="MATIERE",VLOOKUP($C96,[4]MATIERE!$B$2:$K$601,6,0),IF(B96="MOA",VLOOKUP($C96,[4]ATELIER!$B$2:$K$291,3,0),IF(B96="MOC",VLOOKUP($C96,[4]CHANTIER!$B$2:$K$291,3,0),IF(B96="MP",VLOOKUP($C96,[4]MINIPELLE!$B$2:$K$291,3,0),""))))</f>
        <v>pc</v>
      </c>
      <c r="F96" s="251"/>
      <c r="H96" s="251"/>
      <c r="J96" s="251"/>
      <c r="L96" s="251"/>
      <c r="N96" s="251"/>
      <c r="P96" s="251"/>
      <c r="R96" s="251"/>
      <c r="T96" s="251" t="s">
        <v>1750</v>
      </c>
      <c r="V96" s="251"/>
      <c r="W96" s="274" t="str">
        <f t="shared" si="20"/>
        <v/>
      </c>
      <c r="X96" s="274" t="str">
        <f t="shared" si="24"/>
        <v/>
      </c>
      <c r="Y96" s="274" t="str">
        <f t="shared" si="25"/>
        <v/>
      </c>
      <c r="Z96" s="274" t="str">
        <f t="shared" si="26"/>
        <v/>
      </c>
      <c r="AA96" s="274" t="str">
        <f t="shared" si="27"/>
        <v/>
      </c>
      <c r="AB96" s="274" t="str">
        <f t="shared" si="28"/>
        <v/>
      </c>
      <c r="AC96" s="274" t="str">
        <f t="shared" si="29"/>
        <v/>
      </c>
      <c r="AD96" s="274" t="str">
        <f t="shared" si="30"/>
        <v/>
      </c>
      <c r="AE96" s="274" t="str">
        <f t="shared" si="31"/>
        <v/>
      </c>
      <c r="AF96" s="274" t="str">
        <f t="shared" si="32"/>
        <v/>
      </c>
      <c r="AG96" s="274" t="str">
        <f t="shared" si="33"/>
        <v/>
      </c>
      <c r="AH96" s="274" t="str">
        <f t="shared" si="34"/>
        <v/>
      </c>
      <c r="AI96" s="274" t="str">
        <f t="shared" si="35"/>
        <v/>
      </c>
      <c r="AJ96" s="274" t="str">
        <f t="shared" si="36"/>
        <v/>
      </c>
      <c r="AK96" s="274" t="str">
        <f t="shared" si="37"/>
        <v xml:space="preserve">INSERT INTO SC_SystemeProduits(RefDimension,NomSysteme,typePresta,ligne,formule,cte1,DateModif) values (null,'COLLECTE_PR1','MATIERE',528,'#SPR1200V100#',null,now());
</v>
      </c>
      <c r="AL96" s="274" t="str">
        <f t="shared" si="21"/>
        <v/>
      </c>
      <c r="AM96" s="274" t="str">
        <f t="shared" si="22"/>
        <v/>
      </c>
      <c r="AN96" s="274"/>
      <c r="AO96" s="274"/>
      <c r="AP96" s="274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274"/>
      <c r="BD96" s="274"/>
      <c r="BE96" s="274"/>
      <c r="BF96" s="274"/>
      <c r="BG96" s="274"/>
      <c r="BH96" s="274"/>
      <c r="BI96" s="274"/>
      <c r="BJ96" s="274"/>
      <c r="BK96" s="274"/>
      <c r="BL96" s="274"/>
      <c r="BM96" s="274"/>
      <c r="BN96" s="274"/>
      <c r="BO96" s="274"/>
      <c r="BP96" s="274" t="str">
        <f t="shared" si="23"/>
        <v/>
      </c>
      <c r="BQ96" s="251"/>
      <c r="BR96" s="251"/>
      <c r="BT96" s="251"/>
      <c r="BU96" s="251"/>
    </row>
    <row r="97" spans="1:73" s="248" customFormat="1" x14ac:dyDescent="0.3">
      <c r="A97" s="250">
        <f>IF(B97="MATIERE",VLOOKUP($C97,MATIERE!$B$2:$K$601,10,0),IF(B97="MOA",VLOOKUP($C97,ATELIER!$B$2:$K$291,10,0),IF(B97="MOC",VLOOKUP($C97,CHANTIER!$B$2:$K$291,10,0),IF(B97="MP",VLOOKUP($C97,MINIPELLE!$B$2:$K$291,10,0),""))))</f>
        <v>529</v>
      </c>
      <c r="B97" s="248" t="s">
        <v>294</v>
      </c>
      <c r="C97" s="248" t="s">
        <v>1697</v>
      </c>
      <c r="D97" s="274" t="str">
        <f>IF(B97="MATIERE",VLOOKUP($C97,[4]MATIERE!$B$2:$K$601,6,0),IF(B97="MOA",VLOOKUP($C97,[4]ATELIER!$B$2:$K$291,3,0),IF(B97="MOC",VLOOKUP($C97,[4]CHANTIER!$B$2:$K$291,3,0),IF(B97="MP",VLOOKUP($C97,[4]MINIPELLE!$B$2:$K$291,3,0),""))))</f>
        <v>pc</v>
      </c>
      <c r="F97" s="251"/>
      <c r="H97" s="251"/>
      <c r="J97" s="251"/>
      <c r="L97" s="251"/>
      <c r="N97" s="251"/>
      <c r="P97" s="251"/>
      <c r="R97" s="251"/>
      <c r="T97" s="251" t="s">
        <v>1751</v>
      </c>
      <c r="V97" s="251"/>
      <c r="W97" s="274" t="str">
        <f t="shared" si="20"/>
        <v/>
      </c>
      <c r="X97" s="274" t="str">
        <f t="shared" si="24"/>
        <v/>
      </c>
      <c r="Y97" s="274" t="str">
        <f t="shared" si="25"/>
        <v/>
      </c>
      <c r="Z97" s="274" t="str">
        <f t="shared" si="26"/>
        <v/>
      </c>
      <c r="AA97" s="274" t="str">
        <f t="shared" si="27"/>
        <v/>
      </c>
      <c r="AB97" s="274" t="str">
        <f t="shared" si="28"/>
        <v/>
      </c>
      <c r="AC97" s="274" t="str">
        <f t="shared" si="29"/>
        <v/>
      </c>
      <c r="AD97" s="274" t="str">
        <f t="shared" si="30"/>
        <v/>
      </c>
      <c r="AE97" s="274" t="str">
        <f t="shared" si="31"/>
        <v/>
      </c>
      <c r="AF97" s="274" t="str">
        <f t="shared" si="32"/>
        <v/>
      </c>
      <c r="AG97" s="274" t="str">
        <f t="shared" si="33"/>
        <v/>
      </c>
      <c r="AH97" s="274" t="str">
        <f t="shared" si="34"/>
        <v/>
      </c>
      <c r="AI97" s="274" t="str">
        <f t="shared" si="35"/>
        <v/>
      </c>
      <c r="AJ97" s="274" t="str">
        <f t="shared" si="36"/>
        <v/>
      </c>
      <c r="AK97" s="274" t="str">
        <f t="shared" si="37"/>
        <v xml:space="preserve">INSERT INTO SC_SystemeProduits(RefDimension,NomSysteme,typePresta,ligne,formule,cte1,DateModif) values (null,'COLLECTE_PR1','MATIERE',529,'#SPR1500V100#',null,now());
</v>
      </c>
      <c r="AL97" s="274" t="str">
        <f t="shared" si="21"/>
        <v/>
      </c>
      <c r="AM97" s="274" t="str">
        <f t="shared" si="22"/>
        <v/>
      </c>
      <c r="AN97" s="274"/>
      <c r="AO97" s="274"/>
      <c r="AP97" s="274"/>
      <c r="AQ97" s="274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4"/>
      <c r="BI97" s="274"/>
      <c r="BJ97" s="274"/>
      <c r="BK97" s="274"/>
      <c r="BL97" s="274"/>
      <c r="BM97" s="274"/>
      <c r="BN97" s="274"/>
      <c r="BO97" s="274"/>
      <c r="BP97" s="274" t="str">
        <f t="shared" si="23"/>
        <v/>
      </c>
      <c r="BQ97" s="251"/>
      <c r="BR97" s="251"/>
      <c r="BT97" s="251"/>
      <c r="BU97" s="251"/>
    </row>
    <row r="98" spans="1:73" s="248" customFormat="1" x14ac:dyDescent="0.3">
      <c r="A98" s="250">
        <f>IF(B98="MATIERE",VLOOKUP($C98,MATIERE!$B$2:$K$601,10,0),IF(B98="MOA",VLOOKUP($C98,ATELIER!$B$2:$K$291,10,0),IF(B98="MOC",VLOOKUP($C98,CHANTIER!$B$2:$K$291,10,0),IF(B98="MP",VLOOKUP($C98,MINIPELLE!$B$2:$K$291,10,0),""))))</f>
        <v>530</v>
      </c>
      <c r="B98" s="248" t="s">
        <v>294</v>
      </c>
      <c r="C98" s="248" t="s">
        <v>1699</v>
      </c>
      <c r="D98" s="274" t="str">
        <f>IF(B98="MATIERE",VLOOKUP($C98,[4]MATIERE!$B$2:$K$601,6,0),IF(B98="MOA",VLOOKUP($C98,[4]ATELIER!$B$2:$K$291,3,0),IF(B98="MOC",VLOOKUP($C98,[4]CHANTIER!$B$2:$K$291,3,0),IF(B98="MP",VLOOKUP($C98,[4]MINIPELLE!$B$2:$K$291,3,0),""))))</f>
        <v>pc</v>
      </c>
      <c r="F98" s="251"/>
      <c r="H98" s="251"/>
      <c r="J98" s="251"/>
      <c r="L98" s="251"/>
      <c r="N98" s="251"/>
      <c r="P98" s="251"/>
      <c r="R98" s="251"/>
      <c r="T98" s="251" t="s">
        <v>1752</v>
      </c>
      <c r="V98" s="251"/>
      <c r="W98" s="274" t="str">
        <f t="shared" si="20"/>
        <v/>
      </c>
      <c r="X98" s="274" t="str">
        <f t="shared" si="24"/>
        <v/>
      </c>
      <c r="Y98" s="274" t="str">
        <f t="shared" si="25"/>
        <v/>
      </c>
      <c r="Z98" s="274" t="str">
        <f t="shared" si="26"/>
        <v/>
      </c>
      <c r="AA98" s="274" t="str">
        <f t="shared" si="27"/>
        <v/>
      </c>
      <c r="AB98" s="274" t="str">
        <f t="shared" si="28"/>
        <v/>
      </c>
      <c r="AC98" s="274" t="str">
        <f t="shared" si="29"/>
        <v/>
      </c>
      <c r="AD98" s="274" t="str">
        <f t="shared" si="30"/>
        <v/>
      </c>
      <c r="AE98" s="274" t="str">
        <f t="shared" si="31"/>
        <v/>
      </c>
      <c r="AF98" s="274" t="str">
        <f t="shared" si="32"/>
        <v/>
      </c>
      <c r="AG98" s="274" t="str">
        <f t="shared" si="33"/>
        <v/>
      </c>
      <c r="AH98" s="274" t="str">
        <f t="shared" si="34"/>
        <v/>
      </c>
      <c r="AI98" s="274" t="str">
        <f t="shared" si="35"/>
        <v/>
      </c>
      <c r="AJ98" s="274" t="str">
        <f t="shared" si="36"/>
        <v/>
      </c>
      <c r="AK98" s="274" t="str">
        <f t="shared" si="37"/>
        <v xml:space="preserve">INSERT INTO SC_SystemeProduits(RefDimension,NomSysteme,typePresta,ligne,formule,cte1,DateModif) values (null,'COLLECTE_PR1','MATIERE',530,'#SPR1900V100BG#',null,now());
</v>
      </c>
      <c r="AL98" s="274" t="str">
        <f t="shared" si="21"/>
        <v/>
      </c>
      <c r="AM98" s="274" t="str">
        <f t="shared" si="22"/>
        <v/>
      </c>
      <c r="AN98" s="274"/>
      <c r="AO98" s="274"/>
      <c r="AP98" s="274"/>
      <c r="AQ98" s="274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274"/>
      <c r="BD98" s="274"/>
      <c r="BE98" s="274"/>
      <c r="BF98" s="274"/>
      <c r="BG98" s="274"/>
      <c r="BH98" s="274"/>
      <c r="BI98" s="274"/>
      <c r="BJ98" s="274"/>
      <c r="BK98" s="274"/>
      <c r="BL98" s="274"/>
      <c r="BM98" s="274"/>
      <c r="BN98" s="274"/>
      <c r="BO98" s="274"/>
      <c r="BP98" s="274" t="str">
        <f t="shared" si="23"/>
        <v/>
      </c>
      <c r="BQ98" s="251"/>
      <c r="BR98" s="251"/>
      <c r="BT98" s="251"/>
      <c r="BU98" s="251"/>
    </row>
    <row r="99" spans="1:73" s="248" customFormat="1" x14ac:dyDescent="0.3">
      <c r="A99" s="250">
        <f>IF(B99="MATIERE",VLOOKUP($C99,MATIERE!$B$2:$K$601,10,0),IF(B99="MOA",VLOOKUP($C99,ATELIER!$B$2:$K$291,10,0),IF(B99="MOC",VLOOKUP($C99,CHANTIER!$B$2:$K$291,10,0),IF(B99="MP",VLOOKUP($C99,MINIPELLE!$B$2:$K$291,10,0),""))))</f>
        <v>531</v>
      </c>
      <c r="B99" s="248" t="s">
        <v>294</v>
      </c>
      <c r="C99" s="248" t="s">
        <v>1701</v>
      </c>
      <c r="D99" s="274" t="str">
        <f>IF(B99="MATIERE",VLOOKUP($C99,[4]MATIERE!$B$2:$K$601,6,0),IF(B99="MOA",VLOOKUP($C99,[4]ATELIER!$B$2:$K$291,3,0),IF(B99="MOC",VLOOKUP($C99,[4]CHANTIER!$B$2:$K$291,3,0),IF(B99="MP",VLOOKUP($C99,[4]MINIPELLE!$B$2:$K$291,3,0),""))))</f>
        <v>pc</v>
      </c>
      <c r="F99" s="251"/>
      <c r="H99" s="251"/>
      <c r="J99" s="251"/>
      <c r="L99" s="251"/>
      <c r="N99" s="251"/>
      <c r="P99" s="251"/>
      <c r="R99" s="251"/>
      <c r="T99" s="251" t="s">
        <v>1753</v>
      </c>
      <c r="V99" s="251"/>
      <c r="W99" s="274" t="str">
        <f t="shared" si="20"/>
        <v/>
      </c>
      <c r="X99" s="274" t="str">
        <f t="shared" si="24"/>
        <v/>
      </c>
      <c r="Y99" s="274" t="str">
        <f t="shared" si="25"/>
        <v/>
      </c>
      <c r="Z99" s="274" t="str">
        <f t="shared" si="26"/>
        <v/>
      </c>
      <c r="AA99" s="274" t="str">
        <f t="shared" si="27"/>
        <v/>
      </c>
      <c r="AB99" s="274" t="str">
        <f t="shared" si="28"/>
        <v/>
      </c>
      <c r="AC99" s="274" t="str">
        <f t="shared" si="29"/>
        <v/>
      </c>
      <c r="AD99" s="274" t="str">
        <f t="shared" si="30"/>
        <v/>
      </c>
      <c r="AE99" s="274" t="str">
        <f t="shared" si="31"/>
        <v/>
      </c>
      <c r="AF99" s="274" t="str">
        <f t="shared" si="32"/>
        <v/>
      </c>
      <c r="AG99" s="274" t="str">
        <f t="shared" si="33"/>
        <v/>
      </c>
      <c r="AH99" s="274" t="str">
        <f t="shared" si="34"/>
        <v/>
      </c>
      <c r="AI99" s="274" t="str">
        <f t="shared" si="35"/>
        <v/>
      </c>
      <c r="AJ99" s="274" t="str">
        <f t="shared" si="36"/>
        <v/>
      </c>
      <c r="AK99" s="274" t="str">
        <f t="shared" si="37"/>
        <v xml:space="preserve">INSERT INTO SC_SystemeProduits(RefDimension,NomSysteme,typePresta,ligne,formule,cte1,DateModif) values (null,'COLLECTE_PR1','MATIERE',531,'#SPR900V100BG#',null,now());
</v>
      </c>
      <c r="AL99" s="274" t="str">
        <f t="shared" si="21"/>
        <v/>
      </c>
      <c r="AM99" s="274" t="str">
        <f t="shared" si="22"/>
        <v/>
      </c>
      <c r="AN99" s="274"/>
      <c r="AO99" s="274"/>
      <c r="AP99" s="274"/>
      <c r="AQ99" s="274"/>
      <c r="AR99" s="274"/>
      <c r="AS99" s="274"/>
      <c r="AT99" s="274"/>
      <c r="AU99" s="274"/>
      <c r="AV99" s="274"/>
      <c r="AW99" s="274"/>
      <c r="AX99" s="274"/>
      <c r="AY99" s="274"/>
      <c r="AZ99" s="274"/>
      <c r="BA99" s="274"/>
      <c r="BB99" s="274"/>
      <c r="BC99" s="274"/>
      <c r="BD99" s="274"/>
      <c r="BE99" s="274"/>
      <c r="BF99" s="274"/>
      <c r="BG99" s="274"/>
      <c r="BH99" s="274"/>
      <c r="BI99" s="274"/>
      <c r="BJ99" s="274"/>
      <c r="BK99" s="274"/>
      <c r="BL99" s="274"/>
      <c r="BM99" s="274"/>
      <c r="BN99" s="274"/>
      <c r="BO99" s="274"/>
      <c r="BP99" s="274" t="str">
        <f t="shared" si="23"/>
        <v/>
      </c>
      <c r="BQ99" s="251"/>
      <c r="BR99" s="251"/>
      <c r="BT99" s="251"/>
      <c r="BU99" s="251"/>
    </row>
    <row r="100" spans="1:73" s="248" customFormat="1" x14ac:dyDescent="0.3">
      <c r="A100" s="250">
        <f>IF(B100="MATIERE",VLOOKUP($C100,MATIERE!$B$2:$K$601,10,0),IF(B100="MOA",VLOOKUP($C100,ATELIER!$B$2:$K$291,10,0),IF(B100="MOC",VLOOKUP($C100,CHANTIER!$B$2:$K$291,10,0),IF(B100="MP",VLOOKUP($C100,MINIPELLE!$B$2:$K$291,10,0),""))))</f>
        <v>532</v>
      </c>
      <c r="B100" s="248" t="s">
        <v>294</v>
      </c>
      <c r="C100" s="248" t="s">
        <v>1703</v>
      </c>
      <c r="D100" s="274" t="str">
        <f>IF(B100="MATIERE",VLOOKUP($C100,[4]MATIERE!$B$2:$K$601,6,0),IF(B100="MOA",VLOOKUP($C100,[4]ATELIER!$B$2:$K$291,3,0),IF(B100="MOC",VLOOKUP($C100,[4]CHANTIER!$B$2:$K$291,3,0),IF(B100="MP",VLOOKUP($C100,[4]MINIPELLE!$B$2:$K$291,3,0),""))))</f>
        <v>pc</v>
      </c>
      <c r="F100" s="251"/>
      <c r="H100" s="251"/>
      <c r="J100" s="251"/>
      <c r="L100" s="251"/>
      <c r="N100" s="251"/>
      <c r="P100" s="251"/>
      <c r="R100" s="251"/>
      <c r="T100" s="251" t="s">
        <v>1754</v>
      </c>
      <c r="V100" s="251"/>
      <c r="W100" s="274" t="str">
        <f t="shared" si="20"/>
        <v/>
      </c>
      <c r="X100" s="274" t="str">
        <f t="shared" si="24"/>
        <v/>
      </c>
      <c r="Y100" s="274" t="str">
        <f t="shared" si="25"/>
        <v/>
      </c>
      <c r="Z100" s="274" t="str">
        <f t="shared" si="26"/>
        <v/>
      </c>
      <c r="AA100" s="274" t="str">
        <f t="shared" si="27"/>
        <v/>
      </c>
      <c r="AB100" s="274" t="str">
        <f t="shared" si="28"/>
        <v/>
      </c>
      <c r="AC100" s="274" t="str">
        <f t="shared" si="29"/>
        <v/>
      </c>
      <c r="AD100" s="274" t="str">
        <f t="shared" si="30"/>
        <v/>
      </c>
      <c r="AE100" s="274" t="str">
        <f t="shared" si="31"/>
        <v/>
      </c>
      <c r="AF100" s="274" t="str">
        <f t="shared" si="32"/>
        <v/>
      </c>
      <c r="AG100" s="274" t="str">
        <f t="shared" si="33"/>
        <v/>
      </c>
      <c r="AH100" s="274" t="str">
        <f t="shared" si="34"/>
        <v/>
      </c>
      <c r="AI100" s="274" t="str">
        <f t="shared" si="35"/>
        <v/>
      </c>
      <c r="AJ100" s="274" t="str">
        <f t="shared" si="36"/>
        <v/>
      </c>
      <c r="AK100" s="274" t="str">
        <f t="shared" si="37"/>
        <v xml:space="preserve">INSERT INTO SC_SystemeProduits(RefDimension,NomSysteme,typePresta,ligne,formule,cte1,DateModif) values (null,'COLLECTE_PR1','MATIERE',532,'#SPR1200V100BG#',null,now());
</v>
      </c>
      <c r="AL100" s="274" t="str">
        <f t="shared" si="21"/>
        <v/>
      </c>
      <c r="AM100" s="274" t="str">
        <f t="shared" si="22"/>
        <v/>
      </c>
      <c r="AN100" s="274"/>
      <c r="AO100" s="274"/>
      <c r="AP100" s="274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  <c r="BJ100" s="274"/>
      <c r="BK100" s="274"/>
      <c r="BL100" s="274"/>
      <c r="BM100" s="274"/>
      <c r="BN100" s="274"/>
      <c r="BO100" s="274"/>
      <c r="BP100" s="274" t="str">
        <f t="shared" si="23"/>
        <v/>
      </c>
      <c r="BQ100" s="251"/>
      <c r="BR100" s="251"/>
      <c r="BT100" s="251"/>
      <c r="BU100" s="251"/>
    </row>
    <row r="101" spans="1:73" s="248" customFormat="1" x14ac:dyDescent="0.3">
      <c r="A101" s="250">
        <f>IF(B101="MATIERE",VLOOKUP($C101,MATIERE!$B$2:$K$601,10,0),IF(B101="MOA",VLOOKUP($C101,ATELIER!$B$2:$K$291,10,0),IF(B101="MOC",VLOOKUP($C101,CHANTIER!$B$2:$K$291,10,0),IF(B101="MP",VLOOKUP($C101,MINIPELLE!$B$2:$K$291,10,0),""))))</f>
        <v>533</v>
      </c>
      <c r="B101" s="248" t="s">
        <v>294</v>
      </c>
      <c r="C101" s="248" t="s">
        <v>1705</v>
      </c>
      <c r="D101" s="274" t="str">
        <f>IF(B101="MATIERE",VLOOKUP($C101,[4]MATIERE!$B$2:$K$601,6,0),IF(B101="MOA",VLOOKUP($C101,[4]ATELIER!$B$2:$K$291,3,0),IF(B101="MOC",VLOOKUP($C101,[4]CHANTIER!$B$2:$K$291,3,0),IF(B101="MP",VLOOKUP($C101,[4]MINIPELLE!$B$2:$K$291,3,0),""))))</f>
        <v>pc</v>
      </c>
      <c r="F101" s="251"/>
      <c r="H101" s="251"/>
      <c r="J101" s="251"/>
      <c r="L101" s="251"/>
      <c r="N101" s="251"/>
      <c r="P101" s="251"/>
      <c r="R101" s="251"/>
      <c r="T101" s="251" t="s">
        <v>1755</v>
      </c>
      <c r="V101" s="251"/>
      <c r="W101" s="274" t="str">
        <f t="shared" si="20"/>
        <v/>
      </c>
      <c r="X101" s="274" t="str">
        <f t="shared" si="24"/>
        <v/>
      </c>
      <c r="Y101" s="274" t="str">
        <f t="shared" si="25"/>
        <v/>
      </c>
      <c r="Z101" s="274" t="str">
        <f t="shared" si="26"/>
        <v/>
      </c>
      <c r="AA101" s="274" t="str">
        <f t="shared" si="27"/>
        <v/>
      </c>
      <c r="AB101" s="274" t="str">
        <f t="shared" si="28"/>
        <v/>
      </c>
      <c r="AC101" s="274" t="str">
        <f t="shared" si="29"/>
        <v/>
      </c>
      <c r="AD101" s="274" t="str">
        <f t="shared" si="30"/>
        <v/>
      </c>
      <c r="AE101" s="274" t="str">
        <f t="shared" si="31"/>
        <v/>
      </c>
      <c r="AF101" s="274" t="str">
        <f t="shared" si="32"/>
        <v/>
      </c>
      <c r="AG101" s="274" t="str">
        <f t="shared" si="33"/>
        <v/>
      </c>
      <c r="AH101" s="274" t="str">
        <f t="shared" si="34"/>
        <v/>
      </c>
      <c r="AI101" s="274" t="str">
        <f t="shared" si="35"/>
        <v/>
      </c>
      <c r="AJ101" s="274" t="str">
        <f t="shared" si="36"/>
        <v/>
      </c>
      <c r="AK101" s="274" t="str">
        <f t="shared" si="37"/>
        <v xml:space="preserve">INSERT INTO SC_SystemeProduits(RefDimension,NomSysteme,typePresta,ligne,formule,cte1,DateModif) values (null,'COLLECTE_PR1','MATIERE',533,'#SPR1500V100BG#',null,now());
</v>
      </c>
      <c r="AL101" s="274" t="str">
        <f t="shared" si="21"/>
        <v/>
      </c>
      <c r="AM101" s="274" t="str">
        <f t="shared" si="22"/>
        <v/>
      </c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4"/>
      <c r="BM101" s="274"/>
      <c r="BN101" s="274"/>
      <c r="BO101" s="274"/>
      <c r="BP101" s="274" t="str">
        <f t="shared" si="23"/>
        <v/>
      </c>
      <c r="BQ101" s="251"/>
      <c r="BR101" s="251"/>
      <c r="BT101" s="251"/>
      <c r="BU101" s="251"/>
    </row>
    <row r="102" spans="1:73" s="248" customFormat="1" x14ac:dyDescent="0.3">
      <c r="A102" s="250">
        <f>IF(B102="MATIERE",VLOOKUP($C102,MATIERE!$B$2:$K$601,10,0),IF(B102="MOA",VLOOKUP($C102,ATELIER!$B$2:$K$291,10,0),IF(B102="MOC",VLOOKUP($C102,CHANTIER!$B$2:$K$291,10,0),IF(B102="MP",VLOOKUP($C102,MINIPELLE!$B$2:$K$291,10,0),""))))</f>
        <v>534</v>
      </c>
      <c r="B102" s="248" t="s">
        <v>294</v>
      </c>
      <c r="C102" s="248" t="s">
        <v>1707</v>
      </c>
      <c r="D102" s="274" t="str">
        <f>IF(B102="MATIERE",VLOOKUP($C102,[4]MATIERE!$B$2:$K$601,6,0),IF(B102="MOA",VLOOKUP($C102,[4]ATELIER!$B$2:$K$291,3,0),IF(B102="MOC",VLOOKUP($C102,[4]CHANTIER!$B$2:$K$291,3,0),IF(B102="MP",VLOOKUP($C102,[4]MINIPELLE!$B$2:$K$291,3,0),""))))</f>
        <v>pc</v>
      </c>
      <c r="F102" s="251"/>
      <c r="H102" s="251"/>
      <c r="J102" s="251"/>
      <c r="L102" s="251"/>
      <c r="N102" s="251"/>
      <c r="P102" s="251"/>
      <c r="R102" s="251"/>
      <c r="T102" s="251" t="s">
        <v>1756</v>
      </c>
      <c r="V102" s="251"/>
      <c r="W102" s="274" t="str">
        <f t="shared" si="20"/>
        <v/>
      </c>
      <c r="X102" s="274" t="str">
        <f t="shared" si="24"/>
        <v/>
      </c>
      <c r="Y102" s="274" t="str">
        <f t="shared" si="25"/>
        <v/>
      </c>
      <c r="Z102" s="274" t="str">
        <f t="shared" si="26"/>
        <v/>
      </c>
      <c r="AA102" s="274" t="str">
        <f t="shared" si="27"/>
        <v/>
      </c>
      <c r="AB102" s="274" t="str">
        <f t="shared" si="28"/>
        <v/>
      </c>
      <c r="AC102" s="274" t="str">
        <f t="shared" si="29"/>
        <v/>
      </c>
      <c r="AD102" s="274" t="str">
        <f t="shared" si="30"/>
        <v/>
      </c>
      <c r="AE102" s="274" t="str">
        <f t="shared" si="31"/>
        <v/>
      </c>
      <c r="AF102" s="274" t="str">
        <f t="shared" si="32"/>
        <v/>
      </c>
      <c r="AG102" s="274" t="str">
        <f t="shared" si="33"/>
        <v/>
      </c>
      <c r="AH102" s="274" t="str">
        <f t="shared" si="34"/>
        <v/>
      </c>
      <c r="AI102" s="274" t="str">
        <f t="shared" si="35"/>
        <v/>
      </c>
      <c r="AJ102" s="274" t="str">
        <f t="shared" si="36"/>
        <v/>
      </c>
      <c r="AK102" s="274" t="str">
        <f t="shared" si="37"/>
        <v xml:space="preserve">INSERT INTO SC_SystemeProduits(RefDimension,NomSysteme,typePresta,ligne,formule,cte1,DateModif) values (null,'COLLECTE_PR1','MATIERE',534,'#SPR900V150#',null,now());
</v>
      </c>
      <c r="AL102" s="274" t="str">
        <f t="shared" si="21"/>
        <v/>
      </c>
      <c r="AM102" s="274" t="str">
        <f t="shared" si="22"/>
        <v/>
      </c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4"/>
      <c r="AX102" s="274"/>
      <c r="AY102" s="274"/>
      <c r="AZ102" s="274"/>
      <c r="BA102" s="274"/>
      <c r="BB102" s="274"/>
      <c r="BC102" s="274"/>
      <c r="BD102" s="274"/>
      <c r="BE102" s="274"/>
      <c r="BF102" s="274"/>
      <c r="BG102" s="274"/>
      <c r="BH102" s="274"/>
      <c r="BI102" s="274"/>
      <c r="BJ102" s="274"/>
      <c r="BK102" s="274"/>
      <c r="BL102" s="274"/>
      <c r="BM102" s="274"/>
      <c r="BN102" s="274"/>
      <c r="BO102" s="274"/>
      <c r="BP102" s="274" t="str">
        <f t="shared" si="23"/>
        <v/>
      </c>
      <c r="BQ102" s="251"/>
      <c r="BR102" s="251"/>
      <c r="BT102" s="251"/>
      <c r="BU102" s="251"/>
    </row>
    <row r="103" spans="1:73" s="248" customFormat="1" x14ac:dyDescent="0.3">
      <c r="A103" s="250">
        <f>IF(B103="MATIERE",VLOOKUP($C103,MATIERE!$B$2:$K$601,10,0),IF(B103="MOA",VLOOKUP($C103,ATELIER!$B$2:$K$291,10,0),IF(B103="MOC",VLOOKUP($C103,CHANTIER!$B$2:$K$291,10,0),IF(B103="MP",VLOOKUP($C103,MINIPELLE!$B$2:$K$291,10,0),""))))</f>
        <v>535</v>
      </c>
      <c r="B103" s="248" t="s">
        <v>294</v>
      </c>
      <c r="C103" s="248" t="s">
        <v>1709</v>
      </c>
      <c r="D103" s="274" t="str">
        <f>IF(B103="MATIERE",VLOOKUP($C103,[4]MATIERE!$B$2:$K$601,6,0),IF(B103="MOA",VLOOKUP($C103,[4]ATELIER!$B$2:$K$291,3,0),IF(B103="MOC",VLOOKUP($C103,[4]CHANTIER!$B$2:$K$291,3,0),IF(B103="MP",VLOOKUP($C103,[4]MINIPELLE!$B$2:$K$291,3,0),""))))</f>
        <v>pc</v>
      </c>
      <c r="F103" s="251"/>
      <c r="H103" s="251"/>
      <c r="J103" s="251"/>
      <c r="L103" s="251"/>
      <c r="N103" s="251"/>
      <c r="P103" s="251"/>
      <c r="R103" s="251"/>
      <c r="T103" s="251" t="s">
        <v>1757</v>
      </c>
      <c r="V103" s="251"/>
      <c r="W103" s="274" t="str">
        <f t="shared" si="20"/>
        <v/>
      </c>
      <c r="X103" s="274" t="str">
        <f t="shared" si="24"/>
        <v/>
      </c>
      <c r="Y103" s="274" t="str">
        <f t="shared" si="25"/>
        <v/>
      </c>
      <c r="Z103" s="274" t="str">
        <f t="shared" si="26"/>
        <v/>
      </c>
      <c r="AA103" s="274" t="str">
        <f t="shared" si="27"/>
        <v/>
      </c>
      <c r="AB103" s="274" t="str">
        <f t="shared" si="28"/>
        <v/>
      </c>
      <c r="AC103" s="274" t="str">
        <f t="shared" si="29"/>
        <v/>
      </c>
      <c r="AD103" s="274" t="str">
        <f t="shared" si="30"/>
        <v/>
      </c>
      <c r="AE103" s="274" t="str">
        <f t="shared" si="31"/>
        <v/>
      </c>
      <c r="AF103" s="274" t="str">
        <f t="shared" si="32"/>
        <v/>
      </c>
      <c r="AG103" s="274" t="str">
        <f t="shared" si="33"/>
        <v/>
      </c>
      <c r="AH103" s="274" t="str">
        <f t="shared" si="34"/>
        <v/>
      </c>
      <c r="AI103" s="274" t="str">
        <f t="shared" si="35"/>
        <v/>
      </c>
      <c r="AJ103" s="274" t="str">
        <f t="shared" si="36"/>
        <v/>
      </c>
      <c r="AK103" s="274" t="str">
        <f t="shared" si="37"/>
        <v xml:space="preserve">INSERT INTO SC_SystemeProduits(RefDimension,NomSysteme,typePresta,ligne,formule,cte1,DateModif) values (null,'COLLECTE_PR1','MATIERE',535,'#SPR1200V150#',null,now());
</v>
      </c>
      <c r="AL103" s="274" t="str">
        <f t="shared" si="21"/>
        <v/>
      </c>
      <c r="AM103" s="274" t="str">
        <f t="shared" si="22"/>
        <v/>
      </c>
      <c r="AN103" s="274"/>
      <c r="AO103" s="274"/>
      <c r="AP103" s="274"/>
      <c r="AQ103" s="274"/>
      <c r="AR103" s="274"/>
      <c r="AS103" s="274"/>
      <c r="AT103" s="274"/>
      <c r="AU103" s="274"/>
      <c r="AV103" s="274"/>
      <c r="AW103" s="274"/>
      <c r="AX103" s="274"/>
      <c r="AY103" s="274"/>
      <c r="AZ103" s="274"/>
      <c r="BA103" s="274"/>
      <c r="BB103" s="274"/>
      <c r="BC103" s="274"/>
      <c r="BD103" s="274"/>
      <c r="BE103" s="274"/>
      <c r="BF103" s="274"/>
      <c r="BG103" s="274"/>
      <c r="BH103" s="274"/>
      <c r="BI103" s="274"/>
      <c r="BJ103" s="274"/>
      <c r="BK103" s="274"/>
      <c r="BL103" s="274"/>
      <c r="BM103" s="274"/>
      <c r="BN103" s="274"/>
      <c r="BO103" s="274"/>
      <c r="BP103" s="274" t="str">
        <f t="shared" si="23"/>
        <v/>
      </c>
      <c r="BQ103" s="251"/>
      <c r="BR103" s="251"/>
      <c r="BT103" s="251"/>
      <c r="BU103" s="251"/>
    </row>
    <row r="104" spans="1:73" s="248" customFormat="1" x14ac:dyDescent="0.3">
      <c r="A104" s="250">
        <f>IF(B104="MATIERE",VLOOKUP($C104,MATIERE!$B$2:$K$601,10,0),IF(B104="MOA",VLOOKUP($C104,ATELIER!$B$2:$K$291,10,0),IF(B104="MOC",VLOOKUP($C104,CHANTIER!$B$2:$K$291,10,0),IF(B104="MP",VLOOKUP($C104,MINIPELLE!$B$2:$K$291,10,0),""))))</f>
        <v>536</v>
      </c>
      <c r="B104" s="248" t="s">
        <v>294</v>
      </c>
      <c r="C104" s="248" t="s">
        <v>1711</v>
      </c>
      <c r="D104" s="274" t="str">
        <f>IF(B104="MATIERE",VLOOKUP($C104,[4]MATIERE!$B$2:$K$601,6,0),IF(B104="MOA",VLOOKUP($C104,[4]ATELIER!$B$2:$K$291,3,0),IF(B104="MOC",VLOOKUP($C104,[4]CHANTIER!$B$2:$K$291,3,0),IF(B104="MP",VLOOKUP($C104,[4]MINIPELLE!$B$2:$K$291,3,0),""))))</f>
        <v>pc</v>
      </c>
      <c r="F104" s="251"/>
      <c r="H104" s="251"/>
      <c r="J104" s="251"/>
      <c r="L104" s="251"/>
      <c r="N104" s="251"/>
      <c r="P104" s="251"/>
      <c r="R104" s="251"/>
      <c r="T104" s="251" t="s">
        <v>1758</v>
      </c>
      <c r="V104" s="251"/>
      <c r="W104" s="274" t="str">
        <f t="shared" si="20"/>
        <v/>
      </c>
      <c r="X104" s="274" t="str">
        <f t="shared" si="24"/>
        <v/>
      </c>
      <c r="Y104" s="274" t="str">
        <f t="shared" si="25"/>
        <v/>
      </c>
      <c r="Z104" s="274" t="str">
        <f t="shared" si="26"/>
        <v/>
      </c>
      <c r="AA104" s="274" t="str">
        <f t="shared" si="27"/>
        <v/>
      </c>
      <c r="AB104" s="274" t="str">
        <f t="shared" si="28"/>
        <v/>
      </c>
      <c r="AC104" s="274" t="str">
        <f t="shared" si="29"/>
        <v/>
      </c>
      <c r="AD104" s="274" t="str">
        <f t="shared" si="30"/>
        <v/>
      </c>
      <c r="AE104" s="274" t="str">
        <f t="shared" si="31"/>
        <v/>
      </c>
      <c r="AF104" s="274" t="str">
        <f t="shared" si="32"/>
        <v/>
      </c>
      <c r="AG104" s="274" t="str">
        <f t="shared" si="33"/>
        <v/>
      </c>
      <c r="AH104" s="274" t="str">
        <f t="shared" si="34"/>
        <v/>
      </c>
      <c r="AI104" s="274" t="str">
        <f t="shared" si="35"/>
        <v/>
      </c>
      <c r="AJ104" s="274" t="str">
        <f t="shared" si="36"/>
        <v/>
      </c>
      <c r="AK104" s="274" t="str">
        <f t="shared" si="37"/>
        <v xml:space="preserve">INSERT INTO SC_SystemeProduits(RefDimension,NomSysteme,typePresta,ligne,formule,cte1,DateModif) values (null,'COLLECTE_PR1','MATIERE',536,'#SPR1500V150#',null,now());
</v>
      </c>
      <c r="AL104" s="274" t="str">
        <f t="shared" si="21"/>
        <v/>
      </c>
      <c r="AM104" s="274" t="str">
        <f t="shared" si="22"/>
        <v/>
      </c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  <c r="BJ104" s="274"/>
      <c r="BK104" s="274"/>
      <c r="BL104" s="274"/>
      <c r="BM104" s="274"/>
      <c r="BN104" s="274"/>
      <c r="BO104" s="274"/>
      <c r="BP104" s="274" t="str">
        <f t="shared" si="23"/>
        <v/>
      </c>
      <c r="BQ104" s="251"/>
      <c r="BR104" s="251"/>
      <c r="BT104" s="251"/>
      <c r="BU104" s="251"/>
    </row>
    <row r="105" spans="1:73" s="248" customFormat="1" x14ac:dyDescent="0.3">
      <c r="A105" s="250">
        <f>IF(B105="MATIERE",VLOOKUP($C105,MATIERE!$B$2:$K$601,10,0),IF(B105="MOA",VLOOKUP($C105,ATELIER!$B$2:$K$291,10,0),IF(B105="MOC",VLOOKUP($C105,CHANTIER!$B$2:$K$291,10,0),IF(B105="MP",VLOOKUP($C105,MINIPELLE!$B$2:$K$291,10,0),""))))</f>
        <v>537</v>
      </c>
      <c r="B105" s="248" t="s">
        <v>294</v>
      </c>
      <c r="C105" s="248" t="s">
        <v>1713</v>
      </c>
      <c r="D105" s="274" t="str">
        <f>IF(B105="MATIERE",VLOOKUP($C105,[4]MATIERE!$B$2:$K$601,6,0),IF(B105="MOA",VLOOKUP($C105,[4]ATELIER!$B$2:$K$291,3,0),IF(B105="MOC",VLOOKUP($C105,[4]CHANTIER!$B$2:$K$291,3,0),IF(B105="MP",VLOOKUP($C105,[4]MINIPELLE!$B$2:$K$291,3,0),""))))</f>
        <v>pc</v>
      </c>
      <c r="F105" s="251"/>
      <c r="H105" s="251"/>
      <c r="J105" s="251"/>
      <c r="L105" s="251"/>
      <c r="N105" s="251"/>
      <c r="P105" s="251"/>
      <c r="R105" s="251"/>
      <c r="T105" s="251" t="s">
        <v>1759</v>
      </c>
      <c r="V105" s="251"/>
      <c r="W105" s="274" t="str">
        <f t="shared" si="20"/>
        <v/>
      </c>
      <c r="X105" s="274" t="str">
        <f t="shared" si="24"/>
        <v/>
      </c>
      <c r="Y105" s="274" t="str">
        <f t="shared" si="25"/>
        <v/>
      </c>
      <c r="Z105" s="274" t="str">
        <f t="shared" si="26"/>
        <v/>
      </c>
      <c r="AA105" s="274" t="str">
        <f t="shared" si="27"/>
        <v/>
      </c>
      <c r="AB105" s="274" t="str">
        <f t="shared" si="28"/>
        <v/>
      </c>
      <c r="AC105" s="274" t="str">
        <f t="shared" si="29"/>
        <v/>
      </c>
      <c r="AD105" s="274" t="str">
        <f t="shared" si="30"/>
        <v/>
      </c>
      <c r="AE105" s="274" t="str">
        <f t="shared" si="31"/>
        <v/>
      </c>
      <c r="AF105" s="274" t="str">
        <f t="shared" si="32"/>
        <v/>
      </c>
      <c r="AG105" s="274" t="str">
        <f t="shared" si="33"/>
        <v/>
      </c>
      <c r="AH105" s="274" t="str">
        <f t="shared" si="34"/>
        <v/>
      </c>
      <c r="AI105" s="274" t="str">
        <f t="shared" si="35"/>
        <v/>
      </c>
      <c r="AJ105" s="274" t="str">
        <f t="shared" si="36"/>
        <v/>
      </c>
      <c r="AK105" s="274" t="str">
        <f t="shared" si="37"/>
        <v xml:space="preserve">INSERT INTO SC_SystemeProduits(RefDimension,NomSysteme,typePresta,ligne,formule,cte1,DateModif) values (null,'COLLECTE_PR1','MATIERE',537,'#SPR1900V150BG#',null,now());
</v>
      </c>
      <c r="AL105" s="274" t="str">
        <f t="shared" si="21"/>
        <v/>
      </c>
      <c r="AM105" s="274" t="str">
        <f t="shared" si="22"/>
        <v/>
      </c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  <c r="BJ105" s="274"/>
      <c r="BK105" s="274"/>
      <c r="BL105" s="274"/>
      <c r="BM105" s="274"/>
      <c r="BN105" s="274"/>
      <c r="BO105" s="274"/>
      <c r="BP105" s="274" t="str">
        <f t="shared" si="23"/>
        <v/>
      </c>
      <c r="BQ105" s="251"/>
      <c r="BR105" s="251"/>
      <c r="BT105" s="251"/>
      <c r="BU105" s="251"/>
    </row>
    <row r="106" spans="1:73" s="248" customFormat="1" x14ac:dyDescent="0.3">
      <c r="A106" s="250">
        <f>IF(B106="MATIERE",VLOOKUP($C106,MATIERE!$B$2:$K$601,10,0),IF(B106="MOA",VLOOKUP($C106,ATELIER!$B$2:$K$291,10,0),IF(B106="MOC",VLOOKUP($C106,CHANTIER!$B$2:$K$291,10,0),IF(B106="MP",VLOOKUP($C106,MINIPELLE!$B$2:$K$291,10,0),""))))</f>
        <v>538</v>
      </c>
      <c r="B106" s="248" t="s">
        <v>294</v>
      </c>
      <c r="C106" s="248" t="s">
        <v>1715</v>
      </c>
      <c r="D106" s="274" t="str">
        <f>IF(B106="MATIERE",VLOOKUP($C106,[4]MATIERE!$B$2:$K$601,6,0),IF(B106="MOA",VLOOKUP($C106,[4]ATELIER!$B$2:$K$291,3,0),IF(B106="MOC",VLOOKUP($C106,[4]CHANTIER!$B$2:$K$291,3,0),IF(B106="MP",VLOOKUP($C106,[4]MINIPELLE!$B$2:$K$291,3,0),""))))</f>
        <v>pc</v>
      </c>
      <c r="F106" s="251"/>
      <c r="H106" s="251"/>
      <c r="J106" s="251"/>
      <c r="L106" s="251"/>
      <c r="N106" s="251"/>
      <c r="P106" s="251"/>
      <c r="R106" s="251"/>
      <c r="T106" s="251" t="s">
        <v>1760</v>
      </c>
      <c r="V106" s="251"/>
      <c r="W106" s="274" t="str">
        <f t="shared" si="20"/>
        <v/>
      </c>
      <c r="X106" s="274" t="str">
        <f t="shared" si="24"/>
        <v/>
      </c>
      <c r="Y106" s="274" t="str">
        <f t="shared" si="25"/>
        <v/>
      </c>
      <c r="Z106" s="274" t="str">
        <f t="shared" si="26"/>
        <v/>
      </c>
      <c r="AA106" s="274" t="str">
        <f t="shared" si="27"/>
        <v/>
      </c>
      <c r="AB106" s="274" t="str">
        <f t="shared" si="28"/>
        <v/>
      </c>
      <c r="AC106" s="274" t="str">
        <f t="shared" si="29"/>
        <v/>
      </c>
      <c r="AD106" s="274" t="str">
        <f t="shared" si="30"/>
        <v/>
      </c>
      <c r="AE106" s="274" t="str">
        <f t="shared" si="31"/>
        <v/>
      </c>
      <c r="AF106" s="274" t="str">
        <f t="shared" si="32"/>
        <v/>
      </c>
      <c r="AG106" s="274" t="str">
        <f t="shared" si="33"/>
        <v/>
      </c>
      <c r="AH106" s="274" t="str">
        <f t="shared" si="34"/>
        <v/>
      </c>
      <c r="AI106" s="274" t="str">
        <f t="shared" si="35"/>
        <v/>
      </c>
      <c r="AJ106" s="274" t="str">
        <f t="shared" si="36"/>
        <v/>
      </c>
      <c r="AK106" s="274" t="str">
        <f t="shared" si="37"/>
        <v xml:space="preserve">INSERT INTO SC_SystemeProduits(RefDimension,NomSysteme,typePresta,ligne,formule,cte1,DateModif) values (null,'COLLECTE_PR1','MATIERE',538,'#SPR900V150BG#',null,now());
</v>
      </c>
      <c r="AL106" s="274" t="str">
        <f t="shared" si="21"/>
        <v/>
      </c>
      <c r="AM106" s="274" t="str">
        <f t="shared" si="22"/>
        <v/>
      </c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  <c r="BJ106" s="274"/>
      <c r="BK106" s="274"/>
      <c r="BL106" s="274"/>
      <c r="BM106" s="274"/>
      <c r="BN106" s="274"/>
      <c r="BO106" s="274"/>
      <c r="BP106" s="274" t="str">
        <f t="shared" si="23"/>
        <v/>
      </c>
      <c r="BQ106" s="251"/>
      <c r="BR106" s="251"/>
      <c r="BT106" s="251"/>
      <c r="BU106" s="251"/>
    </row>
    <row r="107" spans="1:73" s="248" customFormat="1" x14ac:dyDescent="0.3">
      <c r="A107" s="250">
        <f>IF(B107="MATIERE",VLOOKUP($C107,MATIERE!$B$2:$K$601,10,0),IF(B107="MOA",VLOOKUP($C107,ATELIER!$B$2:$K$291,10,0),IF(B107="MOC",VLOOKUP($C107,CHANTIER!$B$2:$K$291,10,0),IF(B107="MP",VLOOKUP($C107,MINIPELLE!$B$2:$K$291,10,0),""))))</f>
        <v>539</v>
      </c>
      <c r="B107" s="248" t="s">
        <v>294</v>
      </c>
      <c r="C107" s="248" t="s">
        <v>1717</v>
      </c>
      <c r="D107" s="274" t="str">
        <f>IF(B107="MATIERE",VLOOKUP($C107,[4]MATIERE!$B$2:$K$601,6,0),IF(B107="MOA",VLOOKUP($C107,[4]ATELIER!$B$2:$K$291,3,0),IF(B107="MOC",VLOOKUP($C107,[4]CHANTIER!$B$2:$K$291,3,0),IF(B107="MP",VLOOKUP($C107,[4]MINIPELLE!$B$2:$K$291,3,0),""))))</f>
        <v>pc</v>
      </c>
      <c r="F107" s="251"/>
      <c r="H107" s="251"/>
      <c r="J107" s="251"/>
      <c r="L107" s="251"/>
      <c r="N107" s="251"/>
      <c r="P107" s="251"/>
      <c r="R107" s="251"/>
      <c r="T107" s="251" t="s">
        <v>1761</v>
      </c>
      <c r="V107" s="251"/>
      <c r="W107" s="274" t="str">
        <f t="shared" si="20"/>
        <v/>
      </c>
      <c r="X107" s="274" t="str">
        <f t="shared" si="24"/>
        <v/>
      </c>
      <c r="Y107" s="274" t="str">
        <f t="shared" si="25"/>
        <v/>
      </c>
      <c r="Z107" s="274" t="str">
        <f t="shared" si="26"/>
        <v/>
      </c>
      <c r="AA107" s="274" t="str">
        <f t="shared" si="27"/>
        <v/>
      </c>
      <c r="AB107" s="274" t="str">
        <f t="shared" si="28"/>
        <v/>
      </c>
      <c r="AC107" s="274" t="str">
        <f t="shared" si="29"/>
        <v/>
      </c>
      <c r="AD107" s="274" t="str">
        <f t="shared" si="30"/>
        <v/>
      </c>
      <c r="AE107" s="274" t="str">
        <f t="shared" si="31"/>
        <v/>
      </c>
      <c r="AF107" s="274" t="str">
        <f t="shared" si="32"/>
        <v/>
      </c>
      <c r="AG107" s="274" t="str">
        <f t="shared" si="33"/>
        <v/>
      </c>
      <c r="AH107" s="274" t="str">
        <f t="shared" si="34"/>
        <v/>
      </c>
      <c r="AI107" s="274" t="str">
        <f t="shared" si="35"/>
        <v/>
      </c>
      <c r="AJ107" s="274" t="str">
        <f t="shared" si="36"/>
        <v/>
      </c>
      <c r="AK107" s="274" t="str">
        <f t="shared" si="37"/>
        <v xml:space="preserve">INSERT INTO SC_SystemeProduits(RefDimension,NomSysteme,typePresta,ligne,formule,cte1,DateModif) values (null,'COLLECTE_PR1','MATIERE',539,'#SPR1200V150BG#',null,now());
</v>
      </c>
      <c r="AL107" s="274" t="str">
        <f t="shared" si="21"/>
        <v/>
      </c>
      <c r="AM107" s="274" t="str">
        <f t="shared" si="22"/>
        <v/>
      </c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  <c r="BJ107" s="274"/>
      <c r="BK107" s="274"/>
      <c r="BL107" s="274"/>
      <c r="BM107" s="274"/>
      <c r="BN107" s="274"/>
      <c r="BO107" s="274"/>
      <c r="BP107" s="274" t="str">
        <f t="shared" si="23"/>
        <v/>
      </c>
      <c r="BQ107" s="251"/>
      <c r="BR107" s="251"/>
      <c r="BT107" s="251"/>
      <c r="BU107" s="251"/>
    </row>
    <row r="108" spans="1:73" s="248" customFormat="1" x14ac:dyDescent="0.3">
      <c r="A108" s="250">
        <f>IF(B108="MATIERE",VLOOKUP($C108,MATIERE!$B$2:$K$601,10,0),IF(B108="MOA",VLOOKUP($C108,ATELIER!$B$2:$K$291,10,0),IF(B108="MOC",VLOOKUP($C108,CHANTIER!$B$2:$K$291,10,0),IF(B108="MP",VLOOKUP($C108,MINIPELLE!$B$2:$K$291,10,0),""))))</f>
        <v>540</v>
      </c>
      <c r="B108" s="248" t="s">
        <v>294</v>
      </c>
      <c r="C108" s="248" t="s">
        <v>1719</v>
      </c>
      <c r="D108" s="274" t="str">
        <f>IF(B108="MATIERE",VLOOKUP($C108,[4]MATIERE!$B$2:$K$601,6,0),IF(B108="MOA",VLOOKUP($C108,[4]ATELIER!$B$2:$K$291,3,0),IF(B108="MOC",VLOOKUP($C108,[4]CHANTIER!$B$2:$K$291,3,0),IF(B108="MP",VLOOKUP($C108,[4]MINIPELLE!$B$2:$K$291,3,0),""))))</f>
        <v>pc</v>
      </c>
      <c r="F108" s="251"/>
      <c r="H108" s="251"/>
      <c r="J108" s="251"/>
      <c r="L108" s="251"/>
      <c r="N108" s="251"/>
      <c r="P108" s="251"/>
      <c r="R108" s="251"/>
      <c r="T108" s="251" t="s">
        <v>1762</v>
      </c>
      <c r="V108" s="251"/>
      <c r="W108" s="274" t="str">
        <f t="shared" si="20"/>
        <v/>
      </c>
      <c r="X108" s="274" t="str">
        <f t="shared" si="24"/>
        <v/>
      </c>
      <c r="Y108" s="274" t="str">
        <f t="shared" si="25"/>
        <v/>
      </c>
      <c r="Z108" s="274" t="str">
        <f t="shared" si="26"/>
        <v/>
      </c>
      <c r="AA108" s="274" t="str">
        <f t="shared" si="27"/>
        <v/>
      </c>
      <c r="AB108" s="274" t="str">
        <f t="shared" si="28"/>
        <v/>
      </c>
      <c r="AC108" s="274" t="str">
        <f t="shared" si="29"/>
        <v/>
      </c>
      <c r="AD108" s="274" t="str">
        <f t="shared" si="30"/>
        <v/>
      </c>
      <c r="AE108" s="274" t="str">
        <f t="shared" si="31"/>
        <v/>
      </c>
      <c r="AF108" s="274" t="str">
        <f t="shared" si="32"/>
        <v/>
      </c>
      <c r="AG108" s="274" t="str">
        <f t="shared" si="33"/>
        <v/>
      </c>
      <c r="AH108" s="274" t="str">
        <f t="shared" si="34"/>
        <v/>
      </c>
      <c r="AI108" s="274" t="str">
        <f t="shared" si="35"/>
        <v/>
      </c>
      <c r="AJ108" s="274" t="str">
        <f t="shared" si="36"/>
        <v/>
      </c>
      <c r="AK108" s="274" t="str">
        <f t="shared" si="37"/>
        <v xml:space="preserve">INSERT INTO SC_SystemeProduits(RefDimension,NomSysteme,typePresta,ligne,formule,cte1,DateModif) values (null,'COLLECTE_PR1','MATIERE',540,'#SPR1500V150BG#',null,now());
</v>
      </c>
      <c r="AL108" s="274" t="str">
        <f t="shared" si="21"/>
        <v/>
      </c>
      <c r="AM108" s="274" t="str">
        <f t="shared" si="22"/>
        <v/>
      </c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  <c r="BJ108" s="274"/>
      <c r="BK108" s="274"/>
      <c r="BL108" s="274"/>
      <c r="BM108" s="274"/>
      <c r="BN108" s="274"/>
      <c r="BO108" s="274"/>
      <c r="BP108" s="274" t="str">
        <f t="shared" si="23"/>
        <v/>
      </c>
      <c r="BQ108" s="251"/>
      <c r="BR108" s="251"/>
      <c r="BT108" s="251"/>
      <c r="BU108" s="251"/>
    </row>
    <row r="109" spans="1:73" s="248" customFormat="1" x14ac:dyDescent="0.3">
      <c r="A109" s="250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  <c r="D109" s="274" t="str">
        <f>IF(B109="MATIERE",VLOOKUP($C109,MATIERE!$B$2:$K$601,6,0),IF(B109="MOA",VLOOKUP($C109,ATELIER!$B$2:$K$291,3,0),IF(B109="MOC",VLOOKUP($C109,CHANTIER!$B$2:$K$291,3,0),IF(B109="MP",VLOOKUP($C109,MINIPELLE!$B$2:$K$291,3,0),""))))</f>
        <v/>
      </c>
      <c r="F109" s="251"/>
      <c r="H109" s="251"/>
      <c r="J109" s="251"/>
      <c r="L109" s="251"/>
      <c r="N109" s="251"/>
      <c r="P109" s="251"/>
      <c r="R109" s="251"/>
      <c r="T109" s="251"/>
      <c r="V109" s="251"/>
      <c r="W109" s="274" t="str">
        <f t="shared" ref="W109:W122" si="38">IF(F109="","",SUBSTITUTE(SUBSTITUTE(SUBSTITUTE(SUBSTITUTE(SUBSTITUTE($W$1,"#ID#",$E$1),"#TYPE#",$B109),"#LIGNE#",$A109),"#FORMULE#",IF(F109="","null",CONCATENATE("'",F109,"'"))),"#CTE1#",IF(G109="","null",CONCATENATE("'",G109,"'"))))</f>
        <v/>
      </c>
      <c r="X109" s="274" t="str">
        <f t="shared" ref="X109:X122" si="39">IF(G109="","",SUBSTITUTE(SUBSTITUTE(SUBSTITUTE(SUBSTITUTE(SUBSTITUTE($W$1,"#ID#",$E$1),"#TYPE#",$B109),"#LIGNE#",$A109),"#FORMULE#",IF(G109="","null",CONCATENATE("'",G109,"'"))),"#CTE1#",IF(H109="","null",CONCATENATE("'",H109,"'"))))</f>
        <v/>
      </c>
      <c r="Y109" s="274" t="str">
        <f t="shared" ref="Y109:Y122" si="40">IF(H109="","",SUBSTITUTE(SUBSTITUTE(SUBSTITUTE(SUBSTITUTE(SUBSTITUTE($W$1,"#ID#",$E$1),"#TYPE#",$B109),"#LIGNE#",$A109),"#FORMULE#",IF(H109="","null",CONCATENATE("'",H109,"'"))),"#CTE1#",IF(I109="","null",CONCATENATE("'",I109,"'"))))</f>
        <v/>
      </c>
      <c r="Z109" s="274" t="str">
        <f t="shared" ref="Z109:Z122" si="41">IF(I109="","",SUBSTITUTE(SUBSTITUTE(SUBSTITUTE(SUBSTITUTE(SUBSTITUTE($W$1,"#ID#",$E$1),"#TYPE#",$B109),"#LIGNE#",$A109),"#FORMULE#",IF(I109="","null",CONCATENATE("'",I109,"'"))),"#CTE1#",IF(J109="","null",CONCATENATE("'",J109,"'"))))</f>
        <v/>
      </c>
      <c r="AA109" s="274" t="str">
        <f t="shared" ref="AA109:AA122" si="42">IF(J109="","",SUBSTITUTE(SUBSTITUTE(SUBSTITUTE(SUBSTITUTE(SUBSTITUTE($W$1,"#ID#",$E$1),"#TYPE#",$B109),"#LIGNE#",$A109),"#FORMULE#",IF(J109="","null",CONCATENATE("'",J109,"'"))),"#CTE1#",IF(K109="","null",CONCATENATE("'",K109,"'"))))</f>
        <v/>
      </c>
      <c r="AB109" s="274" t="str">
        <f t="shared" ref="AB109:AB122" si="43">IF(K109="","",SUBSTITUTE(SUBSTITUTE(SUBSTITUTE(SUBSTITUTE(SUBSTITUTE($W$1,"#ID#",$E$1),"#TYPE#",$B109),"#LIGNE#",$A109),"#FORMULE#",IF(K109="","null",CONCATENATE("'",K109,"'"))),"#CTE1#",IF(L109="","null",CONCATENATE("'",L109,"'"))))</f>
        <v/>
      </c>
      <c r="AC109" s="274" t="str">
        <f t="shared" ref="AC109:AC122" si="44">IF(L109="","",SUBSTITUTE(SUBSTITUTE(SUBSTITUTE(SUBSTITUTE(SUBSTITUTE($W$1,"#ID#",$E$1),"#TYPE#",$B109),"#LIGNE#",$A109),"#FORMULE#",IF(L109="","null",CONCATENATE("'",L109,"'"))),"#CTE1#",IF(M109="","null",CONCATENATE("'",M109,"'"))))</f>
        <v/>
      </c>
      <c r="AD109" s="274" t="str">
        <f t="shared" ref="AD109:AD122" si="45">IF(M109="","",SUBSTITUTE(SUBSTITUTE(SUBSTITUTE(SUBSTITUTE(SUBSTITUTE($W$1,"#ID#",$E$1),"#TYPE#",$B109),"#LIGNE#",$A109),"#FORMULE#",IF(M109="","null",CONCATENATE("'",M109,"'"))),"#CTE1#",IF(N109="","null",CONCATENATE("'",N109,"'"))))</f>
        <v/>
      </c>
      <c r="AE109" s="274" t="str">
        <f t="shared" ref="AE109:AE122" si="46">IF(N109="","",SUBSTITUTE(SUBSTITUTE(SUBSTITUTE(SUBSTITUTE(SUBSTITUTE($W$1,"#ID#",$E$1),"#TYPE#",$B109),"#LIGNE#",$A109),"#FORMULE#",IF(N109="","null",CONCATENATE("'",N109,"'"))),"#CTE1#",IF(O109="","null",CONCATENATE("'",O109,"'"))))</f>
        <v/>
      </c>
      <c r="AF109" s="274" t="str">
        <f t="shared" ref="AF109:AF122" si="47">IF(O109="","",SUBSTITUTE(SUBSTITUTE(SUBSTITUTE(SUBSTITUTE(SUBSTITUTE($W$1,"#ID#",$E$1),"#TYPE#",$B109),"#LIGNE#",$A109),"#FORMULE#",IF(O109="","null",CONCATENATE("'",O109,"'"))),"#CTE1#",IF(P109="","null",CONCATENATE("'",P109,"'"))))</f>
        <v/>
      </c>
      <c r="AG109" s="274" t="str">
        <f t="shared" ref="AG109:AG122" si="48">IF(P109="","",SUBSTITUTE(SUBSTITUTE(SUBSTITUTE(SUBSTITUTE(SUBSTITUTE($W$1,"#ID#",$E$1),"#TYPE#",$B109),"#LIGNE#",$A109),"#FORMULE#",IF(P109="","null",CONCATENATE("'",P109,"'"))),"#CTE1#",IF(Q109="","null",CONCATENATE("'",Q109,"'"))))</f>
        <v/>
      </c>
      <c r="AH109" s="274" t="str">
        <f t="shared" ref="AH109:AH122" si="49">IF(Q109="","",SUBSTITUTE(SUBSTITUTE(SUBSTITUTE(SUBSTITUTE(SUBSTITUTE($W$1,"#ID#",$E$1),"#TYPE#",$B109),"#LIGNE#",$A109),"#FORMULE#",IF(Q109="","null",CONCATENATE("'",Q109,"'"))),"#CTE1#",IF(R109="","null",CONCATENATE("'",R109,"'"))))</f>
        <v/>
      </c>
      <c r="AI109" s="274" t="str">
        <f t="shared" ref="AI109:AI122" si="50">IF(R109="","",SUBSTITUTE(SUBSTITUTE(SUBSTITUTE(SUBSTITUTE(SUBSTITUTE($W$1,"#ID#",$E$1),"#TYPE#",$B109),"#LIGNE#",$A109),"#FORMULE#",IF(R109="","null",CONCATENATE("'",R109,"'"))),"#CTE1#",IF(S109="","null",CONCATENATE("'",S109,"'"))))</f>
        <v/>
      </c>
      <c r="AJ109" s="274" t="str">
        <f t="shared" ref="AJ109:AJ122" si="51">IF(S109="","",SUBSTITUTE(SUBSTITUTE(SUBSTITUTE(SUBSTITUTE(SUBSTITUTE($W$1,"#ID#",$E$1),"#TYPE#",$B109),"#LIGNE#",$A109),"#FORMULE#",IF(S109="","null",CONCATENATE("'",S109,"'"))),"#CTE1#",IF(T109="","null",CONCATENATE("'",T109,"'"))))</f>
        <v/>
      </c>
      <c r="AK109" s="274" t="str">
        <f t="shared" ref="AK109:AK122" si="52">IF(T109="","",SUBSTITUTE(SUBSTITUTE(SUBSTITUTE(SUBSTITUTE(SUBSTITUTE($W$1,"#ID#",$E$1),"#TYPE#",$B109),"#LIGNE#",$A109),"#FORMULE#",IF(T109="","null",CONCATENATE("'",T109,"'"))),"#CTE1#",IF(U109="","null",CONCATENATE("'",U109,"'"))))</f>
        <v/>
      </c>
      <c r="AL109" s="274" t="str">
        <f t="shared" ref="AL109:AL122" si="53">IF(U109="","",SUBSTITUTE(SUBSTITUTE(SUBSTITUTE(SUBSTITUTE(SUBSTITUTE($W$1,"#ID#",$E$1),"#TYPE#",$B109),"#LIGNE#",$A109),"#FORMULE#",IF(U109="","null",CONCATENATE("'",U109,"'"))),"#CTE1#",IF(V109="","null",CONCATENATE("'",V109,"'"))))</f>
        <v/>
      </c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  <c r="BJ109" s="274"/>
      <c r="BK109" s="274"/>
      <c r="BL109" s="274"/>
      <c r="BM109" s="274"/>
      <c r="BN109" s="274"/>
      <c r="BO109" s="274"/>
      <c r="BP109" s="274" t="str">
        <f t="shared" si="23"/>
        <v/>
      </c>
      <c r="BQ109" s="251"/>
      <c r="BR109" s="251"/>
      <c r="BT109" s="251"/>
      <c r="BU109" s="251"/>
    </row>
    <row r="110" spans="1:73" s="248" customFormat="1" x14ac:dyDescent="0.3">
      <c r="A110" s="250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  <c r="D110" s="274" t="str">
        <f>IF(B110="MATIERE",VLOOKUP($C110,MATIERE!$B$2:$K$601,6,0),IF(B110="MOA",VLOOKUP($C110,ATELIER!$B$2:$K$291,3,0),IF(B110="MOC",VLOOKUP($C110,CHANTIER!$B$2:$K$291,3,0),IF(B110="MP",VLOOKUP($C110,MINIPELLE!$B$2:$K$291,3,0),""))))</f>
        <v/>
      </c>
      <c r="F110" s="251"/>
      <c r="H110" s="251"/>
      <c r="J110" s="251"/>
      <c r="L110" s="251"/>
      <c r="N110" s="251"/>
      <c r="P110" s="251"/>
      <c r="R110" s="251"/>
      <c r="T110" s="251"/>
      <c r="V110" s="251"/>
      <c r="W110" s="274" t="str">
        <f t="shared" si="38"/>
        <v/>
      </c>
      <c r="X110" s="274" t="str">
        <f t="shared" si="39"/>
        <v/>
      </c>
      <c r="Y110" s="274" t="str">
        <f t="shared" si="40"/>
        <v/>
      </c>
      <c r="Z110" s="274" t="str">
        <f t="shared" si="41"/>
        <v/>
      </c>
      <c r="AA110" s="274" t="str">
        <f t="shared" si="42"/>
        <v/>
      </c>
      <c r="AB110" s="274" t="str">
        <f t="shared" si="43"/>
        <v/>
      </c>
      <c r="AC110" s="274" t="str">
        <f t="shared" si="44"/>
        <v/>
      </c>
      <c r="AD110" s="274" t="str">
        <f t="shared" si="45"/>
        <v/>
      </c>
      <c r="AE110" s="274" t="str">
        <f t="shared" si="46"/>
        <v/>
      </c>
      <c r="AF110" s="274" t="str">
        <f t="shared" si="47"/>
        <v/>
      </c>
      <c r="AG110" s="274" t="str">
        <f t="shared" si="48"/>
        <v/>
      </c>
      <c r="AH110" s="274" t="str">
        <f t="shared" si="49"/>
        <v/>
      </c>
      <c r="AI110" s="274" t="str">
        <f t="shared" si="50"/>
        <v/>
      </c>
      <c r="AJ110" s="274" t="str">
        <f t="shared" si="51"/>
        <v/>
      </c>
      <c r="AK110" s="274" t="str">
        <f t="shared" si="52"/>
        <v/>
      </c>
      <c r="AL110" s="274" t="str">
        <f t="shared" si="53"/>
        <v/>
      </c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 t="str">
        <f t="shared" si="23"/>
        <v/>
      </c>
      <c r="BQ110" s="251"/>
      <c r="BR110" s="251"/>
      <c r="BT110" s="251"/>
      <c r="BU110" s="251"/>
    </row>
    <row r="111" spans="1:73" s="248" customFormat="1" x14ac:dyDescent="0.3">
      <c r="A111" s="250">
        <f>IF(B111="MATIERE",VLOOKUP($C111,MATIERE!$B$2:$K$601,10,0),IF(B111="MOA",VLOOKUP($C111,ATELIER!$B$2:$K$291,10,0),IF(B111="MOC",VLOOKUP($C111,CHANTIER!$B$2:$K$291,10,0),IF(B111="MP",VLOOKUP($C111,MINIPELLE!$B$2:$K$291,10,0),""))))</f>
        <v>435</v>
      </c>
      <c r="B111" s="248" t="s">
        <v>294</v>
      </c>
      <c r="C111" s="248" t="s">
        <v>1158</v>
      </c>
      <c r="D111" s="274" t="str">
        <f>IF(B111="MATIERE",VLOOKUP($C111,MATIERE!$B$2:$K$601,6,0),IF(B111="MOA",VLOOKUP($C111,ATELIER!$B$2:$K$291,3,0),IF(B111="MOC",VLOOKUP($C111,CHANTIER!$B$2:$K$291,3,0),IF(B111="MP",VLOOKUP($C111,MINIPELLE!$B$2:$K$291,3,0),""))))</f>
        <v>pc</v>
      </c>
      <c r="F111" s="251"/>
      <c r="H111" s="251"/>
      <c r="J111" s="251"/>
      <c r="L111" s="251"/>
      <c r="N111" s="251"/>
      <c r="P111" s="251"/>
      <c r="R111" s="251"/>
      <c r="T111" s="251"/>
      <c r="V111" s="251"/>
      <c r="W111" s="274" t="str">
        <f t="shared" si="38"/>
        <v/>
      </c>
      <c r="X111" s="274" t="str">
        <f t="shared" si="39"/>
        <v/>
      </c>
      <c r="Y111" s="274" t="str">
        <f t="shared" si="40"/>
        <v/>
      </c>
      <c r="Z111" s="274" t="str">
        <f t="shared" si="41"/>
        <v/>
      </c>
      <c r="AA111" s="274" t="str">
        <f t="shared" si="42"/>
        <v/>
      </c>
      <c r="AB111" s="274" t="str">
        <f t="shared" si="43"/>
        <v/>
      </c>
      <c r="AC111" s="274" t="str">
        <f t="shared" si="44"/>
        <v/>
      </c>
      <c r="AD111" s="274" t="str">
        <f t="shared" si="45"/>
        <v/>
      </c>
      <c r="AE111" s="274" t="str">
        <f t="shared" si="46"/>
        <v/>
      </c>
      <c r="AF111" s="274" t="str">
        <f t="shared" si="47"/>
        <v/>
      </c>
      <c r="AG111" s="274" t="str">
        <f t="shared" si="48"/>
        <v/>
      </c>
      <c r="AH111" s="274" t="str">
        <f t="shared" si="49"/>
        <v/>
      </c>
      <c r="AI111" s="274" t="str">
        <f t="shared" si="50"/>
        <v/>
      </c>
      <c r="AJ111" s="274" t="str">
        <f t="shared" si="51"/>
        <v/>
      </c>
      <c r="AK111" s="274" t="str">
        <f t="shared" si="52"/>
        <v/>
      </c>
      <c r="AL111" s="274" t="str">
        <f t="shared" si="53"/>
        <v/>
      </c>
      <c r="AM111" s="274"/>
      <c r="AN111" s="274"/>
      <c r="AO111" s="274"/>
      <c r="AP111" s="274"/>
      <c r="AQ111" s="274"/>
      <c r="AR111" s="274"/>
      <c r="AS111" s="274"/>
      <c r="AT111" s="274"/>
      <c r="AU111" s="274"/>
      <c r="AV111" s="274"/>
      <c r="AW111" s="274"/>
      <c r="AX111" s="274"/>
      <c r="AY111" s="274"/>
      <c r="AZ111" s="274"/>
      <c r="BA111" s="274"/>
      <c r="BB111" s="274"/>
      <c r="BC111" s="274"/>
      <c r="BD111" s="274"/>
      <c r="BE111" s="274"/>
      <c r="BF111" s="274"/>
      <c r="BG111" s="274"/>
      <c r="BH111" s="274"/>
      <c r="BI111" s="274"/>
      <c r="BJ111" s="274"/>
      <c r="BK111" s="274"/>
      <c r="BL111" s="274"/>
      <c r="BM111" s="274"/>
      <c r="BN111" s="274"/>
      <c r="BO111" s="274"/>
      <c r="BP111" s="274" t="str">
        <f t="shared" si="23"/>
        <v/>
      </c>
      <c r="BQ111" s="251"/>
      <c r="BR111" s="251"/>
      <c r="BT111" s="251"/>
      <c r="BU111" s="251"/>
    </row>
    <row r="112" spans="1:73" s="248" customFormat="1" x14ac:dyDescent="0.3">
      <c r="A112" s="250">
        <f>IF(B112="MATIERE",VLOOKUP($C112,MATIERE!$B$2:$K$601,10,0),IF(B112="MOA",VLOOKUP($C112,ATELIER!$B$2:$K$291,10,0),IF(B112="MOC",VLOOKUP($C112,CHANTIER!$B$2:$K$291,10,0),IF(B112="MP",VLOOKUP($C112,MINIPELLE!$B$2:$K$291,10,0),""))))</f>
        <v>502</v>
      </c>
      <c r="B112" s="248" t="s">
        <v>294</v>
      </c>
      <c r="C112" s="248" t="s">
        <v>1501</v>
      </c>
      <c r="D112" s="274" t="str">
        <f>IF(B112="MATIERE",VLOOKUP($C112,MATIERE!$B$2:$K$601,6,0),IF(B112="MOA",VLOOKUP($C112,ATELIER!$B$2:$K$291,3,0),IF(B112="MOC",VLOOKUP($C112,CHANTIER!$B$2:$K$291,3,0),IF(B112="MP",VLOOKUP($C112,MINIPELLE!$B$2:$K$291,3,0),""))))</f>
        <v>pc</v>
      </c>
      <c r="F112" s="251"/>
      <c r="H112" s="251"/>
      <c r="J112" s="251"/>
      <c r="L112" s="251"/>
      <c r="N112" s="251"/>
      <c r="P112" s="251"/>
      <c r="R112" s="251"/>
      <c r="T112" s="251"/>
      <c r="V112" s="251"/>
      <c r="W112" s="274" t="str">
        <f t="shared" si="38"/>
        <v/>
      </c>
      <c r="X112" s="274" t="str">
        <f t="shared" si="39"/>
        <v/>
      </c>
      <c r="Y112" s="274" t="str">
        <f t="shared" si="40"/>
        <v/>
      </c>
      <c r="Z112" s="274" t="str">
        <f t="shared" si="41"/>
        <v/>
      </c>
      <c r="AA112" s="274" t="str">
        <f t="shared" si="42"/>
        <v/>
      </c>
      <c r="AB112" s="274" t="str">
        <f t="shared" si="43"/>
        <v/>
      </c>
      <c r="AC112" s="274" t="str">
        <f t="shared" si="44"/>
        <v/>
      </c>
      <c r="AD112" s="274" t="str">
        <f t="shared" si="45"/>
        <v/>
      </c>
      <c r="AE112" s="274" t="str">
        <f t="shared" si="46"/>
        <v/>
      </c>
      <c r="AF112" s="274" t="str">
        <f t="shared" si="47"/>
        <v/>
      </c>
      <c r="AG112" s="274" t="str">
        <f t="shared" si="48"/>
        <v/>
      </c>
      <c r="AH112" s="274" t="str">
        <f t="shared" si="49"/>
        <v/>
      </c>
      <c r="AI112" s="274" t="str">
        <f t="shared" si="50"/>
        <v/>
      </c>
      <c r="AJ112" s="274" t="str">
        <f t="shared" si="51"/>
        <v/>
      </c>
      <c r="AK112" s="274" t="str">
        <f t="shared" si="52"/>
        <v/>
      </c>
      <c r="AL112" s="274" t="str">
        <f t="shared" si="53"/>
        <v/>
      </c>
      <c r="AM112" s="274"/>
      <c r="AN112" s="274"/>
      <c r="AO112" s="274"/>
      <c r="AP112" s="274"/>
      <c r="AQ112" s="274"/>
      <c r="AR112" s="274"/>
      <c r="AS112" s="274"/>
      <c r="AT112" s="274"/>
      <c r="AU112" s="274"/>
      <c r="AV112" s="274"/>
      <c r="AW112" s="274"/>
      <c r="AX112" s="274"/>
      <c r="AY112" s="274"/>
      <c r="AZ112" s="274"/>
      <c r="BA112" s="274"/>
      <c r="BB112" s="274"/>
      <c r="BC112" s="274"/>
      <c r="BD112" s="274"/>
      <c r="BE112" s="274"/>
      <c r="BF112" s="274"/>
      <c r="BG112" s="274"/>
      <c r="BH112" s="274"/>
      <c r="BI112" s="274"/>
      <c r="BJ112" s="274"/>
      <c r="BK112" s="274"/>
      <c r="BL112" s="274"/>
      <c r="BM112" s="274"/>
      <c r="BN112" s="274"/>
      <c r="BO112" s="274"/>
      <c r="BP112" s="274" t="str">
        <f t="shared" si="23"/>
        <v/>
      </c>
      <c r="BQ112" s="251"/>
      <c r="BR112" s="251"/>
      <c r="BT112" s="251"/>
      <c r="BU112" s="251"/>
    </row>
    <row r="113" spans="1:73" s="248" customFormat="1" x14ac:dyDescent="0.3">
      <c r="A113" s="250">
        <f>IF(B113="MATIERE",VLOOKUP($C113,MATIERE!$B$2:$K$601,10,0),IF(B113="MOA",VLOOKUP($C113,ATELIER!$B$2:$K$291,10,0),IF(B113="MOC",VLOOKUP($C113,CHANTIER!$B$2:$K$291,10,0),IF(B113="MP",VLOOKUP($C113,MINIPELLE!$B$2:$K$291,10,0),""))))</f>
        <v>87</v>
      </c>
      <c r="B113" s="248" t="s">
        <v>294</v>
      </c>
      <c r="C113" s="275" t="s">
        <v>1674</v>
      </c>
      <c r="D113" s="274" t="str">
        <f>IF(B113="MATIERE",VLOOKUP($C113,MATIERE!$B$2:$K$601,6,0),IF(B113="MOA",VLOOKUP($C113,ATELIER!$B$2:$K$291,3,0),IF(B113="MOC",VLOOKUP($C113,CHANTIER!$B$2:$K$291,3,0),IF(B113="MP",VLOOKUP($C113,MINIPELLE!$B$2:$K$291,3,0),""))))</f>
        <v>pc</v>
      </c>
      <c r="F113" s="251"/>
      <c r="H113" s="251"/>
      <c r="J113" s="251"/>
      <c r="L113" s="251"/>
      <c r="N113" s="251"/>
      <c r="P113" s="251"/>
      <c r="R113" s="251"/>
      <c r="T113" s="251"/>
      <c r="V113" s="251"/>
      <c r="W113" s="274" t="str">
        <f t="shared" si="38"/>
        <v/>
      </c>
      <c r="X113" s="274" t="str">
        <f t="shared" si="39"/>
        <v/>
      </c>
      <c r="Y113" s="274" t="str">
        <f t="shared" si="40"/>
        <v/>
      </c>
      <c r="Z113" s="274" t="str">
        <f t="shared" si="41"/>
        <v/>
      </c>
      <c r="AA113" s="274" t="str">
        <f t="shared" si="42"/>
        <v/>
      </c>
      <c r="AB113" s="274" t="str">
        <f t="shared" si="43"/>
        <v/>
      </c>
      <c r="AC113" s="274" t="str">
        <f t="shared" si="44"/>
        <v/>
      </c>
      <c r="AD113" s="274" t="str">
        <f t="shared" si="45"/>
        <v/>
      </c>
      <c r="AE113" s="274" t="str">
        <f t="shared" si="46"/>
        <v/>
      </c>
      <c r="AF113" s="274" t="str">
        <f t="shared" si="47"/>
        <v/>
      </c>
      <c r="AG113" s="274" t="str">
        <f t="shared" si="48"/>
        <v/>
      </c>
      <c r="AH113" s="274" t="str">
        <f t="shared" si="49"/>
        <v/>
      </c>
      <c r="AI113" s="274" t="str">
        <f t="shared" si="50"/>
        <v/>
      </c>
      <c r="AJ113" s="274" t="str">
        <f t="shared" si="51"/>
        <v/>
      </c>
      <c r="AK113" s="274" t="str">
        <f t="shared" si="52"/>
        <v/>
      </c>
      <c r="AL113" s="274" t="str">
        <f t="shared" si="53"/>
        <v/>
      </c>
      <c r="AM113" s="274"/>
      <c r="AN113" s="274"/>
      <c r="AO113" s="274"/>
      <c r="AP113" s="274"/>
      <c r="AQ113" s="274"/>
      <c r="AR113" s="274"/>
      <c r="AS113" s="274"/>
      <c r="AT113" s="274"/>
      <c r="AU113" s="274"/>
      <c r="AV113" s="274"/>
      <c r="AW113" s="274"/>
      <c r="AX113" s="274"/>
      <c r="AY113" s="274"/>
      <c r="AZ113" s="274"/>
      <c r="BA113" s="274"/>
      <c r="BB113" s="274"/>
      <c r="BC113" s="274"/>
      <c r="BD113" s="274"/>
      <c r="BE113" s="274"/>
      <c r="BF113" s="274"/>
      <c r="BG113" s="274"/>
      <c r="BH113" s="274"/>
      <c r="BI113" s="274"/>
      <c r="BJ113" s="274"/>
      <c r="BK113" s="274"/>
      <c r="BL113" s="274"/>
      <c r="BM113" s="274"/>
      <c r="BN113" s="274"/>
      <c r="BO113" s="274"/>
      <c r="BP113" s="274" t="str">
        <f t="shared" si="23"/>
        <v/>
      </c>
      <c r="BQ113" s="251"/>
      <c r="BR113" s="251"/>
      <c r="BT113" s="251"/>
      <c r="BU113" s="251"/>
    </row>
    <row r="114" spans="1:73" s="248" customFormat="1" x14ac:dyDescent="0.3">
      <c r="A114" s="250">
        <f>IF(B114="MATIERE",VLOOKUP($C114,MATIERE!$B$2:$K$601,10,0),IF(B114="MOA",VLOOKUP($C114,ATELIER!$B$2:$K$291,10,0),IF(B114="MOC",VLOOKUP($C114,CHANTIER!$B$2:$K$291,10,0),IF(B114="MP",VLOOKUP($C114,MINIPELLE!$B$2:$K$291,10,0),""))))</f>
        <v>15</v>
      </c>
      <c r="B114" s="248" t="s">
        <v>298</v>
      </c>
      <c r="C114" s="275" t="s">
        <v>98</v>
      </c>
      <c r="D114" s="274" t="str">
        <f>IF(B114="MATIERE",VLOOKUP($C114,MATIERE!$B$2:$K$601,6,0),IF(B114="MOA",VLOOKUP($C114,ATELIER!$B$2:$K$291,3,0),IF(B114="MOC",VLOOKUP($C114,CHANTIER!$B$2:$K$291,3,0),IF(B114="MP",VLOOKUP($C114,MINIPELLE!$B$2:$K$291,3,0),""))))</f>
        <v>pc</v>
      </c>
      <c r="F114" s="251"/>
      <c r="H114" s="251"/>
      <c r="J114" s="251"/>
      <c r="L114" s="251"/>
      <c r="N114" s="251"/>
      <c r="P114" s="251"/>
      <c r="R114" s="251"/>
      <c r="T114" s="251"/>
      <c r="V114" s="251"/>
      <c r="W114" s="274" t="str">
        <f t="shared" si="38"/>
        <v/>
      </c>
      <c r="X114" s="274" t="str">
        <f t="shared" si="39"/>
        <v/>
      </c>
      <c r="Y114" s="274" t="str">
        <f t="shared" si="40"/>
        <v/>
      </c>
      <c r="Z114" s="274" t="str">
        <f t="shared" si="41"/>
        <v/>
      </c>
      <c r="AA114" s="274" t="str">
        <f t="shared" si="42"/>
        <v/>
      </c>
      <c r="AB114" s="274" t="str">
        <f t="shared" si="43"/>
        <v/>
      </c>
      <c r="AC114" s="274" t="str">
        <f t="shared" si="44"/>
        <v/>
      </c>
      <c r="AD114" s="274" t="str">
        <f t="shared" si="45"/>
        <v/>
      </c>
      <c r="AE114" s="274" t="str">
        <f t="shared" si="46"/>
        <v/>
      </c>
      <c r="AF114" s="274" t="str">
        <f t="shared" si="47"/>
        <v/>
      </c>
      <c r="AG114" s="274" t="str">
        <f t="shared" si="48"/>
        <v/>
      </c>
      <c r="AH114" s="274" t="str">
        <f t="shared" si="49"/>
        <v/>
      </c>
      <c r="AI114" s="274" t="str">
        <f t="shared" si="50"/>
        <v/>
      </c>
      <c r="AJ114" s="274" t="str">
        <f t="shared" si="51"/>
        <v/>
      </c>
      <c r="AK114" s="274" t="str">
        <f t="shared" si="52"/>
        <v/>
      </c>
      <c r="AL114" s="274" t="str">
        <f t="shared" si="53"/>
        <v/>
      </c>
      <c r="AM114" s="274"/>
      <c r="AN114" s="274"/>
      <c r="AO114" s="274"/>
      <c r="AP114" s="274"/>
      <c r="AQ114" s="274"/>
      <c r="AR114" s="274"/>
      <c r="AS114" s="274"/>
      <c r="AT114" s="274"/>
      <c r="AU114" s="274"/>
      <c r="AV114" s="274"/>
      <c r="AW114" s="274"/>
      <c r="AX114" s="274"/>
      <c r="AY114" s="274"/>
      <c r="AZ114" s="274"/>
      <c r="BA114" s="274"/>
      <c r="BB114" s="274"/>
      <c r="BC114" s="274"/>
      <c r="BD114" s="274"/>
      <c r="BE114" s="274"/>
      <c r="BF114" s="274"/>
      <c r="BG114" s="274"/>
      <c r="BH114" s="274"/>
      <c r="BI114" s="274"/>
      <c r="BJ114" s="274"/>
      <c r="BK114" s="274"/>
      <c r="BL114" s="274"/>
      <c r="BM114" s="274"/>
      <c r="BN114" s="274"/>
      <c r="BO114" s="274"/>
      <c r="BP114" s="274" t="str">
        <f t="shared" si="23"/>
        <v/>
      </c>
      <c r="BQ114" s="251"/>
      <c r="BR114" s="251"/>
      <c r="BT114" s="251"/>
      <c r="BU114" s="251"/>
    </row>
    <row r="115" spans="1:73" s="248" customFormat="1" x14ac:dyDescent="0.3">
      <c r="A115" s="250">
        <f>IF(B115="MATIERE",VLOOKUP($C115,MATIERE!$B$2:$K$601,10,0),IF(B115="MOA",VLOOKUP($C115,ATELIER!$B$2:$K$291,10,0),IF(B115="MOC",VLOOKUP($C115,CHANTIER!$B$2:$K$291,10,0),IF(B115="MP",VLOOKUP($C115,MINIPELLE!$B$2:$K$291,10,0),""))))</f>
        <v>59</v>
      </c>
      <c r="B115" s="248" t="s">
        <v>298</v>
      </c>
      <c r="C115" s="248" t="s">
        <v>1567</v>
      </c>
      <c r="D115" s="274" t="str">
        <f>IF(B115="MATIERE",VLOOKUP($C115,MATIERE!$B$2:$K$601,6,0),IF(B115="MOA",VLOOKUP($C115,ATELIER!$B$2:$K$291,3,0),IF(B115="MOC",VLOOKUP($C115,CHANTIER!$B$2:$K$291,3,0),IF(B115="MP",VLOOKUP($C115,MINIPELLE!$B$2:$K$291,3,0),""))))</f>
        <v>pc</v>
      </c>
      <c r="F115" s="251"/>
      <c r="H115" s="251"/>
      <c r="J115" s="251"/>
      <c r="L115" s="251"/>
      <c r="N115" s="251"/>
      <c r="P115" s="251"/>
      <c r="R115" s="251"/>
      <c r="T115" s="251"/>
      <c r="V115" s="251"/>
      <c r="W115" s="274" t="str">
        <f t="shared" si="38"/>
        <v/>
      </c>
      <c r="X115" s="274" t="str">
        <f t="shared" si="39"/>
        <v/>
      </c>
      <c r="Y115" s="274" t="str">
        <f t="shared" si="40"/>
        <v/>
      </c>
      <c r="Z115" s="274" t="str">
        <f t="shared" si="41"/>
        <v/>
      </c>
      <c r="AA115" s="274" t="str">
        <f t="shared" si="42"/>
        <v/>
      </c>
      <c r="AB115" s="274" t="str">
        <f t="shared" si="43"/>
        <v/>
      </c>
      <c r="AC115" s="274" t="str">
        <f t="shared" si="44"/>
        <v/>
      </c>
      <c r="AD115" s="274" t="str">
        <f t="shared" si="45"/>
        <v/>
      </c>
      <c r="AE115" s="274" t="str">
        <f t="shared" si="46"/>
        <v/>
      </c>
      <c r="AF115" s="274" t="str">
        <f t="shared" si="47"/>
        <v/>
      </c>
      <c r="AG115" s="274" t="str">
        <f t="shared" si="48"/>
        <v/>
      </c>
      <c r="AH115" s="274" t="str">
        <f t="shared" si="49"/>
        <v/>
      </c>
      <c r="AI115" s="274" t="str">
        <f t="shared" si="50"/>
        <v/>
      </c>
      <c r="AJ115" s="274" t="str">
        <f t="shared" si="51"/>
        <v/>
      </c>
      <c r="AK115" s="274" t="str">
        <f t="shared" si="52"/>
        <v/>
      </c>
      <c r="AL115" s="274" t="str">
        <f t="shared" si="53"/>
        <v/>
      </c>
      <c r="AM115" s="274"/>
      <c r="AN115" s="274"/>
      <c r="AO115" s="274"/>
      <c r="AP115" s="274"/>
      <c r="AQ115" s="274"/>
      <c r="AR115" s="274"/>
      <c r="AS115" s="274"/>
      <c r="AT115" s="274"/>
      <c r="AU115" s="274"/>
      <c r="AV115" s="274"/>
      <c r="AW115" s="274"/>
      <c r="AX115" s="274"/>
      <c r="AY115" s="274"/>
      <c r="AZ115" s="274"/>
      <c r="BA115" s="274"/>
      <c r="BB115" s="274"/>
      <c r="BC115" s="274"/>
      <c r="BD115" s="274"/>
      <c r="BE115" s="274"/>
      <c r="BF115" s="274"/>
      <c r="BG115" s="274"/>
      <c r="BH115" s="274"/>
      <c r="BI115" s="274"/>
      <c r="BJ115" s="274"/>
      <c r="BK115" s="274"/>
      <c r="BL115" s="274"/>
      <c r="BM115" s="274"/>
      <c r="BN115" s="274"/>
      <c r="BO115" s="274"/>
      <c r="BP115" s="274" t="str">
        <f t="shared" si="23"/>
        <v/>
      </c>
      <c r="BQ115" s="251"/>
      <c r="BR115" s="251"/>
      <c r="BT115" s="251"/>
      <c r="BU115" s="251"/>
    </row>
    <row r="116" spans="1:73" s="248" customFormat="1" x14ac:dyDescent="0.3">
      <c r="A116" s="250"/>
      <c r="F116" s="251"/>
      <c r="H116" s="251"/>
      <c r="J116" s="251"/>
      <c r="L116" s="251"/>
      <c r="N116" s="251"/>
      <c r="P116" s="251"/>
      <c r="R116" s="251"/>
      <c r="T116" s="251"/>
      <c r="V116" s="251"/>
      <c r="W116" s="274" t="str">
        <f t="shared" si="38"/>
        <v/>
      </c>
      <c r="X116" s="274" t="str">
        <f t="shared" si="39"/>
        <v/>
      </c>
      <c r="Y116" s="274" t="str">
        <f t="shared" si="40"/>
        <v/>
      </c>
      <c r="Z116" s="274" t="str">
        <f t="shared" si="41"/>
        <v/>
      </c>
      <c r="AA116" s="274" t="str">
        <f t="shared" si="42"/>
        <v/>
      </c>
      <c r="AB116" s="274" t="str">
        <f t="shared" si="43"/>
        <v/>
      </c>
      <c r="AC116" s="274" t="str">
        <f t="shared" si="44"/>
        <v/>
      </c>
      <c r="AD116" s="274" t="str">
        <f t="shared" si="45"/>
        <v/>
      </c>
      <c r="AE116" s="274" t="str">
        <f t="shared" si="46"/>
        <v/>
      </c>
      <c r="AF116" s="274" t="str">
        <f t="shared" si="47"/>
        <v/>
      </c>
      <c r="AG116" s="274" t="str">
        <f t="shared" si="48"/>
        <v/>
      </c>
      <c r="AH116" s="274" t="str">
        <f t="shared" si="49"/>
        <v/>
      </c>
      <c r="AI116" s="274" t="str">
        <f t="shared" si="50"/>
        <v/>
      </c>
      <c r="AJ116" s="274" t="str">
        <f t="shared" si="51"/>
        <v/>
      </c>
      <c r="AK116" s="274" t="str">
        <f t="shared" si="52"/>
        <v/>
      </c>
      <c r="AL116" s="274" t="str">
        <f t="shared" si="53"/>
        <v/>
      </c>
      <c r="AM116" s="274"/>
      <c r="AN116" s="274"/>
      <c r="AO116" s="274"/>
      <c r="AP116" s="274"/>
      <c r="AQ116" s="274"/>
      <c r="AR116" s="274"/>
      <c r="AS116" s="274"/>
      <c r="AT116" s="274"/>
      <c r="AU116" s="274"/>
      <c r="AV116" s="274"/>
      <c r="AW116" s="274"/>
      <c r="AX116" s="274"/>
      <c r="AY116" s="274"/>
      <c r="AZ116" s="274"/>
      <c r="BA116" s="274"/>
      <c r="BB116" s="274"/>
      <c r="BC116" s="274"/>
      <c r="BD116" s="274"/>
      <c r="BE116" s="274"/>
      <c r="BF116" s="274"/>
      <c r="BG116" s="274"/>
      <c r="BH116" s="274"/>
      <c r="BI116" s="274"/>
      <c r="BJ116" s="274"/>
      <c r="BK116" s="274"/>
      <c r="BL116" s="274"/>
      <c r="BM116" s="274"/>
      <c r="BN116" s="274"/>
      <c r="BO116" s="274"/>
      <c r="BP116" s="274" t="str">
        <f t="shared" si="23"/>
        <v/>
      </c>
      <c r="BQ116" s="251"/>
      <c r="BR116" s="251"/>
      <c r="BT116" s="251"/>
      <c r="BU116" s="251"/>
    </row>
    <row r="117" spans="1:73" s="248" customFormat="1" x14ac:dyDescent="0.3">
      <c r="A117" s="250"/>
      <c r="F117" s="251"/>
      <c r="H117" s="251"/>
      <c r="J117" s="251"/>
      <c r="L117" s="251"/>
      <c r="N117" s="251"/>
      <c r="P117" s="251"/>
      <c r="R117" s="251"/>
      <c r="T117" s="251"/>
      <c r="V117" s="251"/>
      <c r="W117" s="274" t="str">
        <f t="shared" si="38"/>
        <v/>
      </c>
      <c r="X117" s="274" t="str">
        <f t="shared" si="39"/>
        <v/>
      </c>
      <c r="Y117" s="274" t="str">
        <f t="shared" si="40"/>
        <v/>
      </c>
      <c r="Z117" s="274" t="str">
        <f t="shared" si="41"/>
        <v/>
      </c>
      <c r="AA117" s="274" t="str">
        <f t="shared" si="42"/>
        <v/>
      </c>
      <c r="AB117" s="274" t="str">
        <f t="shared" si="43"/>
        <v/>
      </c>
      <c r="AC117" s="274" t="str">
        <f t="shared" si="44"/>
        <v/>
      </c>
      <c r="AD117" s="274" t="str">
        <f t="shared" si="45"/>
        <v/>
      </c>
      <c r="AE117" s="274" t="str">
        <f t="shared" si="46"/>
        <v/>
      </c>
      <c r="AF117" s="274" t="str">
        <f t="shared" si="47"/>
        <v/>
      </c>
      <c r="AG117" s="274" t="str">
        <f t="shared" si="48"/>
        <v/>
      </c>
      <c r="AH117" s="274" t="str">
        <f t="shared" si="49"/>
        <v/>
      </c>
      <c r="AI117" s="274" t="str">
        <f t="shared" si="50"/>
        <v/>
      </c>
      <c r="AJ117" s="274" t="str">
        <f t="shared" si="51"/>
        <v/>
      </c>
      <c r="AK117" s="274" t="str">
        <f t="shared" si="52"/>
        <v/>
      </c>
      <c r="AL117" s="274" t="str">
        <f t="shared" si="53"/>
        <v/>
      </c>
      <c r="AM117" s="274"/>
      <c r="AN117" s="274"/>
      <c r="AO117" s="274"/>
      <c r="AP117" s="274"/>
      <c r="AQ117" s="274"/>
      <c r="AR117" s="274"/>
      <c r="AS117" s="274"/>
      <c r="AT117" s="274"/>
      <c r="AU117" s="274"/>
      <c r="AV117" s="274"/>
      <c r="AW117" s="274"/>
      <c r="AX117" s="274"/>
      <c r="AY117" s="274"/>
      <c r="AZ117" s="274"/>
      <c r="BA117" s="274"/>
      <c r="BB117" s="274"/>
      <c r="BC117" s="274"/>
      <c r="BD117" s="274"/>
      <c r="BE117" s="274"/>
      <c r="BF117" s="274"/>
      <c r="BG117" s="274"/>
      <c r="BH117" s="274"/>
      <c r="BI117" s="274"/>
      <c r="BJ117" s="274"/>
      <c r="BK117" s="274"/>
      <c r="BL117" s="274"/>
      <c r="BM117" s="274"/>
      <c r="BN117" s="274"/>
      <c r="BO117" s="274"/>
      <c r="BP117" s="274" t="str">
        <f t="shared" si="23"/>
        <v/>
      </c>
      <c r="BQ117" s="251"/>
      <c r="BR117" s="251"/>
      <c r="BT117" s="251"/>
      <c r="BU117" s="251"/>
    </row>
    <row r="118" spans="1:73" s="248" customFormat="1" x14ac:dyDescent="0.3">
      <c r="A118" s="250"/>
      <c r="F118" s="251"/>
      <c r="H118" s="251"/>
      <c r="J118" s="251"/>
      <c r="L118" s="251"/>
      <c r="N118" s="251"/>
      <c r="P118" s="251"/>
      <c r="R118" s="251"/>
      <c r="T118" s="251"/>
      <c r="V118" s="251"/>
      <c r="W118" s="274" t="str">
        <f t="shared" si="38"/>
        <v/>
      </c>
      <c r="X118" s="274" t="str">
        <f t="shared" si="39"/>
        <v/>
      </c>
      <c r="Y118" s="274" t="str">
        <f t="shared" si="40"/>
        <v/>
      </c>
      <c r="Z118" s="274" t="str">
        <f t="shared" si="41"/>
        <v/>
      </c>
      <c r="AA118" s="274" t="str">
        <f t="shared" si="42"/>
        <v/>
      </c>
      <c r="AB118" s="274" t="str">
        <f t="shared" si="43"/>
        <v/>
      </c>
      <c r="AC118" s="274" t="str">
        <f t="shared" si="44"/>
        <v/>
      </c>
      <c r="AD118" s="274" t="str">
        <f t="shared" si="45"/>
        <v/>
      </c>
      <c r="AE118" s="274" t="str">
        <f t="shared" si="46"/>
        <v/>
      </c>
      <c r="AF118" s="274" t="str">
        <f t="shared" si="47"/>
        <v/>
      </c>
      <c r="AG118" s="274" t="str">
        <f t="shared" si="48"/>
        <v/>
      </c>
      <c r="AH118" s="274" t="str">
        <f t="shared" si="49"/>
        <v/>
      </c>
      <c r="AI118" s="274" t="str">
        <f t="shared" si="50"/>
        <v/>
      </c>
      <c r="AJ118" s="274" t="str">
        <f t="shared" si="51"/>
        <v/>
      </c>
      <c r="AK118" s="274" t="str">
        <f t="shared" si="52"/>
        <v/>
      </c>
      <c r="AL118" s="274" t="str">
        <f t="shared" si="53"/>
        <v/>
      </c>
      <c r="AM118" s="274"/>
      <c r="AN118" s="274"/>
      <c r="AO118" s="274"/>
      <c r="AP118" s="274"/>
      <c r="AQ118" s="274"/>
      <c r="AR118" s="274"/>
      <c r="AS118" s="274"/>
      <c r="AT118" s="274"/>
      <c r="AU118" s="274"/>
      <c r="AV118" s="274"/>
      <c r="AW118" s="274"/>
      <c r="AX118" s="274"/>
      <c r="AY118" s="274"/>
      <c r="AZ118" s="274"/>
      <c r="BA118" s="274"/>
      <c r="BB118" s="274"/>
      <c r="BC118" s="274"/>
      <c r="BD118" s="274"/>
      <c r="BE118" s="274"/>
      <c r="BF118" s="274"/>
      <c r="BG118" s="274"/>
      <c r="BH118" s="274"/>
      <c r="BI118" s="274"/>
      <c r="BJ118" s="274"/>
      <c r="BK118" s="274"/>
      <c r="BL118" s="274"/>
      <c r="BM118" s="274"/>
      <c r="BN118" s="274"/>
      <c r="BO118" s="274"/>
      <c r="BP118" s="274" t="str">
        <f t="shared" si="23"/>
        <v/>
      </c>
      <c r="BQ118" s="251"/>
      <c r="BR118" s="251"/>
      <c r="BT118" s="251"/>
      <c r="BU118" s="251"/>
    </row>
    <row r="119" spans="1:73" s="248" customFormat="1" x14ac:dyDescent="0.3">
      <c r="A119" s="250"/>
      <c r="F119" s="251"/>
      <c r="H119" s="251"/>
      <c r="J119" s="251"/>
      <c r="L119" s="251"/>
      <c r="N119" s="251"/>
      <c r="P119" s="251"/>
      <c r="R119" s="251"/>
      <c r="T119" s="251"/>
      <c r="V119" s="251"/>
      <c r="W119" s="274" t="str">
        <f t="shared" si="38"/>
        <v/>
      </c>
      <c r="X119" s="274" t="str">
        <f t="shared" si="39"/>
        <v/>
      </c>
      <c r="Y119" s="274" t="str">
        <f t="shared" si="40"/>
        <v/>
      </c>
      <c r="Z119" s="274" t="str">
        <f t="shared" si="41"/>
        <v/>
      </c>
      <c r="AA119" s="274" t="str">
        <f t="shared" si="42"/>
        <v/>
      </c>
      <c r="AB119" s="274" t="str">
        <f t="shared" si="43"/>
        <v/>
      </c>
      <c r="AC119" s="274" t="str">
        <f t="shared" si="44"/>
        <v/>
      </c>
      <c r="AD119" s="274" t="str">
        <f t="shared" si="45"/>
        <v/>
      </c>
      <c r="AE119" s="274" t="str">
        <f t="shared" si="46"/>
        <v/>
      </c>
      <c r="AF119" s="274" t="str">
        <f t="shared" si="47"/>
        <v/>
      </c>
      <c r="AG119" s="274" t="str">
        <f t="shared" si="48"/>
        <v/>
      </c>
      <c r="AH119" s="274" t="str">
        <f t="shared" si="49"/>
        <v/>
      </c>
      <c r="AI119" s="274" t="str">
        <f t="shared" si="50"/>
        <v/>
      </c>
      <c r="AJ119" s="274" t="str">
        <f t="shared" si="51"/>
        <v/>
      </c>
      <c r="AK119" s="274" t="str">
        <f t="shared" si="52"/>
        <v/>
      </c>
      <c r="AL119" s="274" t="str">
        <f t="shared" si="53"/>
        <v/>
      </c>
      <c r="AM119" s="274"/>
      <c r="AN119" s="274"/>
      <c r="AO119" s="274"/>
      <c r="AP119" s="274"/>
      <c r="AQ119" s="274"/>
      <c r="AR119" s="274"/>
      <c r="AS119" s="274"/>
      <c r="AT119" s="274"/>
      <c r="AU119" s="274"/>
      <c r="AV119" s="274"/>
      <c r="AW119" s="274"/>
      <c r="AX119" s="274"/>
      <c r="AY119" s="274"/>
      <c r="AZ119" s="274"/>
      <c r="BA119" s="274"/>
      <c r="BB119" s="274"/>
      <c r="BC119" s="274"/>
      <c r="BD119" s="274"/>
      <c r="BE119" s="274"/>
      <c r="BF119" s="274"/>
      <c r="BG119" s="274"/>
      <c r="BH119" s="274"/>
      <c r="BI119" s="274"/>
      <c r="BJ119" s="274"/>
      <c r="BK119" s="274"/>
      <c r="BL119" s="274"/>
      <c r="BM119" s="274"/>
      <c r="BN119" s="274"/>
      <c r="BO119" s="274"/>
      <c r="BP119" s="274" t="str">
        <f t="shared" si="23"/>
        <v/>
      </c>
      <c r="BQ119" s="251"/>
      <c r="BR119" s="251"/>
      <c r="BT119" s="251"/>
      <c r="BU119" s="251"/>
    </row>
    <row r="120" spans="1:73" s="248" customFormat="1" x14ac:dyDescent="0.3">
      <c r="A120" s="250"/>
      <c r="F120" s="251"/>
      <c r="H120" s="251"/>
      <c r="J120" s="251"/>
      <c r="L120" s="251"/>
      <c r="N120" s="251"/>
      <c r="P120" s="251"/>
      <c r="R120" s="251"/>
      <c r="T120" s="251"/>
      <c r="V120" s="251"/>
      <c r="W120" s="274" t="str">
        <f t="shared" si="38"/>
        <v/>
      </c>
      <c r="X120" s="274" t="str">
        <f t="shared" si="39"/>
        <v/>
      </c>
      <c r="Y120" s="274" t="str">
        <f t="shared" si="40"/>
        <v/>
      </c>
      <c r="Z120" s="274" t="str">
        <f t="shared" si="41"/>
        <v/>
      </c>
      <c r="AA120" s="274" t="str">
        <f t="shared" si="42"/>
        <v/>
      </c>
      <c r="AB120" s="274" t="str">
        <f t="shared" si="43"/>
        <v/>
      </c>
      <c r="AC120" s="274" t="str">
        <f t="shared" si="44"/>
        <v/>
      </c>
      <c r="AD120" s="274" t="str">
        <f t="shared" si="45"/>
        <v/>
      </c>
      <c r="AE120" s="274" t="str">
        <f t="shared" si="46"/>
        <v/>
      </c>
      <c r="AF120" s="274" t="str">
        <f t="shared" si="47"/>
        <v/>
      </c>
      <c r="AG120" s="274" t="str">
        <f t="shared" si="48"/>
        <v/>
      </c>
      <c r="AH120" s="274" t="str">
        <f t="shared" si="49"/>
        <v/>
      </c>
      <c r="AI120" s="274" t="str">
        <f t="shared" si="50"/>
        <v/>
      </c>
      <c r="AJ120" s="274" t="str">
        <f t="shared" si="51"/>
        <v/>
      </c>
      <c r="AK120" s="274" t="str">
        <f t="shared" si="52"/>
        <v/>
      </c>
      <c r="AL120" s="274" t="str">
        <f t="shared" si="53"/>
        <v/>
      </c>
      <c r="AM120" s="274"/>
      <c r="AN120" s="274"/>
      <c r="AO120" s="274"/>
      <c r="AP120" s="274"/>
      <c r="AQ120" s="274"/>
      <c r="AR120" s="274"/>
      <c r="AS120" s="274"/>
      <c r="AT120" s="274"/>
      <c r="AU120" s="274"/>
      <c r="AV120" s="274"/>
      <c r="AW120" s="274"/>
      <c r="AX120" s="274"/>
      <c r="AY120" s="274"/>
      <c r="AZ120" s="274"/>
      <c r="BA120" s="274"/>
      <c r="BB120" s="274"/>
      <c r="BC120" s="274"/>
      <c r="BD120" s="274"/>
      <c r="BE120" s="274"/>
      <c r="BF120" s="274"/>
      <c r="BG120" s="274"/>
      <c r="BH120" s="274"/>
      <c r="BI120" s="274"/>
      <c r="BJ120" s="274"/>
      <c r="BK120" s="274"/>
      <c r="BL120" s="274"/>
      <c r="BM120" s="274"/>
      <c r="BN120" s="274"/>
      <c r="BO120" s="274"/>
      <c r="BP120" s="274" t="str">
        <f t="shared" si="23"/>
        <v/>
      </c>
      <c r="BQ120" s="251"/>
      <c r="BR120" s="251"/>
      <c r="BT120" s="251"/>
      <c r="BU120" s="251"/>
    </row>
    <row r="121" spans="1:73" s="248" customFormat="1" x14ac:dyDescent="0.3">
      <c r="A121" s="250"/>
      <c r="F121" s="251"/>
      <c r="H121" s="251"/>
      <c r="J121" s="251"/>
      <c r="L121" s="251"/>
      <c r="N121" s="251"/>
      <c r="P121" s="251"/>
      <c r="R121" s="251"/>
      <c r="T121" s="251"/>
      <c r="V121" s="251"/>
      <c r="W121" s="274" t="str">
        <f t="shared" si="38"/>
        <v/>
      </c>
      <c r="X121" s="274" t="str">
        <f t="shared" si="39"/>
        <v/>
      </c>
      <c r="Y121" s="274" t="str">
        <f t="shared" si="40"/>
        <v/>
      </c>
      <c r="Z121" s="274" t="str">
        <f t="shared" si="41"/>
        <v/>
      </c>
      <c r="AA121" s="274" t="str">
        <f t="shared" si="42"/>
        <v/>
      </c>
      <c r="AB121" s="274" t="str">
        <f t="shared" si="43"/>
        <v/>
      </c>
      <c r="AC121" s="274" t="str">
        <f t="shared" si="44"/>
        <v/>
      </c>
      <c r="AD121" s="274" t="str">
        <f t="shared" si="45"/>
        <v/>
      </c>
      <c r="AE121" s="274" t="str">
        <f t="shared" si="46"/>
        <v/>
      </c>
      <c r="AF121" s="274" t="str">
        <f t="shared" si="47"/>
        <v/>
      </c>
      <c r="AG121" s="274" t="str">
        <f t="shared" si="48"/>
        <v/>
      </c>
      <c r="AH121" s="274" t="str">
        <f t="shared" si="49"/>
        <v/>
      </c>
      <c r="AI121" s="274" t="str">
        <f t="shared" si="50"/>
        <v/>
      </c>
      <c r="AJ121" s="274" t="str">
        <f t="shared" si="51"/>
        <v/>
      </c>
      <c r="AK121" s="274" t="str">
        <f t="shared" si="52"/>
        <v/>
      </c>
      <c r="AL121" s="274" t="str">
        <f t="shared" si="53"/>
        <v/>
      </c>
      <c r="AM121" s="274"/>
      <c r="AN121" s="274"/>
      <c r="AO121" s="274"/>
      <c r="AP121" s="274"/>
      <c r="AQ121" s="274"/>
      <c r="AR121" s="274"/>
      <c r="AS121" s="274"/>
      <c r="AT121" s="274"/>
      <c r="AU121" s="274"/>
      <c r="AV121" s="274"/>
      <c r="AW121" s="274"/>
      <c r="AX121" s="274"/>
      <c r="AY121" s="274"/>
      <c r="AZ121" s="274"/>
      <c r="BA121" s="274"/>
      <c r="BB121" s="274"/>
      <c r="BC121" s="274"/>
      <c r="BD121" s="274"/>
      <c r="BE121" s="274"/>
      <c r="BF121" s="274"/>
      <c r="BG121" s="274"/>
      <c r="BH121" s="274"/>
      <c r="BI121" s="274"/>
      <c r="BJ121" s="274"/>
      <c r="BK121" s="274"/>
      <c r="BL121" s="274"/>
      <c r="BM121" s="274"/>
      <c r="BN121" s="274"/>
      <c r="BO121" s="274"/>
      <c r="BP121" s="274" t="str">
        <f t="shared" si="23"/>
        <v/>
      </c>
      <c r="BQ121" s="251"/>
      <c r="BR121" s="251"/>
      <c r="BT121" s="251"/>
      <c r="BU121" s="251"/>
    </row>
    <row r="122" spans="1:73" s="248" customFormat="1" x14ac:dyDescent="0.3">
      <c r="A122" s="250"/>
      <c r="F122" s="251"/>
      <c r="H122" s="251"/>
      <c r="J122" s="251"/>
      <c r="L122" s="251"/>
      <c r="N122" s="251"/>
      <c r="P122" s="251"/>
      <c r="R122" s="251"/>
      <c r="T122" s="251"/>
      <c r="V122" s="251"/>
      <c r="W122" s="274" t="str">
        <f t="shared" si="38"/>
        <v/>
      </c>
      <c r="X122" s="274" t="str">
        <f t="shared" si="39"/>
        <v/>
      </c>
      <c r="Y122" s="274" t="str">
        <f t="shared" si="40"/>
        <v/>
      </c>
      <c r="Z122" s="274" t="str">
        <f t="shared" si="41"/>
        <v/>
      </c>
      <c r="AA122" s="274" t="str">
        <f t="shared" si="42"/>
        <v/>
      </c>
      <c r="AB122" s="274" t="str">
        <f t="shared" si="43"/>
        <v/>
      </c>
      <c r="AC122" s="274" t="str">
        <f t="shared" si="44"/>
        <v/>
      </c>
      <c r="AD122" s="274" t="str">
        <f t="shared" si="45"/>
        <v/>
      </c>
      <c r="AE122" s="274" t="str">
        <f t="shared" si="46"/>
        <v/>
      </c>
      <c r="AF122" s="274" t="str">
        <f t="shared" si="47"/>
        <v/>
      </c>
      <c r="AG122" s="274" t="str">
        <f t="shared" si="48"/>
        <v/>
      </c>
      <c r="AH122" s="274" t="str">
        <f t="shared" si="49"/>
        <v/>
      </c>
      <c r="AI122" s="274" t="str">
        <f t="shared" si="50"/>
        <v/>
      </c>
      <c r="AJ122" s="274" t="str">
        <f t="shared" si="51"/>
        <v/>
      </c>
      <c r="AK122" s="274" t="str">
        <f t="shared" si="52"/>
        <v/>
      </c>
      <c r="AL122" s="274" t="str">
        <f t="shared" si="53"/>
        <v/>
      </c>
      <c r="AM122" s="274"/>
      <c r="AN122" s="274"/>
      <c r="AO122" s="274"/>
      <c r="AP122" s="274"/>
      <c r="AQ122" s="274"/>
      <c r="AR122" s="274"/>
      <c r="AS122" s="274"/>
      <c r="AT122" s="274"/>
      <c r="AU122" s="274"/>
      <c r="AV122" s="274"/>
      <c r="AW122" s="274"/>
      <c r="AX122" s="274"/>
      <c r="AY122" s="274"/>
      <c r="AZ122" s="274"/>
      <c r="BA122" s="274"/>
      <c r="BB122" s="274"/>
      <c r="BC122" s="274"/>
      <c r="BD122" s="274"/>
      <c r="BE122" s="274"/>
      <c r="BF122" s="274"/>
      <c r="BG122" s="274"/>
      <c r="BH122" s="274"/>
      <c r="BI122" s="274"/>
      <c r="BJ122" s="274"/>
      <c r="BK122" s="274"/>
      <c r="BL122" s="274"/>
      <c r="BM122" s="274"/>
      <c r="BN122" s="274"/>
      <c r="BO122" s="274"/>
      <c r="BP122" s="274" t="str">
        <f t="shared" si="23"/>
        <v/>
      </c>
      <c r="BQ122" s="251"/>
      <c r="BR122" s="251"/>
      <c r="BT122" s="251"/>
      <c r="BU122" s="251"/>
    </row>
    <row r="123" spans="1:73" s="248" customFormat="1" x14ac:dyDescent="0.3">
      <c r="A123" s="250"/>
      <c r="F123" s="251"/>
      <c r="H123" s="251"/>
      <c r="J123" s="251"/>
      <c r="L123" s="251"/>
      <c r="N123" s="251"/>
      <c r="P123" s="251"/>
      <c r="R123" s="251"/>
      <c r="T123" s="251"/>
      <c r="V123" s="251"/>
      <c r="AS123" s="251"/>
      <c r="AT123" s="251"/>
      <c r="AV123" s="251"/>
      <c r="AW123" s="251"/>
      <c r="AY123" s="251"/>
      <c r="AZ123" s="251"/>
      <c r="BB123" s="251"/>
      <c r="BC123" s="251"/>
      <c r="BE123" s="251"/>
      <c r="BF123" s="251"/>
      <c r="BH123" s="251"/>
      <c r="BI123" s="251"/>
      <c r="BK123" s="251"/>
      <c r="BL123" s="251"/>
      <c r="BN123" s="251"/>
      <c r="BO123" s="251"/>
      <c r="BQ123" s="251"/>
      <c r="BR123" s="251"/>
      <c r="BT123" s="251"/>
      <c r="BU123" s="251"/>
    </row>
    <row r="124" spans="1:73" s="248" customFormat="1" x14ac:dyDescent="0.3">
      <c r="A124" s="250"/>
      <c r="F124" s="251"/>
      <c r="H124" s="251"/>
      <c r="J124" s="251"/>
      <c r="L124" s="251"/>
      <c r="N124" s="251"/>
      <c r="P124" s="251"/>
      <c r="R124" s="251"/>
      <c r="T124" s="251"/>
      <c r="V124" s="251"/>
      <c r="AS124" s="251"/>
      <c r="AT124" s="251"/>
      <c r="AV124" s="251"/>
      <c r="AW124" s="251"/>
      <c r="AY124" s="251"/>
      <c r="AZ124" s="251"/>
      <c r="BB124" s="251"/>
      <c r="BC124" s="251"/>
      <c r="BE124" s="251"/>
      <c r="BF124" s="251"/>
      <c r="BH124" s="251"/>
      <c r="BI124" s="251"/>
      <c r="BK124" s="251"/>
      <c r="BL124" s="251"/>
      <c r="BN124" s="251"/>
      <c r="BO124" s="251"/>
      <c r="BQ124" s="251"/>
      <c r="BR124" s="251"/>
      <c r="BT124" s="251"/>
      <c r="BU124" s="251"/>
    </row>
    <row r="125" spans="1:73" s="248" customFormat="1" x14ac:dyDescent="0.3">
      <c r="A125" s="250"/>
      <c r="F125" s="251"/>
      <c r="H125" s="251"/>
      <c r="J125" s="251"/>
      <c r="L125" s="251"/>
      <c r="N125" s="251"/>
      <c r="P125" s="251"/>
      <c r="R125" s="251"/>
      <c r="T125" s="251"/>
      <c r="V125" s="251"/>
      <c r="AS125" s="251"/>
      <c r="AT125" s="251"/>
      <c r="AV125" s="251"/>
      <c r="AW125" s="251"/>
      <c r="AY125" s="251"/>
      <c r="AZ125" s="251"/>
      <c r="BB125" s="251"/>
      <c r="BC125" s="251"/>
      <c r="BE125" s="251"/>
      <c r="BF125" s="251"/>
      <c r="BH125" s="251"/>
      <c r="BI125" s="251"/>
      <c r="BK125" s="251"/>
      <c r="BL125" s="251"/>
      <c r="BN125" s="251"/>
      <c r="BO125" s="251"/>
      <c r="BQ125" s="251"/>
      <c r="BR125" s="251"/>
      <c r="BT125" s="251"/>
      <c r="BU125" s="251"/>
    </row>
    <row r="126" spans="1:73" s="248" customFormat="1" x14ac:dyDescent="0.3">
      <c r="A126" s="250"/>
      <c r="F126" s="251"/>
      <c r="H126" s="251"/>
      <c r="J126" s="251"/>
      <c r="L126" s="251"/>
      <c r="N126" s="251"/>
      <c r="P126" s="251"/>
      <c r="R126" s="251"/>
      <c r="T126" s="251"/>
      <c r="V126" s="251"/>
      <c r="AS126" s="251"/>
      <c r="AT126" s="251"/>
      <c r="AV126" s="251"/>
      <c r="AW126" s="251"/>
      <c r="AY126" s="251"/>
      <c r="AZ126" s="251"/>
      <c r="BB126" s="251"/>
      <c r="BC126" s="251"/>
      <c r="BE126" s="251"/>
      <c r="BF126" s="251"/>
      <c r="BH126" s="251"/>
      <c r="BI126" s="251"/>
      <c r="BK126" s="251"/>
      <c r="BL126" s="251"/>
      <c r="BN126" s="251"/>
      <c r="BO126" s="251"/>
      <c r="BQ126" s="251"/>
      <c r="BR126" s="251"/>
      <c r="BT126" s="251"/>
      <c r="BU126" s="251"/>
    </row>
    <row r="127" spans="1:73" s="248" customFormat="1" x14ac:dyDescent="0.3">
      <c r="A127" s="250"/>
      <c r="F127" s="251"/>
      <c r="H127" s="251"/>
      <c r="J127" s="251"/>
      <c r="L127" s="251"/>
      <c r="N127" s="251"/>
      <c r="P127" s="251"/>
      <c r="R127" s="251"/>
      <c r="T127" s="251"/>
      <c r="V127" s="251"/>
      <c r="AS127" s="251"/>
      <c r="AT127" s="251"/>
      <c r="AV127" s="251"/>
      <c r="AW127" s="251"/>
      <c r="AY127" s="251"/>
      <c r="AZ127" s="251"/>
      <c r="BB127" s="251"/>
      <c r="BC127" s="251"/>
      <c r="BE127" s="251"/>
      <c r="BF127" s="251"/>
      <c r="BH127" s="251"/>
      <c r="BI127" s="251"/>
      <c r="BK127" s="251"/>
      <c r="BL127" s="251"/>
      <c r="BN127" s="251"/>
      <c r="BO127" s="251"/>
      <c r="BQ127" s="251"/>
      <c r="BR127" s="251"/>
      <c r="BT127" s="251"/>
      <c r="BU127" s="251"/>
    </row>
    <row r="128" spans="1:73" s="248" customFormat="1" x14ac:dyDescent="0.3">
      <c r="A128" s="250"/>
      <c r="F128" s="251"/>
      <c r="H128" s="251"/>
      <c r="J128" s="251"/>
      <c r="L128" s="251"/>
      <c r="N128" s="251"/>
      <c r="P128" s="251"/>
      <c r="R128" s="251"/>
      <c r="T128" s="251"/>
      <c r="V128" s="251"/>
      <c r="AS128" s="251"/>
      <c r="AT128" s="251"/>
      <c r="AV128" s="251"/>
      <c r="AW128" s="251"/>
      <c r="AY128" s="251"/>
      <c r="AZ128" s="251"/>
      <c r="BB128" s="251"/>
      <c r="BC128" s="251"/>
      <c r="BE128" s="251"/>
      <c r="BF128" s="251"/>
      <c r="BH128" s="251"/>
      <c r="BI128" s="251"/>
      <c r="BK128" s="251"/>
      <c r="BL128" s="251"/>
      <c r="BN128" s="251"/>
      <c r="BO128" s="251"/>
      <c r="BQ128" s="251"/>
      <c r="BR128" s="251"/>
      <c r="BT128" s="251"/>
      <c r="BU128" s="251"/>
    </row>
    <row r="129" spans="1:73" s="248" customFormat="1" x14ac:dyDescent="0.3">
      <c r="A129" s="250"/>
      <c r="F129" s="251"/>
      <c r="H129" s="251"/>
      <c r="J129" s="251"/>
      <c r="L129" s="251"/>
      <c r="N129" s="251"/>
      <c r="P129" s="251"/>
      <c r="R129" s="251"/>
      <c r="T129" s="251"/>
      <c r="V129" s="251"/>
      <c r="AS129" s="251"/>
      <c r="AT129" s="251"/>
      <c r="AV129" s="251"/>
      <c r="AW129" s="251"/>
      <c r="AY129" s="251"/>
      <c r="AZ129" s="251"/>
      <c r="BB129" s="251"/>
      <c r="BC129" s="251"/>
      <c r="BE129" s="251"/>
      <c r="BF129" s="251"/>
      <c r="BH129" s="251"/>
      <c r="BI129" s="251"/>
      <c r="BK129" s="251"/>
      <c r="BL129" s="251"/>
      <c r="BN129" s="251"/>
      <c r="BO129" s="251"/>
      <c r="BQ129" s="251"/>
      <c r="BR129" s="251"/>
      <c r="BT129" s="251"/>
      <c r="BU129" s="251"/>
    </row>
    <row r="130" spans="1:73" s="248" customFormat="1" x14ac:dyDescent="0.3">
      <c r="A130" s="250"/>
      <c r="F130" s="251"/>
      <c r="H130" s="251"/>
      <c r="J130" s="251"/>
      <c r="L130" s="251"/>
      <c r="N130" s="251"/>
      <c r="P130" s="251"/>
      <c r="R130" s="251"/>
      <c r="T130" s="251"/>
      <c r="V130" s="251"/>
      <c r="AS130" s="251"/>
      <c r="AT130" s="251"/>
      <c r="AV130" s="251"/>
      <c r="AW130" s="251"/>
      <c r="AY130" s="251"/>
      <c r="AZ130" s="251"/>
      <c r="BB130" s="251"/>
      <c r="BC130" s="251"/>
      <c r="BE130" s="251"/>
      <c r="BF130" s="251"/>
      <c r="BH130" s="251"/>
      <c r="BI130" s="251"/>
      <c r="BK130" s="251"/>
      <c r="BL130" s="251"/>
      <c r="BN130" s="251"/>
      <c r="BO130" s="251"/>
      <c r="BQ130" s="251"/>
      <c r="BR130" s="251"/>
      <c r="BT130" s="251"/>
      <c r="BU130" s="251"/>
    </row>
  </sheetData>
  <dataConsolidate/>
  <mergeCells count="27">
    <mergeCell ref="AE2:AF2"/>
    <mergeCell ref="AG2:AH2"/>
    <mergeCell ref="AI2:AJ2"/>
    <mergeCell ref="AK2:AL2"/>
    <mergeCell ref="AM2:AN2"/>
    <mergeCell ref="E1:F1"/>
    <mergeCell ref="G1:H1"/>
    <mergeCell ref="I1:J1"/>
    <mergeCell ref="K1:L1"/>
    <mergeCell ref="M1:N1"/>
    <mergeCell ref="E2:F2"/>
    <mergeCell ref="G2:H2"/>
    <mergeCell ref="I2:J2"/>
    <mergeCell ref="K2:L2"/>
    <mergeCell ref="M2:N2"/>
    <mergeCell ref="O1:P1"/>
    <mergeCell ref="AC2:AD2"/>
    <mergeCell ref="Q1:R1"/>
    <mergeCell ref="S1:T1"/>
    <mergeCell ref="U1:V1"/>
    <mergeCell ref="O2:P2"/>
    <mergeCell ref="Q2:R2"/>
    <mergeCell ref="S2:T2"/>
    <mergeCell ref="U2:V2"/>
    <mergeCell ref="W2:X2"/>
    <mergeCell ref="Y2:Z2"/>
    <mergeCell ref="AA2:AB2"/>
  </mergeCells>
  <dataValidations count="60">
    <dataValidation allowBlank="1" showInputMessage="1" showErrorMessage="1" promptTitle="MATIERES" prompt="choisir le produit" sqref="C112 C6 C27:C31 C9 C19:C24 C12 C15" xr:uid="{00000000-0002-0000-0800-000000000000}"/>
    <dataValidation type="list" allowBlank="1" showInputMessage="1" promptTitle="MINIPELLE" prompt="choisir la prestation" sqref="C116 C39 C12 C52 C57:C63" xr:uid="{00000000-0002-0000-0800-000001000000}">
      <formula1>INDIRECT(B12)</formula1>
    </dataValidation>
    <dataValidation type="list" allowBlank="1" showInputMessage="1" showErrorMessage="1" promptTitle="MATIERES" prompt="choisir le produit" sqref="C113 C111 C14 C40:C43 C5 C45:C51 C29 C31 C16:C22 C7:C8 C10" xr:uid="{00000000-0002-0000-0800-000002000000}">
      <formula1>INDIRECT(B5)</formula1>
    </dataValidation>
    <dataValidation type="list" allowBlank="1" showInputMessage="1" promptTitle="Main d'oeuvre CHANTIER" prompt="choisir la prestation" sqref="C114:C115 C30 C15 C37:C38 C53:C55 C11 C13" xr:uid="{00000000-0002-0000-0800-000003000000}">
      <formula1>INDIRECT(B11)</formula1>
    </dataValidation>
    <dataValidation type="custom" allowBlank="1" sqref="H64:H66" xr:uid="{00000000-0002-0000-0800-000004000000}">
      <formula1>SUM(G41:WBC120)</formula1>
    </dataValidation>
    <dataValidation type="custom" allowBlank="1" sqref="F64:F66 C64:C66" xr:uid="{00000000-0002-0000-0800-000005000000}">
      <formula1>SUM(A41:WAV120)</formula1>
    </dataValidation>
    <dataValidation type="custom" allowBlank="1" sqref="H91:H93 H67:H70" xr:uid="{00000000-0002-0000-0800-000006000000}">
      <formula1>SUM(G66:WBC120)</formula1>
    </dataValidation>
    <dataValidation type="custom" allowBlank="1" sqref="F91:F93 F67:F70 C90:C92 C67:C70" xr:uid="{00000000-0002-0000-0800-000007000000}">
      <formula1>SUM(A66:WAV120)</formula1>
    </dataValidation>
    <dataValidation type="custom" allowBlank="1" sqref="H89:H90" xr:uid="{00000000-0002-0000-0800-000008000000}">
      <formula1>SUM(G88:WBC145)</formula1>
    </dataValidation>
    <dataValidation type="custom" allowBlank="1" sqref="F89:F90" xr:uid="{00000000-0002-0000-0800-000009000000}">
      <formula1>SUM(D88:WAY145)</formula1>
    </dataValidation>
    <dataValidation type="custom" allowBlank="1" sqref="H71:H72" xr:uid="{00000000-0002-0000-0800-00000A000000}">
      <formula1>SUM(G70:WBC120)</formula1>
    </dataValidation>
    <dataValidation type="custom" allowBlank="1" sqref="F71:F72 C71:C72" xr:uid="{00000000-0002-0000-0800-00000B000000}">
      <formula1>SUM(A70:WAV120)</formula1>
    </dataValidation>
    <dataValidation type="custom" allowBlank="1" sqref="H74:H87" xr:uid="{00000000-0002-0000-0800-00000C000000}">
      <formula1>SUM(G73:WBC120)</formula1>
    </dataValidation>
    <dataValidation type="custom" allowBlank="1" sqref="F74:F87 C74:C87" xr:uid="{00000000-0002-0000-0800-00000D000000}">
      <formula1>SUM(A73:WAV120)</formula1>
    </dataValidation>
    <dataValidation type="custom" allowBlank="1" sqref="H73" xr:uid="{00000000-0002-0000-0800-00000E000000}">
      <formula1>SUM(G72:WBC120)</formula1>
    </dataValidation>
    <dataValidation type="custom" allowBlank="1" sqref="F73 C73" xr:uid="{00000000-0002-0000-0800-00000F000000}">
      <formula1>SUM(A72:WAV120)</formula1>
    </dataValidation>
    <dataValidation type="custom" allowBlank="1" sqref="C88:C89" xr:uid="{00000000-0002-0000-0800-000010000000}">
      <formula1>SUM(A88:WAV144)</formula1>
    </dataValidation>
    <dataValidation type="custom" allowBlank="1" sqref="L64:L66" xr:uid="{00000000-0002-0000-0800-000011000000}">
      <formula1>SUM(K41:WBI120)</formula1>
    </dataValidation>
    <dataValidation type="custom" allowBlank="1" sqref="J64:J66" xr:uid="{00000000-0002-0000-0800-000012000000}">
      <formula1>SUM(H41:WBE120)</formula1>
    </dataValidation>
    <dataValidation type="custom" allowBlank="1" sqref="L91:L93 L67:L70" xr:uid="{00000000-0002-0000-0800-000013000000}">
      <formula1>SUM(K66:WBI120)</formula1>
    </dataValidation>
    <dataValidation type="custom" allowBlank="1" sqref="J91:J93 J67:J70" xr:uid="{00000000-0002-0000-0800-000014000000}">
      <formula1>SUM(H66:WBE120)</formula1>
    </dataValidation>
    <dataValidation type="custom" allowBlank="1" sqref="L89:L90" xr:uid="{00000000-0002-0000-0800-000015000000}">
      <formula1>SUM(K88:WBI145)</formula1>
    </dataValidation>
    <dataValidation type="custom" allowBlank="1" sqref="J89:J90" xr:uid="{00000000-0002-0000-0800-000016000000}">
      <formula1>SUM(H88:WBE145)</formula1>
    </dataValidation>
    <dataValidation type="custom" allowBlank="1" sqref="L71:L72" xr:uid="{00000000-0002-0000-0800-000017000000}">
      <formula1>SUM(K70:WBI120)</formula1>
    </dataValidation>
    <dataValidation type="custom" allowBlank="1" sqref="J71:J72" xr:uid="{00000000-0002-0000-0800-000018000000}">
      <formula1>SUM(H70:WBE120)</formula1>
    </dataValidation>
    <dataValidation type="custom" allowBlank="1" sqref="L74:L87" xr:uid="{00000000-0002-0000-0800-000019000000}">
      <formula1>SUM(K73:WBI120)</formula1>
    </dataValidation>
    <dataValidation type="custom" allowBlank="1" sqref="J74:J87" xr:uid="{00000000-0002-0000-0800-00001A000000}">
      <formula1>SUM(H73:WBE120)</formula1>
    </dataValidation>
    <dataValidation type="custom" allowBlank="1" sqref="L73" xr:uid="{00000000-0002-0000-0800-00001B000000}">
      <formula1>SUM(K72:WBI120)</formula1>
    </dataValidation>
    <dataValidation type="custom" allowBlank="1" sqref="J73" xr:uid="{00000000-0002-0000-0800-00001C000000}">
      <formula1>SUM(H72:WBE120)</formula1>
    </dataValidation>
    <dataValidation type="custom" allowBlank="1" sqref="N64:N66" xr:uid="{00000000-0002-0000-0800-00001D000000}">
      <formula1>SUM(L41:WBK120)</formula1>
    </dataValidation>
    <dataValidation type="custom" allowBlank="1" sqref="P64:P66" xr:uid="{00000000-0002-0000-0800-00001E000000}">
      <formula1>SUM(O41:WBO120)</formula1>
    </dataValidation>
    <dataValidation type="custom" allowBlank="1" sqref="P91:P93 P67:P70" xr:uid="{00000000-0002-0000-0800-00001F000000}">
      <formula1>SUM(O66:WBO120)</formula1>
    </dataValidation>
    <dataValidation type="custom" allowBlank="1" sqref="N91:N93 N67:N70" xr:uid="{00000000-0002-0000-0800-000020000000}">
      <formula1>SUM(L66:WBK120)</formula1>
    </dataValidation>
    <dataValidation type="custom" allowBlank="1" sqref="P89:P90" xr:uid="{00000000-0002-0000-0800-000021000000}">
      <formula1>SUM(O88:WBO145)</formula1>
    </dataValidation>
    <dataValidation type="custom" allowBlank="1" sqref="N89:N90" xr:uid="{00000000-0002-0000-0800-000022000000}">
      <formula1>SUM(L88:WBK145)</formula1>
    </dataValidation>
    <dataValidation type="custom" allowBlank="1" sqref="P71:P72" xr:uid="{00000000-0002-0000-0800-000023000000}">
      <formula1>SUM(O70:WBO120)</formula1>
    </dataValidation>
    <dataValidation type="custom" allowBlank="1" sqref="N71:N72" xr:uid="{00000000-0002-0000-0800-000024000000}">
      <formula1>SUM(L70:WBK120)</formula1>
    </dataValidation>
    <dataValidation type="custom" allowBlank="1" sqref="P74:P87" xr:uid="{00000000-0002-0000-0800-000025000000}">
      <formula1>SUM(O73:WBO120)</formula1>
    </dataValidation>
    <dataValidation type="custom" allowBlank="1" sqref="N74:N87" xr:uid="{00000000-0002-0000-0800-000026000000}">
      <formula1>SUM(L73:WBK120)</formula1>
    </dataValidation>
    <dataValidation type="custom" allowBlank="1" sqref="P73" xr:uid="{00000000-0002-0000-0800-000027000000}">
      <formula1>SUM(O72:WBO120)</formula1>
    </dataValidation>
    <dataValidation type="custom" allowBlank="1" sqref="N73" xr:uid="{00000000-0002-0000-0800-000028000000}">
      <formula1>SUM(L72:WBK120)</formula1>
    </dataValidation>
    <dataValidation type="custom" allowBlank="1" sqref="V64:V66" xr:uid="{00000000-0002-0000-0800-000029000000}">
      <formula1>SUM(T41:WBU120)</formula1>
    </dataValidation>
    <dataValidation type="custom" allowBlank="1" sqref="T64:T66" xr:uid="{00000000-0002-0000-0800-00002A000000}">
      <formula1>SUM(P41:WBQ120)</formula1>
    </dataValidation>
    <dataValidation type="custom" allowBlank="1" sqref="R64:R65" xr:uid="{00000000-0002-0000-0800-00002B000000}">
      <formula1>SUM(T41:WBS120)</formula1>
    </dataValidation>
    <dataValidation type="custom" allowBlank="1" sqref="R66" xr:uid="{00000000-0002-0000-0800-00002C000000}">
      <formula1>SUM(T45:WBS122)</formula1>
    </dataValidation>
    <dataValidation type="custom" allowBlank="1" sqref="V67:V70 V91:V93" xr:uid="{00000000-0002-0000-0800-00002D000000}">
      <formula1>SUM(T66:WBU120)</formula1>
    </dataValidation>
    <dataValidation type="custom" allowBlank="1" sqref="T67:T70 T91:T93" xr:uid="{00000000-0002-0000-0800-00002E000000}">
      <formula1>SUM(P66:WBQ120)</formula1>
    </dataValidation>
    <dataValidation type="custom" allowBlank="1" sqref="V89:V90" xr:uid="{00000000-0002-0000-0800-00002F000000}">
      <formula1>SUM(T88:WBU145)</formula1>
    </dataValidation>
    <dataValidation type="custom" allowBlank="1" sqref="T89:T90" xr:uid="{00000000-0002-0000-0800-000030000000}">
      <formula1>SUM(P88:WBQ145)</formula1>
    </dataValidation>
    <dataValidation type="custom" allowBlank="1" sqref="V71:V72" xr:uid="{00000000-0002-0000-0800-000031000000}">
      <formula1>SUM(T70:WBU120)</formula1>
    </dataValidation>
    <dataValidation type="custom" allowBlank="1" sqref="T71:T72" xr:uid="{00000000-0002-0000-0800-000032000000}">
      <formula1>SUM(P70:WBQ120)</formula1>
    </dataValidation>
    <dataValidation type="custom" allowBlank="1" sqref="V74:V87" xr:uid="{00000000-0002-0000-0800-000033000000}">
      <formula1>SUM(T73:WBU120)</formula1>
    </dataValidation>
    <dataValidation type="custom" allowBlank="1" sqref="T74:T87" xr:uid="{00000000-0002-0000-0800-000034000000}">
      <formula1>SUM(P73:WBQ120)</formula1>
    </dataValidation>
    <dataValidation type="custom" allowBlank="1" sqref="V73" xr:uid="{00000000-0002-0000-0800-000035000000}">
      <formula1>SUM(T72:WBU120)</formula1>
    </dataValidation>
    <dataValidation type="custom" allowBlank="1" sqref="T73" xr:uid="{00000000-0002-0000-0800-000036000000}">
      <formula1>SUM(P72:WBQ120)</formula1>
    </dataValidation>
    <dataValidation type="custom" allowBlank="1" sqref="R67:R70 R91:R93" xr:uid="{00000000-0002-0000-0800-000037000000}">
      <formula1>SUM(T66:WBS120)</formula1>
    </dataValidation>
    <dataValidation type="custom" allowBlank="1" sqref="R89:R90" xr:uid="{00000000-0002-0000-0800-000038000000}">
      <formula1>SUM(T88:WBS145)</formula1>
    </dataValidation>
    <dataValidation type="custom" allowBlank="1" sqref="R71:R72" xr:uid="{00000000-0002-0000-0800-000039000000}">
      <formula1>SUM(T70:WBS120)</formula1>
    </dataValidation>
    <dataValidation type="custom" allowBlank="1" sqref="R74:R87" xr:uid="{00000000-0002-0000-0800-00003A000000}">
      <formula1>SUM(T73:WBS120)</formula1>
    </dataValidation>
    <dataValidation type="custom" allowBlank="1" sqref="R73" xr:uid="{00000000-0002-0000-0800-00003B000000}">
      <formula1>SUM(T72:WBS120)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49</vt:i4>
      </vt:variant>
    </vt:vector>
  </HeadingPairs>
  <TitlesOfParts>
    <vt:vector size="49" baseType="lpstr">
      <vt:lpstr>Lots</vt:lpstr>
      <vt:lpstr>TexteDevis</vt:lpstr>
      <vt:lpstr>MATIERE</vt:lpstr>
      <vt:lpstr>CHANTIER</vt:lpstr>
      <vt:lpstr>DISTRI</vt:lpstr>
      <vt:lpstr>EXUTOIRE_FCE</vt:lpstr>
      <vt:lpstr>EXUTOIRE_FCE_new</vt:lpstr>
      <vt:lpstr>COLLECTE</vt:lpstr>
      <vt:lpstr>COLLECTE_new</vt:lpstr>
      <vt:lpstr>FV10</vt:lpstr>
      <vt:lpstr>FV11</vt:lpstr>
      <vt:lpstr>CLOTURE</vt:lpstr>
      <vt:lpstr>ATELIER</vt:lpstr>
      <vt:lpstr>MINIPELLE</vt:lpstr>
      <vt:lpstr>CALCUL</vt:lpstr>
      <vt:lpstr>TCFV</vt:lpstr>
      <vt:lpstr>ALIM_REL_DN63_BAC</vt:lpstr>
      <vt:lpstr>TCFV15</vt:lpstr>
      <vt:lpstr>TCFV15FH</vt:lpstr>
      <vt:lpstr>TCFVBAC</vt:lpstr>
      <vt:lpstr>TCFVBACFH</vt:lpstr>
      <vt:lpstr>FV1</vt:lpstr>
      <vt:lpstr>FV2</vt:lpstr>
      <vt:lpstr>FV3</vt:lpstr>
      <vt:lpstr>FV4</vt:lpstr>
      <vt:lpstr>FV5</vt:lpstr>
      <vt:lpstr>FV6</vt:lpstr>
      <vt:lpstr>FV7</vt:lpstr>
      <vt:lpstr>FV8</vt:lpstr>
      <vt:lpstr>FV9</vt:lpstr>
      <vt:lpstr>ZI_ZRV</vt:lpstr>
      <vt:lpstr>BORDURE</vt:lpstr>
      <vt:lpstr>PS1</vt:lpstr>
      <vt:lpstr>ALIM_REL_DN63</vt:lpstr>
      <vt:lpstr>TCFH</vt:lpstr>
      <vt:lpstr>ALIM_REL_DN50 (inutile)</vt:lpstr>
      <vt:lpstr>ALIM_GRAV</vt:lpstr>
      <vt:lpstr>ALIM_GRAV_BAC</vt:lpstr>
      <vt:lpstr>ALIM_REL_DN50_BAC</vt:lpstr>
      <vt:lpstr>FVBAC1</vt:lpstr>
      <vt:lpstr>FVBAC2</vt:lpstr>
      <vt:lpstr>FVBAC3</vt:lpstr>
      <vt:lpstr>FH9</vt:lpstr>
      <vt:lpstr>FH2</vt:lpstr>
      <vt:lpstr>FH3</vt:lpstr>
      <vt:lpstr>HAB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2021-10-01T08:24:36Z</dcterms:modified>
</cp:coreProperties>
</file>